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3060" yWindow="465" windowWidth="28920" windowHeight="16320"/>
  </bookViews>
  <sheets>
    <sheet name="Eingabe" sheetId="1" r:id="rId1"/>
    <sheet name="Berechnung" sheetId="2" r:id="rId2"/>
    <sheet name="MA MD MU" sheetId="3" r:id="rId3"/>
    <sheet name="Tabelle1" sheetId="8" r:id="rId4"/>
  </sheets>
  <calcPr calcId="145621"/>
</workbook>
</file>

<file path=xl/calcChain.xml><?xml version="1.0" encoding="utf-8"?>
<calcChain xmlns="http://schemas.openxmlformats.org/spreadsheetml/2006/main">
  <c r="H9" i="2" l="1"/>
  <c r="L5" i="1" l="1"/>
  <c r="M6" i="1" l="1"/>
  <c r="E50" i="1"/>
  <c r="E49" i="1"/>
  <c r="E48" i="1"/>
  <c r="J5" i="1"/>
  <c r="Q51" i="1" l="1"/>
  <c r="D37" i="1"/>
  <c r="M30" i="1"/>
  <c r="M51" i="1"/>
  <c r="I51" i="1"/>
  <c r="I30" i="1"/>
  <c r="A25" i="1"/>
  <c r="D3" i="3" s="1"/>
  <c r="C1443" i="3"/>
  <c r="A1443" i="3"/>
  <c r="C1442" i="3"/>
  <c r="A1442" i="3"/>
  <c r="C1441" i="3"/>
  <c r="A1441" i="3"/>
  <c r="C1440" i="3"/>
  <c r="A1440" i="3"/>
  <c r="C1439" i="3"/>
  <c r="A1439" i="3"/>
  <c r="C1438" i="3"/>
  <c r="A1438" i="3"/>
  <c r="C1437" i="3"/>
  <c r="A1437" i="3"/>
  <c r="C1436" i="3"/>
  <c r="A1436" i="3"/>
  <c r="C1435" i="3"/>
  <c r="A1435" i="3"/>
  <c r="C1434" i="3"/>
  <c r="A1434" i="3"/>
  <c r="C1433" i="3"/>
  <c r="A1433" i="3"/>
  <c r="C1432" i="3"/>
  <c r="A1432" i="3"/>
  <c r="C1431" i="3"/>
  <c r="A1431" i="3"/>
  <c r="C1430" i="3"/>
  <c r="A1430" i="3"/>
  <c r="C1429" i="3"/>
  <c r="A1429" i="3"/>
  <c r="C1428" i="3"/>
  <c r="A1428" i="3"/>
  <c r="C1427" i="3"/>
  <c r="A1427" i="3"/>
  <c r="C1426" i="3"/>
  <c r="A1426" i="3"/>
  <c r="C1425" i="3"/>
  <c r="A1425" i="3"/>
  <c r="C1424" i="3"/>
  <c r="A1424" i="3"/>
  <c r="C1423" i="3"/>
  <c r="A1423" i="3"/>
  <c r="C1422" i="3"/>
  <c r="A1422" i="3"/>
  <c r="C1421" i="3"/>
  <c r="A1421" i="3"/>
  <c r="C1420" i="3"/>
  <c r="A1420" i="3"/>
  <c r="C1419" i="3"/>
  <c r="A1419" i="3"/>
  <c r="C1418" i="3"/>
  <c r="A1418" i="3"/>
  <c r="C1417" i="3"/>
  <c r="A1417" i="3"/>
  <c r="C1416" i="3"/>
  <c r="A1416" i="3"/>
  <c r="C1415" i="3"/>
  <c r="A1415" i="3"/>
  <c r="C1414" i="3"/>
  <c r="A1414" i="3"/>
  <c r="C1413" i="3"/>
  <c r="A1413" i="3"/>
  <c r="C1412" i="3"/>
  <c r="A1412" i="3"/>
  <c r="C1411" i="3"/>
  <c r="A1411" i="3"/>
  <c r="C1410" i="3"/>
  <c r="A1410" i="3"/>
  <c r="C1409" i="3"/>
  <c r="A1409" i="3"/>
  <c r="C1408" i="3"/>
  <c r="A1408" i="3"/>
  <c r="C1407" i="3"/>
  <c r="A1407" i="3"/>
  <c r="C1406" i="3"/>
  <c r="A1406" i="3"/>
  <c r="C1405" i="3"/>
  <c r="A1405" i="3"/>
  <c r="C1404" i="3"/>
  <c r="A1404" i="3"/>
  <c r="C1403" i="3"/>
  <c r="A1403" i="3"/>
  <c r="C1402" i="3"/>
  <c r="A1402" i="3"/>
  <c r="C1401" i="3"/>
  <c r="A1401" i="3"/>
  <c r="C1400" i="3"/>
  <c r="A1400" i="3"/>
  <c r="C1399" i="3"/>
  <c r="A1399" i="3"/>
  <c r="C1398" i="3"/>
  <c r="A1398" i="3"/>
  <c r="C1397" i="3"/>
  <c r="A1397" i="3"/>
  <c r="C1396" i="3"/>
  <c r="A1396" i="3"/>
  <c r="C1395" i="3"/>
  <c r="A1395" i="3"/>
  <c r="C1394" i="3"/>
  <c r="A1394" i="3"/>
  <c r="C1393" i="3"/>
  <c r="A1393" i="3"/>
  <c r="C1392" i="3"/>
  <c r="A1392" i="3"/>
  <c r="C1391" i="3"/>
  <c r="A1391" i="3"/>
  <c r="C1390" i="3"/>
  <c r="A1390" i="3"/>
  <c r="C1389" i="3"/>
  <c r="A1389" i="3"/>
  <c r="C1388" i="3"/>
  <c r="A1388" i="3"/>
  <c r="C1387" i="3"/>
  <c r="A1387" i="3"/>
  <c r="C1386" i="3"/>
  <c r="A1386" i="3"/>
  <c r="C1385" i="3"/>
  <c r="A1385" i="3"/>
  <c r="C1384" i="3"/>
  <c r="A1384" i="3"/>
  <c r="C1383" i="3"/>
  <c r="A1383" i="3"/>
  <c r="C1382" i="3"/>
  <c r="A1382" i="3"/>
  <c r="C1381" i="3"/>
  <c r="A1381" i="3"/>
  <c r="C1380" i="3"/>
  <c r="A1380" i="3"/>
  <c r="C1379" i="3"/>
  <c r="A1379" i="3"/>
  <c r="C1378" i="3"/>
  <c r="A1378" i="3"/>
  <c r="C1377" i="3"/>
  <c r="A1377" i="3"/>
  <c r="C1376" i="3"/>
  <c r="A1376" i="3"/>
  <c r="C1375" i="3"/>
  <c r="A1375" i="3"/>
  <c r="C1374" i="3"/>
  <c r="A1374" i="3"/>
  <c r="C1373" i="3"/>
  <c r="A1373" i="3"/>
  <c r="C1372" i="3"/>
  <c r="A1372" i="3"/>
  <c r="C1371" i="3"/>
  <c r="A1371" i="3"/>
  <c r="C1370" i="3"/>
  <c r="A1370" i="3"/>
  <c r="C1369" i="3"/>
  <c r="A1369" i="3"/>
  <c r="C1368" i="3"/>
  <c r="A1368" i="3"/>
  <c r="C1367" i="3"/>
  <c r="A1367" i="3"/>
  <c r="C1366" i="3"/>
  <c r="A1366" i="3"/>
  <c r="C1365" i="3"/>
  <c r="A1365" i="3"/>
  <c r="C1364" i="3"/>
  <c r="A1364" i="3"/>
  <c r="C1363" i="3"/>
  <c r="A1363" i="3"/>
  <c r="C1362" i="3"/>
  <c r="A1362" i="3"/>
  <c r="C1361" i="3"/>
  <c r="A1361" i="3"/>
  <c r="C1360" i="3"/>
  <c r="A1360" i="3"/>
  <c r="C1359" i="3"/>
  <c r="A1359" i="3"/>
  <c r="C1358" i="3"/>
  <c r="A1358" i="3"/>
  <c r="C1357" i="3"/>
  <c r="A1357" i="3"/>
  <c r="C1356" i="3"/>
  <c r="A1356" i="3"/>
  <c r="C1355" i="3"/>
  <c r="A1355" i="3"/>
  <c r="C1354" i="3"/>
  <c r="A1354" i="3"/>
  <c r="C1353" i="3"/>
  <c r="A1353" i="3"/>
  <c r="C1352" i="3"/>
  <c r="A1352" i="3"/>
  <c r="C1351" i="3"/>
  <c r="A1351" i="3"/>
  <c r="C1350" i="3"/>
  <c r="A1350" i="3"/>
  <c r="C1349" i="3"/>
  <c r="A1349" i="3"/>
  <c r="C1348" i="3"/>
  <c r="A1348" i="3"/>
  <c r="C1347" i="3"/>
  <c r="A1347" i="3"/>
  <c r="C1346" i="3"/>
  <c r="A1346" i="3"/>
  <c r="C1345" i="3"/>
  <c r="A1345" i="3"/>
  <c r="C1344" i="3"/>
  <c r="A1344" i="3"/>
  <c r="C1343" i="3"/>
  <c r="A1343" i="3"/>
  <c r="C1342" i="3"/>
  <c r="A1342" i="3"/>
  <c r="C1341" i="3"/>
  <c r="A1341" i="3"/>
  <c r="C1340" i="3"/>
  <c r="A1340" i="3"/>
  <c r="C1339" i="3"/>
  <c r="A1339" i="3"/>
  <c r="C1338" i="3"/>
  <c r="A1338" i="3"/>
  <c r="C1337" i="3"/>
  <c r="A1337" i="3"/>
  <c r="C1336" i="3"/>
  <c r="A1336" i="3"/>
  <c r="C1335" i="3"/>
  <c r="A1335" i="3"/>
  <c r="C1334" i="3"/>
  <c r="A1334" i="3"/>
  <c r="C1333" i="3"/>
  <c r="A1333" i="3"/>
  <c r="C1332" i="3"/>
  <c r="A1332" i="3"/>
  <c r="C1331" i="3"/>
  <c r="A1331" i="3"/>
  <c r="C1330" i="3"/>
  <c r="A1330" i="3"/>
  <c r="C1329" i="3"/>
  <c r="A1329" i="3"/>
  <c r="C1328" i="3"/>
  <c r="A1328" i="3"/>
  <c r="C1327" i="3"/>
  <c r="A1327" i="3"/>
  <c r="C1326" i="3"/>
  <c r="A1326" i="3"/>
  <c r="C1325" i="3"/>
  <c r="A1325" i="3"/>
  <c r="C1324" i="3"/>
  <c r="A1324" i="3"/>
  <c r="C1323" i="3"/>
  <c r="A1323" i="3"/>
  <c r="C1322" i="3"/>
  <c r="A1322" i="3"/>
  <c r="C1321" i="3"/>
  <c r="A1321" i="3"/>
  <c r="C1320" i="3"/>
  <c r="A1320" i="3"/>
  <c r="C1319" i="3"/>
  <c r="A1319" i="3"/>
  <c r="C1318" i="3"/>
  <c r="A1318" i="3"/>
  <c r="C1317" i="3"/>
  <c r="A1317" i="3"/>
  <c r="C1316" i="3"/>
  <c r="A1316" i="3"/>
  <c r="C1315" i="3"/>
  <c r="A1315" i="3"/>
  <c r="C1314" i="3"/>
  <c r="A1314" i="3"/>
  <c r="C1313" i="3"/>
  <c r="A1313" i="3"/>
  <c r="C1312" i="3"/>
  <c r="A1312" i="3"/>
  <c r="C1311" i="3"/>
  <c r="A1311" i="3"/>
  <c r="C1310" i="3"/>
  <c r="A1310" i="3"/>
  <c r="C1309" i="3"/>
  <c r="A1309" i="3"/>
  <c r="C1308" i="3"/>
  <c r="A1308" i="3"/>
  <c r="C1307" i="3"/>
  <c r="A1307" i="3"/>
  <c r="C1306" i="3"/>
  <c r="A1306" i="3"/>
  <c r="C1305" i="3"/>
  <c r="A1305" i="3"/>
  <c r="C1304" i="3"/>
  <c r="A1304" i="3"/>
  <c r="C1303" i="3"/>
  <c r="A1303" i="3"/>
  <c r="C1302" i="3"/>
  <c r="A1302" i="3"/>
  <c r="C1301" i="3"/>
  <c r="A1301" i="3"/>
  <c r="C1300" i="3"/>
  <c r="A1300" i="3"/>
  <c r="C1299" i="3"/>
  <c r="A1299" i="3"/>
  <c r="C1298" i="3"/>
  <c r="A1298" i="3"/>
  <c r="C1297" i="3"/>
  <c r="A1297" i="3"/>
  <c r="C1296" i="3"/>
  <c r="A1296" i="3"/>
  <c r="C1295" i="3"/>
  <c r="A1295" i="3"/>
  <c r="C1294" i="3"/>
  <c r="A1294" i="3"/>
  <c r="C1293" i="3"/>
  <c r="A1293" i="3"/>
  <c r="C1292" i="3"/>
  <c r="A1292" i="3"/>
  <c r="C1291" i="3"/>
  <c r="A1291" i="3"/>
  <c r="C1290" i="3"/>
  <c r="A1290" i="3"/>
  <c r="C1289" i="3"/>
  <c r="A1289" i="3"/>
  <c r="C1288" i="3"/>
  <c r="A1288" i="3"/>
  <c r="C1287" i="3"/>
  <c r="A1287" i="3"/>
  <c r="C1286" i="3"/>
  <c r="A1286" i="3"/>
  <c r="C1285" i="3"/>
  <c r="A1285" i="3"/>
  <c r="C1284" i="3"/>
  <c r="A1284" i="3"/>
  <c r="C1283" i="3"/>
  <c r="A1283" i="3"/>
  <c r="C1282" i="3"/>
  <c r="A1282" i="3"/>
  <c r="C1281" i="3"/>
  <c r="A1281" i="3"/>
  <c r="C1280" i="3"/>
  <c r="A1280" i="3"/>
  <c r="C1279" i="3"/>
  <c r="A1279" i="3"/>
  <c r="C1278" i="3"/>
  <c r="A1278" i="3"/>
  <c r="C1277" i="3"/>
  <c r="A1277" i="3"/>
  <c r="C1276" i="3"/>
  <c r="A1276" i="3"/>
  <c r="C1275" i="3"/>
  <c r="A1275" i="3"/>
  <c r="C1274" i="3"/>
  <c r="A1274" i="3"/>
  <c r="C1273" i="3"/>
  <c r="A1273" i="3"/>
  <c r="C1272" i="3"/>
  <c r="A1272" i="3"/>
  <c r="C1271" i="3"/>
  <c r="A1271" i="3"/>
  <c r="C1270" i="3"/>
  <c r="A1270" i="3"/>
  <c r="C1269" i="3"/>
  <c r="A1269" i="3"/>
  <c r="C1268" i="3"/>
  <c r="A1268" i="3"/>
  <c r="C1267" i="3"/>
  <c r="A1267" i="3"/>
  <c r="C1266" i="3"/>
  <c r="A1266" i="3"/>
  <c r="C1265" i="3"/>
  <c r="A1265" i="3"/>
  <c r="C1264" i="3"/>
  <c r="A1264" i="3"/>
  <c r="C1263" i="3"/>
  <c r="A1263" i="3"/>
  <c r="C1262" i="3"/>
  <c r="A1262" i="3"/>
  <c r="C1261" i="3"/>
  <c r="A1261" i="3"/>
  <c r="C1260" i="3"/>
  <c r="A1260" i="3"/>
  <c r="C1259" i="3"/>
  <c r="A1259" i="3"/>
  <c r="C1258" i="3"/>
  <c r="A1258" i="3"/>
  <c r="C1257" i="3"/>
  <c r="A1257" i="3"/>
  <c r="C1256" i="3"/>
  <c r="A1256" i="3"/>
  <c r="C1255" i="3"/>
  <c r="A1255" i="3"/>
  <c r="C1254" i="3"/>
  <c r="A1254" i="3"/>
  <c r="C1253" i="3"/>
  <c r="A1253" i="3"/>
  <c r="C1252" i="3"/>
  <c r="A1252" i="3"/>
  <c r="C1251" i="3"/>
  <c r="A1251" i="3"/>
  <c r="C1250" i="3"/>
  <c r="A1250" i="3"/>
  <c r="C1249" i="3"/>
  <c r="A1249" i="3"/>
  <c r="C1248" i="3"/>
  <c r="A1248" i="3"/>
  <c r="C1247" i="3"/>
  <c r="A1247" i="3"/>
  <c r="C1246" i="3"/>
  <c r="A1246" i="3"/>
  <c r="C1245" i="3"/>
  <c r="A1245" i="3"/>
  <c r="C1244" i="3"/>
  <c r="A1244" i="3"/>
  <c r="C1243" i="3"/>
  <c r="A1243" i="3"/>
  <c r="C1242" i="3"/>
  <c r="A1242" i="3"/>
  <c r="C1241" i="3"/>
  <c r="A1241" i="3"/>
  <c r="C1240" i="3"/>
  <c r="A1240" i="3"/>
  <c r="C1239" i="3"/>
  <c r="A1239" i="3"/>
  <c r="C1238" i="3"/>
  <c r="A1238" i="3"/>
  <c r="C1237" i="3"/>
  <c r="A1237" i="3"/>
  <c r="C1236" i="3"/>
  <c r="A1236" i="3"/>
  <c r="C1235" i="3"/>
  <c r="A1235" i="3"/>
  <c r="C1234" i="3"/>
  <c r="A1234" i="3"/>
  <c r="C1233" i="3"/>
  <c r="A1233" i="3"/>
  <c r="C1232" i="3"/>
  <c r="A1232" i="3"/>
  <c r="C1231" i="3"/>
  <c r="A1231" i="3"/>
  <c r="C1230" i="3"/>
  <c r="A1230" i="3"/>
  <c r="C1229" i="3"/>
  <c r="A1229" i="3"/>
  <c r="C1228" i="3"/>
  <c r="A1228" i="3"/>
  <c r="C1227" i="3"/>
  <c r="A1227" i="3"/>
  <c r="C1226" i="3"/>
  <c r="A1226" i="3"/>
  <c r="C1225" i="3"/>
  <c r="A1225" i="3"/>
  <c r="C1224" i="3"/>
  <c r="A1224" i="3"/>
  <c r="C1223" i="3"/>
  <c r="A1223" i="3"/>
  <c r="C1222" i="3"/>
  <c r="A1222" i="3"/>
  <c r="C1221" i="3"/>
  <c r="A1221" i="3"/>
  <c r="C1220" i="3"/>
  <c r="A1220" i="3"/>
  <c r="C1219" i="3"/>
  <c r="A1219" i="3"/>
  <c r="C1218" i="3"/>
  <c r="A1218" i="3"/>
  <c r="C1217" i="3"/>
  <c r="A1217" i="3"/>
  <c r="C1216" i="3"/>
  <c r="A1216" i="3"/>
  <c r="C1215" i="3"/>
  <c r="A1215" i="3"/>
  <c r="C1214" i="3"/>
  <c r="A1214" i="3"/>
  <c r="C1213" i="3"/>
  <c r="A1213" i="3"/>
  <c r="C1212" i="3"/>
  <c r="A1212" i="3"/>
  <c r="C1211" i="3"/>
  <c r="A1211" i="3"/>
  <c r="C1210" i="3"/>
  <c r="A1210" i="3"/>
  <c r="C1209" i="3"/>
  <c r="A1209" i="3"/>
  <c r="C1208" i="3"/>
  <c r="A1208" i="3"/>
  <c r="C1207" i="3"/>
  <c r="A1207" i="3"/>
  <c r="C1206" i="3"/>
  <c r="A1206" i="3"/>
  <c r="C1205" i="3"/>
  <c r="A1205" i="3"/>
  <c r="C1204" i="3"/>
  <c r="A1204" i="3"/>
  <c r="C1203" i="3"/>
  <c r="A1203" i="3"/>
  <c r="C1202" i="3"/>
  <c r="A1202" i="3"/>
  <c r="C1201" i="3"/>
  <c r="A1201" i="3"/>
  <c r="C1200" i="3"/>
  <c r="A1200" i="3"/>
  <c r="C1199" i="3"/>
  <c r="A1199" i="3"/>
  <c r="C1198" i="3"/>
  <c r="A1198" i="3"/>
  <c r="C1197" i="3"/>
  <c r="A1197" i="3"/>
  <c r="C1196" i="3"/>
  <c r="A1196" i="3"/>
  <c r="C1195" i="3"/>
  <c r="A1195" i="3"/>
  <c r="C1194" i="3"/>
  <c r="A1194" i="3"/>
  <c r="C1193" i="3"/>
  <c r="A1193" i="3"/>
  <c r="C1192" i="3"/>
  <c r="A1192" i="3"/>
  <c r="C1191" i="3"/>
  <c r="A1191" i="3"/>
  <c r="C1190" i="3"/>
  <c r="A1190" i="3"/>
  <c r="C1189" i="3"/>
  <c r="A1189" i="3"/>
  <c r="C1188" i="3"/>
  <c r="A1188" i="3"/>
  <c r="C1187" i="3"/>
  <c r="A1187" i="3"/>
  <c r="C1186" i="3"/>
  <c r="A1186" i="3"/>
  <c r="C1185" i="3"/>
  <c r="A1185" i="3"/>
  <c r="C1184" i="3"/>
  <c r="A1184" i="3"/>
  <c r="C1183" i="3"/>
  <c r="A1183" i="3"/>
  <c r="C1182" i="3"/>
  <c r="A1182" i="3"/>
  <c r="C1181" i="3"/>
  <c r="A1181" i="3"/>
  <c r="C1180" i="3"/>
  <c r="A1180" i="3"/>
  <c r="C1179" i="3"/>
  <c r="A1179" i="3"/>
  <c r="C1178" i="3"/>
  <c r="A1178" i="3"/>
  <c r="C1177" i="3"/>
  <c r="A1177" i="3"/>
  <c r="C1176" i="3"/>
  <c r="A1176" i="3"/>
  <c r="C1175" i="3"/>
  <c r="A1175" i="3"/>
  <c r="C1174" i="3"/>
  <c r="A1174" i="3"/>
  <c r="C1173" i="3"/>
  <c r="A1173" i="3"/>
  <c r="C1172" i="3"/>
  <c r="A1172" i="3"/>
  <c r="C1171" i="3"/>
  <c r="A1171" i="3"/>
  <c r="C1170" i="3"/>
  <c r="A1170" i="3"/>
  <c r="C1169" i="3"/>
  <c r="A1169" i="3"/>
  <c r="C1168" i="3"/>
  <c r="A1168" i="3"/>
  <c r="C1167" i="3"/>
  <c r="A1167" i="3"/>
  <c r="C1166" i="3"/>
  <c r="A1166" i="3"/>
  <c r="C1165" i="3"/>
  <c r="A1165" i="3"/>
  <c r="C1164" i="3"/>
  <c r="A1164" i="3"/>
  <c r="C1163" i="3"/>
  <c r="A1163" i="3"/>
  <c r="C1162" i="3"/>
  <c r="A1162" i="3"/>
  <c r="C1161" i="3"/>
  <c r="A1161" i="3"/>
  <c r="C1160" i="3"/>
  <c r="A1160" i="3"/>
  <c r="C1159" i="3"/>
  <c r="A1159" i="3"/>
  <c r="C1158" i="3"/>
  <c r="A1158" i="3"/>
  <c r="C1157" i="3"/>
  <c r="A1157" i="3"/>
  <c r="C1156" i="3"/>
  <c r="A1156" i="3"/>
  <c r="C1155" i="3"/>
  <c r="A1155" i="3"/>
  <c r="C1154" i="3"/>
  <c r="A1154" i="3"/>
  <c r="C1153" i="3"/>
  <c r="A1153" i="3"/>
  <c r="C1152" i="3"/>
  <c r="A1152" i="3"/>
  <c r="C1151" i="3"/>
  <c r="A1151" i="3"/>
  <c r="C1150" i="3"/>
  <c r="A1150" i="3"/>
  <c r="C1149" i="3"/>
  <c r="A1149" i="3"/>
  <c r="C1148" i="3"/>
  <c r="A1148" i="3"/>
  <c r="C1147" i="3"/>
  <c r="A1147" i="3"/>
  <c r="C1146" i="3"/>
  <c r="A1146" i="3"/>
  <c r="C1145" i="3"/>
  <c r="A1145" i="3"/>
  <c r="C1144" i="3"/>
  <c r="A1144" i="3"/>
  <c r="C1143" i="3"/>
  <c r="A1143" i="3"/>
  <c r="C1142" i="3"/>
  <c r="A1142" i="3"/>
  <c r="C1141" i="3"/>
  <c r="A1141" i="3"/>
  <c r="C1140" i="3"/>
  <c r="A1140" i="3"/>
  <c r="C1139" i="3"/>
  <c r="A1139" i="3"/>
  <c r="C1138" i="3"/>
  <c r="A1138" i="3"/>
  <c r="C1137" i="3"/>
  <c r="A1137" i="3"/>
  <c r="C1136" i="3"/>
  <c r="A1136" i="3"/>
  <c r="C1135" i="3"/>
  <c r="A1135" i="3"/>
  <c r="C1134" i="3"/>
  <c r="A1134" i="3"/>
  <c r="C1133" i="3"/>
  <c r="A1133" i="3"/>
  <c r="C1132" i="3"/>
  <c r="A1132" i="3"/>
  <c r="C1131" i="3"/>
  <c r="A1131" i="3"/>
  <c r="C1130" i="3"/>
  <c r="A1130" i="3"/>
  <c r="C1129" i="3"/>
  <c r="A1129" i="3"/>
  <c r="C1128" i="3"/>
  <c r="A1128" i="3"/>
  <c r="C1127" i="3"/>
  <c r="A1127" i="3"/>
  <c r="C1126" i="3"/>
  <c r="A1126" i="3"/>
  <c r="C1125" i="3"/>
  <c r="A1125" i="3"/>
  <c r="C1124" i="3"/>
  <c r="A1124" i="3"/>
  <c r="C1123" i="3"/>
  <c r="A1123" i="3"/>
  <c r="C1122" i="3"/>
  <c r="A1122" i="3"/>
  <c r="C1121" i="3"/>
  <c r="A1121" i="3"/>
  <c r="C1120" i="3"/>
  <c r="A1120" i="3"/>
  <c r="C1119" i="3"/>
  <c r="A1119" i="3"/>
  <c r="C1118" i="3"/>
  <c r="A1118" i="3"/>
  <c r="C1117" i="3"/>
  <c r="A1117" i="3"/>
  <c r="C1116" i="3"/>
  <c r="A1116" i="3"/>
  <c r="C1115" i="3"/>
  <c r="A1115" i="3"/>
  <c r="C1114" i="3"/>
  <c r="A1114" i="3"/>
  <c r="C1113" i="3"/>
  <c r="A1113" i="3"/>
  <c r="C1112" i="3"/>
  <c r="A1112" i="3"/>
  <c r="C1111" i="3"/>
  <c r="A1111" i="3"/>
  <c r="C1110" i="3"/>
  <c r="A1110" i="3"/>
  <c r="C1109" i="3"/>
  <c r="A1109" i="3"/>
  <c r="C1108" i="3"/>
  <c r="A1108" i="3"/>
  <c r="C1107" i="3"/>
  <c r="A1107" i="3"/>
  <c r="C1106" i="3"/>
  <c r="A1106" i="3"/>
  <c r="C1105" i="3"/>
  <c r="A1105" i="3"/>
  <c r="C1104" i="3"/>
  <c r="A1104" i="3"/>
  <c r="C1103" i="3"/>
  <c r="A1103" i="3"/>
  <c r="C1102" i="3"/>
  <c r="A1102" i="3"/>
  <c r="C1101" i="3"/>
  <c r="A1101" i="3"/>
  <c r="C1100" i="3"/>
  <c r="A1100" i="3"/>
  <c r="C1099" i="3"/>
  <c r="A1099" i="3"/>
  <c r="C1098" i="3"/>
  <c r="A1098" i="3"/>
  <c r="C1097" i="3"/>
  <c r="A1097" i="3"/>
  <c r="C1096" i="3"/>
  <c r="A1096" i="3"/>
  <c r="C1095" i="3"/>
  <c r="A1095" i="3"/>
  <c r="C1094" i="3"/>
  <c r="A1094" i="3"/>
  <c r="C1093" i="3"/>
  <c r="A1093" i="3"/>
  <c r="C1092" i="3"/>
  <c r="A1092" i="3"/>
  <c r="C1091" i="3"/>
  <c r="A1091" i="3"/>
  <c r="C1090" i="3"/>
  <c r="A1090" i="3"/>
  <c r="C1089" i="3"/>
  <c r="A1089" i="3"/>
  <c r="C1088" i="3"/>
  <c r="A1088" i="3"/>
  <c r="C1087" i="3"/>
  <c r="A1087" i="3"/>
  <c r="C1086" i="3"/>
  <c r="A1086" i="3"/>
  <c r="C1085" i="3"/>
  <c r="A1085" i="3"/>
  <c r="C1084" i="3"/>
  <c r="A1084" i="3"/>
  <c r="C1083" i="3"/>
  <c r="A1083" i="3"/>
  <c r="C1082" i="3"/>
  <c r="A1082" i="3"/>
  <c r="C1081" i="3"/>
  <c r="A1081" i="3"/>
  <c r="C1080" i="3"/>
  <c r="A1080" i="3"/>
  <c r="C1079" i="3"/>
  <c r="A1079" i="3"/>
  <c r="C1078" i="3"/>
  <c r="A1078" i="3"/>
  <c r="C1077" i="3"/>
  <c r="A1077" i="3"/>
  <c r="C1076" i="3"/>
  <c r="A1076" i="3"/>
  <c r="C1075" i="3"/>
  <c r="A1075" i="3"/>
  <c r="C1074" i="3"/>
  <c r="A1074" i="3"/>
  <c r="C1073" i="3"/>
  <c r="A1073" i="3"/>
  <c r="C1072" i="3"/>
  <c r="A1072" i="3"/>
  <c r="C1071" i="3"/>
  <c r="A1071" i="3"/>
  <c r="C1070" i="3"/>
  <c r="A1070" i="3"/>
  <c r="C1069" i="3"/>
  <c r="A1069" i="3"/>
  <c r="C1068" i="3"/>
  <c r="A1068" i="3"/>
  <c r="C1067" i="3"/>
  <c r="A1067" i="3"/>
  <c r="C1066" i="3"/>
  <c r="A1066" i="3"/>
  <c r="C1065" i="3"/>
  <c r="A1065" i="3"/>
  <c r="C1064" i="3"/>
  <c r="A1064" i="3"/>
  <c r="C1063" i="3"/>
  <c r="A1063" i="3"/>
  <c r="C1062" i="3"/>
  <c r="A1062" i="3"/>
  <c r="C1061" i="3"/>
  <c r="A1061" i="3"/>
  <c r="C1060" i="3"/>
  <c r="A1060" i="3"/>
  <c r="C1059" i="3"/>
  <c r="A1059" i="3"/>
  <c r="C1058" i="3"/>
  <c r="A1058" i="3"/>
  <c r="C1057" i="3"/>
  <c r="A1057" i="3"/>
  <c r="C1056" i="3"/>
  <c r="A1056" i="3"/>
  <c r="C1055" i="3"/>
  <c r="A1055" i="3"/>
  <c r="C1054" i="3"/>
  <c r="A1054" i="3"/>
  <c r="C1053" i="3"/>
  <c r="A1053" i="3"/>
  <c r="C1052" i="3"/>
  <c r="A1052" i="3"/>
  <c r="C1051" i="3"/>
  <c r="A1051" i="3"/>
  <c r="C1050" i="3"/>
  <c r="A1050" i="3"/>
  <c r="C1049" i="3"/>
  <c r="A1049" i="3"/>
  <c r="C1048" i="3"/>
  <c r="A1048" i="3"/>
  <c r="C1047" i="3"/>
  <c r="A1047" i="3"/>
  <c r="C1046" i="3"/>
  <c r="A1046" i="3"/>
  <c r="C1045" i="3"/>
  <c r="A1045" i="3"/>
  <c r="C1044" i="3"/>
  <c r="A1044" i="3"/>
  <c r="C1043" i="3"/>
  <c r="A1043" i="3"/>
  <c r="C1042" i="3"/>
  <c r="A1042" i="3"/>
  <c r="C1041" i="3"/>
  <c r="A1041" i="3"/>
  <c r="C1040" i="3"/>
  <c r="A1040" i="3"/>
  <c r="C1039" i="3"/>
  <c r="A1039" i="3"/>
  <c r="C1038" i="3"/>
  <c r="A1038" i="3"/>
  <c r="C1037" i="3"/>
  <c r="A1037" i="3"/>
  <c r="C1036" i="3"/>
  <c r="A1036" i="3"/>
  <c r="C1035" i="3"/>
  <c r="A1035" i="3"/>
  <c r="C1034" i="3"/>
  <c r="A1034" i="3"/>
  <c r="C1033" i="3"/>
  <c r="A1033" i="3"/>
  <c r="C1032" i="3"/>
  <c r="A1032" i="3"/>
  <c r="C1031" i="3"/>
  <c r="A1031" i="3"/>
  <c r="C1030" i="3"/>
  <c r="A1030" i="3"/>
  <c r="C1029" i="3"/>
  <c r="A1029" i="3"/>
  <c r="C1028" i="3"/>
  <c r="A1028" i="3"/>
  <c r="C1027" i="3"/>
  <c r="A1027" i="3"/>
  <c r="C1026" i="3"/>
  <c r="A1026" i="3"/>
  <c r="C1025" i="3"/>
  <c r="A1025" i="3"/>
  <c r="C1024" i="3"/>
  <c r="A1024" i="3"/>
  <c r="C1023" i="3"/>
  <c r="A1023" i="3"/>
  <c r="C1022" i="3"/>
  <c r="A1022" i="3"/>
  <c r="C1021" i="3"/>
  <c r="A1021" i="3"/>
  <c r="C1020" i="3"/>
  <c r="A1020" i="3"/>
  <c r="C1019" i="3"/>
  <c r="A1019" i="3"/>
  <c r="C1018" i="3"/>
  <c r="A1018" i="3"/>
  <c r="C1017" i="3"/>
  <c r="A1017" i="3"/>
  <c r="C1016" i="3"/>
  <c r="A1016" i="3"/>
  <c r="C1015" i="3"/>
  <c r="A1015" i="3"/>
  <c r="C1014" i="3"/>
  <c r="A1014" i="3"/>
  <c r="C1013" i="3"/>
  <c r="A1013" i="3"/>
  <c r="C1012" i="3"/>
  <c r="A1012" i="3"/>
  <c r="C1011" i="3"/>
  <c r="A1011" i="3"/>
  <c r="C1010" i="3"/>
  <c r="A1010" i="3"/>
  <c r="C1009" i="3"/>
  <c r="A1009" i="3"/>
  <c r="C1008" i="3"/>
  <c r="A1008" i="3"/>
  <c r="C1007" i="3"/>
  <c r="A1007" i="3"/>
  <c r="C1006" i="3"/>
  <c r="A1006" i="3"/>
  <c r="C1005" i="3"/>
  <c r="A1005" i="3"/>
  <c r="C1004" i="3"/>
  <c r="A1004" i="3"/>
  <c r="C1003" i="3"/>
  <c r="A1003" i="3"/>
  <c r="C1002" i="3"/>
  <c r="A1002" i="3"/>
  <c r="C1001" i="3"/>
  <c r="A1001" i="3"/>
  <c r="C1000" i="3"/>
  <c r="A1000" i="3"/>
  <c r="C999" i="3"/>
  <c r="A999" i="3"/>
  <c r="C998" i="3"/>
  <c r="A998" i="3"/>
  <c r="C997" i="3"/>
  <c r="A997" i="3"/>
  <c r="C996" i="3"/>
  <c r="A996" i="3"/>
  <c r="C995" i="3"/>
  <c r="A995" i="3"/>
  <c r="C994" i="3"/>
  <c r="A994" i="3"/>
  <c r="C993" i="3"/>
  <c r="A993" i="3"/>
  <c r="C992" i="3"/>
  <c r="A992" i="3"/>
  <c r="C991" i="3"/>
  <c r="A991" i="3"/>
  <c r="C990" i="3"/>
  <c r="A990" i="3"/>
  <c r="C989" i="3"/>
  <c r="A989" i="3"/>
  <c r="C988" i="3"/>
  <c r="A988" i="3"/>
  <c r="C987" i="3"/>
  <c r="A987" i="3"/>
  <c r="C986" i="3"/>
  <c r="A986" i="3"/>
  <c r="C985" i="3"/>
  <c r="A985" i="3"/>
  <c r="C984" i="3"/>
  <c r="A984" i="3"/>
  <c r="C983" i="3"/>
  <c r="A983" i="3"/>
  <c r="C982" i="3"/>
  <c r="A982" i="3"/>
  <c r="C981" i="3"/>
  <c r="A981" i="3"/>
  <c r="C980" i="3"/>
  <c r="A980" i="3"/>
  <c r="C979" i="3"/>
  <c r="A979" i="3"/>
  <c r="C978" i="3"/>
  <c r="A978" i="3"/>
  <c r="C977" i="3"/>
  <c r="A977" i="3"/>
  <c r="C976" i="3"/>
  <c r="A976" i="3"/>
  <c r="C975" i="3"/>
  <c r="A975" i="3"/>
  <c r="C974" i="3"/>
  <c r="A974" i="3"/>
  <c r="C973" i="3"/>
  <c r="A973" i="3"/>
  <c r="C972" i="3"/>
  <c r="A972" i="3"/>
  <c r="C971" i="3"/>
  <c r="A971" i="3"/>
  <c r="C970" i="3"/>
  <c r="A970" i="3"/>
  <c r="C969" i="3"/>
  <c r="A969" i="3"/>
  <c r="C968" i="3"/>
  <c r="A968" i="3"/>
  <c r="C967" i="3"/>
  <c r="A967" i="3"/>
  <c r="C966" i="3"/>
  <c r="A966" i="3"/>
  <c r="C965" i="3"/>
  <c r="A965" i="3"/>
  <c r="C964" i="3"/>
  <c r="A964" i="3"/>
  <c r="C963" i="3"/>
  <c r="A963" i="3"/>
  <c r="C962" i="3"/>
  <c r="A962" i="3"/>
  <c r="C961" i="3"/>
  <c r="A961" i="3"/>
  <c r="C960" i="3"/>
  <c r="A960" i="3"/>
  <c r="C959" i="3"/>
  <c r="A959" i="3"/>
  <c r="C958" i="3"/>
  <c r="A958" i="3"/>
  <c r="C957" i="3"/>
  <c r="A957" i="3"/>
  <c r="C956" i="3"/>
  <c r="A956" i="3"/>
  <c r="C955" i="3"/>
  <c r="A955" i="3"/>
  <c r="C954" i="3"/>
  <c r="A954" i="3"/>
  <c r="C953" i="3"/>
  <c r="A953" i="3"/>
  <c r="C952" i="3"/>
  <c r="A952" i="3"/>
  <c r="C951" i="3"/>
  <c r="A951" i="3"/>
  <c r="C950" i="3"/>
  <c r="A950" i="3"/>
  <c r="C949" i="3"/>
  <c r="A949" i="3"/>
  <c r="C948" i="3"/>
  <c r="A948" i="3"/>
  <c r="C947" i="3"/>
  <c r="A947" i="3"/>
  <c r="C946" i="3"/>
  <c r="A946" i="3"/>
  <c r="C945" i="3"/>
  <c r="A945" i="3"/>
  <c r="C944" i="3"/>
  <c r="A944" i="3"/>
  <c r="C943" i="3"/>
  <c r="A943" i="3"/>
  <c r="C942" i="3"/>
  <c r="A942" i="3"/>
  <c r="C941" i="3"/>
  <c r="A941" i="3"/>
  <c r="C940" i="3"/>
  <c r="A940" i="3"/>
  <c r="C939" i="3"/>
  <c r="A939" i="3"/>
  <c r="C938" i="3"/>
  <c r="A938" i="3"/>
  <c r="C937" i="3"/>
  <c r="A937" i="3"/>
  <c r="C936" i="3"/>
  <c r="A936" i="3"/>
  <c r="C935" i="3"/>
  <c r="A935" i="3"/>
  <c r="C934" i="3"/>
  <c r="A934" i="3"/>
  <c r="C933" i="3"/>
  <c r="A933" i="3"/>
  <c r="C932" i="3"/>
  <c r="A932" i="3"/>
  <c r="C931" i="3"/>
  <c r="A931" i="3"/>
  <c r="C930" i="3"/>
  <c r="A930" i="3"/>
  <c r="C929" i="3"/>
  <c r="A929" i="3"/>
  <c r="C928" i="3"/>
  <c r="A928" i="3"/>
  <c r="C927" i="3"/>
  <c r="A927" i="3"/>
  <c r="C926" i="3"/>
  <c r="A926" i="3"/>
  <c r="C925" i="3"/>
  <c r="A925" i="3"/>
  <c r="C924" i="3"/>
  <c r="A924" i="3"/>
  <c r="C923" i="3"/>
  <c r="A923" i="3"/>
  <c r="C922" i="3"/>
  <c r="A922" i="3"/>
  <c r="C921" i="3"/>
  <c r="A921" i="3"/>
  <c r="C920" i="3"/>
  <c r="A920" i="3"/>
  <c r="C919" i="3"/>
  <c r="A919" i="3"/>
  <c r="C918" i="3"/>
  <c r="A918" i="3"/>
  <c r="C917" i="3"/>
  <c r="A917" i="3"/>
  <c r="C916" i="3"/>
  <c r="A916" i="3"/>
  <c r="C915" i="3"/>
  <c r="A915" i="3"/>
  <c r="C914" i="3"/>
  <c r="A914" i="3"/>
  <c r="C913" i="3"/>
  <c r="A913" i="3"/>
  <c r="C912" i="3"/>
  <c r="A912" i="3"/>
  <c r="C911" i="3"/>
  <c r="A911" i="3"/>
  <c r="C910" i="3"/>
  <c r="A910" i="3"/>
  <c r="C909" i="3"/>
  <c r="A909" i="3"/>
  <c r="C908" i="3"/>
  <c r="A908" i="3"/>
  <c r="C907" i="3"/>
  <c r="A907" i="3"/>
  <c r="C906" i="3"/>
  <c r="A906" i="3"/>
  <c r="C905" i="3"/>
  <c r="A905" i="3"/>
  <c r="C904" i="3"/>
  <c r="A904" i="3"/>
  <c r="C903" i="3"/>
  <c r="A903" i="3"/>
  <c r="C902" i="3"/>
  <c r="A902" i="3"/>
  <c r="C901" i="3"/>
  <c r="A901" i="3"/>
  <c r="C900" i="3"/>
  <c r="A900" i="3"/>
  <c r="C899" i="3"/>
  <c r="A899" i="3"/>
  <c r="C898" i="3"/>
  <c r="A898" i="3"/>
  <c r="C897" i="3"/>
  <c r="A897" i="3"/>
  <c r="C896" i="3"/>
  <c r="A896" i="3"/>
  <c r="C895" i="3"/>
  <c r="A895" i="3"/>
  <c r="C894" i="3"/>
  <c r="A894" i="3"/>
  <c r="C893" i="3"/>
  <c r="A893" i="3"/>
  <c r="C892" i="3"/>
  <c r="A892" i="3"/>
  <c r="C891" i="3"/>
  <c r="A891" i="3"/>
  <c r="C890" i="3"/>
  <c r="A890" i="3"/>
  <c r="C889" i="3"/>
  <c r="A889" i="3"/>
  <c r="C888" i="3"/>
  <c r="A888" i="3"/>
  <c r="C887" i="3"/>
  <c r="A887" i="3"/>
  <c r="C886" i="3"/>
  <c r="A886" i="3"/>
  <c r="C885" i="3"/>
  <c r="A885" i="3"/>
  <c r="C884" i="3"/>
  <c r="A884" i="3"/>
  <c r="C883" i="3"/>
  <c r="A883" i="3"/>
  <c r="C882" i="3"/>
  <c r="A882" i="3"/>
  <c r="C881" i="3"/>
  <c r="A881" i="3"/>
  <c r="C880" i="3"/>
  <c r="A880" i="3"/>
  <c r="C879" i="3"/>
  <c r="A879" i="3"/>
  <c r="C878" i="3"/>
  <c r="A878" i="3"/>
  <c r="C877" i="3"/>
  <c r="A877" i="3"/>
  <c r="C876" i="3"/>
  <c r="A876" i="3"/>
  <c r="C875" i="3"/>
  <c r="A875" i="3"/>
  <c r="C874" i="3"/>
  <c r="A874" i="3"/>
  <c r="C873" i="3"/>
  <c r="A873" i="3"/>
  <c r="C872" i="3"/>
  <c r="A872" i="3"/>
  <c r="C871" i="3"/>
  <c r="A871" i="3"/>
  <c r="C870" i="3"/>
  <c r="A870" i="3"/>
  <c r="C869" i="3"/>
  <c r="A869" i="3"/>
  <c r="C868" i="3"/>
  <c r="A868" i="3"/>
  <c r="C867" i="3"/>
  <c r="A867" i="3"/>
  <c r="C866" i="3"/>
  <c r="A866" i="3"/>
  <c r="C865" i="3"/>
  <c r="A865" i="3"/>
  <c r="C864" i="3"/>
  <c r="A864" i="3"/>
  <c r="C863" i="3"/>
  <c r="A863" i="3"/>
  <c r="C862" i="3"/>
  <c r="A862" i="3"/>
  <c r="C861" i="3"/>
  <c r="A861" i="3"/>
  <c r="C860" i="3"/>
  <c r="A860" i="3"/>
  <c r="C859" i="3"/>
  <c r="A859" i="3"/>
  <c r="C858" i="3"/>
  <c r="A858" i="3"/>
  <c r="C857" i="3"/>
  <c r="A857" i="3"/>
  <c r="C856" i="3"/>
  <c r="A856" i="3"/>
  <c r="C855" i="3"/>
  <c r="A855" i="3"/>
  <c r="C854" i="3"/>
  <c r="A854" i="3"/>
  <c r="C853" i="3"/>
  <c r="A853" i="3"/>
  <c r="C852" i="3"/>
  <c r="A852" i="3"/>
  <c r="C851" i="3"/>
  <c r="A851" i="3"/>
  <c r="C850" i="3"/>
  <c r="A850" i="3"/>
  <c r="C849" i="3"/>
  <c r="A849" i="3"/>
  <c r="C848" i="3"/>
  <c r="A848" i="3"/>
  <c r="C847" i="3"/>
  <c r="A847" i="3"/>
  <c r="C846" i="3"/>
  <c r="A846" i="3"/>
  <c r="C845" i="3"/>
  <c r="A845" i="3"/>
  <c r="C844" i="3"/>
  <c r="A844" i="3"/>
  <c r="C843" i="3"/>
  <c r="A843" i="3"/>
  <c r="C842" i="3"/>
  <c r="A842" i="3"/>
  <c r="C841" i="3"/>
  <c r="A841" i="3"/>
  <c r="C840" i="3"/>
  <c r="A840" i="3"/>
  <c r="C839" i="3"/>
  <c r="A839" i="3"/>
  <c r="C838" i="3"/>
  <c r="A838" i="3"/>
  <c r="C837" i="3"/>
  <c r="A837" i="3"/>
  <c r="C836" i="3"/>
  <c r="A836" i="3"/>
  <c r="C835" i="3"/>
  <c r="A835" i="3"/>
  <c r="C834" i="3"/>
  <c r="A834" i="3"/>
  <c r="C833" i="3"/>
  <c r="A833" i="3"/>
  <c r="C832" i="3"/>
  <c r="A832" i="3"/>
  <c r="C831" i="3"/>
  <c r="A831" i="3"/>
  <c r="C830" i="3"/>
  <c r="A830" i="3"/>
  <c r="C829" i="3"/>
  <c r="A829" i="3"/>
  <c r="C828" i="3"/>
  <c r="A828" i="3"/>
  <c r="C827" i="3"/>
  <c r="A827" i="3"/>
  <c r="C826" i="3"/>
  <c r="A826" i="3"/>
  <c r="C825" i="3"/>
  <c r="A825" i="3"/>
  <c r="C824" i="3"/>
  <c r="A824" i="3"/>
  <c r="C823" i="3"/>
  <c r="A823" i="3"/>
  <c r="C822" i="3"/>
  <c r="A822" i="3"/>
  <c r="C821" i="3"/>
  <c r="A821" i="3"/>
  <c r="C820" i="3"/>
  <c r="A820" i="3"/>
  <c r="C819" i="3"/>
  <c r="A819" i="3"/>
  <c r="C818" i="3"/>
  <c r="A818" i="3"/>
  <c r="C817" i="3"/>
  <c r="A817" i="3"/>
  <c r="C816" i="3"/>
  <c r="A816" i="3"/>
  <c r="C815" i="3"/>
  <c r="A815" i="3"/>
  <c r="C814" i="3"/>
  <c r="A814" i="3"/>
  <c r="C813" i="3"/>
  <c r="A813" i="3"/>
  <c r="C812" i="3"/>
  <c r="A812" i="3"/>
  <c r="C811" i="3"/>
  <c r="A811" i="3"/>
  <c r="C810" i="3"/>
  <c r="A810" i="3"/>
  <c r="C809" i="3"/>
  <c r="A809" i="3"/>
  <c r="C808" i="3"/>
  <c r="A808" i="3"/>
  <c r="C807" i="3"/>
  <c r="A807" i="3"/>
  <c r="C806" i="3"/>
  <c r="A806" i="3"/>
  <c r="C805" i="3"/>
  <c r="A805" i="3"/>
  <c r="C804" i="3"/>
  <c r="A804" i="3"/>
  <c r="C803" i="3"/>
  <c r="A803" i="3"/>
  <c r="C802" i="3"/>
  <c r="A802" i="3"/>
  <c r="C801" i="3"/>
  <c r="A801" i="3"/>
  <c r="C800" i="3"/>
  <c r="A800" i="3"/>
  <c r="C799" i="3"/>
  <c r="A799" i="3"/>
  <c r="C798" i="3"/>
  <c r="A798" i="3"/>
  <c r="C797" i="3"/>
  <c r="A797" i="3"/>
  <c r="C796" i="3"/>
  <c r="A796" i="3"/>
  <c r="C795" i="3"/>
  <c r="A795" i="3"/>
  <c r="C794" i="3"/>
  <c r="A794" i="3"/>
  <c r="C793" i="3"/>
  <c r="A793" i="3"/>
  <c r="C792" i="3"/>
  <c r="A792" i="3"/>
  <c r="C791" i="3"/>
  <c r="A791" i="3"/>
  <c r="C790" i="3"/>
  <c r="A790" i="3"/>
  <c r="C789" i="3"/>
  <c r="A789" i="3"/>
  <c r="C788" i="3"/>
  <c r="A788" i="3"/>
  <c r="C787" i="3"/>
  <c r="A787" i="3"/>
  <c r="C786" i="3"/>
  <c r="A786" i="3"/>
  <c r="C785" i="3"/>
  <c r="A785" i="3"/>
  <c r="C784" i="3"/>
  <c r="A784" i="3"/>
  <c r="C783" i="3"/>
  <c r="A783" i="3"/>
  <c r="C782" i="3"/>
  <c r="A782" i="3"/>
  <c r="C781" i="3"/>
  <c r="A781" i="3"/>
  <c r="C780" i="3"/>
  <c r="A780" i="3"/>
  <c r="C779" i="3"/>
  <c r="A779" i="3"/>
  <c r="C778" i="3"/>
  <c r="A778" i="3"/>
  <c r="C777" i="3"/>
  <c r="A777" i="3"/>
  <c r="C776" i="3"/>
  <c r="A776" i="3"/>
  <c r="C775" i="3"/>
  <c r="A775" i="3"/>
  <c r="C774" i="3"/>
  <c r="A774" i="3"/>
  <c r="C773" i="3"/>
  <c r="A773" i="3"/>
  <c r="C772" i="3"/>
  <c r="A772" i="3"/>
  <c r="C771" i="3"/>
  <c r="A771" i="3"/>
  <c r="C770" i="3"/>
  <c r="A770" i="3"/>
  <c r="C769" i="3"/>
  <c r="A769" i="3"/>
  <c r="C768" i="3"/>
  <c r="A768" i="3"/>
  <c r="C767" i="3"/>
  <c r="A767" i="3"/>
  <c r="C766" i="3"/>
  <c r="A766" i="3"/>
  <c r="C765" i="3"/>
  <c r="A765" i="3"/>
  <c r="C764" i="3"/>
  <c r="A764" i="3"/>
  <c r="C763" i="3"/>
  <c r="A763" i="3"/>
  <c r="C762" i="3"/>
  <c r="A762" i="3"/>
  <c r="C761" i="3"/>
  <c r="A761" i="3"/>
  <c r="C760" i="3"/>
  <c r="A760" i="3"/>
  <c r="C759" i="3"/>
  <c r="A759" i="3"/>
  <c r="C758" i="3"/>
  <c r="A758" i="3"/>
  <c r="C757" i="3"/>
  <c r="A757" i="3"/>
  <c r="C756" i="3"/>
  <c r="A756" i="3"/>
  <c r="C755" i="3"/>
  <c r="A755" i="3"/>
  <c r="C754" i="3"/>
  <c r="A754" i="3"/>
  <c r="C753" i="3"/>
  <c r="A753" i="3"/>
  <c r="C752" i="3"/>
  <c r="A752" i="3"/>
  <c r="C751" i="3"/>
  <c r="A751" i="3"/>
  <c r="C750" i="3"/>
  <c r="A750" i="3"/>
  <c r="C749" i="3"/>
  <c r="A749" i="3"/>
  <c r="C748" i="3"/>
  <c r="A748" i="3"/>
  <c r="C747" i="3"/>
  <c r="A747" i="3"/>
  <c r="C746" i="3"/>
  <c r="A746" i="3"/>
  <c r="C745" i="3"/>
  <c r="A745" i="3"/>
  <c r="C744" i="3"/>
  <c r="A744" i="3"/>
  <c r="C743" i="3"/>
  <c r="A743" i="3"/>
  <c r="C742" i="3"/>
  <c r="A742" i="3"/>
  <c r="C741" i="3"/>
  <c r="A741" i="3"/>
  <c r="C740" i="3"/>
  <c r="A740" i="3"/>
  <c r="C739" i="3"/>
  <c r="A739" i="3"/>
  <c r="C738" i="3"/>
  <c r="A738" i="3"/>
  <c r="C737" i="3"/>
  <c r="A737" i="3"/>
  <c r="C736" i="3"/>
  <c r="A736" i="3"/>
  <c r="C735" i="3"/>
  <c r="A735" i="3"/>
  <c r="C734" i="3"/>
  <c r="A734" i="3"/>
  <c r="C733" i="3"/>
  <c r="A733" i="3"/>
  <c r="C732" i="3"/>
  <c r="A732" i="3"/>
  <c r="C731" i="3"/>
  <c r="A731" i="3"/>
  <c r="C730" i="3"/>
  <c r="A730" i="3"/>
  <c r="C729" i="3"/>
  <c r="A729" i="3"/>
  <c r="C728" i="3"/>
  <c r="A728" i="3"/>
  <c r="C727" i="3"/>
  <c r="A727" i="3"/>
  <c r="C726" i="3"/>
  <c r="A726" i="3"/>
  <c r="C725" i="3"/>
  <c r="A725" i="3"/>
  <c r="C724" i="3"/>
  <c r="A724" i="3"/>
  <c r="C723" i="3"/>
  <c r="A723" i="3"/>
  <c r="C722" i="3"/>
  <c r="A722" i="3"/>
  <c r="C721" i="3"/>
  <c r="A721" i="3"/>
  <c r="C720" i="3"/>
  <c r="A720" i="3"/>
  <c r="C719" i="3"/>
  <c r="A719" i="3"/>
  <c r="C718" i="3"/>
  <c r="A718" i="3"/>
  <c r="C717" i="3"/>
  <c r="A717" i="3"/>
  <c r="C716" i="3"/>
  <c r="A716" i="3"/>
  <c r="C715" i="3"/>
  <c r="A715" i="3"/>
  <c r="C714" i="3"/>
  <c r="A714" i="3"/>
  <c r="C713" i="3"/>
  <c r="A713" i="3"/>
  <c r="C712" i="3"/>
  <c r="A712" i="3"/>
  <c r="C711" i="3"/>
  <c r="A711" i="3"/>
  <c r="C710" i="3"/>
  <c r="A710" i="3"/>
  <c r="C709" i="3"/>
  <c r="A709" i="3"/>
  <c r="C708" i="3"/>
  <c r="A708" i="3"/>
  <c r="C707" i="3"/>
  <c r="A707" i="3"/>
  <c r="C706" i="3"/>
  <c r="A706" i="3"/>
  <c r="C705" i="3"/>
  <c r="A705" i="3"/>
  <c r="C704" i="3"/>
  <c r="A704" i="3"/>
  <c r="C703" i="3"/>
  <c r="A703" i="3"/>
  <c r="C702" i="3"/>
  <c r="A702" i="3"/>
  <c r="C701" i="3"/>
  <c r="A701" i="3"/>
  <c r="C700" i="3"/>
  <c r="A700" i="3"/>
  <c r="C699" i="3"/>
  <c r="A699" i="3"/>
  <c r="C698" i="3"/>
  <c r="A698" i="3"/>
  <c r="C697" i="3"/>
  <c r="A697" i="3"/>
  <c r="C696" i="3"/>
  <c r="A696" i="3"/>
  <c r="C695" i="3"/>
  <c r="A695" i="3"/>
  <c r="C694" i="3"/>
  <c r="A694" i="3"/>
  <c r="C693" i="3"/>
  <c r="A693" i="3"/>
  <c r="C692" i="3"/>
  <c r="A692" i="3"/>
  <c r="C691" i="3"/>
  <c r="A691" i="3"/>
  <c r="C690" i="3"/>
  <c r="A690" i="3"/>
  <c r="C689" i="3"/>
  <c r="A689" i="3"/>
  <c r="C688" i="3"/>
  <c r="A688" i="3"/>
  <c r="C687" i="3"/>
  <c r="A687" i="3"/>
  <c r="C686" i="3"/>
  <c r="A686" i="3"/>
  <c r="C685" i="3"/>
  <c r="A685" i="3"/>
  <c r="C684" i="3"/>
  <c r="A684" i="3"/>
  <c r="C683" i="3"/>
  <c r="A683" i="3"/>
  <c r="C682" i="3"/>
  <c r="A682" i="3"/>
  <c r="C681" i="3"/>
  <c r="A681" i="3"/>
  <c r="C680" i="3"/>
  <c r="A680" i="3"/>
  <c r="C679" i="3"/>
  <c r="A679" i="3"/>
  <c r="C678" i="3"/>
  <c r="A678" i="3"/>
  <c r="C677" i="3"/>
  <c r="A677" i="3"/>
  <c r="C676" i="3"/>
  <c r="A676" i="3"/>
  <c r="C675" i="3"/>
  <c r="A675" i="3"/>
  <c r="C674" i="3"/>
  <c r="A674" i="3"/>
  <c r="C673" i="3"/>
  <c r="A673" i="3"/>
  <c r="C672" i="3"/>
  <c r="A672" i="3"/>
  <c r="C671" i="3"/>
  <c r="A671" i="3"/>
  <c r="C670" i="3"/>
  <c r="A670" i="3"/>
  <c r="C669" i="3"/>
  <c r="A669" i="3"/>
  <c r="C668" i="3"/>
  <c r="A668" i="3"/>
  <c r="C667" i="3"/>
  <c r="A667" i="3"/>
  <c r="C666" i="3"/>
  <c r="A666" i="3"/>
  <c r="C665" i="3"/>
  <c r="A665" i="3"/>
  <c r="C664" i="3"/>
  <c r="A664" i="3"/>
  <c r="C663" i="3"/>
  <c r="A663" i="3"/>
  <c r="C662" i="3"/>
  <c r="A662" i="3"/>
  <c r="C661" i="3"/>
  <c r="A661" i="3"/>
  <c r="C660" i="3"/>
  <c r="A660" i="3"/>
  <c r="C659" i="3"/>
  <c r="A659" i="3"/>
  <c r="C658" i="3"/>
  <c r="A658" i="3"/>
  <c r="C657" i="3"/>
  <c r="A657" i="3"/>
  <c r="C656" i="3"/>
  <c r="A656" i="3"/>
  <c r="C655" i="3"/>
  <c r="A655" i="3"/>
  <c r="C654" i="3"/>
  <c r="A654" i="3"/>
  <c r="C653" i="3"/>
  <c r="A653" i="3"/>
  <c r="C652" i="3"/>
  <c r="A652" i="3"/>
  <c r="C651" i="3"/>
  <c r="A651" i="3"/>
  <c r="C650" i="3"/>
  <c r="A650" i="3"/>
  <c r="C649" i="3"/>
  <c r="A649" i="3"/>
  <c r="C648" i="3"/>
  <c r="A648" i="3"/>
  <c r="C647" i="3"/>
  <c r="A647" i="3"/>
  <c r="C646" i="3"/>
  <c r="A646" i="3"/>
  <c r="C645" i="3"/>
  <c r="A645" i="3"/>
  <c r="C644" i="3"/>
  <c r="A644" i="3"/>
  <c r="C643" i="3"/>
  <c r="A643" i="3"/>
  <c r="C642" i="3"/>
  <c r="A642" i="3"/>
  <c r="C641" i="3"/>
  <c r="A641" i="3"/>
  <c r="C640" i="3"/>
  <c r="A640" i="3"/>
  <c r="C639" i="3"/>
  <c r="A639" i="3"/>
  <c r="C638" i="3"/>
  <c r="A638" i="3"/>
  <c r="C637" i="3"/>
  <c r="A637" i="3"/>
  <c r="C636" i="3"/>
  <c r="A636" i="3"/>
  <c r="C635" i="3"/>
  <c r="A635" i="3"/>
  <c r="C634" i="3"/>
  <c r="A634" i="3"/>
  <c r="C633" i="3"/>
  <c r="A633" i="3"/>
  <c r="C632" i="3"/>
  <c r="A632" i="3"/>
  <c r="C631" i="3"/>
  <c r="A631" i="3"/>
  <c r="C630" i="3"/>
  <c r="A630" i="3"/>
  <c r="C629" i="3"/>
  <c r="A629" i="3"/>
  <c r="C628" i="3"/>
  <c r="A628" i="3"/>
  <c r="C627" i="3"/>
  <c r="A627" i="3"/>
  <c r="C626" i="3"/>
  <c r="A626" i="3"/>
  <c r="C625" i="3"/>
  <c r="A625" i="3"/>
  <c r="C624" i="3"/>
  <c r="A624" i="3"/>
  <c r="C623" i="3"/>
  <c r="A623" i="3"/>
  <c r="C622" i="3"/>
  <c r="A622" i="3"/>
  <c r="C621" i="3"/>
  <c r="A621" i="3"/>
  <c r="C620" i="3"/>
  <c r="A620" i="3"/>
  <c r="C619" i="3"/>
  <c r="A619" i="3"/>
  <c r="C618" i="3"/>
  <c r="A618" i="3"/>
  <c r="C617" i="3"/>
  <c r="A617" i="3"/>
  <c r="C616" i="3"/>
  <c r="A616" i="3"/>
  <c r="C615" i="3"/>
  <c r="A615" i="3"/>
  <c r="C614" i="3"/>
  <c r="A614" i="3"/>
  <c r="C613" i="3"/>
  <c r="A613" i="3"/>
  <c r="C612" i="3"/>
  <c r="A612" i="3"/>
  <c r="C611" i="3"/>
  <c r="A611" i="3"/>
  <c r="C610" i="3"/>
  <c r="A610" i="3"/>
  <c r="C609" i="3"/>
  <c r="A609" i="3"/>
  <c r="C608" i="3"/>
  <c r="A608" i="3"/>
  <c r="C607" i="3"/>
  <c r="A607" i="3"/>
  <c r="C606" i="3"/>
  <c r="A606" i="3"/>
  <c r="C605" i="3"/>
  <c r="A605" i="3"/>
  <c r="C604" i="3"/>
  <c r="A604" i="3"/>
  <c r="C603" i="3"/>
  <c r="A603" i="3"/>
  <c r="C602" i="3"/>
  <c r="A602" i="3"/>
  <c r="C601" i="3"/>
  <c r="A601" i="3"/>
  <c r="C600" i="3"/>
  <c r="A600" i="3"/>
  <c r="C599" i="3"/>
  <c r="A599" i="3"/>
  <c r="C598" i="3"/>
  <c r="A598" i="3"/>
  <c r="C597" i="3"/>
  <c r="A597" i="3"/>
  <c r="C596" i="3"/>
  <c r="A596" i="3"/>
  <c r="C595" i="3"/>
  <c r="A595" i="3"/>
  <c r="C594" i="3"/>
  <c r="A594" i="3"/>
  <c r="C593" i="3"/>
  <c r="A593" i="3"/>
  <c r="C592" i="3"/>
  <c r="A592" i="3"/>
  <c r="C591" i="3"/>
  <c r="A591" i="3"/>
  <c r="C590" i="3"/>
  <c r="A590" i="3"/>
  <c r="C589" i="3"/>
  <c r="A589" i="3"/>
  <c r="C588" i="3"/>
  <c r="A588" i="3"/>
  <c r="C587" i="3"/>
  <c r="A587" i="3"/>
  <c r="C586" i="3"/>
  <c r="A586" i="3"/>
  <c r="C585" i="3"/>
  <c r="A585" i="3"/>
  <c r="C584" i="3"/>
  <c r="A584" i="3"/>
  <c r="C583" i="3"/>
  <c r="A583" i="3"/>
  <c r="C582" i="3"/>
  <c r="A582" i="3"/>
  <c r="C581" i="3"/>
  <c r="A581" i="3"/>
  <c r="C580" i="3"/>
  <c r="A580" i="3"/>
  <c r="C579" i="3"/>
  <c r="A579" i="3"/>
  <c r="C578" i="3"/>
  <c r="A578" i="3"/>
  <c r="C577" i="3"/>
  <c r="A577" i="3"/>
  <c r="C576" i="3"/>
  <c r="A576" i="3"/>
  <c r="C575" i="3"/>
  <c r="A575" i="3"/>
  <c r="C574" i="3"/>
  <c r="A574" i="3"/>
  <c r="C573" i="3"/>
  <c r="A573" i="3"/>
  <c r="C572" i="3"/>
  <c r="A572" i="3"/>
  <c r="C571" i="3"/>
  <c r="A571" i="3"/>
  <c r="C570" i="3"/>
  <c r="A570" i="3"/>
  <c r="C569" i="3"/>
  <c r="A569" i="3"/>
  <c r="C568" i="3"/>
  <c r="A568" i="3"/>
  <c r="C567" i="3"/>
  <c r="A567" i="3"/>
  <c r="C566" i="3"/>
  <c r="A566" i="3"/>
  <c r="C565" i="3"/>
  <c r="A565" i="3"/>
  <c r="C564" i="3"/>
  <c r="A564" i="3"/>
  <c r="C563" i="3"/>
  <c r="A563" i="3"/>
  <c r="C562" i="3"/>
  <c r="A562" i="3"/>
  <c r="C561" i="3"/>
  <c r="A561" i="3"/>
  <c r="C560" i="3"/>
  <c r="A560" i="3"/>
  <c r="C559" i="3"/>
  <c r="A559" i="3"/>
  <c r="C558" i="3"/>
  <c r="A558" i="3"/>
  <c r="C557" i="3"/>
  <c r="A557" i="3"/>
  <c r="C556" i="3"/>
  <c r="A556" i="3"/>
  <c r="C555" i="3"/>
  <c r="A555" i="3"/>
  <c r="C554" i="3"/>
  <c r="A554" i="3"/>
  <c r="C553" i="3"/>
  <c r="A553" i="3"/>
  <c r="C552" i="3"/>
  <c r="A552" i="3"/>
  <c r="C551" i="3"/>
  <c r="A551" i="3"/>
  <c r="C550" i="3"/>
  <c r="A550" i="3"/>
  <c r="C549" i="3"/>
  <c r="A549" i="3"/>
  <c r="C548" i="3"/>
  <c r="A548" i="3"/>
  <c r="C547" i="3"/>
  <c r="A547" i="3"/>
  <c r="C546" i="3"/>
  <c r="A546" i="3"/>
  <c r="C545" i="3"/>
  <c r="A545" i="3"/>
  <c r="C544" i="3"/>
  <c r="A544" i="3"/>
  <c r="C543" i="3"/>
  <c r="A543" i="3"/>
  <c r="C542" i="3"/>
  <c r="A542" i="3"/>
  <c r="C541" i="3"/>
  <c r="A541" i="3"/>
  <c r="C540" i="3"/>
  <c r="A540" i="3"/>
  <c r="C539" i="3"/>
  <c r="A539" i="3"/>
  <c r="C538" i="3"/>
  <c r="A538" i="3"/>
  <c r="C537" i="3"/>
  <c r="A537" i="3"/>
  <c r="C536" i="3"/>
  <c r="A536" i="3"/>
  <c r="C535" i="3"/>
  <c r="A535" i="3"/>
  <c r="C534" i="3"/>
  <c r="A534" i="3"/>
  <c r="C533" i="3"/>
  <c r="A533" i="3"/>
  <c r="C532" i="3"/>
  <c r="A532" i="3"/>
  <c r="C531" i="3"/>
  <c r="A531" i="3"/>
  <c r="C530" i="3"/>
  <c r="A530" i="3"/>
  <c r="C529" i="3"/>
  <c r="A529" i="3"/>
  <c r="C528" i="3"/>
  <c r="A528" i="3"/>
  <c r="C527" i="3"/>
  <c r="A527" i="3"/>
  <c r="C526" i="3"/>
  <c r="A526" i="3"/>
  <c r="C525" i="3"/>
  <c r="A525" i="3"/>
  <c r="C524" i="3"/>
  <c r="A524" i="3"/>
  <c r="C523" i="3"/>
  <c r="A523" i="3"/>
  <c r="C522" i="3"/>
  <c r="A522" i="3"/>
  <c r="C521" i="3"/>
  <c r="A521" i="3"/>
  <c r="C520" i="3"/>
  <c r="A520" i="3"/>
  <c r="C519" i="3"/>
  <c r="A519" i="3"/>
  <c r="C518" i="3"/>
  <c r="A518" i="3"/>
  <c r="C517" i="3"/>
  <c r="A517" i="3"/>
  <c r="C516" i="3"/>
  <c r="A516" i="3"/>
  <c r="C515" i="3"/>
  <c r="A515" i="3"/>
  <c r="C514" i="3"/>
  <c r="A514" i="3"/>
  <c r="C513" i="3"/>
  <c r="A513" i="3"/>
  <c r="C512" i="3"/>
  <c r="A512" i="3"/>
  <c r="C511" i="3"/>
  <c r="A511" i="3"/>
  <c r="C510" i="3"/>
  <c r="A510" i="3"/>
  <c r="C509" i="3"/>
  <c r="A509" i="3"/>
  <c r="C508" i="3"/>
  <c r="A508" i="3"/>
  <c r="C507" i="3"/>
  <c r="A507" i="3"/>
  <c r="C506" i="3"/>
  <c r="A506" i="3"/>
  <c r="C505" i="3"/>
  <c r="A505" i="3"/>
  <c r="C504" i="3"/>
  <c r="A504" i="3"/>
  <c r="C503" i="3"/>
  <c r="A503" i="3"/>
  <c r="C502" i="3"/>
  <c r="A502" i="3"/>
  <c r="C501" i="3"/>
  <c r="A501" i="3"/>
  <c r="C500" i="3"/>
  <c r="A500" i="3"/>
  <c r="C499" i="3"/>
  <c r="A499" i="3"/>
  <c r="C498" i="3"/>
  <c r="A498" i="3"/>
  <c r="C497" i="3"/>
  <c r="A497" i="3"/>
  <c r="C496" i="3"/>
  <c r="A496" i="3"/>
  <c r="C495" i="3"/>
  <c r="A495" i="3"/>
  <c r="C494" i="3"/>
  <c r="A494" i="3"/>
  <c r="C493" i="3"/>
  <c r="A493" i="3"/>
  <c r="C492" i="3"/>
  <c r="A492" i="3"/>
  <c r="C491" i="3"/>
  <c r="A491" i="3"/>
  <c r="C490" i="3"/>
  <c r="A490" i="3"/>
  <c r="C489" i="3"/>
  <c r="A489" i="3"/>
  <c r="C488" i="3"/>
  <c r="A488" i="3"/>
  <c r="C487" i="3"/>
  <c r="A487" i="3"/>
  <c r="C486" i="3"/>
  <c r="A486" i="3"/>
  <c r="C485" i="3"/>
  <c r="A485" i="3"/>
  <c r="C484" i="3"/>
  <c r="A484" i="3"/>
  <c r="C483" i="3"/>
  <c r="A483" i="3"/>
  <c r="C482" i="3"/>
  <c r="A482" i="3"/>
  <c r="C481" i="3"/>
  <c r="A481" i="3"/>
  <c r="C480" i="3"/>
  <c r="A480" i="3"/>
  <c r="C479" i="3"/>
  <c r="A479" i="3"/>
  <c r="C478" i="3"/>
  <c r="A478" i="3"/>
  <c r="C477" i="3"/>
  <c r="A477" i="3"/>
  <c r="C476" i="3"/>
  <c r="A476" i="3"/>
  <c r="C475" i="3"/>
  <c r="A475" i="3"/>
  <c r="C474" i="3"/>
  <c r="A474" i="3"/>
  <c r="C473" i="3"/>
  <c r="A473" i="3"/>
  <c r="C472" i="3"/>
  <c r="A472" i="3"/>
  <c r="C471" i="3"/>
  <c r="A471" i="3"/>
  <c r="C470" i="3"/>
  <c r="A470" i="3"/>
  <c r="C469" i="3"/>
  <c r="A469" i="3"/>
  <c r="C468" i="3"/>
  <c r="A468" i="3"/>
  <c r="C467" i="3"/>
  <c r="A467" i="3"/>
  <c r="C466" i="3"/>
  <c r="A466" i="3"/>
  <c r="C465" i="3"/>
  <c r="A465" i="3"/>
  <c r="C464" i="3"/>
  <c r="A464" i="3"/>
  <c r="C463" i="3"/>
  <c r="A463" i="3"/>
  <c r="C462" i="3"/>
  <c r="A462" i="3"/>
  <c r="C461" i="3"/>
  <c r="A461" i="3"/>
  <c r="C460" i="3"/>
  <c r="A460" i="3"/>
  <c r="C459" i="3"/>
  <c r="A459" i="3"/>
  <c r="C458" i="3"/>
  <c r="A458" i="3"/>
  <c r="C457" i="3"/>
  <c r="A457" i="3"/>
  <c r="C456" i="3"/>
  <c r="A456" i="3"/>
  <c r="C455" i="3"/>
  <c r="A455" i="3"/>
  <c r="C454" i="3"/>
  <c r="A454" i="3"/>
  <c r="C453" i="3"/>
  <c r="A453" i="3"/>
  <c r="C452" i="3"/>
  <c r="A452" i="3"/>
  <c r="C451" i="3"/>
  <c r="A451" i="3"/>
  <c r="C450" i="3"/>
  <c r="A450" i="3"/>
  <c r="C449" i="3"/>
  <c r="A449" i="3"/>
  <c r="C448" i="3"/>
  <c r="A448" i="3"/>
  <c r="C447" i="3"/>
  <c r="A447" i="3"/>
  <c r="C446" i="3"/>
  <c r="A446" i="3"/>
  <c r="C445" i="3"/>
  <c r="A445" i="3"/>
  <c r="C444" i="3"/>
  <c r="A444" i="3"/>
  <c r="C443" i="3"/>
  <c r="A443" i="3"/>
  <c r="C442" i="3"/>
  <c r="A442" i="3"/>
  <c r="C441" i="3"/>
  <c r="A441" i="3"/>
  <c r="C440" i="3"/>
  <c r="A440" i="3"/>
  <c r="C439" i="3"/>
  <c r="A439" i="3"/>
  <c r="C438" i="3"/>
  <c r="A438" i="3"/>
  <c r="C437" i="3"/>
  <c r="A437" i="3"/>
  <c r="C436" i="3"/>
  <c r="A436" i="3"/>
  <c r="C435" i="3"/>
  <c r="A435" i="3"/>
  <c r="C434" i="3"/>
  <c r="A434" i="3"/>
  <c r="C433" i="3"/>
  <c r="A433" i="3"/>
  <c r="C432" i="3"/>
  <c r="A432" i="3"/>
  <c r="C431" i="3"/>
  <c r="A431" i="3"/>
  <c r="C430" i="3"/>
  <c r="A430" i="3"/>
  <c r="C429" i="3"/>
  <c r="A429" i="3"/>
  <c r="C428" i="3"/>
  <c r="A428" i="3"/>
  <c r="C427" i="3"/>
  <c r="A427" i="3"/>
  <c r="C426" i="3"/>
  <c r="A426" i="3"/>
  <c r="C425" i="3"/>
  <c r="A425" i="3"/>
  <c r="C424" i="3"/>
  <c r="A424" i="3"/>
  <c r="C423" i="3"/>
  <c r="A423" i="3"/>
  <c r="C422" i="3"/>
  <c r="A422" i="3"/>
  <c r="C421" i="3"/>
  <c r="A421" i="3"/>
  <c r="C420" i="3"/>
  <c r="A420" i="3"/>
  <c r="C419" i="3"/>
  <c r="A419" i="3"/>
  <c r="C418" i="3"/>
  <c r="A418" i="3"/>
  <c r="C417" i="3"/>
  <c r="A417" i="3"/>
  <c r="C416" i="3"/>
  <c r="A416" i="3"/>
  <c r="C415" i="3"/>
  <c r="A415" i="3"/>
  <c r="C414" i="3"/>
  <c r="A414" i="3"/>
  <c r="C413" i="3"/>
  <c r="A413" i="3"/>
  <c r="C412" i="3"/>
  <c r="A412" i="3"/>
  <c r="C411" i="3"/>
  <c r="A411" i="3"/>
  <c r="C410" i="3"/>
  <c r="A410" i="3"/>
  <c r="C409" i="3"/>
  <c r="A409" i="3"/>
  <c r="C408" i="3"/>
  <c r="A408" i="3"/>
  <c r="C407" i="3"/>
  <c r="A407" i="3"/>
  <c r="C406" i="3"/>
  <c r="A406" i="3"/>
  <c r="C405" i="3"/>
  <c r="A405" i="3"/>
  <c r="C404" i="3"/>
  <c r="A404" i="3"/>
  <c r="C403" i="3"/>
  <c r="A403" i="3"/>
  <c r="C402" i="3"/>
  <c r="A402" i="3"/>
  <c r="C401" i="3"/>
  <c r="A401" i="3"/>
  <c r="C400" i="3"/>
  <c r="A400" i="3"/>
  <c r="C399" i="3"/>
  <c r="A399" i="3"/>
  <c r="C398" i="3"/>
  <c r="A398" i="3"/>
  <c r="C397" i="3"/>
  <c r="A397" i="3"/>
  <c r="C396" i="3"/>
  <c r="A396" i="3"/>
  <c r="C395" i="3"/>
  <c r="A395" i="3"/>
  <c r="C394" i="3"/>
  <c r="A394" i="3"/>
  <c r="C393" i="3"/>
  <c r="A393" i="3"/>
  <c r="C392" i="3"/>
  <c r="A392" i="3"/>
  <c r="C391" i="3"/>
  <c r="A391" i="3"/>
  <c r="C390" i="3"/>
  <c r="A390" i="3"/>
  <c r="C389" i="3"/>
  <c r="A389" i="3"/>
  <c r="C388" i="3"/>
  <c r="A388" i="3"/>
  <c r="C387" i="3"/>
  <c r="A387" i="3"/>
  <c r="C386" i="3"/>
  <c r="A386" i="3"/>
  <c r="C385" i="3"/>
  <c r="A385" i="3"/>
  <c r="C384" i="3"/>
  <c r="A384" i="3"/>
  <c r="C383" i="3"/>
  <c r="A383" i="3"/>
  <c r="C382" i="3"/>
  <c r="A382" i="3"/>
  <c r="C381" i="3"/>
  <c r="A381" i="3"/>
  <c r="C380" i="3"/>
  <c r="A380" i="3"/>
  <c r="C379" i="3"/>
  <c r="A379" i="3"/>
  <c r="C378" i="3"/>
  <c r="A378" i="3"/>
  <c r="C377" i="3"/>
  <c r="A377" i="3"/>
  <c r="C376" i="3"/>
  <c r="A376" i="3"/>
  <c r="C375" i="3"/>
  <c r="A375" i="3"/>
  <c r="C374" i="3"/>
  <c r="A374" i="3"/>
  <c r="C373" i="3"/>
  <c r="A373" i="3"/>
  <c r="C372" i="3"/>
  <c r="A372" i="3"/>
  <c r="C371" i="3"/>
  <c r="A371" i="3"/>
  <c r="C370" i="3"/>
  <c r="A370" i="3"/>
  <c r="C369" i="3"/>
  <c r="A369" i="3"/>
  <c r="C368" i="3"/>
  <c r="A368" i="3"/>
  <c r="C367" i="3"/>
  <c r="A367" i="3"/>
  <c r="C366" i="3"/>
  <c r="A366" i="3"/>
  <c r="C365" i="3"/>
  <c r="A365" i="3"/>
  <c r="C364" i="3"/>
  <c r="A364" i="3"/>
  <c r="C363" i="3"/>
  <c r="A363" i="3"/>
  <c r="C362" i="3"/>
  <c r="A362" i="3"/>
  <c r="C361" i="3"/>
  <c r="A361" i="3"/>
  <c r="C360" i="3"/>
  <c r="A360" i="3"/>
  <c r="C359" i="3"/>
  <c r="A359" i="3"/>
  <c r="C358" i="3"/>
  <c r="A358" i="3"/>
  <c r="C357" i="3"/>
  <c r="A357" i="3"/>
  <c r="C356" i="3"/>
  <c r="A356" i="3"/>
  <c r="C355" i="3"/>
  <c r="A355" i="3"/>
  <c r="C354" i="3"/>
  <c r="A354" i="3"/>
  <c r="C353" i="3"/>
  <c r="A353" i="3"/>
  <c r="C352" i="3"/>
  <c r="A352" i="3"/>
  <c r="C351" i="3"/>
  <c r="A351" i="3"/>
  <c r="C350" i="3"/>
  <c r="A350" i="3"/>
  <c r="C349" i="3"/>
  <c r="A349" i="3"/>
  <c r="C348" i="3"/>
  <c r="A348" i="3"/>
  <c r="C347" i="3"/>
  <c r="A347" i="3"/>
  <c r="C346" i="3"/>
  <c r="A346" i="3"/>
  <c r="C345" i="3"/>
  <c r="A345" i="3"/>
  <c r="C344" i="3"/>
  <c r="A344" i="3"/>
  <c r="C343" i="3"/>
  <c r="A343" i="3"/>
  <c r="C342" i="3"/>
  <c r="A342" i="3"/>
  <c r="C341" i="3"/>
  <c r="A341" i="3"/>
  <c r="C340" i="3"/>
  <c r="A340" i="3"/>
  <c r="C339" i="3"/>
  <c r="A339" i="3"/>
  <c r="C338" i="3"/>
  <c r="A338" i="3"/>
  <c r="C337" i="3"/>
  <c r="A337" i="3"/>
  <c r="C336" i="3"/>
  <c r="A336" i="3"/>
  <c r="C335" i="3"/>
  <c r="A335" i="3"/>
  <c r="C334" i="3"/>
  <c r="A334" i="3"/>
  <c r="C333" i="3"/>
  <c r="A333" i="3"/>
  <c r="C332" i="3"/>
  <c r="A332" i="3"/>
  <c r="C331" i="3"/>
  <c r="A331" i="3"/>
  <c r="C330" i="3"/>
  <c r="A330" i="3"/>
  <c r="C329" i="3"/>
  <c r="A329" i="3"/>
  <c r="C328" i="3"/>
  <c r="A328" i="3"/>
  <c r="C327" i="3"/>
  <c r="A327" i="3"/>
  <c r="C326" i="3"/>
  <c r="A326" i="3"/>
  <c r="C325" i="3"/>
  <c r="A325" i="3"/>
  <c r="C324" i="3"/>
  <c r="A324" i="3"/>
  <c r="C323" i="3"/>
  <c r="A323" i="3"/>
  <c r="C322" i="3"/>
  <c r="A322" i="3"/>
  <c r="C321" i="3"/>
  <c r="A321" i="3"/>
  <c r="C320" i="3"/>
  <c r="A320" i="3"/>
  <c r="C319" i="3"/>
  <c r="A319" i="3"/>
  <c r="C318" i="3"/>
  <c r="A318" i="3"/>
  <c r="C317" i="3"/>
  <c r="A317" i="3"/>
  <c r="C316" i="3"/>
  <c r="A316" i="3"/>
  <c r="C315" i="3"/>
  <c r="A315" i="3"/>
  <c r="C314" i="3"/>
  <c r="A314" i="3"/>
  <c r="C313" i="3"/>
  <c r="A313" i="3"/>
  <c r="C312" i="3"/>
  <c r="A312" i="3"/>
  <c r="C311" i="3"/>
  <c r="A311" i="3"/>
  <c r="C310" i="3"/>
  <c r="A310" i="3"/>
  <c r="C309" i="3"/>
  <c r="A309" i="3"/>
  <c r="C308" i="3"/>
  <c r="A308" i="3"/>
  <c r="C307" i="3"/>
  <c r="A307" i="3"/>
  <c r="C306" i="3"/>
  <c r="A306" i="3"/>
  <c r="C305" i="3"/>
  <c r="A305" i="3"/>
  <c r="C304" i="3"/>
  <c r="A304" i="3"/>
  <c r="C303" i="3"/>
  <c r="A303" i="3"/>
  <c r="C302" i="3"/>
  <c r="A302" i="3"/>
  <c r="C301" i="3"/>
  <c r="A301" i="3"/>
  <c r="C300" i="3"/>
  <c r="A300" i="3"/>
  <c r="C299" i="3"/>
  <c r="A299" i="3"/>
  <c r="C298" i="3"/>
  <c r="A298" i="3"/>
  <c r="C297" i="3"/>
  <c r="A297" i="3"/>
  <c r="C296" i="3"/>
  <c r="A296" i="3"/>
  <c r="C295" i="3"/>
  <c r="A295" i="3"/>
  <c r="C294" i="3"/>
  <c r="A294" i="3"/>
  <c r="C293" i="3"/>
  <c r="A293" i="3"/>
  <c r="C292" i="3"/>
  <c r="A292" i="3"/>
  <c r="C291" i="3"/>
  <c r="A291" i="3"/>
  <c r="C290" i="3"/>
  <c r="A290" i="3"/>
  <c r="C289" i="3"/>
  <c r="A289" i="3"/>
  <c r="C288" i="3"/>
  <c r="A288" i="3"/>
  <c r="C287" i="3"/>
  <c r="A287" i="3"/>
  <c r="C286" i="3"/>
  <c r="A286" i="3"/>
  <c r="C285" i="3"/>
  <c r="A285" i="3"/>
  <c r="C284" i="3"/>
  <c r="A284" i="3"/>
  <c r="C283" i="3"/>
  <c r="A283" i="3"/>
  <c r="C282" i="3"/>
  <c r="A282" i="3"/>
  <c r="C281" i="3"/>
  <c r="A281" i="3"/>
  <c r="C280" i="3"/>
  <c r="A280" i="3"/>
  <c r="C279" i="3"/>
  <c r="A279" i="3"/>
  <c r="C278" i="3"/>
  <c r="A278" i="3"/>
  <c r="C277" i="3"/>
  <c r="A277" i="3"/>
  <c r="C276" i="3"/>
  <c r="A276" i="3"/>
  <c r="C275" i="3"/>
  <c r="A275" i="3"/>
  <c r="C274" i="3"/>
  <c r="A274" i="3"/>
  <c r="C273" i="3"/>
  <c r="A273" i="3"/>
  <c r="C272" i="3"/>
  <c r="A272" i="3"/>
  <c r="C271" i="3"/>
  <c r="A271" i="3"/>
  <c r="C270" i="3"/>
  <c r="A270" i="3"/>
  <c r="C269" i="3"/>
  <c r="A269" i="3"/>
  <c r="C268" i="3"/>
  <c r="A268" i="3"/>
  <c r="C267" i="3"/>
  <c r="A267" i="3"/>
  <c r="C266" i="3"/>
  <c r="A266" i="3"/>
  <c r="C265" i="3"/>
  <c r="A265" i="3"/>
  <c r="C264" i="3"/>
  <c r="A264" i="3"/>
  <c r="C263" i="3"/>
  <c r="A263" i="3"/>
  <c r="C262" i="3"/>
  <c r="A262" i="3"/>
  <c r="C261" i="3"/>
  <c r="A261" i="3"/>
  <c r="C260" i="3"/>
  <c r="A260" i="3"/>
  <c r="C259" i="3"/>
  <c r="A259" i="3"/>
  <c r="C258" i="3"/>
  <c r="A258" i="3"/>
  <c r="C257" i="3"/>
  <c r="A257" i="3"/>
  <c r="C256" i="3"/>
  <c r="A256" i="3"/>
  <c r="C255" i="3"/>
  <c r="A255" i="3"/>
  <c r="C254" i="3"/>
  <c r="A254" i="3"/>
  <c r="C253" i="3"/>
  <c r="A253" i="3"/>
  <c r="C252" i="3"/>
  <c r="A252" i="3"/>
  <c r="C251" i="3"/>
  <c r="A251" i="3"/>
  <c r="C250" i="3"/>
  <c r="A250" i="3"/>
  <c r="C249" i="3"/>
  <c r="A249" i="3"/>
  <c r="C248" i="3"/>
  <c r="A248" i="3"/>
  <c r="C247" i="3"/>
  <c r="A247" i="3"/>
  <c r="C246" i="3"/>
  <c r="A246" i="3"/>
  <c r="C245" i="3"/>
  <c r="A245" i="3"/>
  <c r="C244" i="3"/>
  <c r="A244" i="3"/>
  <c r="C243" i="3"/>
  <c r="A243" i="3"/>
  <c r="C242" i="3"/>
  <c r="A242" i="3"/>
  <c r="C241" i="3"/>
  <c r="A241" i="3"/>
  <c r="C240" i="3"/>
  <c r="A240" i="3"/>
  <c r="C239" i="3"/>
  <c r="A239" i="3"/>
  <c r="C238" i="3"/>
  <c r="A238" i="3"/>
  <c r="C237" i="3"/>
  <c r="A237" i="3"/>
  <c r="C236" i="3"/>
  <c r="A236" i="3"/>
  <c r="C235" i="3"/>
  <c r="A235" i="3"/>
  <c r="C234" i="3"/>
  <c r="A234" i="3"/>
  <c r="C233" i="3"/>
  <c r="A233" i="3"/>
  <c r="C232" i="3"/>
  <c r="A232" i="3"/>
  <c r="C231" i="3"/>
  <c r="A231" i="3"/>
  <c r="C230" i="3"/>
  <c r="A230" i="3"/>
  <c r="C229" i="3"/>
  <c r="A229" i="3"/>
  <c r="C228" i="3"/>
  <c r="A228" i="3"/>
  <c r="C227" i="3"/>
  <c r="A227" i="3"/>
  <c r="C226" i="3"/>
  <c r="A226" i="3"/>
  <c r="C225" i="3"/>
  <c r="A225" i="3"/>
  <c r="C224" i="3"/>
  <c r="A224" i="3"/>
  <c r="C223" i="3"/>
  <c r="A223" i="3"/>
  <c r="C222" i="3"/>
  <c r="A222" i="3"/>
  <c r="C221" i="3"/>
  <c r="A221" i="3"/>
  <c r="C220" i="3"/>
  <c r="A220" i="3"/>
  <c r="C219" i="3"/>
  <c r="A219" i="3"/>
  <c r="C218" i="3"/>
  <c r="A218" i="3"/>
  <c r="C217" i="3"/>
  <c r="A217" i="3"/>
  <c r="C216" i="3"/>
  <c r="A216" i="3"/>
  <c r="C215" i="3"/>
  <c r="A215" i="3"/>
  <c r="C214" i="3"/>
  <c r="A214" i="3"/>
  <c r="C213" i="3"/>
  <c r="A213" i="3"/>
  <c r="C212" i="3"/>
  <c r="A212" i="3"/>
  <c r="C211" i="3"/>
  <c r="A211" i="3"/>
  <c r="C210" i="3"/>
  <c r="A210" i="3"/>
  <c r="C209" i="3"/>
  <c r="A209" i="3"/>
  <c r="C208" i="3"/>
  <c r="A208" i="3"/>
  <c r="C207" i="3"/>
  <c r="A207" i="3"/>
  <c r="C206" i="3"/>
  <c r="A206" i="3"/>
  <c r="C205" i="3"/>
  <c r="A205" i="3"/>
  <c r="C204" i="3"/>
  <c r="A204" i="3"/>
  <c r="C203" i="3"/>
  <c r="A203" i="3"/>
  <c r="C202" i="3"/>
  <c r="A202" i="3"/>
  <c r="C201" i="3"/>
  <c r="A201" i="3"/>
  <c r="C200" i="3"/>
  <c r="A200" i="3"/>
  <c r="C199" i="3"/>
  <c r="A199" i="3"/>
  <c r="C198" i="3"/>
  <c r="A198" i="3"/>
  <c r="C197" i="3"/>
  <c r="A197" i="3"/>
  <c r="C196" i="3"/>
  <c r="A196" i="3"/>
  <c r="C195" i="3"/>
  <c r="A195" i="3"/>
  <c r="C194" i="3"/>
  <c r="A194" i="3"/>
  <c r="C193" i="3"/>
  <c r="A193" i="3"/>
  <c r="C192" i="3"/>
  <c r="A192" i="3"/>
  <c r="C191" i="3"/>
  <c r="A191" i="3"/>
  <c r="C190" i="3"/>
  <c r="A190" i="3"/>
  <c r="C189" i="3"/>
  <c r="A189" i="3"/>
  <c r="C188" i="3"/>
  <c r="A188" i="3"/>
  <c r="C187" i="3"/>
  <c r="A187" i="3"/>
  <c r="C186" i="3"/>
  <c r="A186" i="3"/>
  <c r="C185" i="3"/>
  <c r="A185" i="3"/>
  <c r="C184" i="3"/>
  <c r="A184" i="3"/>
  <c r="C183" i="3"/>
  <c r="A183" i="3"/>
  <c r="C182" i="3"/>
  <c r="A182" i="3"/>
  <c r="C181" i="3"/>
  <c r="A181" i="3"/>
  <c r="C180" i="3"/>
  <c r="A180" i="3"/>
  <c r="C179" i="3"/>
  <c r="A179" i="3"/>
  <c r="C178" i="3"/>
  <c r="A178" i="3"/>
  <c r="C177" i="3"/>
  <c r="A177" i="3"/>
  <c r="C176" i="3"/>
  <c r="A176" i="3"/>
  <c r="C175" i="3"/>
  <c r="A175" i="3"/>
  <c r="C174" i="3"/>
  <c r="A174" i="3"/>
  <c r="C173" i="3"/>
  <c r="A173" i="3"/>
  <c r="C172" i="3"/>
  <c r="A172" i="3"/>
  <c r="C171" i="3"/>
  <c r="A171" i="3"/>
  <c r="C170" i="3"/>
  <c r="A170" i="3"/>
  <c r="C169" i="3"/>
  <c r="A169" i="3"/>
  <c r="C168" i="3"/>
  <c r="A168" i="3"/>
  <c r="C167" i="3"/>
  <c r="A167" i="3"/>
  <c r="C166" i="3"/>
  <c r="A166" i="3"/>
  <c r="C165" i="3"/>
  <c r="A165" i="3"/>
  <c r="C164" i="3"/>
  <c r="A164" i="3"/>
  <c r="C163" i="3"/>
  <c r="A163" i="3"/>
  <c r="C162" i="3"/>
  <c r="A162" i="3"/>
  <c r="C161" i="3"/>
  <c r="A161" i="3"/>
  <c r="C160" i="3"/>
  <c r="A160" i="3"/>
  <c r="C159" i="3"/>
  <c r="A159" i="3"/>
  <c r="C158" i="3"/>
  <c r="A158" i="3"/>
  <c r="C157" i="3"/>
  <c r="A157" i="3"/>
  <c r="C156" i="3"/>
  <c r="A156" i="3"/>
  <c r="C155" i="3"/>
  <c r="A155" i="3"/>
  <c r="C154" i="3"/>
  <c r="A154" i="3"/>
  <c r="C153" i="3"/>
  <c r="A153" i="3"/>
  <c r="C152" i="3"/>
  <c r="A152" i="3"/>
  <c r="C151" i="3"/>
  <c r="A151" i="3"/>
  <c r="C150" i="3"/>
  <c r="A150" i="3"/>
  <c r="C149" i="3"/>
  <c r="A149" i="3"/>
  <c r="C148" i="3"/>
  <c r="A148" i="3"/>
  <c r="C147" i="3"/>
  <c r="A147" i="3"/>
  <c r="C146" i="3"/>
  <c r="A146" i="3"/>
  <c r="C145" i="3"/>
  <c r="A145" i="3"/>
  <c r="C144" i="3"/>
  <c r="A144" i="3"/>
  <c r="C143" i="3"/>
  <c r="A143" i="3"/>
  <c r="C142" i="3"/>
  <c r="A142" i="3"/>
  <c r="C141" i="3"/>
  <c r="A141" i="3"/>
  <c r="C140" i="3"/>
  <c r="A140" i="3"/>
  <c r="C139" i="3"/>
  <c r="A139" i="3"/>
  <c r="C138" i="3"/>
  <c r="A138" i="3"/>
  <c r="C137" i="3"/>
  <c r="A137" i="3"/>
  <c r="C136" i="3"/>
  <c r="A136" i="3"/>
  <c r="C135" i="3"/>
  <c r="A135" i="3"/>
  <c r="C134" i="3"/>
  <c r="A134" i="3"/>
  <c r="C133" i="3"/>
  <c r="A133" i="3"/>
  <c r="C132" i="3"/>
  <c r="A132" i="3"/>
  <c r="C131" i="3"/>
  <c r="A131" i="3"/>
  <c r="C130" i="3"/>
  <c r="A130" i="3"/>
  <c r="C129" i="3"/>
  <c r="A129" i="3"/>
  <c r="C128" i="3"/>
  <c r="A128" i="3"/>
  <c r="C127" i="3"/>
  <c r="A127" i="3"/>
  <c r="C126" i="3"/>
  <c r="A126" i="3"/>
  <c r="C125" i="3"/>
  <c r="A125" i="3"/>
  <c r="C124" i="3"/>
  <c r="A124" i="3"/>
  <c r="C123" i="3"/>
  <c r="A123" i="3"/>
  <c r="C122" i="3"/>
  <c r="A122" i="3"/>
  <c r="C121" i="3"/>
  <c r="A121" i="3"/>
  <c r="C120" i="3"/>
  <c r="A120" i="3"/>
  <c r="C119" i="3"/>
  <c r="A119" i="3"/>
  <c r="C118" i="3"/>
  <c r="A118" i="3"/>
  <c r="C117" i="3"/>
  <c r="A117" i="3"/>
  <c r="C116" i="3"/>
  <c r="A116" i="3"/>
  <c r="C115" i="3"/>
  <c r="A115" i="3"/>
  <c r="C114" i="3"/>
  <c r="A114" i="3"/>
  <c r="C113" i="3"/>
  <c r="A113" i="3"/>
  <c r="C112" i="3"/>
  <c r="A112" i="3"/>
  <c r="C111" i="3"/>
  <c r="A111" i="3"/>
  <c r="C110" i="3"/>
  <c r="A110" i="3"/>
  <c r="C109" i="3"/>
  <c r="A109" i="3"/>
  <c r="C108" i="3"/>
  <c r="A108" i="3"/>
  <c r="C107" i="3"/>
  <c r="A107" i="3"/>
  <c r="C106" i="3"/>
  <c r="A106" i="3"/>
  <c r="C105" i="3"/>
  <c r="A105" i="3"/>
  <c r="C104" i="3"/>
  <c r="A104" i="3"/>
  <c r="C103" i="3"/>
  <c r="A103" i="3"/>
  <c r="C102" i="3"/>
  <c r="A102" i="3"/>
  <c r="C101" i="3"/>
  <c r="A101" i="3"/>
  <c r="C100" i="3"/>
  <c r="A100" i="3"/>
  <c r="C99" i="3"/>
  <c r="A99" i="3"/>
  <c r="C98" i="3"/>
  <c r="A98" i="3"/>
  <c r="C97" i="3"/>
  <c r="A97" i="3"/>
  <c r="C96" i="3"/>
  <c r="A96" i="3"/>
  <c r="C95" i="3"/>
  <c r="A95" i="3"/>
  <c r="C94" i="3"/>
  <c r="A94" i="3"/>
  <c r="C93" i="3"/>
  <c r="A93" i="3"/>
  <c r="C92" i="3"/>
  <c r="A92" i="3"/>
  <c r="C91" i="3"/>
  <c r="A91" i="3"/>
  <c r="C90" i="3"/>
  <c r="A90" i="3"/>
  <c r="C89" i="3"/>
  <c r="A89" i="3"/>
  <c r="C88" i="3"/>
  <c r="A88" i="3"/>
  <c r="C87" i="3"/>
  <c r="A87" i="3"/>
  <c r="C86" i="3"/>
  <c r="A86" i="3"/>
  <c r="C85" i="3"/>
  <c r="A85" i="3"/>
  <c r="C84" i="3"/>
  <c r="A84" i="3"/>
  <c r="C83" i="3"/>
  <c r="A83" i="3"/>
  <c r="C82" i="3"/>
  <c r="A82" i="3"/>
  <c r="C81" i="3"/>
  <c r="A81" i="3"/>
  <c r="C80" i="3"/>
  <c r="A80" i="3"/>
  <c r="C79" i="3"/>
  <c r="A79" i="3"/>
  <c r="C78" i="3"/>
  <c r="A78" i="3"/>
  <c r="C77" i="3"/>
  <c r="A77" i="3"/>
  <c r="C76" i="3"/>
  <c r="A76" i="3"/>
  <c r="C75" i="3"/>
  <c r="A75" i="3"/>
  <c r="C74" i="3"/>
  <c r="A74" i="3"/>
  <c r="C73" i="3"/>
  <c r="A73" i="3"/>
  <c r="C72" i="3"/>
  <c r="A72" i="3"/>
  <c r="C71" i="3"/>
  <c r="A71" i="3"/>
  <c r="C70" i="3"/>
  <c r="A70" i="3"/>
  <c r="C69" i="3"/>
  <c r="A69" i="3"/>
  <c r="C68" i="3"/>
  <c r="A68" i="3"/>
  <c r="C67" i="3"/>
  <c r="A67" i="3"/>
  <c r="C66" i="3"/>
  <c r="A66" i="3"/>
  <c r="C65" i="3"/>
  <c r="A65" i="3"/>
  <c r="C64" i="3"/>
  <c r="A64" i="3"/>
  <c r="C63" i="3"/>
  <c r="A63" i="3"/>
  <c r="C62" i="3"/>
  <c r="A62" i="3"/>
  <c r="C61" i="3"/>
  <c r="A61" i="3"/>
  <c r="C60" i="3"/>
  <c r="A60" i="3"/>
  <c r="C59" i="3"/>
  <c r="A59" i="3"/>
  <c r="C58" i="3"/>
  <c r="A58" i="3"/>
  <c r="C57" i="3"/>
  <c r="A57" i="3"/>
  <c r="C56" i="3"/>
  <c r="A56" i="3"/>
  <c r="C55" i="3"/>
  <c r="A55" i="3"/>
  <c r="C54" i="3"/>
  <c r="A54" i="3"/>
  <c r="C53" i="3"/>
  <c r="A53" i="3"/>
  <c r="C52" i="3"/>
  <c r="A52" i="3"/>
  <c r="C51" i="3"/>
  <c r="A51" i="3"/>
  <c r="C50" i="3"/>
  <c r="A50" i="3"/>
  <c r="C49" i="3"/>
  <c r="A49" i="3"/>
  <c r="C48" i="3"/>
  <c r="A48" i="3"/>
  <c r="C47" i="3"/>
  <c r="A47" i="3"/>
  <c r="C46" i="3"/>
  <c r="A46" i="3"/>
  <c r="C45" i="3"/>
  <c r="A45" i="3"/>
  <c r="C44" i="3"/>
  <c r="A44" i="3"/>
  <c r="C43" i="3"/>
  <c r="A43" i="3"/>
  <c r="C42" i="3"/>
  <c r="A42" i="3"/>
  <c r="C41" i="3"/>
  <c r="A41" i="3"/>
  <c r="C40" i="3"/>
  <c r="A40" i="3"/>
  <c r="C39" i="3"/>
  <c r="A39" i="3"/>
  <c r="C38" i="3"/>
  <c r="A38" i="3"/>
  <c r="C37" i="3"/>
  <c r="A37" i="3"/>
  <c r="C36" i="3"/>
  <c r="A36" i="3"/>
  <c r="C35" i="3"/>
  <c r="A35" i="3"/>
  <c r="C34" i="3"/>
  <c r="A34" i="3"/>
  <c r="C33" i="3"/>
  <c r="A33" i="3"/>
  <c r="C32" i="3"/>
  <c r="A32" i="3"/>
  <c r="C31" i="3"/>
  <c r="A31" i="3"/>
  <c r="C30" i="3"/>
  <c r="A30" i="3"/>
  <c r="C29" i="3"/>
  <c r="A29" i="3"/>
  <c r="C28" i="3"/>
  <c r="A28" i="3"/>
  <c r="C27" i="3"/>
  <c r="A27" i="3"/>
  <c r="C26" i="3"/>
  <c r="A26" i="3"/>
  <c r="C25" i="3"/>
  <c r="A25" i="3"/>
  <c r="C24" i="3"/>
  <c r="A24" i="3"/>
  <c r="C23" i="3"/>
  <c r="A23" i="3"/>
  <c r="C22" i="3"/>
  <c r="A22" i="3"/>
  <c r="C21" i="3"/>
  <c r="A21" i="3"/>
  <c r="C20" i="3"/>
  <c r="A20" i="3"/>
  <c r="C19" i="3"/>
  <c r="A19" i="3"/>
  <c r="C18" i="3"/>
  <c r="A18" i="3"/>
  <c r="C17" i="3"/>
  <c r="A17" i="3"/>
  <c r="C16" i="3"/>
  <c r="A16" i="3"/>
  <c r="C15" i="3"/>
  <c r="A15" i="3"/>
  <c r="C14" i="3"/>
  <c r="A14" i="3"/>
  <c r="C13" i="3"/>
  <c r="A13" i="3"/>
  <c r="C12" i="3"/>
  <c r="A12" i="3"/>
  <c r="C11" i="3"/>
  <c r="A11" i="3"/>
  <c r="C10" i="3"/>
  <c r="A10" i="3"/>
  <c r="C9" i="3"/>
  <c r="A9" i="3"/>
  <c r="C8" i="3"/>
  <c r="A8" i="3"/>
  <c r="G7" i="3"/>
  <c r="C7" i="3"/>
  <c r="A7" i="3"/>
  <c r="C6" i="3"/>
  <c r="A6" i="3"/>
  <c r="C5" i="3"/>
  <c r="A5" i="3"/>
  <c r="C4" i="3"/>
  <c r="A4" i="3"/>
  <c r="C3" i="3"/>
  <c r="A3" i="3"/>
  <c r="D1436" i="3" l="1"/>
  <c r="D1428" i="3"/>
  <c r="D1420" i="3"/>
  <c r="D1412" i="3"/>
  <c r="D1404" i="3"/>
  <c r="D1396" i="3"/>
  <c r="D1388" i="3"/>
  <c r="D1380" i="3"/>
  <c r="D1372" i="3"/>
  <c r="D1364" i="3"/>
  <c r="D1356" i="3"/>
  <c r="D1438" i="3"/>
  <c r="D1430" i="3"/>
  <c r="D1422" i="3"/>
  <c r="D1414" i="3"/>
  <c r="D1406" i="3"/>
  <c r="D1398" i="3"/>
  <c r="D1390" i="3"/>
  <c r="D1382" i="3"/>
  <c r="D1374" i="3"/>
  <c r="D1366" i="3"/>
  <c r="D1358" i="3"/>
  <c r="D1350" i="3"/>
  <c r="D1437" i="3"/>
  <c r="D1429" i="3"/>
  <c r="D1421" i="3"/>
  <c r="D1413" i="3"/>
  <c r="D1405" i="3"/>
  <c r="D1397" i="3"/>
  <c r="D1389" i="3"/>
  <c r="D1381" i="3"/>
  <c r="D1373" i="3"/>
  <c r="D1365" i="3"/>
  <c r="D1357" i="3"/>
  <c r="D1442" i="3"/>
  <c r="D1434" i="3"/>
  <c r="D1426" i="3"/>
  <c r="D1418" i="3"/>
  <c r="D1410" i="3"/>
  <c r="D1402" i="3"/>
  <c r="D1394" i="3"/>
  <c r="D1386" i="3"/>
  <c r="D1378" i="3"/>
  <c r="D1370" i="3"/>
  <c r="D1362" i="3"/>
  <c r="D1354" i="3"/>
  <c r="D1435" i="3"/>
  <c r="D1419" i="3"/>
  <c r="D1403" i="3"/>
  <c r="D1387" i="3"/>
  <c r="D1371" i="3"/>
  <c r="D1355" i="3"/>
  <c r="D1347" i="3"/>
  <c r="D1339" i="3"/>
  <c r="D1331" i="3"/>
  <c r="D1323" i="3"/>
  <c r="D1315" i="3"/>
  <c r="D1307" i="3"/>
  <c r="D1299" i="3"/>
  <c r="D1291" i="3"/>
  <c r="D1283" i="3"/>
  <c r="D1275" i="3"/>
  <c r="D1267" i="3"/>
  <c r="D1259" i="3"/>
  <c r="D1251" i="3"/>
  <c r="D1243" i="3"/>
  <c r="D1235" i="3"/>
  <c r="D1439" i="3"/>
  <c r="D1423" i="3"/>
  <c r="D1407" i="3"/>
  <c r="D1391" i="3"/>
  <c r="D1375" i="3"/>
  <c r="D1359" i="3"/>
  <c r="D1349" i="3"/>
  <c r="D1341" i="3"/>
  <c r="D1333" i="3"/>
  <c r="D1325" i="3"/>
  <c r="D1317" i="3"/>
  <c r="D1309" i="3"/>
  <c r="D1301" i="3"/>
  <c r="D1293" i="3"/>
  <c r="D1285" i="3"/>
  <c r="D1277" i="3"/>
  <c r="D1269" i="3"/>
  <c r="D1261" i="3"/>
  <c r="D1253" i="3"/>
  <c r="D1245" i="3"/>
  <c r="D1237" i="3"/>
  <c r="D1443" i="3"/>
  <c r="D1432" i="3"/>
  <c r="D1416" i="3"/>
  <c r="D1400" i="3"/>
  <c r="D1384" i="3"/>
  <c r="D1368" i="3"/>
  <c r="D1352" i="3"/>
  <c r="D1348" i="3"/>
  <c r="D1340" i="3"/>
  <c r="D1332" i="3"/>
  <c r="D1324" i="3"/>
  <c r="D1316" i="3"/>
  <c r="D1308" i="3"/>
  <c r="D1300" i="3"/>
  <c r="D1292" i="3"/>
  <c r="D1284" i="3"/>
  <c r="D1276" i="3"/>
  <c r="D1268" i="3"/>
  <c r="D1260" i="3"/>
  <c r="D1252" i="3"/>
  <c r="D1244" i="3"/>
  <c r="D1236" i="3"/>
  <c r="D1431" i="3"/>
  <c r="D1415" i="3"/>
  <c r="D1399" i="3"/>
  <c r="D1383" i="3"/>
  <c r="D1367" i="3"/>
  <c r="D1351" i="3"/>
  <c r="D1345" i="3"/>
  <c r="D1337" i="3"/>
  <c r="D1329" i="3"/>
  <c r="D1321" i="3"/>
  <c r="D1313" i="3"/>
  <c r="D1305" i="3"/>
  <c r="D1297" i="3"/>
  <c r="D1289" i="3"/>
  <c r="D1281" i="3"/>
  <c r="D1273" i="3"/>
  <c r="D1265" i="3"/>
  <c r="D1257" i="3"/>
  <c r="D1249" i="3"/>
  <c r="D1241" i="3"/>
  <c r="D1233" i="3"/>
  <c r="D1425" i="3"/>
  <c r="D1393" i="3"/>
  <c r="D1361" i="3"/>
  <c r="D1334" i="3"/>
  <c r="D1318" i="3"/>
  <c r="D1302" i="3"/>
  <c r="D1286" i="3"/>
  <c r="D1270" i="3"/>
  <c r="D1254" i="3"/>
  <c r="D1238" i="3"/>
  <c r="D1229" i="3"/>
  <c r="D1221" i="3"/>
  <c r="D1213" i="3"/>
  <c r="D1205" i="3"/>
  <c r="D1197" i="3"/>
  <c r="D1189" i="3"/>
  <c r="D1181" i="3"/>
  <c r="D1173" i="3"/>
  <c r="D1165" i="3"/>
  <c r="D1157" i="3"/>
  <c r="D1149" i="3"/>
  <c r="D1141" i="3"/>
  <c r="D1133" i="3"/>
  <c r="D1125" i="3"/>
  <c r="D1117" i="3"/>
  <c r="D1441" i="3"/>
  <c r="D1409" i="3"/>
  <c r="D1377" i="3"/>
  <c r="D1342" i="3"/>
  <c r="D1326" i="3"/>
  <c r="D1310" i="3"/>
  <c r="D1294" i="3"/>
  <c r="D1278" i="3"/>
  <c r="D1262" i="3"/>
  <c r="D1246" i="3"/>
  <c r="D1225" i="3"/>
  <c r="D1217" i="3"/>
  <c r="D1209" i="3"/>
  <c r="D1201" i="3"/>
  <c r="D1193" i="3"/>
  <c r="D1185" i="3"/>
  <c r="D1177" i="3"/>
  <c r="D1169" i="3"/>
  <c r="D1161" i="3"/>
  <c r="D1153" i="3"/>
  <c r="D1145" i="3"/>
  <c r="D1137" i="3"/>
  <c r="D1129" i="3"/>
  <c r="D1121" i="3"/>
  <c r="D1417" i="3"/>
  <c r="D1385" i="3"/>
  <c r="D1353" i="3"/>
  <c r="D1346" i="3"/>
  <c r="D1330" i="3"/>
  <c r="D1314" i="3"/>
  <c r="D1298" i="3"/>
  <c r="D1282" i="3"/>
  <c r="D1266" i="3"/>
  <c r="D1250" i="3"/>
  <c r="D1234" i="3"/>
  <c r="D1227" i="3"/>
  <c r="D1219" i="3"/>
  <c r="D1211" i="3"/>
  <c r="D1203" i="3"/>
  <c r="D1195" i="3"/>
  <c r="D1187" i="3"/>
  <c r="D1179" i="3"/>
  <c r="D1171" i="3"/>
  <c r="D1163" i="3"/>
  <c r="D1155" i="3"/>
  <c r="D1147" i="3"/>
  <c r="D1139" i="3"/>
  <c r="D1131" i="3"/>
  <c r="D1123" i="3"/>
  <c r="D1115" i="3"/>
  <c r="D1440" i="3"/>
  <c r="D1335" i="3"/>
  <c r="D1327" i="3"/>
  <c r="D1369" i="3"/>
  <c r="D1343" i="3"/>
  <c r="D1274" i="3"/>
  <c r="D1248" i="3"/>
  <c r="D1240" i="3"/>
  <c r="D1218" i="3"/>
  <c r="D1214" i="3"/>
  <c r="D1184" i="3"/>
  <c r="D1180" i="3"/>
  <c r="D1167" i="3"/>
  <c r="D1154" i="3"/>
  <c r="D1150" i="3"/>
  <c r="D1120" i="3"/>
  <c r="D1116" i="3"/>
  <c r="D1107" i="3"/>
  <c r="D1099" i="3"/>
  <c r="D1091" i="3"/>
  <c r="D1083" i="3"/>
  <c r="D1075" i="3"/>
  <c r="D1067" i="3"/>
  <c r="D1059" i="3"/>
  <c r="D1051" i="3"/>
  <c r="D1043" i="3"/>
  <c r="D1035" i="3"/>
  <c r="D1027" i="3"/>
  <c r="D1019" i="3"/>
  <c r="D1011" i="3"/>
  <c r="D1003" i="3"/>
  <c r="D995" i="3"/>
  <c r="D987" i="3"/>
  <c r="D979" i="3"/>
  <c r="D971" i="3"/>
  <c r="D963" i="3"/>
  <c r="D955" i="3"/>
  <c r="D947" i="3"/>
  <c r="D939" i="3"/>
  <c r="D931" i="3"/>
  <c r="D923" i="3"/>
  <c r="D915" i="3"/>
  <c r="D907" i="3"/>
  <c r="D899" i="3"/>
  <c r="D891" i="3"/>
  <c r="D883" i="3"/>
  <c r="D875" i="3"/>
  <c r="D867" i="3"/>
  <c r="D859" i="3"/>
  <c r="D851" i="3"/>
  <c r="D843" i="3"/>
  <c r="D835" i="3"/>
  <c r="D827" i="3"/>
  <c r="D819" i="3"/>
  <c r="D811" i="3"/>
  <c r="D803" i="3"/>
  <c r="D1433" i="3"/>
  <c r="D1306" i="3"/>
  <c r="D1280" i="3"/>
  <c r="D1272" i="3"/>
  <c r="D1255" i="3"/>
  <c r="D1247" i="3"/>
  <c r="D1230" i="3"/>
  <c r="D1200" i="3"/>
  <c r="D1196" i="3"/>
  <c r="D1183" i="3"/>
  <c r="D1170" i="3"/>
  <c r="D1166" i="3"/>
  <c r="D1136" i="3"/>
  <c r="D1132" i="3"/>
  <c r="D1119" i="3"/>
  <c r="D1109" i="3"/>
  <c r="D1101" i="3"/>
  <c r="D1093" i="3"/>
  <c r="D1085" i="3"/>
  <c r="D1077" i="3"/>
  <c r="D1069" i="3"/>
  <c r="D1061" i="3"/>
  <c r="D1053" i="3"/>
  <c r="D1045" i="3"/>
  <c r="D1037" i="3"/>
  <c r="D1029" i="3"/>
  <c r="D1021" i="3"/>
  <c r="D1013" i="3"/>
  <c r="D1005" i="3"/>
  <c r="D997" i="3"/>
  <c r="D989" i="3"/>
  <c r="D981" i="3"/>
  <c r="D973" i="3"/>
  <c r="D965" i="3"/>
  <c r="D957" i="3"/>
  <c r="D949" i="3"/>
  <c r="D941" i="3"/>
  <c r="D933" i="3"/>
  <c r="D925" i="3"/>
  <c r="D917" i="3"/>
  <c r="D909" i="3"/>
  <c r="D901" i="3"/>
  <c r="D893" i="3"/>
  <c r="D885" i="3"/>
  <c r="D877" i="3"/>
  <c r="D869" i="3"/>
  <c r="D861" i="3"/>
  <c r="D853" i="3"/>
  <c r="D845" i="3"/>
  <c r="D837" i="3"/>
  <c r="D829" i="3"/>
  <c r="D821" i="3"/>
  <c r="D813" i="3"/>
  <c r="D805" i="3"/>
  <c r="D797" i="3"/>
  <c r="D1427" i="3"/>
  <c r="D1411" i="3"/>
  <c r="D1392" i="3"/>
  <c r="D1376" i="3"/>
  <c r="D1328" i="3"/>
  <c r="D1320" i="3"/>
  <c r="D1303" i="3"/>
  <c r="D1295" i="3"/>
  <c r="D1224" i="3"/>
  <c r="D1220" i="3"/>
  <c r="D1207" i="3"/>
  <c r="D1194" i="3"/>
  <c r="D1190" i="3"/>
  <c r="D1160" i="3"/>
  <c r="D1156" i="3"/>
  <c r="D1143" i="3"/>
  <c r="D1130" i="3"/>
  <c r="D1126" i="3"/>
  <c r="D1108" i="3"/>
  <c r="D1100" i="3"/>
  <c r="D1092" i="3"/>
  <c r="D1084" i="3"/>
  <c r="D1076" i="3"/>
  <c r="D1068" i="3"/>
  <c r="D1060" i="3"/>
  <c r="D1052" i="3"/>
  <c r="D1044" i="3"/>
  <c r="D1036" i="3"/>
  <c r="D1028" i="3"/>
  <c r="D1020" i="3"/>
  <c r="D1012" i="3"/>
  <c r="D1004" i="3"/>
  <c r="D996" i="3"/>
  <c r="D988" i="3"/>
  <c r="D980" i="3"/>
  <c r="D972" i="3"/>
  <c r="D964" i="3"/>
  <c r="D956" i="3"/>
  <c r="D948" i="3"/>
  <c r="D940" i="3"/>
  <c r="D932" i="3"/>
  <c r="D924" i="3"/>
  <c r="D916" i="3"/>
  <c r="D908" i="3"/>
  <c r="D900" i="3"/>
  <c r="D892" i="3"/>
  <c r="D884" i="3"/>
  <c r="D876" i="3"/>
  <c r="D868" i="3"/>
  <c r="D860" i="3"/>
  <c r="D852" i="3"/>
  <c r="D844" i="3"/>
  <c r="D836" i="3"/>
  <c r="D828" i="3"/>
  <c r="D820" i="3"/>
  <c r="D812" i="3"/>
  <c r="D804" i="3"/>
  <c r="D796" i="3"/>
  <c r="D1424" i="3"/>
  <c r="D1408" i="3"/>
  <c r="D1344" i="3"/>
  <c r="D1336" i="3"/>
  <c r="D1319" i="3"/>
  <c r="D1311" i="3"/>
  <c r="D1242" i="3"/>
  <c r="D1228" i="3"/>
  <c r="D1215" i="3"/>
  <c r="D1202" i="3"/>
  <c r="D1198" i="3"/>
  <c r="D1168" i="3"/>
  <c r="D1164" i="3"/>
  <c r="D1151" i="3"/>
  <c r="D1138" i="3"/>
  <c r="D1134" i="3"/>
  <c r="D1113" i="3"/>
  <c r="D1105" i="3"/>
  <c r="D1097" i="3"/>
  <c r="D1089" i="3"/>
  <c r="D1081" i="3"/>
  <c r="D1073" i="3"/>
  <c r="D1065" i="3"/>
  <c r="D1057" i="3"/>
  <c r="D1049" i="3"/>
  <c r="D1041" i="3"/>
  <c r="D1033" i="3"/>
  <c r="D1025" i="3"/>
  <c r="D1017" i="3"/>
  <c r="D1009" i="3"/>
  <c r="D1001" i="3"/>
  <c r="D993" i="3"/>
  <c r="D985" i="3"/>
  <c r="D977" i="3"/>
  <c r="D969" i="3"/>
  <c r="D961" i="3"/>
  <c r="D953" i="3"/>
  <c r="D945" i="3"/>
  <c r="D937" i="3"/>
  <c r="D929" i="3"/>
  <c r="D921" i="3"/>
  <c r="D913" i="3"/>
  <c r="D905" i="3"/>
  <c r="D897" i="3"/>
  <c r="D889" i="3"/>
  <c r="D881" i="3"/>
  <c r="D873" i="3"/>
  <c r="D865" i="3"/>
  <c r="D857" i="3"/>
  <c r="D849" i="3"/>
  <c r="D841" i="3"/>
  <c r="D833" i="3"/>
  <c r="D825" i="3"/>
  <c r="D817" i="3"/>
  <c r="D809" i="3"/>
  <c r="D801" i="3"/>
  <c r="D1338" i="3"/>
  <c r="D1264" i="3"/>
  <c r="D1231" i="3"/>
  <c r="D1222" i="3"/>
  <c r="D1363" i="3"/>
  <c r="D1296" i="3"/>
  <c r="D1263" i="3"/>
  <c r="D1204" i="3"/>
  <c r="D1178" i="3"/>
  <c r="D1144" i="3"/>
  <c r="D1127" i="3"/>
  <c r="D1106" i="3"/>
  <c r="D1090" i="3"/>
  <c r="D1074" i="3"/>
  <c r="D1058" i="3"/>
  <c r="D1042" i="3"/>
  <c r="D1026" i="3"/>
  <c r="D1010" i="3"/>
  <c r="D994" i="3"/>
  <c r="D978" i="3"/>
  <c r="D962" i="3"/>
  <c r="D946" i="3"/>
  <c r="D930" i="3"/>
  <c r="D914" i="3"/>
  <c r="D898" i="3"/>
  <c r="D882" i="3"/>
  <c r="D866" i="3"/>
  <c r="D850" i="3"/>
  <c r="D834" i="3"/>
  <c r="D818" i="3"/>
  <c r="D802" i="3"/>
  <c r="D788" i="3"/>
  <c r="D780" i="3"/>
  <c r="D772" i="3"/>
  <c r="D764" i="3"/>
  <c r="D756" i="3"/>
  <c r="D748" i="3"/>
  <c r="D740" i="3"/>
  <c r="D732" i="3"/>
  <c r="D724" i="3"/>
  <c r="D716" i="3"/>
  <c r="D708" i="3"/>
  <c r="D700" i="3"/>
  <c r="D692" i="3"/>
  <c r="D684" i="3"/>
  <c r="D676" i="3"/>
  <c r="D668" i="3"/>
  <c r="D660" i="3"/>
  <c r="D652" i="3"/>
  <c r="D644" i="3"/>
  <c r="D636" i="3"/>
  <c r="D628" i="3"/>
  <c r="D620" i="3"/>
  <c r="D612" i="3"/>
  <c r="D604" i="3"/>
  <c r="D596" i="3"/>
  <c r="D588" i="3"/>
  <c r="D580" i="3"/>
  <c r="D572" i="3"/>
  <c r="D564" i="3"/>
  <c r="D1258" i="3"/>
  <c r="D1210" i="3"/>
  <c r="D1176" i="3"/>
  <c r="D1159" i="3"/>
  <c r="D1142" i="3"/>
  <c r="D1110" i="3"/>
  <c r="D1094" i="3"/>
  <c r="D1078" i="3"/>
  <c r="D1062" i="3"/>
  <c r="D1046" i="3"/>
  <c r="D1030" i="3"/>
  <c r="D1014" i="3"/>
  <c r="D998" i="3"/>
  <c r="D982" i="3"/>
  <c r="D966" i="3"/>
  <c r="D950" i="3"/>
  <c r="D934" i="3"/>
  <c r="D918" i="3"/>
  <c r="D902" i="3"/>
  <c r="D886" i="3"/>
  <c r="D870" i="3"/>
  <c r="D854" i="3"/>
  <c r="D838" i="3"/>
  <c r="D822" i="3"/>
  <c r="D806" i="3"/>
  <c r="D790" i="3"/>
  <c r="D782" i="3"/>
  <c r="D774" i="3"/>
  <c r="D766" i="3"/>
  <c r="D758" i="3"/>
  <c r="D750" i="3"/>
  <c r="D742" i="3"/>
  <c r="D734" i="3"/>
  <c r="D726" i="3"/>
  <c r="D718" i="3"/>
  <c r="D710" i="3"/>
  <c r="D702" i="3"/>
  <c r="D694" i="3"/>
  <c r="D686" i="3"/>
  <c r="D678" i="3"/>
  <c r="D670" i="3"/>
  <c r="D662" i="3"/>
  <c r="D654" i="3"/>
  <c r="D646" i="3"/>
  <c r="D638" i="3"/>
  <c r="D630" i="3"/>
  <c r="D622" i="3"/>
  <c r="D614" i="3"/>
  <c r="D606" i="3"/>
  <c r="D598" i="3"/>
  <c r="D590" i="3"/>
  <c r="D582" i="3"/>
  <c r="D574" i="3"/>
  <c r="D566" i="3"/>
  <c r="D1322" i="3"/>
  <c r="D1288" i="3"/>
  <c r="D1271" i="3"/>
  <c r="D1208" i="3"/>
  <c r="D1191" i="3"/>
  <c r="D1174" i="3"/>
  <c r="D1140" i="3"/>
  <c r="D1114" i="3"/>
  <c r="D1098" i="3"/>
  <c r="D1082" i="3"/>
  <c r="D1066" i="3"/>
  <c r="D1050" i="3"/>
  <c r="D1034" i="3"/>
  <c r="D1018" i="3"/>
  <c r="D1002" i="3"/>
  <c r="D986" i="3"/>
  <c r="D970" i="3"/>
  <c r="D954" i="3"/>
  <c r="D938" i="3"/>
  <c r="D922" i="3"/>
  <c r="D906" i="3"/>
  <c r="D890" i="3"/>
  <c r="D874" i="3"/>
  <c r="D858" i="3"/>
  <c r="D842" i="3"/>
  <c r="D826" i="3"/>
  <c r="D810" i="3"/>
  <c r="D792" i="3"/>
  <c r="D784" i="3"/>
  <c r="D776" i="3"/>
  <c r="D768" i="3"/>
  <c r="D760" i="3"/>
  <c r="D752" i="3"/>
  <c r="D744" i="3"/>
  <c r="D736" i="3"/>
  <c r="D728" i="3"/>
  <c r="D720" i="3"/>
  <c r="D712" i="3"/>
  <c r="D704" i="3"/>
  <c r="D696" i="3"/>
  <c r="D688" i="3"/>
  <c r="D680" i="3"/>
  <c r="D672" i="3"/>
  <c r="D664" i="3"/>
  <c r="D656" i="3"/>
  <c r="D648" i="3"/>
  <c r="D640" i="3"/>
  <c r="D632" i="3"/>
  <c r="D624" i="3"/>
  <c r="D616" i="3"/>
  <c r="D608" i="3"/>
  <c r="D600" i="3"/>
  <c r="D592" i="3"/>
  <c r="D584" i="3"/>
  <c r="D576" i="3"/>
  <c r="D568" i="3"/>
  <c r="D1379" i="3"/>
  <c r="D1232" i="3"/>
  <c r="D1223" i="3"/>
  <c r="D1206" i="3"/>
  <c r="D1172" i="3"/>
  <c r="D1146" i="3"/>
  <c r="D1102" i="3"/>
  <c r="D1086" i="3"/>
  <c r="D1070" i="3"/>
  <c r="D1054" i="3"/>
  <c r="D1038" i="3"/>
  <c r="D1022" i="3"/>
  <c r="D1006" i="3"/>
  <c r="D990" i="3"/>
  <c r="D974" i="3"/>
  <c r="D958" i="3"/>
  <c r="D942" i="3"/>
  <c r="D926" i="3"/>
  <c r="D910" i="3"/>
  <c r="D894" i="3"/>
  <c r="D878" i="3"/>
  <c r="D862" i="3"/>
  <c r="D846" i="3"/>
  <c r="D830" i="3"/>
  <c r="D814" i="3"/>
  <c r="D798" i="3"/>
  <c r="D794" i="3"/>
  <c r="D786" i="3"/>
  <c r="D778" i="3"/>
  <c r="D770" i="3"/>
  <c r="D762" i="3"/>
  <c r="D754" i="3"/>
  <c r="D746" i="3"/>
  <c r="D738" i="3"/>
  <c r="D730" i="3"/>
  <c r="D722" i="3"/>
  <c r="D714" i="3"/>
  <c r="D706" i="3"/>
  <c r="D698" i="3"/>
  <c r="D690" i="3"/>
  <c r="D682" i="3"/>
  <c r="D674" i="3"/>
  <c r="D666" i="3"/>
  <c r="D658" i="3"/>
  <c r="D650" i="3"/>
  <c r="D642" i="3"/>
  <c r="D634" i="3"/>
  <c r="D626" i="3"/>
  <c r="D618" i="3"/>
  <c r="D610" i="3"/>
  <c r="D602" i="3"/>
  <c r="D594" i="3"/>
  <c r="D586" i="3"/>
  <c r="D578" i="3"/>
  <c r="D570" i="3"/>
  <c r="D1186" i="3"/>
  <c r="D1152" i="3"/>
  <c r="D1135" i="3"/>
  <c r="D1118" i="3"/>
  <c r="D1095" i="3"/>
  <c r="D1360" i="3"/>
  <c r="D1304" i="3"/>
  <c r="D1256" i="3"/>
  <c r="D1104" i="3"/>
  <c r="D1072" i="3"/>
  <c r="D1040" i="3"/>
  <c r="D1008" i="3"/>
  <c r="D976" i="3"/>
  <c r="D944" i="3"/>
  <c r="D912" i="3"/>
  <c r="D880" i="3"/>
  <c r="D848" i="3"/>
  <c r="D816" i="3"/>
  <c r="D795" i="3"/>
  <c r="D779" i="3"/>
  <c r="D763" i="3"/>
  <c r="D747" i="3"/>
  <c r="D731" i="3"/>
  <c r="D715" i="3"/>
  <c r="D699" i="3"/>
  <c r="D683" i="3"/>
  <c r="D667" i="3"/>
  <c r="D651" i="3"/>
  <c r="D635" i="3"/>
  <c r="D619" i="3"/>
  <c r="D603" i="3"/>
  <c r="D587" i="3"/>
  <c r="D571" i="3"/>
  <c r="D562" i="3"/>
  <c r="D554" i="3"/>
  <c r="D546" i="3"/>
  <c r="D538" i="3"/>
  <c r="D530" i="3"/>
  <c r="D522" i="3"/>
  <c r="D514" i="3"/>
  <c r="D506" i="3"/>
  <c r="D498" i="3"/>
  <c r="D490" i="3"/>
  <c r="D482" i="3"/>
  <c r="D474" i="3"/>
  <c r="D466" i="3"/>
  <c r="D458" i="3"/>
  <c r="D450" i="3"/>
  <c r="D442" i="3"/>
  <c r="D434" i="3"/>
  <c r="D426" i="3"/>
  <c r="D418" i="3"/>
  <c r="D410" i="3"/>
  <c r="D402" i="3"/>
  <c r="D394" i="3"/>
  <c r="D386" i="3"/>
  <c r="D378" i="3"/>
  <c r="D370" i="3"/>
  <c r="D362" i="3"/>
  <c r="D354" i="3"/>
  <c r="D346" i="3"/>
  <c r="D338" i="3"/>
  <c r="D1290" i="3"/>
  <c r="D1216" i="3"/>
  <c r="D1162" i="3"/>
  <c r="D1128" i="3"/>
  <c r="D1112" i="3"/>
  <c r="D1080" i="3"/>
  <c r="D1048" i="3"/>
  <c r="D1016" i="3"/>
  <c r="D984" i="3"/>
  <c r="D952" i="3"/>
  <c r="D920" i="3"/>
  <c r="D888" i="3"/>
  <c r="D856" i="3"/>
  <c r="D824" i="3"/>
  <c r="D783" i="3"/>
  <c r="D767" i="3"/>
  <c r="D751" i="3"/>
  <c r="D735" i="3"/>
  <c r="D719" i="3"/>
  <c r="D703" i="3"/>
  <c r="D687" i="3"/>
  <c r="D671" i="3"/>
  <c r="D655" i="3"/>
  <c r="D639" i="3"/>
  <c r="D623" i="3"/>
  <c r="D607" i="3"/>
  <c r="D591" i="3"/>
  <c r="D575" i="3"/>
  <c r="D556" i="3"/>
  <c r="D548" i="3"/>
  <c r="D540" i="3"/>
  <c r="D532" i="3"/>
  <c r="D524" i="3"/>
  <c r="D516" i="3"/>
  <c r="D508" i="3"/>
  <c r="D500" i="3"/>
  <c r="D492" i="3"/>
  <c r="D484" i="3"/>
  <c r="D476" i="3"/>
  <c r="D468" i="3"/>
  <c r="D460" i="3"/>
  <c r="D452" i="3"/>
  <c r="D444" i="3"/>
  <c r="D436" i="3"/>
  <c r="D428" i="3"/>
  <c r="D420" i="3"/>
  <c r="D412" i="3"/>
  <c r="D404" i="3"/>
  <c r="D396" i="3"/>
  <c r="D388" i="3"/>
  <c r="D380" i="3"/>
  <c r="D372" i="3"/>
  <c r="D364" i="3"/>
  <c r="D356" i="3"/>
  <c r="D348" i="3"/>
  <c r="D340" i="3"/>
  <c r="D332" i="3"/>
  <c r="D1279" i="3"/>
  <c r="D1192" i="3"/>
  <c r="D1175" i="3"/>
  <c r="D1158" i="3"/>
  <c r="D1124" i="3"/>
  <c r="D1088" i="3"/>
  <c r="D1056" i="3"/>
  <c r="D1024" i="3"/>
  <c r="D992" i="3"/>
  <c r="D960" i="3"/>
  <c r="D928" i="3"/>
  <c r="D896" i="3"/>
  <c r="D864" i="3"/>
  <c r="D832" i="3"/>
  <c r="D800" i="3"/>
  <c r="D787" i="3"/>
  <c r="D771" i="3"/>
  <c r="D755" i="3"/>
  <c r="D739" i="3"/>
  <c r="D723" i="3"/>
  <c r="D707" i="3"/>
  <c r="D691" i="3"/>
  <c r="D675" i="3"/>
  <c r="D659" i="3"/>
  <c r="D643" i="3"/>
  <c r="D627" i="3"/>
  <c r="D611" i="3"/>
  <c r="D595" i="3"/>
  <c r="D579" i="3"/>
  <c r="D558" i="3"/>
  <c r="D550" i="3"/>
  <c r="D542" i="3"/>
  <c r="D534" i="3"/>
  <c r="D526" i="3"/>
  <c r="D518" i="3"/>
  <c r="D510" i="3"/>
  <c r="D502" i="3"/>
  <c r="D494" i="3"/>
  <c r="D486" i="3"/>
  <c r="D478" i="3"/>
  <c r="D470" i="3"/>
  <c r="D462" i="3"/>
  <c r="D454" i="3"/>
  <c r="D446" i="3"/>
  <c r="D438" i="3"/>
  <c r="D430" i="3"/>
  <c r="D422" i="3"/>
  <c r="D414" i="3"/>
  <c r="D406" i="3"/>
  <c r="D398" i="3"/>
  <c r="D390" i="3"/>
  <c r="D382" i="3"/>
  <c r="D374" i="3"/>
  <c r="D366" i="3"/>
  <c r="D358" i="3"/>
  <c r="D350" i="3"/>
  <c r="D342" i="3"/>
  <c r="D334" i="3"/>
  <c r="D1395" i="3"/>
  <c r="D1312" i="3"/>
  <c r="D1226" i="3"/>
  <c r="D1188" i="3"/>
  <c r="D1096" i="3"/>
  <c r="D1064" i="3"/>
  <c r="D1032" i="3"/>
  <c r="D1000" i="3"/>
  <c r="D968" i="3"/>
  <c r="D936" i="3"/>
  <c r="D904" i="3"/>
  <c r="D872" i="3"/>
  <c r="D840" i="3"/>
  <c r="D808" i="3"/>
  <c r="D791" i="3"/>
  <c r="D775" i="3"/>
  <c r="D759" i="3"/>
  <c r="D743" i="3"/>
  <c r="D727" i="3"/>
  <c r="D711" i="3"/>
  <c r="D695" i="3"/>
  <c r="D679" i="3"/>
  <c r="D663" i="3"/>
  <c r="D647" i="3"/>
  <c r="D631" i="3"/>
  <c r="D615" i="3"/>
  <c r="D599" i="3"/>
  <c r="D583" i="3"/>
  <c r="D567" i="3"/>
  <c r="D560" i="3"/>
  <c r="D552" i="3"/>
  <c r="D544" i="3"/>
  <c r="D536" i="3"/>
  <c r="D528" i="3"/>
  <c r="D520" i="3"/>
  <c r="D512" i="3"/>
  <c r="D504" i="3"/>
  <c r="D496" i="3"/>
  <c r="D488" i="3"/>
  <c r="D480" i="3"/>
  <c r="D472" i="3"/>
  <c r="D464" i="3"/>
  <c r="D456" i="3"/>
  <c r="D448" i="3"/>
  <c r="D440" i="3"/>
  <c r="D432" i="3"/>
  <c r="D424" i="3"/>
  <c r="D416" i="3"/>
  <c r="D408" i="3"/>
  <c r="D400" i="3"/>
  <c r="D392" i="3"/>
  <c r="D384" i="3"/>
  <c r="D376" i="3"/>
  <c r="D368" i="3"/>
  <c r="D360" i="3"/>
  <c r="D352" i="3"/>
  <c r="D344" i="3"/>
  <c r="D336" i="3"/>
  <c r="D1148" i="3"/>
  <c r="D1079" i="3"/>
  <c r="D1015" i="3"/>
  <c r="D951" i="3"/>
  <c r="D1103" i="3"/>
  <c r="D1055" i="3"/>
  <c r="D991" i="3"/>
  <c r="D927" i="3"/>
  <c r="D863" i="3"/>
  <c r="D799" i="3"/>
  <c r="D765" i="3"/>
  <c r="D733" i="3"/>
  <c r="D701" i="3"/>
  <c r="D669" i="3"/>
  <c r="D637" i="3"/>
  <c r="D605" i="3"/>
  <c r="D573" i="3"/>
  <c r="D563" i="3"/>
  <c r="D547" i="3"/>
  <c r="D531" i="3"/>
  <c r="D515" i="3"/>
  <c r="D499" i="3"/>
  <c r="D483" i="3"/>
  <c r="D467" i="3"/>
  <c r="D451" i="3"/>
  <c r="D435" i="3"/>
  <c r="D419" i="3"/>
  <c r="D403" i="3"/>
  <c r="D387" i="3"/>
  <c r="D371" i="3"/>
  <c r="D355" i="3"/>
  <c r="D339" i="3"/>
  <c r="D330" i="3"/>
  <c r="D322" i="3"/>
  <c r="D314" i="3"/>
  <c r="D306" i="3"/>
  <c r="D298" i="3"/>
  <c r="D290" i="3"/>
  <c r="D282" i="3"/>
  <c r="D274" i="3"/>
  <c r="D266" i="3"/>
  <c r="D258" i="3"/>
  <c r="D250" i="3"/>
  <c r="D242" i="3"/>
  <c r="D234" i="3"/>
  <c r="D226" i="3"/>
  <c r="D218" i="3"/>
  <c r="D210" i="3"/>
  <c r="D202" i="3"/>
  <c r="D194" i="3"/>
  <c r="D186" i="3"/>
  <c r="D178" i="3"/>
  <c r="D170" i="3"/>
  <c r="D162" i="3"/>
  <c r="D154" i="3"/>
  <c r="D146" i="3"/>
  <c r="D138" i="3"/>
  <c r="D130" i="3"/>
  <c r="D122" i="3"/>
  <c r="D114" i="3"/>
  <c r="D106" i="3"/>
  <c r="D1071" i="3"/>
  <c r="D1007" i="3"/>
  <c r="D943" i="3"/>
  <c r="D879" i="3"/>
  <c r="D815" i="3"/>
  <c r="D773" i="3"/>
  <c r="D741" i="3"/>
  <c r="D709" i="3"/>
  <c r="D677" i="3"/>
  <c r="D645" i="3"/>
  <c r="D613" i="3"/>
  <c r="D581" i="3"/>
  <c r="D551" i="3"/>
  <c r="D535" i="3"/>
  <c r="D519" i="3"/>
  <c r="D503" i="3"/>
  <c r="D487" i="3"/>
  <c r="D471" i="3"/>
  <c r="D455" i="3"/>
  <c r="D439" i="3"/>
  <c r="D423" i="3"/>
  <c r="D407" i="3"/>
  <c r="D391" i="3"/>
  <c r="D375" i="3"/>
  <c r="D359" i="3"/>
  <c r="D343" i="3"/>
  <c r="D324" i="3"/>
  <c r="D316" i="3"/>
  <c r="D308" i="3"/>
  <c r="D300" i="3"/>
  <c r="D292" i="3"/>
  <c r="D284" i="3"/>
  <c r="D276" i="3"/>
  <c r="D268" i="3"/>
  <c r="D260" i="3"/>
  <c r="D252" i="3"/>
  <c r="D244" i="3"/>
  <c r="D236" i="3"/>
  <c r="D228" i="3"/>
  <c r="D220" i="3"/>
  <c r="D212" i="3"/>
  <c r="D204" i="3"/>
  <c r="D196" i="3"/>
  <c r="D188" i="3"/>
  <c r="D180" i="3"/>
  <c r="D172" i="3"/>
  <c r="D164" i="3"/>
  <c r="D156" i="3"/>
  <c r="D148" i="3"/>
  <c r="D140" i="3"/>
  <c r="D132" i="3"/>
  <c r="D124" i="3"/>
  <c r="D116" i="3"/>
  <c r="D108" i="3"/>
  <c r="D100" i="3"/>
  <c r="D1212" i="3"/>
  <c r="D1122" i="3"/>
  <c r="D1023" i="3"/>
  <c r="D959" i="3"/>
  <c r="D895" i="3"/>
  <c r="D831" i="3"/>
  <c r="D781" i="3"/>
  <c r="D749" i="3"/>
  <c r="D717" i="3"/>
  <c r="D685" i="3"/>
  <c r="D653" i="3"/>
  <c r="D621" i="3"/>
  <c r="D589" i="3"/>
  <c r="D555" i="3"/>
  <c r="D539" i="3"/>
  <c r="D523" i="3"/>
  <c r="D507" i="3"/>
  <c r="D491" i="3"/>
  <c r="D475" i="3"/>
  <c r="D459" i="3"/>
  <c r="D443" i="3"/>
  <c r="D427" i="3"/>
  <c r="D411" i="3"/>
  <c r="D395" i="3"/>
  <c r="D379" i="3"/>
  <c r="D363" i="3"/>
  <c r="D347" i="3"/>
  <c r="D326" i="3"/>
  <c r="D318" i="3"/>
  <c r="D310" i="3"/>
  <c r="D302" i="3"/>
  <c r="D294" i="3"/>
  <c r="D286" i="3"/>
  <c r="D278" i="3"/>
  <c r="D270" i="3"/>
  <c r="D262" i="3"/>
  <c r="D254" i="3"/>
  <c r="D246" i="3"/>
  <c r="D238" i="3"/>
  <c r="D230" i="3"/>
  <c r="D222" i="3"/>
  <c r="D214" i="3"/>
  <c r="D206" i="3"/>
  <c r="D198" i="3"/>
  <c r="D190" i="3"/>
  <c r="D182" i="3"/>
  <c r="D174" i="3"/>
  <c r="D166" i="3"/>
  <c r="D158" i="3"/>
  <c r="D150" i="3"/>
  <c r="D142" i="3"/>
  <c r="D134" i="3"/>
  <c r="D126" i="3"/>
  <c r="D118" i="3"/>
  <c r="D110" i="3"/>
  <c r="D102" i="3"/>
  <c r="D1287" i="3"/>
  <c r="D1199" i="3"/>
  <c r="D1111" i="3"/>
  <c r="D1039" i="3"/>
  <c r="D975" i="3"/>
  <c r="D911" i="3"/>
  <c r="D847" i="3"/>
  <c r="D789" i="3"/>
  <c r="D757" i="3"/>
  <c r="D725" i="3"/>
  <c r="D693" i="3"/>
  <c r="D661" i="3"/>
  <c r="D629" i="3"/>
  <c r="D597" i="3"/>
  <c r="D565" i="3"/>
  <c r="D559" i="3"/>
  <c r="D543" i="3"/>
  <c r="D527" i="3"/>
  <c r="D511" i="3"/>
  <c r="D495" i="3"/>
  <c r="D479" i="3"/>
  <c r="D463" i="3"/>
  <c r="D447" i="3"/>
  <c r="D431" i="3"/>
  <c r="D415" i="3"/>
  <c r="D399" i="3"/>
  <c r="D383" i="3"/>
  <c r="D367" i="3"/>
  <c r="D351" i="3"/>
  <c r="D335" i="3"/>
  <c r="D328" i="3"/>
  <c r="D320" i="3"/>
  <c r="D312" i="3"/>
  <c r="D304" i="3"/>
  <c r="D296" i="3"/>
  <c r="D288" i="3"/>
  <c r="D280" i="3"/>
  <c r="D272" i="3"/>
  <c r="D264" i="3"/>
  <c r="D256" i="3"/>
  <c r="D248" i="3"/>
  <c r="D240" i="3"/>
  <c r="D232" i="3"/>
  <c r="D224" i="3"/>
  <c r="D216" i="3"/>
  <c r="D208" i="3"/>
  <c r="D200" i="3"/>
  <c r="D192" i="3"/>
  <c r="D184" i="3"/>
  <c r="D176" i="3"/>
  <c r="D168" i="3"/>
  <c r="D160" i="3"/>
  <c r="D152" i="3"/>
  <c r="D144" i="3"/>
  <c r="D136" i="3"/>
  <c r="D128" i="3"/>
  <c r="D120" i="3"/>
  <c r="D112" i="3"/>
  <c r="D104" i="3"/>
  <c r="D1401" i="3"/>
  <c r="D903" i="3"/>
  <c r="D785" i="3"/>
  <c r="D721" i="3"/>
  <c r="D1063" i="3"/>
  <c r="D855" i="3"/>
  <c r="D761" i="3"/>
  <c r="D697" i="3"/>
  <c r="D633" i="3"/>
  <c r="D569" i="3"/>
  <c r="D545" i="3"/>
  <c r="D513" i="3"/>
  <c r="D481" i="3"/>
  <c r="D449" i="3"/>
  <c r="D417" i="3"/>
  <c r="D385" i="3"/>
  <c r="D353" i="3"/>
  <c r="D321" i="3"/>
  <c r="D305" i="3"/>
  <c r="D289" i="3"/>
  <c r="D273" i="3"/>
  <c r="D257" i="3"/>
  <c r="D241" i="3"/>
  <c r="D225" i="3"/>
  <c r="D209" i="3"/>
  <c r="D193" i="3"/>
  <c r="D177" i="3"/>
  <c r="D161" i="3"/>
  <c r="D145" i="3"/>
  <c r="D129" i="3"/>
  <c r="D113" i="3"/>
  <c r="D98" i="3"/>
  <c r="D90" i="3"/>
  <c r="D82" i="3"/>
  <c r="D74" i="3"/>
  <c r="D66" i="3"/>
  <c r="D58" i="3"/>
  <c r="D50" i="3"/>
  <c r="D42" i="3"/>
  <c r="D34" i="3"/>
  <c r="D26" i="3"/>
  <c r="D18" i="3"/>
  <c r="D10" i="3"/>
  <c r="D999" i="3"/>
  <c r="D807" i="3"/>
  <c r="D737" i="3"/>
  <c r="D673" i="3"/>
  <c r="D609" i="3"/>
  <c r="D533" i="3"/>
  <c r="D501" i="3"/>
  <c r="D469" i="3"/>
  <c r="D437" i="3"/>
  <c r="D405" i="3"/>
  <c r="D373" i="3"/>
  <c r="D341" i="3"/>
  <c r="D331" i="3"/>
  <c r="D315" i="3"/>
  <c r="D299" i="3"/>
  <c r="D283" i="3"/>
  <c r="D267" i="3"/>
  <c r="D1239" i="3"/>
  <c r="D1047" i="3"/>
  <c r="D935" i="3"/>
  <c r="D887" i="3"/>
  <c r="D777" i="3"/>
  <c r="D713" i="3"/>
  <c r="D649" i="3"/>
  <c r="D585" i="3"/>
  <c r="D553" i="3"/>
  <c r="D521" i="3"/>
  <c r="D489" i="3"/>
  <c r="D457" i="3"/>
  <c r="D425" i="3"/>
  <c r="D393" i="3"/>
  <c r="D361" i="3"/>
  <c r="D325" i="3"/>
  <c r="D309" i="3"/>
  <c r="D293" i="3"/>
  <c r="D277" i="3"/>
  <c r="D261" i="3"/>
  <c r="D245" i="3"/>
  <c r="D229" i="3"/>
  <c r="D213" i="3"/>
  <c r="D197" i="3"/>
  <c r="D181" i="3"/>
  <c r="D165" i="3"/>
  <c r="D149" i="3"/>
  <c r="D133" i="3"/>
  <c r="D117" i="3"/>
  <c r="D101" i="3"/>
  <c r="D92" i="3"/>
  <c r="D84" i="3"/>
  <c r="D76" i="3"/>
  <c r="D68" i="3"/>
  <c r="D60" i="3"/>
  <c r="D52" i="3"/>
  <c r="D44" i="3"/>
  <c r="D36" i="3"/>
  <c r="D28" i="3"/>
  <c r="D20" i="3"/>
  <c r="D12" i="3"/>
  <c r="D4" i="3"/>
  <c r="D983" i="3"/>
  <c r="D839" i="3"/>
  <c r="D753" i="3"/>
  <c r="D689" i="3"/>
  <c r="D625" i="3"/>
  <c r="D541" i="3"/>
  <c r="D509" i="3"/>
  <c r="D477" i="3"/>
  <c r="D445" i="3"/>
  <c r="D413" i="3"/>
  <c r="D381" i="3"/>
  <c r="D349" i="3"/>
  <c r="D319" i="3"/>
  <c r="D303" i="3"/>
  <c r="D287" i="3"/>
  <c r="D271" i="3"/>
  <c r="D255" i="3"/>
  <c r="D239" i="3"/>
  <c r="D223" i="3"/>
  <c r="D207" i="3"/>
  <c r="D191" i="3"/>
  <c r="D175" i="3"/>
  <c r="D1182" i="3"/>
  <c r="D1087" i="3"/>
  <c r="D967" i="3"/>
  <c r="D871" i="3"/>
  <c r="D769" i="3"/>
  <c r="D705" i="3"/>
  <c r="D641" i="3"/>
  <c r="D577" i="3"/>
  <c r="D549" i="3"/>
  <c r="D517" i="3"/>
  <c r="D485" i="3"/>
  <c r="D453" i="3"/>
  <c r="D421" i="3"/>
  <c r="D389" i="3"/>
  <c r="D357" i="3"/>
  <c r="D323" i="3"/>
  <c r="D307" i="3"/>
  <c r="D291" i="3"/>
  <c r="D275" i="3"/>
  <c r="D259" i="3"/>
  <c r="D243" i="3"/>
  <c r="D227" i="3"/>
  <c r="D211" i="3"/>
  <c r="D195" i="3"/>
  <c r="D179" i="3"/>
  <c r="D163" i="3"/>
  <c r="D147" i="3"/>
  <c r="D131" i="3"/>
  <c r="D115" i="3"/>
  <c r="D99" i="3"/>
  <c r="D91" i="3"/>
  <c r="D83" i="3"/>
  <c r="D75" i="3"/>
  <c r="D67" i="3"/>
  <c r="D59" i="3"/>
  <c r="D51" i="3"/>
  <c r="D43" i="3"/>
  <c r="D35" i="3"/>
  <c r="D27" i="3"/>
  <c r="D19" i="3"/>
  <c r="D11" i="3"/>
  <c r="D657" i="3"/>
  <c r="D593" i="3"/>
  <c r="D557" i="3"/>
  <c r="D493" i="3"/>
  <c r="D429" i="3"/>
  <c r="D397" i="3"/>
  <c r="D333" i="3"/>
  <c r="D311" i="3"/>
  <c r="D279" i="3"/>
  <c r="D247" i="3"/>
  <c r="D215" i="3"/>
  <c r="D183" i="3"/>
  <c r="D151" i="3"/>
  <c r="D103" i="3"/>
  <c r="D93" i="3"/>
  <c r="D77" i="3"/>
  <c r="D61" i="3"/>
  <c r="D45" i="3"/>
  <c r="D29" i="3"/>
  <c r="D13" i="3"/>
  <c r="D823" i="3"/>
  <c r="D745" i="3"/>
  <c r="D681" i="3"/>
  <c r="D617" i="3"/>
  <c r="D537" i="3"/>
  <c r="D505" i="3"/>
  <c r="D473" i="3"/>
  <c r="D441" i="3"/>
  <c r="D409" i="3"/>
  <c r="D377" i="3"/>
  <c r="D345" i="3"/>
  <c r="D317" i="3"/>
  <c r="D301" i="3"/>
  <c r="D285" i="3"/>
  <c r="D269" i="3"/>
  <c r="D253" i="3"/>
  <c r="D237" i="3"/>
  <c r="D221" i="3"/>
  <c r="D205" i="3"/>
  <c r="D189" i="3"/>
  <c r="D173" i="3"/>
  <c r="D157" i="3"/>
  <c r="D141" i="3"/>
  <c r="D125" i="3"/>
  <c r="D109" i="3"/>
  <c r="D96" i="3"/>
  <c r="D88" i="3"/>
  <c r="D80" i="3"/>
  <c r="D72" i="3"/>
  <c r="D64" i="3"/>
  <c r="D56" i="3"/>
  <c r="D48" i="3"/>
  <c r="D40" i="3"/>
  <c r="D32" i="3"/>
  <c r="D24" i="3"/>
  <c r="D16" i="3"/>
  <c r="D8" i="3"/>
  <c r="D525" i="3"/>
  <c r="D461" i="3"/>
  <c r="D365" i="3"/>
  <c r="D327" i="3"/>
  <c r="D295" i="3"/>
  <c r="D263" i="3"/>
  <c r="D231" i="3"/>
  <c r="D199" i="3"/>
  <c r="D167" i="3"/>
  <c r="D135" i="3"/>
  <c r="D119" i="3"/>
  <c r="D85" i="3"/>
  <c r="D69" i="3"/>
  <c r="D53" i="3"/>
  <c r="D37" i="3"/>
  <c r="D21" i="3"/>
  <c r="D22" i="3"/>
  <c r="D57" i="3"/>
  <c r="D143" i="3"/>
  <c r="D219" i="3"/>
  <c r="D265" i="3"/>
  <c r="D369" i="3"/>
  <c r="D6" i="3"/>
  <c r="D33" i="3"/>
  <c r="D47" i="3"/>
  <c r="D62" i="3"/>
  <c r="D97" i="3"/>
  <c r="D123" i="3"/>
  <c r="D41" i="3"/>
  <c r="D55" i="3"/>
  <c r="D70" i="3"/>
  <c r="D111" i="3"/>
  <c r="D139" i="3"/>
  <c r="D171" i="3"/>
  <c r="D235" i="3"/>
  <c r="D297" i="3"/>
  <c r="D433" i="3"/>
  <c r="D793" i="3"/>
  <c r="D7" i="3"/>
  <c r="D14" i="3"/>
  <c r="D49" i="3"/>
  <c r="D63" i="3"/>
  <c r="D78" i="3"/>
  <c r="D127" i="3"/>
  <c r="D155" i="3"/>
  <c r="D217" i="3"/>
  <c r="D529" i="3"/>
  <c r="D665" i="3"/>
  <c r="D86" i="3"/>
  <c r="D15" i="3"/>
  <c r="D30" i="3"/>
  <c r="D65" i="3"/>
  <c r="D79" i="3"/>
  <c r="D94" i="3"/>
  <c r="D159" i="3"/>
  <c r="D201" i="3"/>
  <c r="D313" i="3"/>
  <c r="D465" i="3"/>
  <c r="D919" i="3"/>
  <c r="D9" i="3"/>
  <c r="D23" i="3"/>
  <c r="D38" i="3"/>
  <c r="D73" i="3"/>
  <c r="D87" i="3"/>
  <c r="D105" i="3"/>
  <c r="D203" i="3"/>
  <c r="D561" i="3"/>
  <c r="D71" i="3"/>
  <c r="D17" i="3"/>
  <c r="D31" i="3"/>
  <c r="D46" i="3"/>
  <c r="D81" i="3"/>
  <c r="D95" i="3"/>
  <c r="D121" i="3"/>
  <c r="D185" i="3"/>
  <c r="D249" i="3"/>
  <c r="D281" i="3"/>
  <c r="D401" i="3"/>
  <c r="D729" i="3"/>
  <c r="D1031" i="3"/>
  <c r="D5" i="3"/>
  <c r="D25" i="3"/>
  <c r="D39" i="3"/>
  <c r="D54" i="3"/>
  <c r="D89" i="3"/>
  <c r="D107" i="3"/>
  <c r="D137" i="3"/>
  <c r="D187" i="3"/>
  <c r="D251" i="3"/>
  <c r="D329" i="3"/>
  <c r="D497" i="3"/>
  <c r="D601" i="3"/>
  <c r="D153" i="3"/>
  <c r="D169" i="3"/>
  <c r="D233" i="3"/>
  <c r="D337" i="3"/>
  <c r="D25" i="1" l="1"/>
  <c r="L6" i="1" s="1"/>
  <c r="H30" i="1" s="1"/>
  <c r="C37" i="1" l="1"/>
  <c r="J6" i="1"/>
  <c r="P50" i="1"/>
  <c r="L50" i="1"/>
  <c r="H50" i="1"/>
  <c r="L29" i="1"/>
  <c r="H29" i="1"/>
  <c r="O50" i="1"/>
  <c r="H51" i="1" l="1"/>
  <c r="P51" i="1"/>
  <c r="L51" i="1"/>
  <c r="L30" i="1"/>
  <c r="K50" i="1"/>
  <c r="G50" i="1"/>
  <c r="K29" i="1"/>
  <c r="G29" i="1"/>
  <c r="C36" i="1" l="1"/>
  <c r="A35" i="1"/>
  <c r="A28" i="1"/>
  <c r="G3" i="3" s="1"/>
  <c r="B28" i="1"/>
  <c r="G5" i="3" s="1"/>
  <c r="C25" i="1"/>
  <c r="F3" i="3" s="1"/>
  <c r="B25" i="1"/>
  <c r="E3" i="3" s="1"/>
  <c r="E1441" i="3" l="1"/>
  <c r="E1433" i="3"/>
  <c r="E1425" i="3"/>
  <c r="E1417" i="3"/>
  <c r="E1409" i="3"/>
  <c r="E1401" i="3"/>
  <c r="E1393" i="3"/>
  <c r="E1385" i="3"/>
  <c r="E1377" i="3"/>
  <c r="E1369" i="3"/>
  <c r="E1361" i="3"/>
  <c r="E1353" i="3"/>
  <c r="E1435" i="3"/>
  <c r="E1427" i="3"/>
  <c r="E1419" i="3"/>
  <c r="E1411" i="3"/>
  <c r="E1403" i="3"/>
  <c r="E1395" i="3"/>
  <c r="E1387" i="3"/>
  <c r="E1379" i="3"/>
  <c r="E1371" i="3"/>
  <c r="E1363" i="3"/>
  <c r="E1355" i="3"/>
  <c r="E1442" i="3"/>
  <c r="E1434" i="3"/>
  <c r="E1426" i="3"/>
  <c r="E1418" i="3"/>
  <c r="E1410" i="3"/>
  <c r="E1402" i="3"/>
  <c r="E1394" i="3"/>
  <c r="E1386" i="3"/>
  <c r="E1378" i="3"/>
  <c r="E1370" i="3"/>
  <c r="E1362" i="3"/>
  <c r="E1354" i="3"/>
  <c r="E1439" i="3"/>
  <c r="E1431" i="3"/>
  <c r="E1423" i="3"/>
  <c r="E1415" i="3"/>
  <c r="E1407" i="3"/>
  <c r="E1399" i="3"/>
  <c r="E1391" i="3"/>
  <c r="E1383" i="3"/>
  <c r="E1375" i="3"/>
  <c r="E1367" i="3"/>
  <c r="E1359" i="3"/>
  <c r="E1351" i="3"/>
  <c r="E1440" i="3"/>
  <c r="E1424" i="3"/>
  <c r="E1408" i="3"/>
  <c r="E1392" i="3"/>
  <c r="E1376" i="3"/>
  <c r="E1360" i="3"/>
  <c r="E1344" i="3"/>
  <c r="E1336" i="3"/>
  <c r="E1328" i="3"/>
  <c r="E1320" i="3"/>
  <c r="E1312" i="3"/>
  <c r="E1304" i="3"/>
  <c r="E1296" i="3"/>
  <c r="E1288" i="3"/>
  <c r="E1280" i="3"/>
  <c r="E1272" i="3"/>
  <c r="E1264" i="3"/>
  <c r="E1256" i="3"/>
  <c r="E1248" i="3"/>
  <c r="E1240" i="3"/>
  <c r="E1232" i="3"/>
  <c r="E1428" i="3"/>
  <c r="E1412" i="3"/>
  <c r="E1396" i="3"/>
  <c r="E1380" i="3"/>
  <c r="E1364" i="3"/>
  <c r="E1346" i="3"/>
  <c r="E1338" i="3"/>
  <c r="E1330" i="3"/>
  <c r="E1322" i="3"/>
  <c r="E1314" i="3"/>
  <c r="E1306" i="3"/>
  <c r="E1298" i="3"/>
  <c r="E1290" i="3"/>
  <c r="E1282" i="3"/>
  <c r="E1274" i="3"/>
  <c r="E1266" i="3"/>
  <c r="E1258" i="3"/>
  <c r="E1250" i="3"/>
  <c r="E1242" i="3"/>
  <c r="E1234" i="3"/>
  <c r="E1437" i="3"/>
  <c r="E1421" i="3"/>
  <c r="E1405" i="3"/>
  <c r="E1389" i="3"/>
  <c r="E1373" i="3"/>
  <c r="E1357" i="3"/>
  <c r="E1345" i="3"/>
  <c r="E1337" i="3"/>
  <c r="E1329" i="3"/>
  <c r="E1321" i="3"/>
  <c r="E1313" i="3"/>
  <c r="E1305" i="3"/>
  <c r="E1297" i="3"/>
  <c r="E1289" i="3"/>
  <c r="E1281" i="3"/>
  <c r="E1273" i="3"/>
  <c r="E1265" i="3"/>
  <c r="E1257" i="3"/>
  <c r="E1249" i="3"/>
  <c r="E1241" i="3"/>
  <c r="E1233" i="3"/>
  <c r="E1436" i="3"/>
  <c r="E1420" i="3"/>
  <c r="E1404" i="3"/>
  <c r="E1388" i="3"/>
  <c r="E1372" i="3"/>
  <c r="E1356" i="3"/>
  <c r="E1342" i="3"/>
  <c r="E1334" i="3"/>
  <c r="E1326" i="3"/>
  <c r="E1318" i="3"/>
  <c r="E1310" i="3"/>
  <c r="E1302" i="3"/>
  <c r="E1294" i="3"/>
  <c r="E1286" i="3"/>
  <c r="E1278" i="3"/>
  <c r="E1270" i="3"/>
  <c r="E1262" i="3"/>
  <c r="E1254" i="3"/>
  <c r="E1246" i="3"/>
  <c r="E1238" i="3"/>
  <c r="E1414" i="3"/>
  <c r="E1382" i="3"/>
  <c r="E1350" i="3"/>
  <c r="E1339" i="3"/>
  <c r="E1323" i="3"/>
  <c r="E1307" i="3"/>
  <c r="E1291" i="3"/>
  <c r="E1275" i="3"/>
  <c r="E1259" i="3"/>
  <c r="E1243" i="3"/>
  <c r="E1226" i="3"/>
  <c r="E1218" i="3"/>
  <c r="E1210" i="3"/>
  <c r="E1202" i="3"/>
  <c r="E1194" i="3"/>
  <c r="E1186" i="3"/>
  <c r="E1178" i="3"/>
  <c r="E1170" i="3"/>
  <c r="E1162" i="3"/>
  <c r="E1154" i="3"/>
  <c r="E1146" i="3"/>
  <c r="E1138" i="3"/>
  <c r="E1130" i="3"/>
  <c r="E1122" i="3"/>
  <c r="E1114" i="3"/>
  <c r="E1430" i="3"/>
  <c r="E1398" i="3"/>
  <c r="E1366" i="3"/>
  <c r="E1347" i="3"/>
  <c r="E1331" i="3"/>
  <c r="E1315" i="3"/>
  <c r="E1299" i="3"/>
  <c r="E1283" i="3"/>
  <c r="E1267" i="3"/>
  <c r="E1251" i="3"/>
  <c r="E1235" i="3"/>
  <c r="E1230" i="3"/>
  <c r="E1222" i="3"/>
  <c r="E1214" i="3"/>
  <c r="E1206" i="3"/>
  <c r="E1198" i="3"/>
  <c r="E1190" i="3"/>
  <c r="E1182" i="3"/>
  <c r="E1174" i="3"/>
  <c r="E1166" i="3"/>
  <c r="E1158" i="3"/>
  <c r="E1150" i="3"/>
  <c r="E1142" i="3"/>
  <c r="E1134" i="3"/>
  <c r="E1126" i="3"/>
  <c r="E1118" i="3"/>
  <c r="E1438" i="3"/>
  <c r="E1406" i="3"/>
  <c r="E1374" i="3"/>
  <c r="E1335" i="3"/>
  <c r="E1319" i="3"/>
  <c r="E1303" i="3"/>
  <c r="E1287" i="3"/>
  <c r="E1271" i="3"/>
  <c r="E1255" i="3"/>
  <c r="E1239" i="3"/>
  <c r="E1224" i="3"/>
  <c r="E1216" i="3"/>
  <c r="E1208" i="3"/>
  <c r="E1200" i="3"/>
  <c r="E1192" i="3"/>
  <c r="E1184" i="3"/>
  <c r="E1176" i="3"/>
  <c r="E1168" i="3"/>
  <c r="E1160" i="3"/>
  <c r="E1152" i="3"/>
  <c r="E1144" i="3"/>
  <c r="E1136" i="3"/>
  <c r="E1128" i="3"/>
  <c r="E1120" i="3"/>
  <c r="E1422" i="3"/>
  <c r="E1343" i="3"/>
  <c r="E1352" i="3"/>
  <c r="E1333" i="3"/>
  <c r="E1325" i="3"/>
  <c r="E1308" i="3"/>
  <c r="E1300" i="3"/>
  <c r="E1231" i="3"/>
  <c r="E1205" i="3"/>
  <c r="E1201" i="3"/>
  <c r="E1188" i="3"/>
  <c r="E1175" i="3"/>
  <c r="E1171" i="3"/>
  <c r="E1141" i="3"/>
  <c r="E1137" i="3"/>
  <c r="E1124" i="3"/>
  <c r="E1112" i="3"/>
  <c r="E1104" i="3"/>
  <c r="E1096" i="3"/>
  <c r="E1088" i="3"/>
  <c r="E1080" i="3"/>
  <c r="E1072" i="3"/>
  <c r="E1064" i="3"/>
  <c r="E1056" i="3"/>
  <c r="E1048" i="3"/>
  <c r="E1040" i="3"/>
  <c r="E1032" i="3"/>
  <c r="E1024" i="3"/>
  <c r="E1016" i="3"/>
  <c r="E1008" i="3"/>
  <c r="E1000" i="3"/>
  <c r="E992" i="3"/>
  <c r="E984" i="3"/>
  <c r="E976" i="3"/>
  <c r="E968" i="3"/>
  <c r="E960" i="3"/>
  <c r="E952" i="3"/>
  <c r="E944" i="3"/>
  <c r="E936" i="3"/>
  <c r="E928" i="3"/>
  <c r="E920" i="3"/>
  <c r="E912" i="3"/>
  <c r="E904" i="3"/>
  <c r="E896" i="3"/>
  <c r="E888" i="3"/>
  <c r="E880" i="3"/>
  <c r="E872" i="3"/>
  <c r="E864" i="3"/>
  <c r="E856" i="3"/>
  <c r="E848" i="3"/>
  <c r="E840" i="3"/>
  <c r="E832" i="3"/>
  <c r="E824" i="3"/>
  <c r="E816" i="3"/>
  <c r="E808" i="3"/>
  <c r="E800" i="3"/>
  <c r="E1416" i="3"/>
  <c r="E1400" i="3"/>
  <c r="E1381" i="3"/>
  <c r="E1365" i="3"/>
  <c r="E1340" i="3"/>
  <c r="E1332" i="3"/>
  <c r="E1263" i="3"/>
  <c r="E1237" i="3"/>
  <c r="E1221" i="3"/>
  <c r="E1217" i="3"/>
  <c r="E1204" i="3"/>
  <c r="E1191" i="3"/>
  <c r="E1187" i="3"/>
  <c r="E1157" i="3"/>
  <c r="E1153" i="3"/>
  <c r="E1140" i="3"/>
  <c r="E1127" i="3"/>
  <c r="E1123" i="3"/>
  <c r="E1106" i="3"/>
  <c r="E1098" i="3"/>
  <c r="E1090" i="3"/>
  <c r="E1082" i="3"/>
  <c r="E1074" i="3"/>
  <c r="E1066" i="3"/>
  <c r="E1058" i="3"/>
  <c r="E1050" i="3"/>
  <c r="E1042" i="3"/>
  <c r="E1034" i="3"/>
  <c r="E1026" i="3"/>
  <c r="E1018" i="3"/>
  <c r="E1010" i="3"/>
  <c r="E1002" i="3"/>
  <c r="E994" i="3"/>
  <c r="E986" i="3"/>
  <c r="E978" i="3"/>
  <c r="E970" i="3"/>
  <c r="E962" i="3"/>
  <c r="E954" i="3"/>
  <c r="E946" i="3"/>
  <c r="E938" i="3"/>
  <c r="E930" i="3"/>
  <c r="E922" i="3"/>
  <c r="E914" i="3"/>
  <c r="E906" i="3"/>
  <c r="E898" i="3"/>
  <c r="E890" i="3"/>
  <c r="E882" i="3"/>
  <c r="E874" i="3"/>
  <c r="E866" i="3"/>
  <c r="E858" i="3"/>
  <c r="E850" i="3"/>
  <c r="E842" i="3"/>
  <c r="E834" i="3"/>
  <c r="E826" i="3"/>
  <c r="E818" i="3"/>
  <c r="E810" i="3"/>
  <c r="E802" i="3"/>
  <c r="E1358" i="3"/>
  <c r="E1311" i="3"/>
  <c r="E1285" i="3"/>
  <c r="E1277" i="3"/>
  <c r="E1260" i="3"/>
  <c r="E1252" i="3"/>
  <c r="E1228" i="3"/>
  <c r="E1215" i="3"/>
  <c r="E1211" i="3"/>
  <c r="E1181" i="3"/>
  <c r="E1177" i="3"/>
  <c r="E1164" i="3"/>
  <c r="E1151" i="3"/>
  <c r="E1147" i="3"/>
  <c r="E1117" i="3"/>
  <c r="E1113" i="3"/>
  <c r="E1105" i="3"/>
  <c r="E1097" i="3"/>
  <c r="E1089" i="3"/>
  <c r="E1081" i="3"/>
  <c r="E1073" i="3"/>
  <c r="E1065" i="3"/>
  <c r="E1057" i="3"/>
  <c r="E1049" i="3"/>
  <c r="E1041" i="3"/>
  <c r="E1033" i="3"/>
  <c r="E1025" i="3"/>
  <c r="E1017" i="3"/>
  <c r="E1009" i="3"/>
  <c r="E1001" i="3"/>
  <c r="E993" i="3"/>
  <c r="E985" i="3"/>
  <c r="E977" i="3"/>
  <c r="E969" i="3"/>
  <c r="E961" i="3"/>
  <c r="E953" i="3"/>
  <c r="E945" i="3"/>
  <c r="E937" i="3"/>
  <c r="E929" i="3"/>
  <c r="E921" i="3"/>
  <c r="E913" i="3"/>
  <c r="E905" i="3"/>
  <c r="E897" i="3"/>
  <c r="E889" i="3"/>
  <c r="E881" i="3"/>
  <c r="E873" i="3"/>
  <c r="E865" i="3"/>
  <c r="E857" i="3"/>
  <c r="E849" i="3"/>
  <c r="E841" i="3"/>
  <c r="E833" i="3"/>
  <c r="E825" i="3"/>
  <c r="E817" i="3"/>
  <c r="E809" i="3"/>
  <c r="E801" i="3"/>
  <c r="E1443" i="3"/>
  <c r="E1390" i="3"/>
  <c r="E1327" i="3"/>
  <c r="E1301" i="3"/>
  <c r="E1293" i="3"/>
  <c r="E1276" i="3"/>
  <c r="E1268" i="3"/>
  <c r="E1223" i="3"/>
  <c r="E1219" i="3"/>
  <c r="E1189" i="3"/>
  <c r="E1185" i="3"/>
  <c r="E1172" i="3"/>
  <c r="E1159" i="3"/>
  <c r="E1155" i="3"/>
  <c r="E1125" i="3"/>
  <c r="E1121" i="3"/>
  <c r="E1110" i="3"/>
  <c r="E1102" i="3"/>
  <c r="E1094" i="3"/>
  <c r="E1086" i="3"/>
  <c r="E1078" i="3"/>
  <c r="E1070" i="3"/>
  <c r="E1062" i="3"/>
  <c r="E1054" i="3"/>
  <c r="E1046" i="3"/>
  <c r="E1038" i="3"/>
  <c r="E1030" i="3"/>
  <c r="E1022" i="3"/>
  <c r="E1014" i="3"/>
  <c r="E1006" i="3"/>
  <c r="E998" i="3"/>
  <c r="E990" i="3"/>
  <c r="E982" i="3"/>
  <c r="E974" i="3"/>
  <c r="E966" i="3"/>
  <c r="E958" i="3"/>
  <c r="E950" i="3"/>
  <c r="E942" i="3"/>
  <c r="E934" i="3"/>
  <c r="E926" i="3"/>
  <c r="E918" i="3"/>
  <c r="E910" i="3"/>
  <c r="E902" i="3"/>
  <c r="E894" i="3"/>
  <c r="E886" i="3"/>
  <c r="E878" i="3"/>
  <c r="E870" i="3"/>
  <c r="E862" i="3"/>
  <c r="E854" i="3"/>
  <c r="E846" i="3"/>
  <c r="E838" i="3"/>
  <c r="E830" i="3"/>
  <c r="E822" i="3"/>
  <c r="E814" i="3"/>
  <c r="E806" i="3"/>
  <c r="E798" i="3"/>
  <c r="E1413" i="3"/>
  <c r="E1368" i="3"/>
  <c r="E1316" i="3"/>
  <c r="E1247" i="3"/>
  <c r="E1213" i="3"/>
  <c r="E1279" i="3"/>
  <c r="E1245" i="3"/>
  <c r="E1229" i="3"/>
  <c r="E1212" i="3"/>
  <c r="E1195" i="3"/>
  <c r="E1161" i="3"/>
  <c r="E1135" i="3"/>
  <c r="E1111" i="3"/>
  <c r="E1095" i="3"/>
  <c r="E1079" i="3"/>
  <c r="E1063" i="3"/>
  <c r="E1047" i="3"/>
  <c r="E1031" i="3"/>
  <c r="E1015" i="3"/>
  <c r="E999" i="3"/>
  <c r="E983" i="3"/>
  <c r="E967" i="3"/>
  <c r="E951" i="3"/>
  <c r="E935" i="3"/>
  <c r="E919" i="3"/>
  <c r="E903" i="3"/>
  <c r="E887" i="3"/>
  <c r="E871" i="3"/>
  <c r="E855" i="3"/>
  <c r="E839" i="3"/>
  <c r="E823" i="3"/>
  <c r="E807" i="3"/>
  <c r="E793" i="3"/>
  <c r="E785" i="3"/>
  <c r="E777" i="3"/>
  <c r="E769" i="3"/>
  <c r="E761" i="3"/>
  <c r="E753" i="3"/>
  <c r="E745" i="3"/>
  <c r="E737" i="3"/>
  <c r="E729" i="3"/>
  <c r="E721" i="3"/>
  <c r="E713" i="3"/>
  <c r="E705" i="3"/>
  <c r="E697" i="3"/>
  <c r="E689" i="3"/>
  <c r="E681" i="3"/>
  <c r="E673" i="3"/>
  <c r="E665" i="3"/>
  <c r="E657" i="3"/>
  <c r="E649" i="3"/>
  <c r="E641" i="3"/>
  <c r="E633" i="3"/>
  <c r="E625" i="3"/>
  <c r="E617" i="3"/>
  <c r="E609" i="3"/>
  <c r="E601" i="3"/>
  <c r="E593" i="3"/>
  <c r="E585" i="3"/>
  <c r="E577" i="3"/>
  <c r="E569" i="3"/>
  <c r="E1397" i="3"/>
  <c r="E1349" i="3"/>
  <c r="E1309" i="3"/>
  <c r="E1292" i="3"/>
  <c r="E1227" i="3"/>
  <c r="E1193" i="3"/>
  <c r="E1167" i="3"/>
  <c r="E1133" i="3"/>
  <c r="E1116" i="3"/>
  <c r="E1099" i="3"/>
  <c r="E1083" i="3"/>
  <c r="E1067" i="3"/>
  <c r="E1051" i="3"/>
  <c r="E1035" i="3"/>
  <c r="E1019" i="3"/>
  <c r="E1003" i="3"/>
  <c r="E987" i="3"/>
  <c r="E971" i="3"/>
  <c r="E955" i="3"/>
  <c r="E939" i="3"/>
  <c r="E923" i="3"/>
  <c r="E907" i="3"/>
  <c r="E891" i="3"/>
  <c r="E875" i="3"/>
  <c r="E859" i="3"/>
  <c r="E843" i="3"/>
  <c r="E827" i="3"/>
  <c r="E811" i="3"/>
  <c r="E795" i="3"/>
  <c r="E787" i="3"/>
  <c r="E779" i="3"/>
  <c r="E771" i="3"/>
  <c r="E763" i="3"/>
  <c r="E755" i="3"/>
  <c r="E747" i="3"/>
  <c r="E739" i="3"/>
  <c r="E731" i="3"/>
  <c r="E723" i="3"/>
  <c r="E715" i="3"/>
  <c r="E707" i="3"/>
  <c r="E699" i="3"/>
  <c r="E691" i="3"/>
  <c r="E683" i="3"/>
  <c r="E675" i="3"/>
  <c r="E667" i="3"/>
  <c r="E659" i="3"/>
  <c r="E651" i="3"/>
  <c r="E643" i="3"/>
  <c r="E635" i="3"/>
  <c r="E627" i="3"/>
  <c r="E619" i="3"/>
  <c r="E611" i="3"/>
  <c r="E603" i="3"/>
  <c r="E595" i="3"/>
  <c r="E587" i="3"/>
  <c r="E579" i="3"/>
  <c r="E571" i="3"/>
  <c r="E1432" i="3"/>
  <c r="E1384" i="3"/>
  <c r="E1253" i="3"/>
  <c r="E1225" i="3"/>
  <c r="E1199" i="3"/>
  <c r="E1165" i="3"/>
  <c r="E1148" i="3"/>
  <c r="E1131" i="3"/>
  <c r="E1103" i="3"/>
  <c r="E1087" i="3"/>
  <c r="E1071" i="3"/>
  <c r="E1055" i="3"/>
  <c r="E1039" i="3"/>
  <c r="E1023" i="3"/>
  <c r="E1007" i="3"/>
  <c r="E991" i="3"/>
  <c r="E975" i="3"/>
  <c r="E959" i="3"/>
  <c r="E943" i="3"/>
  <c r="E927" i="3"/>
  <c r="E911" i="3"/>
  <c r="E895" i="3"/>
  <c r="E879" i="3"/>
  <c r="E863" i="3"/>
  <c r="E847" i="3"/>
  <c r="E831" i="3"/>
  <c r="E815" i="3"/>
  <c r="E799" i="3"/>
  <c r="E789" i="3"/>
  <c r="E781" i="3"/>
  <c r="E773" i="3"/>
  <c r="E765" i="3"/>
  <c r="E757" i="3"/>
  <c r="E749" i="3"/>
  <c r="E741" i="3"/>
  <c r="E733" i="3"/>
  <c r="E725" i="3"/>
  <c r="E717" i="3"/>
  <c r="E709" i="3"/>
  <c r="E701" i="3"/>
  <c r="E693" i="3"/>
  <c r="E685" i="3"/>
  <c r="E677" i="3"/>
  <c r="E669" i="3"/>
  <c r="E661" i="3"/>
  <c r="E653" i="3"/>
  <c r="E645" i="3"/>
  <c r="E637" i="3"/>
  <c r="E629" i="3"/>
  <c r="E621" i="3"/>
  <c r="E613" i="3"/>
  <c r="E605" i="3"/>
  <c r="E597" i="3"/>
  <c r="E589" i="3"/>
  <c r="E581" i="3"/>
  <c r="E573" i="3"/>
  <c r="E565" i="3"/>
  <c r="E1317" i="3"/>
  <c r="E1284" i="3"/>
  <c r="E1197" i="3"/>
  <c r="E1180" i="3"/>
  <c r="E1163" i="3"/>
  <c r="E1129" i="3"/>
  <c r="E1107" i="3"/>
  <c r="E1091" i="3"/>
  <c r="E1075" i="3"/>
  <c r="E1059" i="3"/>
  <c r="E1043" i="3"/>
  <c r="E1027" i="3"/>
  <c r="E1011" i="3"/>
  <c r="E995" i="3"/>
  <c r="E979" i="3"/>
  <c r="E963" i="3"/>
  <c r="E947" i="3"/>
  <c r="E931" i="3"/>
  <c r="E915" i="3"/>
  <c r="E899" i="3"/>
  <c r="E883" i="3"/>
  <c r="E867" i="3"/>
  <c r="E851" i="3"/>
  <c r="E835" i="3"/>
  <c r="E819" i="3"/>
  <c r="E803" i="3"/>
  <c r="E791" i="3"/>
  <c r="E783" i="3"/>
  <c r="E775" i="3"/>
  <c r="E767" i="3"/>
  <c r="E759" i="3"/>
  <c r="E751" i="3"/>
  <c r="E743" i="3"/>
  <c r="E735" i="3"/>
  <c r="E727" i="3"/>
  <c r="E719" i="3"/>
  <c r="E711" i="3"/>
  <c r="E703" i="3"/>
  <c r="E695" i="3"/>
  <c r="E687" i="3"/>
  <c r="E679" i="3"/>
  <c r="E671" i="3"/>
  <c r="E663" i="3"/>
  <c r="E655" i="3"/>
  <c r="E647" i="3"/>
  <c r="E639" i="3"/>
  <c r="E631" i="3"/>
  <c r="E623" i="3"/>
  <c r="E615" i="3"/>
  <c r="E607" i="3"/>
  <c r="E599" i="3"/>
  <c r="E591" i="3"/>
  <c r="E583" i="3"/>
  <c r="E575" i="3"/>
  <c r="E567" i="3"/>
  <c r="E1261" i="3"/>
  <c r="E1203" i="3"/>
  <c r="E1169" i="3"/>
  <c r="E1084" i="3"/>
  <c r="E1220" i="3"/>
  <c r="E1183" i="3"/>
  <c r="E1149" i="3"/>
  <c r="E1132" i="3"/>
  <c r="E1115" i="3"/>
  <c r="E1093" i="3"/>
  <c r="E1061" i="3"/>
  <c r="E1029" i="3"/>
  <c r="E997" i="3"/>
  <c r="E965" i="3"/>
  <c r="E933" i="3"/>
  <c r="E901" i="3"/>
  <c r="E869" i="3"/>
  <c r="E837" i="3"/>
  <c r="E805" i="3"/>
  <c r="E784" i="3"/>
  <c r="E768" i="3"/>
  <c r="E752" i="3"/>
  <c r="E736" i="3"/>
  <c r="E720" i="3"/>
  <c r="E704" i="3"/>
  <c r="E688" i="3"/>
  <c r="E672" i="3"/>
  <c r="E656" i="3"/>
  <c r="E640" i="3"/>
  <c r="E624" i="3"/>
  <c r="E608" i="3"/>
  <c r="E592" i="3"/>
  <c r="E576" i="3"/>
  <c r="E559" i="3"/>
  <c r="E551" i="3"/>
  <c r="E543" i="3"/>
  <c r="E535" i="3"/>
  <c r="E527" i="3"/>
  <c r="E519" i="3"/>
  <c r="E511" i="3"/>
  <c r="E503" i="3"/>
  <c r="E495" i="3"/>
  <c r="E487" i="3"/>
  <c r="E479" i="3"/>
  <c r="E471" i="3"/>
  <c r="E463" i="3"/>
  <c r="E455" i="3"/>
  <c r="E447" i="3"/>
  <c r="E439" i="3"/>
  <c r="E431" i="3"/>
  <c r="E423" i="3"/>
  <c r="E415" i="3"/>
  <c r="E407" i="3"/>
  <c r="E399" i="3"/>
  <c r="E391" i="3"/>
  <c r="E383" i="3"/>
  <c r="E375" i="3"/>
  <c r="E367" i="3"/>
  <c r="E359" i="3"/>
  <c r="E351" i="3"/>
  <c r="E343" i="3"/>
  <c r="E335" i="3"/>
  <c r="E1341" i="3"/>
  <c r="E1244" i="3"/>
  <c r="E1196" i="3"/>
  <c r="E1179" i="3"/>
  <c r="E1145" i="3"/>
  <c r="E1101" i="3"/>
  <c r="E1069" i="3"/>
  <c r="E1037" i="3"/>
  <c r="E1005" i="3"/>
  <c r="E973" i="3"/>
  <c r="E941" i="3"/>
  <c r="E909" i="3"/>
  <c r="E877" i="3"/>
  <c r="E845" i="3"/>
  <c r="E813" i="3"/>
  <c r="E788" i="3"/>
  <c r="E772" i="3"/>
  <c r="E756" i="3"/>
  <c r="E740" i="3"/>
  <c r="E724" i="3"/>
  <c r="E708" i="3"/>
  <c r="E692" i="3"/>
  <c r="E676" i="3"/>
  <c r="E660" i="3"/>
  <c r="E644" i="3"/>
  <c r="E628" i="3"/>
  <c r="E612" i="3"/>
  <c r="E596" i="3"/>
  <c r="E580" i="3"/>
  <c r="E564" i="3"/>
  <c r="E561" i="3"/>
  <c r="E553" i="3"/>
  <c r="E545" i="3"/>
  <c r="E537" i="3"/>
  <c r="E529" i="3"/>
  <c r="E521" i="3"/>
  <c r="E513" i="3"/>
  <c r="E505" i="3"/>
  <c r="E497" i="3"/>
  <c r="E489" i="3"/>
  <c r="E481" i="3"/>
  <c r="E473" i="3"/>
  <c r="E465" i="3"/>
  <c r="E457" i="3"/>
  <c r="E449" i="3"/>
  <c r="E441" i="3"/>
  <c r="E433" i="3"/>
  <c r="E425" i="3"/>
  <c r="E417" i="3"/>
  <c r="E409" i="3"/>
  <c r="E401" i="3"/>
  <c r="E393" i="3"/>
  <c r="E385" i="3"/>
  <c r="E377" i="3"/>
  <c r="E369" i="3"/>
  <c r="E361" i="3"/>
  <c r="E353" i="3"/>
  <c r="E345" i="3"/>
  <c r="E337" i="3"/>
  <c r="E1429" i="3"/>
  <c r="E1324" i="3"/>
  <c r="E1236" i="3"/>
  <c r="E1209" i="3"/>
  <c r="E1109" i="3"/>
  <c r="E1077" i="3"/>
  <c r="E1045" i="3"/>
  <c r="E1013" i="3"/>
  <c r="E981" i="3"/>
  <c r="E949" i="3"/>
  <c r="E917" i="3"/>
  <c r="E885" i="3"/>
  <c r="E853" i="3"/>
  <c r="E821" i="3"/>
  <c r="E792" i="3"/>
  <c r="E776" i="3"/>
  <c r="E760" i="3"/>
  <c r="E744" i="3"/>
  <c r="E728" i="3"/>
  <c r="E712" i="3"/>
  <c r="E696" i="3"/>
  <c r="E680" i="3"/>
  <c r="E664" i="3"/>
  <c r="E648" i="3"/>
  <c r="E632" i="3"/>
  <c r="E616" i="3"/>
  <c r="E600" i="3"/>
  <c r="E584" i="3"/>
  <c r="E568" i="3"/>
  <c r="E563" i="3"/>
  <c r="E555" i="3"/>
  <c r="E547" i="3"/>
  <c r="E539" i="3"/>
  <c r="E531" i="3"/>
  <c r="E523" i="3"/>
  <c r="E515" i="3"/>
  <c r="E507" i="3"/>
  <c r="E499" i="3"/>
  <c r="E491" i="3"/>
  <c r="E483" i="3"/>
  <c r="E475" i="3"/>
  <c r="E467" i="3"/>
  <c r="E459" i="3"/>
  <c r="E451" i="3"/>
  <c r="E443" i="3"/>
  <c r="E435" i="3"/>
  <c r="E427" i="3"/>
  <c r="E419" i="3"/>
  <c r="E411" i="3"/>
  <c r="E403" i="3"/>
  <c r="E395" i="3"/>
  <c r="E387" i="3"/>
  <c r="E379" i="3"/>
  <c r="E371" i="3"/>
  <c r="E363" i="3"/>
  <c r="E355" i="3"/>
  <c r="E347" i="3"/>
  <c r="E339" i="3"/>
  <c r="E1269" i="3"/>
  <c r="E1119" i="3"/>
  <c r="E1085" i="3"/>
  <c r="E1053" i="3"/>
  <c r="E1021" i="3"/>
  <c r="E989" i="3"/>
  <c r="E957" i="3"/>
  <c r="E925" i="3"/>
  <c r="E893" i="3"/>
  <c r="E861" i="3"/>
  <c r="E829" i="3"/>
  <c r="E797" i="3"/>
  <c r="E780" i="3"/>
  <c r="E764" i="3"/>
  <c r="E748" i="3"/>
  <c r="E732" i="3"/>
  <c r="E716" i="3"/>
  <c r="E700" i="3"/>
  <c r="E684" i="3"/>
  <c r="E668" i="3"/>
  <c r="E652" i="3"/>
  <c r="E636" i="3"/>
  <c r="E620" i="3"/>
  <c r="E604" i="3"/>
  <c r="E588" i="3"/>
  <c r="E572" i="3"/>
  <c r="E557" i="3"/>
  <c r="E549" i="3"/>
  <c r="E541" i="3"/>
  <c r="E533" i="3"/>
  <c r="E525" i="3"/>
  <c r="E517" i="3"/>
  <c r="E509" i="3"/>
  <c r="E501" i="3"/>
  <c r="E493" i="3"/>
  <c r="E485" i="3"/>
  <c r="E477" i="3"/>
  <c r="E469" i="3"/>
  <c r="E461" i="3"/>
  <c r="E453" i="3"/>
  <c r="E445" i="3"/>
  <c r="E437" i="3"/>
  <c r="E429" i="3"/>
  <c r="E421" i="3"/>
  <c r="E413" i="3"/>
  <c r="E405" i="3"/>
  <c r="E397" i="3"/>
  <c r="E389" i="3"/>
  <c r="E381" i="3"/>
  <c r="E373" i="3"/>
  <c r="E365" i="3"/>
  <c r="E357" i="3"/>
  <c r="E349" i="3"/>
  <c r="E341" i="3"/>
  <c r="E333" i="3"/>
  <c r="E1108" i="3"/>
  <c r="E1036" i="3"/>
  <c r="E972" i="3"/>
  <c r="E1143" i="3"/>
  <c r="E1076" i="3"/>
  <c r="E1012" i="3"/>
  <c r="E948" i="3"/>
  <c r="E884" i="3"/>
  <c r="E820" i="3"/>
  <c r="E786" i="3"/>
  <c r="E754" i="3"/>
  <c r="E722" i="3"/>
  <c r="E690" i="3"/>
  <c r="E658" i="3"/>
  <c r="E626" i="3"/>
  <c r="E594" i="3"/>
  <c r="E552" i="3"/>
  <c r="E536" i="3"/>
  <c r="E520" i="3"/>
  <c r="E504" i="3"/>
  <c r="E488" i="3"/>
  <c r="E472" i="3"/>
  <c r="E456" i="3"/>
  <c r="E440" i="3"/>
  <c r="E424" i="3"/>
  <c r="E408" i="3"/>
  <c r="E392" i="3"/>
  <c r="E376" i="3"/>
  <c r="E360" i="3"/>
  <c r="E344" i="3"/>
  <c r="E327" i="3"/>
  <c r="E319" i="3"/>
  <c r="E311" i="3"/>
  <c r="E303" i="3"/>
  <c r="E295" i="3"/>
  <c r="E287" i="3"/>
  <c r="E279" i="3"/>
  <c r="E271" i="3"/>
  <c r="E263" i="3"/>
  <c r="E255" i="3"/>
  <c r="E247" i="3"/>
  <c r="E239" i="3"/>
  <c r="E231" i="3"/>
  <c r="E223" i="3"/>
  <c r="E215" i="3"/>
  <c r="E207" i="3"/>
  <c r="E199" i="3"/>
  <c r="E191" i="3"/>
  <c r="E183" i="3"/>
  <c r="E175" i="3"/>
  <c r="E167" i="3"/>
  <c r="E159" i="3"/>
  <c r="E151" i="3"/>
  <c r="E143" i="3"/>
  <c r="E135" i="3"/>
  <c r="E127" i="3"/>
  <c r="E119" i="3"/>
  <c r="E111" i="3"/>
  <c r="E103" i="3"/>
  <c r="E1348" i="3"/>
  <c r="E1028" i="3"/>
  <c r="E964" i="3"/>
  <c r="E900" i="3"/>
  <c r="E836" i="3"/>
  <c r="E794" i="3"/>
  <c r="E762" i="3"/>
  <c r="E730" i="3"/>
  <c r="E698" i="3"/>
  <c r="E666" i="3"/>
  <c r="E634" i="3"/>
  <c r="E602" i="3"/>
  <c r="E570" i="3"/>
  <c r="E556" i="3"/>
  <c r="E540" i="3"/>
  <c r="E524" i="3"/>
  <c r="E508" i="3"/>
  <c r="E492" i="3"/>
  <c r="E476" i="3"/>
  <c r="E460" i="3"/>
  <c r="E444" i="3"/>
  <c r="E428" i="3"/>
  <c r="E412" i="3"/>
  <c r="E396" i="3"/>
  <c r="E380" i="3"/>
  <c r="E364" i="3"/>
  <c r="E348" i="3"/>
  <c r="E332" i="3"/>
  <c r="E329" i="3"/>
  <c r="E321" i="3"/>
  <c r="E313" i="3"/>
  <c r="E305" i="3"/>
  <c r="E297" i="3"/>
  <c r="E289" i="3"/>
  <c r="E281" i="3"/>
  <c r="E273" i="3"/>
  <c r="E265" i="3"/>
  <c r="E257" i="3"/>
  <c r="E249" i="3"/>
  <c r="E241" i="3"/>
  <c r="E233" i="3"/>
  <c r="E225" i="3"/>
  <c r="E217" i="3"/>
  <c r="E209" i="3"/>
  <c r="E201" i="3"/>
  <c r="E193" i="3"/>
  <c r="E185" i="3"/>
  <c r="E177" i="3"/>
  <c r="E169" i="3"/>
  <c r="E161" i="3"/>
  <c r="E153" i="3"/>
  <c r="E145" i="3"/>
  <c r="E137" i="3"/>
  <c r="E129" i="3"/>
  <c r="E121" i="3"/>
  <c r="E113" i="3"/>
  <c r="E105" i="3"/>
  <c r="E1044" i="3"/>
  <c r="E980" i="3"/>
  <c r="E916" i="3"/>
  <c r="E852" i="3"/>
  <c r="E770" i="3"/>
  <c r="E738" i="3"/>
  <c r="E706" i="3"/>
  <c r="E674" i="3"/>
  <c r="E642" i="3"/>
  <c r="E610" i="3"/>
  <c r="E578" i="3"/>
  <c r="E560" i="3"/>
  <c r="E544" i="3"/>
  <c r="E528" i="3"/>
  <c r="E512" i="3"/>
  <c r="E496" i="3"/>
  <c r="E480" i="3"/>
  <c r="E464" i="3"/>
  <c r="E448" i="3"/>
  <c r="E432" i="3"/>
  <c r="E416" i="3"/>
  <c r="E400" i="3"/>
  <c r="E384" i="3"/>
  <c r="E368" i="3"/>
  <c r="E352" i="3"/>
  <c r="E336" i="3"/>
  <c r="E331" i="3"/>
  <c r="E323" i="3"/>
  <c r="E315" i="3"/>
  <c r="E307" i="3"/>
  <c r="E299" i="3"/>
  <c r="E291" i="3"/>
  <c r="E283" i="3"/>
  <c r="E275" i="3"/>
  <c r="E267" i="3"/>
  <c r="E259" i="3"/>
  <c r="E251" i="3"/>
  <c r="E243" i="3"/>
  <c r="E235" i="3"/>
  <c r="E227" i="3"/>
  <c r="E219" i="3"/>
  <c r="E211" i="3"/>
  <c r="E203" i="3"/>
  <c r="E195" i="3"/>
  <c r="E187" i="3"/>
  <c r="E179" i="3"/>
  <c r="E171" i="3"/>
  <c r="E163" i="3"/>
  <c r="E155" i="3"/>
  <c r="E147" i="3"/>
  <c r="E139" i="3"/>
  <c r="E131" i="3"/>
  <c r="E123" i="3"/>
  <c r="E115" i="3"/>
  <c r="E107" i="3"/>
  <c r="E99" i="3"/>
  <c r="E1156" i="3"/>
  <c r="E1060" i="3"/>
  <c r="E996" i="3"/>
  <c r="E932" i="3"/>
  <c r="E868" i="3"/>
  <c r="E804" i="3"/>
  <c r="E778" i="3"/>
  <c r="E746" i="3"/>
  <c r="E714" i="3"/>
  <c r="E682" i="3"/>
  <c r="E650" i="3"/>
  <c r="E618" i="3"/>
  <c r="E586" i="3"/>
  <c r="E548" i="3"/>
  <c r="E532" i="3"/>
  <c r="E516" i="3"/>
  <c r="E500" i="3"/>
  <c r="E484" i="3"/>
  <c r="E468" i="3"/>
  <c r="E452" i="3"/>
  <c r="E436" i="3"/>
  <c r="E420" i="3"/>
  <c r="E404" i="3"/>
  <c r="E388" i="3"/>
  <c r="E372" i="3"/>
  <c r="E356" i="3"/>
  <c r="E340" i="3"/>
  <c r="E325" i="3"/>
  <c r="E317" i="3"/>
  <c r="E309" i="3"/>
  <c r="E301" i="3"/>
  <c r="E293" i="3"/>
  <c r="E285" i="3"/>
  <c r="E277" i="3"/>
  <c r="E269" i="3"/>
  <c r="E261" i="3"/>
  <c r="E253" i="3"/>
  <c r="E245" i="3"/>
  <c r="E237" i="3"/>
  <c r="E229" i="3"/>
  <c r="E221" i="3"/>
  <c r="E213" i="3"/>
  <c r="E205" i="3"/>
  <c r="E197" i="3"/>
  <c r="E189" i="3"/>
  <c r="E181" i="3"/>
  <c r="E173" i="3"/>
  <c r="E165" i="3"/>
  <c r="E157" i="3"/>
  <c r="E149" i="3"/>
  <c r="E141" i="3"/>
  <c r="E133" i="3"/>
  <c r="E125" i="3"/>
  <c r="E117" i="3"/>
  <c r="E109" i="3"/>
  <c r="E101" i="3"/>
  <c r="E1068" i="3"/>
  <c r="E956" i="3"/>
  <c r="E860" i="3"/>
  <c r="E742" i="3"/>
  <c r="E1139" i="3"/>
  <c r="E1004" i="3"/>
  <c r="E812" i="3"/>
  <c r="E782" i="3"/>
  <c r="E718" i="3"/>
  <c r="E654" i="3"/>
  <c r="E590" i="3"/>
  <c r="E534" i="3"/>
  <c r="E502" i="3"/>
  <c r="E470" i="3"/>
  <c r="E438" i="3"/>
  <c r="E406" i="3"/>
  <c r="E374" i="3"/>
  <c r="E342" i="3"/>
  <c r="E326" i="3"/>
  <c r="E310" i="3"/>
  <c r="E294" i="3"/>
  <c r="E278" i="3"/>
  <c r="E262" i="3"/>
  <c r="E246" i="3"/>
  <c r="E230" i="3"/>
  <c r="E214" i="3"/>
  <c r="E198" i="3"/>
  <c r="E182" i="3"/>
  <c r="E166" i="3"/>
  <c r="E150" i="3"/>
  <c r="E134" i="3"/>
  <c r="E118" i="3"/>
  <c r="E102" i="3"/>
  <c r="E95" i="3"/>
  <c r="E87" i="3"/>
  <c r="E79" i="3"/>
  <c r="E71" i="3"/>
  <c r="E63" i="3"/>
  <c r="E55" i="3"/>
  <c r="E47" i="3"/>
  <c r="E39" i="3"/>
  <c r="E31" i="3"/>
  <c r="E23" i="3"/>
  <c r="E15" i="3"/>
  <c r="E7" i="3"/>
  <c r="E1295" i="3"/>
  <c r="E1052" i="3"/>
  <c r="E940" i="3"/>
  <c r="E892" i="3"/>
  <c r="E758" i="3"/>
  <c r="E694" i="3"/>
  <c r="E630" i="3"/>
  <c r="E566" i="3"/>
  <c r="E554" i="3"/>
  <c r="E522" i="3"/>
  <c r="E490" i="3"/>
  <c r="E458" i="3"/>
  <c r="E426" i="3"/>
  <c r="E394" i="3"/>
  <c r="E362" i="3"/>
  <c r="E320" i="3"/>
  <c r="E304" i="3"/>
  <c r="E288" i="3"/>
  <c r="E272" i="3"/>
  <c r="E988" i="3"/>
  <c r="E844" i="3"/>
  <c r="E734" i="3"/>
  <c r="E670" i="3"/>
  <c r="E606" i="3"/>
  <c r="E542" i="3"/>
  <c r="E510" i="3"/>
  <c r="E478" i="3"/>
  <c r="E446" i="3"/>
  <c r="E414" i="3"/>
  <c r="E382" i="3"/>
  <c r="E350" i="3"/>
  <c r="E330" i="3"/>
  <c r="E314" i="3"/>
  <c r="E298" i="3"/>
  <c r="E282" i="3"/>
  <c r="E266" i="3"/>
  <c r="E250" i="3"/>
  <c r="E234" i="3"/>
  <c r="E218" i="3"/>
  <c r="E202" i="3"/>
  <c r="E186" i="3"/>
  <c r="E170" i="3"/>
  <c r="E154" i="3"/>
  <c r="E138" i="3"/>
  <c r="E122" i="3"/>
  <c r="E106" i="3"/>
  <c r="E97" i="3"/>
  <c r="E89" i="3"/>
  <c r="E81" i="3"/>
  <c r="E73" i="3"/>
  <c r="E65" i="3"/>
  <c r="E57" i="3"/>
  <c r="E49" i="3"/>
  <c r="E41" i="3"/>
  <c r="E33" i="3"/>
  <c r="E25" i="3"/>
  <c r="E17" i="3"/>
  <c r="E9" i="3"/>
  <c r="E1100" i="3"/>
  <c r="E924" i="3"/>
  <c r="E796" i="3"/>
  <c r="E774" i="3"/>
  <c r="E710" i="3"/>
  <c r="E646" i="3"/>
  <c r="E582" i="3"/>
  <c r="E562" i="3"/>
  <c r="E530" i="3"/>
  <c r="E498" i="3"/>
  <c r="E466" i="3"/>
  <c r="E434" i="3"/>
  <c r="E402" i="3"/>
  <c r="E370" i="3"/>
  <c r="E338" i="3"/>
  <c r="E324" i="3"/>
  <c r="E308" i="3"/>
  <c r="E292" i="3"/>
  <c r="E276" i="3"/>
  <c r="E260" i="3"/>
  <c r="E244" i="3"/>
  <c r="E228" i="3"/>
  <c r="E212" i="3"/>
  <c r="E196" i="3"/>
  <c r="E180" i="3"/>
  <c r="E164" i="3"/>
  <c r="E828" i="3"/>
  <c r="E790" i="3"/>
  <c r="E726" i="3"/>
  <c r="E662" i="3"/>
  <c r="E598" i="3"/>
  <c r="E538" i="3"/>
  <c r="E506" i="3"/>
  <c r="E474" i="3"/>
  <c r="E442" i="3"/>
  <c r="E410" i="3"/>
  <c r="E378" i="3"/>
  <c r="E346" i="3"/>
  <c r="E328" i="3"/>
  <c r="E312" i="3"/>
  <c r="E296" i="3"/>
  <c r="E280" i="3"/>
  <c r="E264" i="3"/>
  <c r="E248" i="3"/>
  <c r="E232" i="3"/>
  <c r="E216" i="3"/>
  <c r="E200" i="3"/>
  <c r="E184" i="3"/>
  <c r="E168" i="3"/>
  <c r="E152" i="3"/>
  <c r="E136" i="3"/>
  <c r="E120" i="3"/>
  <c r="E104" i="3"/>
  <c r="E96" i="3"/>
  <c r="E88" i="3"/>
  <c r="E80" i="3"/>
  <c r="E72" i="3"/>
  <c r="E64" i="3"/>
  <c r="E56" i="3"/>
  <c r="E48" i="3"/>
  <c r="E40" i="3"/>
  <c r="E32" i="3"/>
  <c r="E24" i="3"/>
  <c r="E16" i="3"/>
  <c r="E8" i="3"/>
  <c r="E514" i="3"/>
  <c r="E450" i="3"/>
  <c r="E354" i="3"/>
  <c r="E300" i="3"/>
  <c r="E268" i="3"/>
  <c r="E236" i="3"/>
  <c r="E204" i="3"/>
  <c r="E172" i="3"/>
  <c r="E140" i="3"/>
  <c r="E124" i="3"/>
  <c r="E82" i="3"/>
  <c r="E66" i="3"/>
  <c r="E50" i="3"/>
  <c r="E34" i="3"/>
  <c r="E18" i="3"/>
  <c r="E1173" i="3"/>
  <c r="E1020" i="3"/>
  <c r="E908" i="3"/>
  <c r="E766" i="3"/>
  <c r="E702" i="3"/>
  <c r="E638" i="3"/>
  <c r="E574" i="3"/>
  <c r="E558" i="3"/>
  <c r="E526" i="3"/>
  <c r="E494" i="3"/>
  <c r="E462" i="3"/>
  <c r="E430" i="3"/>
  <c r="E398" i="3"/>
  <c r="E366" i="3"/>
  <c r="E334" i="3"/>
  <c r="E322" i="3"/>
  <c r="E306" i="3"/>
  <c r="E290" i="3"/>
  <c r="E274" i="3"/>
  <c r="E258" i="3"/>
  <c r="E242" i="3"/>
  <c r="E226" i="3"/>
  <c r="E210" i="3"/>
  <c r="E194" i="3"/>
  <c r="E178" i="3"/>
  <c r="E162" i="3"/>
  <c r="E146" i="3"/>
  <c r="E130" i="3"/>
  <c r="E114" i="3"/>
  <c r="E93" i="3"/>
  <c r="E85" i="3"/>
  <c r="E77" i="3"/>
  <c r="E69" i="3"/>
  <c r="E61" i="3"/>
  <c r="E53" i="3"/>
  <c r="E45" i="3"/>
  <c r="E37" i="3"/>
  <c r="E29" i="3"/>
  <c r="E21" i="3"/>
  <c r="E13" i="3"/>
  <c r="E5" i="3"/>
  <c r="E614" i="3"/>
  <c r="E546" i="3"/>
  <c r="E482" i="3"/>
  <c r="E418" i="3"/>
  <c r="E386" i="3"/>
  <c r="E316" i="3"/>
  <c r="E284" i="3"/>
  <c r="E252" i="3"/>
  <c r="E220" i="3"/>
  <c r="E188" i="3"/>
  <c r="E156" i="3"/>
  <c r="E108" i="3"/>
  <c r="E98" i="3"/>
  <c r="E90" i="3"/>
  <c r="E74" i="3"/>
  <c r="E58" i="3"/>
  <c r="E42" i="3"/>
  <c r="E26" i="3"/>
  <c r="E10" i="3"/>
  <c r="E1207" i="3"/>
  <c r="E622" i="3"/>
  <c r="E422" i="3"/>
  <c r="E254" i="3"/>
  <c r="E190" i="3"/>
  <c r="E1092" i="3"/>
  <c r="E750" i="3"/>
  <c r="E286" i="3"/>
  <c r="E208" i="3"/>
  <c r="E75" i="3"/>
  <c r="E60" i="3"/>
  <c r="E46" i="3"/>
  <c r="E11" i="3"/>
  <c r="E486" i="3"/>
  <c r="E206" i="3"/>
  <c r="E148" i="3"/>
  <c r="E67" i="3"/>
  <c r="E52" i="3"/>
  <c r="E38" i="3"/>
  <c r="E4" i="3"/>
  <c r="E128" i="3"/>
  <c r="E92" i="3"/>
  <c r="E28" i="3"/>
  <c r="E390" i="3"/>
  <c r="E318" i="3"/>
  <c r="E224" i="3"/>
  <c r="E160" i="3"/>
  <c r="E132" i="3"/>
  <c r="E94" i="3"/>
  <c r="E59" i="3"/>
  <c r="E44" i="3"/>
  <c r="E30" i="3"/>
  <c r="E686" i="3"/>
  <c r="E550" i="3"/>
  <c r="E270" i="3"/>
  <c r="E222" i="3"/>
  <c r="E144" i="3"/>
  <c r="E116" i="3"/>
  <c r="E86" i="3"/>
  <c r="E51" i="3"/>
  <c r="E36" i="3"/>
  <c r="E22" i="3"/>
  <c r="E678" i="3"/>
  <c r="E240" i="3"/>
  <c r="E158" i="3"/>
  <c r="E14" i="3"/>
  <c r="E358" i="3"/>
  <c r="E302" i="3"/>
  <c r="E238" i="3"/>
  <c r="E174" i="3"/>
  <c r="E142" i="3"/>
  <c r="E112" i="3"/>
  <c r="E84" i="3"/>
  <c r="E70" i="3"/>
  <c r="E35" i="3"/>
  <c r="E20" i="3"/>
  <c r="E454" i="3"/>
  <c r="E518" i="3"/>
  <c r="E256" i="3"/>
  <c r="E192" i="3"/>
  <c r="E126" i="3"/>
  <c r="E91" i="3"/>
  <c r="E76" i="3"/>
  <c r="E62" i="3"/>
  <c r="E27" i="3"/>
  <c r="E12" i="3"/>
  <c r="E6" i="3"/>
  <c r="E110" i="3"/>
  <c r="E83" i="3"/>
  <c r="E68" i="3"/>
  <c r="E54" i="3"/>
  <c r="E19" i="3"/>
  <c r="E876" i="3"/>
  <c r="E176" i="3"/>
  <c r="E100" i="3"/>
  <c r="E78" i="3"/>
  <c r="E43" i="3"/>
  <c r="L3" i="3"/>
  <c r="M3" i="3" s="1"/>
  <c r="F1442" i="3"/>
  <c r="F1438" i="3"/>
  <c r="F1430" i="3"/>
  <c r="F1422" i="3"/>
  <c r="F1414" i="3"/>
  <c r="F1406" i="3"/>
  <c r="F1398" i="3"/>
  <c r="F1390" i="3"/>
  <c r="F1382" i="3"/>
  <c r="F1374" i="3"/>
  <c r="F1366" i="3"/>
  <c r="F1358" i="3"/>
  <c r="F1350" i="3"/>
  <c r="F1443" i="3"/>
  <c r="F1440" i="3"/>
  <c r="F1432" i="3"/>
  <c r="F1424" i="3"/>
  <c r="F1416" i="3"/>
  <c r="F1408" i="3"/>
  <c r="F1400" i="3"/>
  <c r="F1392" i="3"/>
  <c r="F1384" i="3"/>
  <c r="F1376" i="3"/>
  <c r="F1368" i="3"/>
  <c r="F1360" i="3"/>
  <c r="F1352" i="3"/>
  <c r="F1439" i="3"/>
  <c r="F1431" i="3"/>
  <c r="F1423" i="3"/>
  <c r="F1415" i="3"/>
  <c r="F1407" i="3"/>
  <c r="F1399" i="3"/>
  <c r="F1391" i="3"/>
  <c r="F1383" i="3"/>
  <c r="F1375" i="3"/>
  <c r="F1367" i="3"/>
  <c r="F1359" i="3"/>
  <c r="F1351" i="3"/>
  <c r="F1436" i="3"/>
  <c r="F1428" i="3"/>
  <c r="F1420" i="3"/>
  <c r="F1412" i="3"/>
  <c r="F1404" i="3"/>
  <c r="F1396" i="3"/>
  <c r="F1388" i="3"/>
  <c r="F1380" i="3"/>
  <c r="F1372" i="3"/>
  <c r="F1364" i="3"/>
  <c r="F1356" i="3"/>
  <c r="F1429" i="3"/>
  <c r="F1413" i="3"/>
  <c r="F1397" i="3"/>
  <c r="F1381" i="3"/>
  <c r="F1365" i="3"/>
  <c r="F1349" i="3"/>
  <c r="F1341" i="3"/>
  <c r="F1333" i="3"/>
  <c r="F1325" i="3"/>
  <c r="F1317" i="3"/>
  <c r="F1309" i="3"/>
  <c r="F1301" i="3"/>
  <c r="F1293" i="3"/>
  <c r="F1285" i="3"/>
  <c r="F1277" i="3"/>
  <c r="F1269" i="3"/>
  <c r="F1261" i="3"/>
  <c r="F1253" i="3"/>
  <c r="F1245" i="3"/>
  <c r="F1237" i="3"/>
  <c r="F1433" i="3"/>
  <c r="F1417" i="3"/>
  <c r="F1401" i="3"/>
  <c r="F1385" i="3"/>
  <c r="F1369" i="3"/>
  <c r="F1353" i="3"/>
  <c r="F1343" i="3"/>
  <c r="F1335" i="3"/>
  <c r="F1327" i="3"/>
  <c r="F1319" i="3"/>
  <c r="F1311" i="3"/>
  <c r="F1303" i="3"/>
  <c r="F1295" i="3"/>
  <c r="F1287" i="3"/>
  <c r="F1279" i="3"/>
  <c r="F1271" i="3"/>
  <c r="F1263" i="3"/>
  <c r="F1255" i="3"/>
  <c r="F1247" i="3"/>
  <c r="F1239" i="3"/>
  <c r="F1231" i="3"/>
  <c r="F1426" i="3"/>
  <c r="F1410" i="3"/>
  <c r="F1394" i="3"/>
  <c r="F1378" i="3"/>
  <c r="F1362" i="3"/>
  <c r="F1342" i="3"/>
  <c r="F1334" i="3"/>
  <c r="F1326" i="3"/>
  <c r="F1318" i="3"/>
  <c r="F1310" i="3"/>
  <c r="F1302" i="3"/>
  <c r="F1294" i="3"/>
  <c r="F1286" i="3"/>
  <c r="F1278" i="3"/>
  <c r="F1270" i="3"/>
  <c r="F1262" i="3"/>
  <c r="F1254" i="3"/>
  <c r="F1246" i="3"/>
  <c r="F1238" i="3"/>
  <c r="F1230" i="3"/>
  <c r="F1441" i="3"/>
  <c r="F1425" i="3"/>
  <c r="F1409" i="3"/>
  <c r="F1393" i="3"/>
  <c r="F1377" i="3"/>
  <c r="F1361" i="3"/>
  <c r="F1347" i="3"/>
  <c r="F1339" i="3"/>
  <c r="F1331" i="3"/>
  <c r="F1323" i="3"/>
  <c r="F1315" i="3"/>
  <c r="F1307" i="3"/>
  <c r="F1299" i="3"/>
  <c r="F1291" i="3"/>
  <c r="F1283" i="3"/>
  <c r="F1275" i="3"/>
  <c r="F1267" i="3"/>
  <c r="F1259" i="3"/>
  <c r="F1251" i="3"/>
  <c r="F1243" i="3"/>
  <c r="F1235" i="3"/>
  <c r="F1435" i="3"/>
  <c r="F1403" i="3"/>
  <c r="F1371" i="3"/>
  <c r="F1344" i="3"/>
  <c r="F1328" i="3"/>
  <c r="F1312" i="3"/>
  <c r="F1296" i="3"/>
  <c r="F1280" i="3"/>
  <c r="F1264" i="3"/>
  <c r="F1248" i="3"/>
  <c r="F1232" i="3"/>
  <c r="F1223" i="3"/>
  <c r="F1215" i="3"/>
  <c r="F1207" i="3"/>
  <c r="F1199" i="3"/>
  <c r="F1191" i="3"/>
  <c r="F1183" i="3"/>
  <c r="F1175" i="3"/>
  <c r="F1167" i="3"/>
  <c r="F1159" i="3"/>
  <c r="F1151" i="3"/>
  <c r="F1143" i="3"/>
  <c r="F1135" i="3"/>
  <c r="F1127" i="3"/>
  <c r="F1119" i="3"/>
  <c r="F1419" i="3"/>
  <c r="F1387" i="3"/>
  <c r="F1355" i="3"/>
  <c r="F1336" i="3"/>
  <c r="F1320" i="3"/>
  <c r="F1304" i="3"/>
  <c r="F1288" i="3"/>
  <c r="F1272" i="3"/>
  <c r="F1256" i="3"/>
  <c r="F1240" i="3"/>
  <c r="F1227" i="3"/>
  <c r="F1219" i="3"/>
  <c r="F1211" i="3"/>
  <c r="F1203" i="3"/>
  <c r="F1195" i="3"/>
  <c r="F1187" i="3"/>
  <c r="F1179" i="3"/>
  <c r="F1171" i="3"/>
  <c r="F1163" i="3"/>
  <c r="F1155" i="3"/>
  <c r="F1147" i="3"/>
  <c r="F1139" i="3"/>
  <c r="F1131" i="3"/>
  <c r="F1123" i="3"/>
  <c r="F1115" i="3"/>
  <c r="F1427" i="3"/>
  <c r="F1395" i="3"/>
  <c r="F1363" i="3"/>
  <c r="F1340" i="3"/>
  <c r="F1324" i="3"/>
  <c r="F1308" i="3"/>
  <c r="F1292" i="3"/>
  <c r="F1276" i="3"/>
  <c r="F1260" i="3"/>
  <c r="F1244" i="3"/>
  <c r="F1229" i="3"/>
  <c r="F1221" i="3"/>
  <c r="F1213" i="3"/>
  <c r="F1205" i="3"/>
  <c r="F1197" i="3"/>
  <c r="F1189" i="3"/>
  <c r="F1181" i="3"/>
  <c r="F1173" i="3"/>
  <c r="F1165" i="3"/>
  <c r="F1157" i="3"/>
  <c r="F1149" i="3"/>
  <c r="F1141" i="3"/>
  <c r="F1133" i="3"/>
  <c r="F1125" i="3"/>
  <c r="F1117" i="3"/>
  <c r="F1405" i="3"/>
  <c r="F1389" i="3"/>
  <c r="F1370" i="3"/>
  <c r="F1354" i="3"/>
  <c r="F1437" i="3"/>
  <c r="F1421" i="3"/>
  <c r="F1402" i="3"/>
  <c r="F1386" i="3"/>
  <c r="F1316" i="3"/>
  <c r="F1290" i="3"/>
  <c r="F1282" i="3"/>
  <c r="F1265" i="3"/>
  <c r="F1257" i="3"/>
  <c r="F1226" i="3"/>
  <c r="F1222" i="3"/>
  <c r="F1209" i="3"/>
  <c r="F1196" i="3"/>
  <c r="F1192" i="3"/>
  <c r="F1162" i="3"/>
  <c r="F1158" i="3"/>
  <c r="F1145" i="3"/>
  <c r="F1132" i="3"/>
  <c r="F1128" i="3"/>
  <c r="F1109" i="3"/>
  <c r="F1101" i="3"/>
  <c r="F1093" i="3"/>
  <c r="F1085" i="3"/>
  <c r="F1077" i="3"/>
  <c r="F1069" i="3"/>
  <c r="F1061" i="3"/>
  <c r="F1053" i="3"/>
  <c r="F1045" i="3"/>
  <c r="F1037" i="3"/>
  <c r="F1029" i="3"/>
  <c r="F1021" i="3"/>
  <c r="F1013" i="3"/>
  <c r="F1005" i="3"/>
  <c r="F997" i="3"/>
  <c r="F989" i="3"/>
  <c r="F981" i="3"/>
  <c r="F973" i="3"/>
  <c r="F965" i="3"/>
  <c r="F957" i="3"/>
  <c r="F949" i="3"/>
  <c r="F941" i="3"/>
  <c r="F933" i="3"/>
  <c r="F925" i="3"/>
  <c r="F917" i="3"/>
  <c r="F909" i="3"/>
  <c r="F901" i="3"/>
  <c r="F893" i="3"/>
  <c r="F885" i="3"/>
  <c r="F877" i="3"/>
  <c r="F869" i="3"/>
  <c r="F861" i="3"/>
  <c r="F853" i="3"/>
  <c r="F845" i="3"/>
  <c r="F837" i="3"/>
  <c r="F829" i="3"/>
  <c r="F821" i="3"/>
  <c r="F813" i="3"/>
  <c r="F805" i="3"/>
  <c r="F797" i="3"/>
  <c r="F1348" i="3"/>
  <c r="F1322" i="3"/>
  <c r="F1314" i="3"/>
  <c r="F1297" i="3"/>
  <c r="F1289" i="3"/>
  <c r="F1225" i="3"/>
  <c r="F1212" i="3"/>
  <c r="F1208" i="3"/>
  <c r="F1178" i="3"/>
  <c r="F1174" i="3"/>
  <c r="F1161" i="3"/>
  <c r="F1148" i="3"/>
  <c r="F1144" i="3"/>
  <c r="F1114" i="3"/>
  <c r="F1111" i="3"/>
  <c r="F1103" i="3"/>
  <c r="F1095" i="3"/>
  <c r="F1087" i="3"/>
  <c r="F1079" i="3"/>
  <c r="F1071" i="3"/>
  <c r="F1063" i="3"/>
  <c r="F1055" i="3"/>
  <c r="F1047" i="3"/>
  <c r="F1039" i="3"/>
  <c r="F1031" i="3"/>
  <c r="F1023" i="3"/>
  <c r="F1015" i="3"/>
  <c r="F1007" i="3"/>
  <c r="F999" i="3"/>
  <c r="F991" i="3"/>
  <c r="F983" i="3"/>
  <c r="F975" i="3"/>
  <c r="F967" i="3"/>
  <c r="F959" i="3"/>
  <c r="F951" i="3"/>
  <c r="F943" i="3"/>
  <c r="F935" i="3"/>
  <c r="F927" i="3"/>
  <c r="F919" i="3"/>
  <c r="F911" i="3"/>
  <c r="F903" i="3"/>
  <c r="F895" i="3"/>
  <c r="F887" i="3"/>
  <c r="F879" i="3"/>
  <c r="F871" i="3"/>
  <c r="F863" i="3"/>
  <c r="F855" i="3"/>
  <c r="F847" i="3"/>
  <c r="F839" i="3"/>
  <c r="F831" i="3"/>
  <c r="F823" i="3"/>
  <c r="F815" i="3"/>
  <c r="F807" i="3"/>
  <c r="F799" i="3"/>
  <c r="F1345" i="3"/>
  <c r="F1337" i="3"/>
  <c r="F1268" i="3"/>
  <c r="F1242" i="3"/>
  <c r="F1234" i="3"/>
  <c r="F1202" i="3"/>
  <c r="F1198" i="3"/>
  <c r="F1185" i="3"/>
  <c r="F1172" i="3"/>
  <c r="F1168" i="3"/>
  <c r="F1138" i="3"/>
  <c r="F1134" i="3"/>
  <c r="F1121" i="3"/>
  <c r="F1110" i="3"/>
  <c r="F1102" i="3"/>
  <c r="F1094" i="3"/>
  <c r="F1086" i="3"/>
  <c r="F1078" i="3"/>
  <c r="F1070" i="3"/>
  <c r="F1062" i="3"/>
  <c r="F1054" i="3"/>
  <c r="F1046" i="3"/>
  <c r="F1038" i="3"/>
  <c r="F1030" i="3"/>
  <c r="F1022" i="3"/>
  <c r="F1014" i="3"/>
  <c r="F1006" i="3"/>
  <c r="F998" i="3"/>
  <c r="F990" i="3"/>
  <c r="F982" i="3"/>
  <c r="F974" i="3"/>
  <c r="F966" i="3"/>
  <c r="F958" i="3"/>
  <c r="F950" i="3"/>
  <c r="F942" i="3"/>
  <c r="F934" i="3"/>
  <c r="F926" i="3"/>
  <c r="F918" i="3"/>
  <c r="F910" i="3"/>
  <c r="F902" i="3"/>
  <c r="F894" i="3"/>
  <c r="F886" i="3"/>
  <c r="F878" i="3"/>
  <c r="F870" i="3"/>
  <c r="F862" i="3"/>
  <c r="F854" i="3"/>
  <c r="F846" i="3"/>
  <c r="F838" i="3"/>
  <c r="F830" i="3"/>
  <c r="F822" i="3"/>
  <c r="F814" i="3"/>
  <c r="F806" i="3"/>
  <c r="F798" i="3"/>
  <c r="F1373" i="3"/>
  <c r="F1357" i="3"/>
  <c r="F1284" i="3"/>
  <c r="F1258" i="3"/>
  <c r="F1250" i="3"/>
  <c r="F1233" i="3"/>
  <c r="F1210" i="3"/>
  <c r="F1206" i="3"/>
  <c r="F1193" i="3"/>
  <c r="F1180" i="3"/>
  <c r="F1176" i="3"/>
  <c r="F1146" i="3"/>
  <c r="F1142" i="3"/>
  <c r="F1129" i="3"/>
  <c r="F1116" i="3"/>
  <c r="F1107" i="3"/>
  <c r="F1099" i="3"/>
  <c r="F1091" i="3"/>
  <c r="F1083" i="3"/>
  <c r="F1075" i="3"/>
  <c r="F1067" i="3"/>
  <c r="F1059" i="3"/>
  <c r="F1051" i="3"/>
  <c r="F1043" i="3"/>
  <c r="F1035" i="3"/>
  <c r="F1027" i="3"/>
  <c r="F1019" i="3"/>
  <c r="F1011" i="3"/>
  <c r="F1003" i="3"/>
  <c r="F995" i="3"/>
  <c r="F987" i="3"/>
  <c r="F979" i="3"/>
  <c r="F971" i="3"/>
  <c r="F963" i="3"/>
  <c r="F955" i="3"/>
  <c r="F947" i="3"/>
  <c r="F939" i="3"/>
  <c r="F931" i="3"/>
  <c r="F923" i="3"/>
  <c r="F915" i="3"/>
  <c r="F907" i="3"/>
  <c r="F899" i="3"/>
  <c r="F891" i="3"/>
  <c r="F883" i="3"/>
  <c r="F875" i="3"/>
  <c r="F867" i="3"/>
  <c r="F859" i="3"/>
  <c r="F851" i="3"/>
  <c r="F843" i="3"/>
  <c r="F835" i="3"/>
  <c r="F827" i="3"/>
  <c r="F819" i="3"/>
  <c r="F811" i="3"/>
  <c r="F803" i="3"/>
  <c r="F795" i="3"/>
  <c r="F1298" i="3"/>
  <c r="F1281" i="3"/>
  <c r="F1411" i="3"/>
  <c r="F1332" i="3"/>
  <c r="F1313" i="3"/>
  <c r="F1220" i="3"/>
  <c r="F1186" i="3"/>
  <c r="F1169" i="3"/>
  <c r="F1152" i="3"/>
  <c r="F1118" i="3"/>
  <c r="F1100" i="3"/>
  <c r="F1084" i="3"/>
  <c r="F1068" i="3"/>
  <c r="F1052" i="3"/>
  <c r="F1036" i="3"/>
  <c r="F1020" i="3"/>
  <c r="F1004" i="3"/>
  <c r="F988" i="3"/>
  <c r="F972" i="3"/>
  <c r="F956" i="3"/>
  <c r="F940" i="3"/>
  <c r="F924" i="3"/>
  <c r="F908" i="3"/>
  <c r="F892" i="3"/>
  <c r="F876" i="3"/>
  <c r="F860" i="3"/>
  <c r="F844" i="3"/>
  <c r="F828" i="3"/>
  <c r="F812" i="3"/>
  <c r="F796" i="3"/>
  <c r="F790" i="3"/>
  <c r="F782" i="3"/>
  <c r="F774" i="3"/>
  <c r="F766" i="3"/>
  <c r="F758" i="3"/>
  <c r="F750" i="3"/>
  <c r="F742" i="3"/>
  <c r="F734" i="3"/>
  <c r="F726" i="3"/>
  <c r="F718" i="3"/>
  <c r="F710" i="3"/>
  <c r="F702" i="3"/>
  <c r="F694" i="3"/>
  <c r="F686" i="3"/>
  <c r="F678" i="3"/>
  <c r="F670" i="3"/>
  <c r="F662" i="3"/>
  <c r="F654" i="3"/>
  <c r="F646" i="3"/>
  <c r="F638" i="3"/>
  <c r="F630" i="3"/>
  <c r="F622" i="3"/>
  <c r="F614" i="3"/>
  <c r="F606" i="3"/>
  <c r="F598" i="3"/>
  <c r="F590" i="3"/>
  <c r="F582" i="3"/>
  <c r="F574" i="3"/>
  <c r="F566" i="3"/>
  <c r="F1329" i="3"/>
  <c r="F1274" i="3"/>
  <c r="F1241" i="3"/>
  <c r="F1218" i="3"/>
  <c r="F1201" i="3"/>
  <c r="F1184" i="3"/>
  <c r="F1150" i="3"/>
  <c r="F1124" i="3"/>
  <c r="F1104" i="3"/>
  <c r="F1088" i="3"/>
  <c r="F1072" i="3"/>
  <c r="F1056" i="3"/>
  <c r="F1040" i="3"/>
  <c r="F1024" i="3"/>
  <c r="F1008" i="3"/>
  <c r="F992" i="3"/>
  <c r="F976" i="3"/>
  <c r="F960" i="3"/>
  <c r="F944" i="3"/>
  <c r="F928" i="3"/>
  <c r="F912" i="3"/>
  <c r="F896" i="3"/>
  <c r="F880" i="3"/>
  <c r="F864" i="3"/>
  <c r="F848" i="3"/>
  <c r="F832" i="3"/>
  <c r="F816" i="3"/>
  <c r="F800" i="3"/>
  <c r="F792" i="3"/>
  <c r="F784" i="3"/>
  <c r="F776" i="3"/>
  <c r="F768" i="3"/>
  <c r="F760" i="3"/>
  <c r="F752" i="3"/>
  <c r="F744" i="3"/>
  <c r="F736" i="3"/>
  <c r="F728" i="3"/>
  <c r="F720" i="3"/>
  <c r="F712" i="3"/>
  <c r="F704" i="3"/>
  <c r="F696" i="3"/>
  <c r="F688" i="3"/>
  <c r="F680" i="3"/>
  <c r="F672" i="3"/>
  <c r="F664" i="3"/>
  <c r="F656" i="3"/>
  <c r="F648" i="3"/>
  <c r="F640" i="3"/>
  <c r="F632" i="3"/>
  <c r="F624" i="3"/>
  <c r="F616" i="3"/>
  <c r="F608" i="3"/>
  <c r="F600" i="3"/>
  <c r="F592" i="3"/>
  <c r="F584" i="3"/>
  <c r="F576" i="3"/>
  <c r="F568" i="3"/>
  <c r="F1346" i="3"/>
  <c r="F1305" i="3"/>
  <c r="F1236" i="3"/>
  <c r="F1216" i="3"/>
  <c r="F1182" i="3"/>
  <c r="F1156" i="3"/>
  <c r="F1122" i="3"/>
  <c r="F1108" i="3"/>
  <c r="F1092" i="3"/>
  <c r="F1076" i="3"/>
  <c r="F1060" i="3"/>
  <c r="F1044" i="3"/>
  <c r="F1028" i="3"/>
  <c r="F1012" i="3"/>
  <c r="F996" i="3"/>
  <c r="F980" i="3"/>
  <c r="F964" i="3"/>
  <c r="F948" i="3"/>
  <c r="F932" i="3"/>
  <c r="F916" i="3"/>
  <c r="F900" i="3"/>
  <c r="F884" i="3"/>
  <c r="F868" i="3"/>
  <c r="F852" i="3"/>
  <c r="F836" i="3"/>
  <c r="F820" i="3"/>
  <c r="F804" i="3"/>
  <c r="F794" i="3"/>
  <c r="F786" i="3"/>
  <c r="F778" i="3"/>
  <c r="F770" i="3"/>
  <c r="F762" i="3"/>
  <c r="F754" i="3"/>
  <c r="F746" i="3"/>
  <c r="F738" i="3"/>
  <c r="F730" i="3"/>
  <c r="F722" i="3"/>
  <c r="F714" i="3"/>
  <c r="F706" i="3"/>
  <c r="F698" i="3"/>
  <c r="F690" i="3"/>
  <c r="F682" i="3"/>
  <c r="F674" i="3"/>
  <c r="F666" i="3"/>
  <c r="F658" i="3"/>
  <c r="F650" i="3"/>
  <c r="F642" i="3"/>
  <c r="F634" i="3"/>
  <c r="F626" i="3"/>
  <c r="F618" i="3"/>
  <c r="F610" i="3"/>
  <c r="F602" i="3"/>
  <c r="F594" i="3"/>
  <c r="F586" i="3"/>
  <c r="F578" i="3"/>
  <c r="F570" i="3"/>
  <c r="F1418" i="3"/>
  <c r="F1338" i="3"/>
  <c r="F1300" i="3"/>
  <c r="F1266" i="3"/>
  <c r="F1249" i="3"/>
  <c r="F1214" i="3"/>
  <c r="F1188" i="3"/>
  <c r="F1154" i="3"/>
  <c r="F1137" i="3"/>
  <c r="F1120" i="3"/>
  <c r="F1112" i="3"/>
  <c r="F1096" i="3"/>
  <c r="F1080" i="3"/>
  <c r="F1064" i="3"/>
  <c r="F1048" i="3"/>
  <c r="F1032" i="3"/>
  <c r="F1016" i="3"/>
  <c r="F1000" i="3"/>
  <c r="F984" i="3"/>
  <c r="F968" i="3"/>
  <c r="F952" i="3"/>
  <c r="F936" i="3"/>
  <c r="F920" i="3"/>
  <c r="F904" i="3"/>
  <c r="F888" i="3"/>
  <c r="F872" i="3"/>
  <c r="F856" i="3"/>
  <c r="F840" i="3"/>
  <c r="F824" i="3"/>
  <c r="F808" i="3"/>
  <c r="F788" i="3"/>
  <c r="F780" i="3"/>
  <c r="F772" i="3"/>
  <c r="F764" i="3"/>
  <c r="F756" i="3"/>
  <c r="F748" i="3"/>
  <c r="F740" i="3"/>
  <c r="F732" i="3"/>
  <c r="F724" i="3"/>
  <c r="F716" i="3"/>
  <c r="F708" i="3"/>
  <c r="F700" i="3"/>
  <c r="F692" i="3"/>
  <c r="F684" i="3"/>
  <c r="F676" i="3"/>
  <c r="F668" i="3"/>
  <c r="F660" i="3"/>
  <c r="F652" i="3"/>
  <c r="F644" i="3"/>
  <c r="F636" i="3"/>
  <c r="F628" i="3"/>
  <c r="F620" i="3"/>
  <c r="F612" i="3"/>
  <c r="F604" i="3"/>
  <c r="F596" i="3"/>
  <c r="F588" i="3"/>
  <c r="F580" i="3"/>
  <c r="F572" i="3"/>
  <c r="F564" i="3"/>
  <c r="F1379" i="3"/>
  <c r="F1306" i="3"/>
  <c r="F1224" i="3"/>
  <c r="F1105" i="3"/>
  <c r="F1200" i="3"/>
  <c r="F1166" i="3"/>
  <c r="F1082" i="3"/>
  <c r="F1050" i="3"/>
  <c r="F1018" i="3"/>
  <c r="F986" i="3"/>
  <c r="F954" i="3"/>
  <c r="F922" i="3"/>
  <c r="F890" i="3"/>
  <c r="F858" i="3"/>
  <c r="F826" i="3"/>
  <c r="F789" i="3"/>
  <c r="F773" i="3"/>
  <c r="F757" i="3"/>
  <c r="F741" i="3"/>
  <c r="F725" i="3"/>
  <c r="F709" i="3"/>
  <c r="F693" i="3"/>
  <c r="F677" i="3"/>
  <c r="F661" i="3"/>
  <c r="F645" i="3"/>
  <c r="F629" i="3"/>
  <c r="F613" i="3"/>
  <c r="F597" i="3"/>
  <c r="F581" i="3"/>
  <c r="F565" i="3"/>
  <c r="F556" i="3"/>
  <c r="F548" i="3"/>
  <c r="F540" i="3"/>
  <c r="F532" i="3"/>
  <c r="F524" i="3"/>
  <c r="F516" i="3"/>
  <c r="F508" i="3"/>
  <c r="F500" i="3"/>
  <c r="F492" i="3"/>
  <c r="F484" i="3"/>
  <c r="F476" i="3"/>
  <c r="F468" i="3"/>
  <c r="F460" i="3"/>
  <c r="F452" i="3"/>
  <c r="F444" i="3"/>
  <c r="F436" i="3"/>
  <c r="F428" i="3"/>
  <c r="F420" i="3"/>
  <c r="F412" i="3"/>
  <c r="F404" i="3"/>
  <c r="F396" i="3"/>
  <c r="F388" i="3"/>
  <c r="F380" i="3"/>
  <c r="F372" i="3"/>
  <c r="F364" i="3"/>
  <c r="F356" i="3"/>
  <c r="F348" i="3"/>
  <c r="F340" i="3"/>
  <c r="F332" i="3"/>
  <c r="F1090" i="3"/>
  <c r="F1058" i="3"/>
  <c r="F1026" i="3"/>
  <c r="F994" i="3"/>
  <c r="F962" i="3"/>
  <c r="F930" i="3"/>
  <c r="F898" i="3"/>
  <c r="F866" i="3"/>
  <c r="F834" i="3"/>
  <c r="F802" i="3"/>
  <c r="F793" i="3"/>
  <c r="F777" i="3"/>
  <c r="F761" i="3"/>
  <c r="F745" i="3"/>
  <c r="F729" i="3"/>
  <c r="F713" i="3"/>
  <c r="F697" i="3"/>
  <c r="F681" i="3"/>
  <c r="F665" i="3"/>
  <c r="F649" i="3"/>
  <c r="F633" i="3"/>
  <c r="F617" i="3"/>
  <c r="F601" i="3"/>
  <c r="F585" i="3"/>
  <c r="F569" i="3"/>
  <c r="F558" i="3"/>
  <c r="F550" i="3"/>
  <c r="F542" i="3"/>
  <c r="F534" i="3"/>
  <c r="F526" i="3"/>
  <c r="F518" i="3"/>
  <c r="F510" i="3"/>
  <c r="F502" i="3"/>
  <c r="F494" i="3"/>
  <c r="F486" i="3"/>
  <c r="F478" i="3"/>
  <c r="F470" i="3"/>
  <c r="F462" i="3"/>
  <c r="F454" i="3"/>
  <c r="F446" i="3"/>
  <c r="F438" i="3"/>
  <c r="F430" i="3"/>
  <c r="F422" i="3"/>
  <c r="F414" i="3"/>
  <c r="F406" i="3"/>
  <c r="F398" i="3"/>
  <c r="F390" i="3"/>
  <c r="F382" i="3"/>
  <c r="F374" i="3"/>
  <c r="F366" i="3"/>
  <c r="F358" i="3"/>
  <c r="F350" i="3"/>
  <c r="F342" i="3"/>
  <c r="F334" i="3"/>
  <c r="F1140" i="3"/>
  <c r="F1098" i="3"/>
  <c r="F1066" i="3"/>
  <c r="F1034" i="3"/>
  <c r="F1002" i="3"/>
  <c r="F970" i="3"/>
  <c r="F938" i="3"/>
  <c r="F906" i="3"/>
  <c r="F874" i="3"/>
  <c r="F842" i="3"/>
  <c r="F810" i="3"/>
  <c r="F781" i="3"/>
  <c r="F765" i="3"/>
  <c r="F749" i="3"/>
  <c r="F733" i="3"/>
  <c r="F717" i="3"/>
  <c r="F701" i="3"/>
  <c r="F685" i="3"/>
  <c r="F669" i="3"/>
  <c r="F653" i="3"/>
  <c r="F637" i="3"/>
  <c r="F621" i="3"/>
  <c r="F605" i="3"/>
  <c r="F589" i="3"/>
  <c r="F573" i="3"/>
  <c r="F560" i="3"/>
  <c r="F552" i="3"/>
  <c r="F544" i="3"/>
  <c r="F536" i="3"/>
  <c r="F528" i="3"/>
  <c r="F520" i="3"/>
  <c r="F512" i="3"/>
  <c r="F504" i="3"/>
  <c r="F496" i="3"/>
  <c r="F488" i="3"/>
  <c r="F480" i="3"/>
  <c r="F472" i="3"/>
  <c r="F464" i="3"/>
  <c r="F456" i="3"/>
  <c r="F448" i="3"/>
  <c r="F440" i="3"/>
  <c r="F432" i="3"/>
  <c r="F424" i="3"/>
  <c r="F416" i="3"/>
  <c r="F408" i="3"/>
  <c r="F400" i="3"/>
  <c r="F392" i="3"/>
  <c r="F384" i="3"/>
  <c r="F376" i="3"/>
  <c r="F368" i="3"/>
  <c r="F360" i="3"/>
  <c r="F352" i="3"/>
  <c r="F344" i="3"/>
  <c r="F336" i="3"/>
  <c r="F1204" i="3"/>
  <c r="F1170" i="3"/>
  <c r="F1153" i="3"/>
  <c r="F1136" i="3"/>
  <c r="F1106" i="3"/>
  <c r="F1074" i="3"/>
  <c r="F1042" i="3"/>
  <c r="F1010" i="3"/>
  <c r="F978" i="3"/>
  <c r="F946" i="3"/>
  <c r="F914" i="3"/>
  <c r="F882" i="3"/>
  <c r="F850" i="3"/>
  <c r="F818" i="3"/>
  <c r="F785" i="3"/>
  <c r="F769" i="3"/>
  <c r="F753" i="3"/>
  <c r="F737" i="3"/>
  <c r="F721" i="3"/>
  <c r="F705" i="3"/>
  <c r="F689" i="3"/>
  <c r="F673" i="3"/>
  <c r="F657" i="3"/>
  <c r="F641" i="3"/>
  <c r="F625" i="3"/>
  <c r="F609" i="3"/>
  <c r="F593" i="3"/>
  <c r="F577" i="3"/>
  <c r="F562" i="3"/>
  <c r="F554" i="3"/>
  <c r="F546" i="3"/>
  <c r="F538" i="3"/>
  <c r="F530" i="3"/>
  <c r="F522" i="3"/>
  <c r="F514" i="3"/>
  <c r="F506" i="3"/>
  <c r="F498" i="3"/>
  <c r="F490" i="3"/>
  <c r="F482" i="3"/>
  <c r="F474" i="3"/>
  <c r="F466" i="3"/>
  <c r="F458" i="3"/>
  <c r="F450" i="3"/>
  <c r="F442" i="3"/>
  <c r="F434" i="3"/>
  <c r="F426" i="3"/>
  <c r="F418" i="3"/>
  <c r="F410" i="3"/>
  <c r="F402" i="3"/>
  <c r="F394" i="3"/>
  <c r="F386" i="3"/>
  <c r="F378" i="3"/>
  <c r="F370" i="3"/>
  <c r="F362" i="3"/>
  <c r="F354" i="3"/>
  <c r="F346" i="3"/>
  <c r="F338" i="3"/>
  <c r="F1273" i="3"/>
  <c r="F1194" i="3"/>
  <c r="F1057" i="3"/>
  <c r="F993" i="3"/>
  <c r="F929" i="3"/>
  <c r="F1434" i="3"/>
  <c r="F1252" i="3"/>
  <c r="F1190" i="3"/>
  <c r="F1033" i="3"/>
  <c r="F969" i="3"/>
  <c r="F905" i="3"/>
  <c r="F841" i="3"/>
  <c r="F775" i="3"/>
  <c r="F743" i="3"/>
  <c r="F711" i="3"/>
  <c r="F679" i="3"/>
  <c r="F647" i="3"/>
  <c r="F615" i="3"/>
  <c r="F583" i="3"/>
  <c r="F557" i="3"/>
  <c r="F541" i="3"/>
  <c r="F525" i="3"/>
  <c r="F509" i="3"/>
  <c r="F493" i="3"/>
  <c r="F477" i="3"/>
  <c r="F461" i="3"/>
  <c r="F445" i="3"/>
  <c r="F429" i="3"/>
  <c r="F413" i="3"/>
  <c r="F397" i="3"/>
  <c r="F381" i="3"/>
  <c r="F365" i="3"/>
  <c r="F349" i="3"/>
  <c r="F333" i="3"/>
  <c r="F324" i="3"/>
  <c r="F316" i="3"/>
  <c r="F308" i="3"/>
  <c r="F300" i="3"/>
  <c r="F292" i="3"/>
  <c r="F284" i="3"/>
  <c r="F276" i="3"/>
  <c r="F268" i="3"/>
  <c r="F260" i="3"/>
  <c r="F252" i="3"/>
  <c r="F244" i="3"/>
  <c r="F236" i="3"/>
  <c r="F228" i="3"/>
  <c r="F220" i="3"/>
  <c r="F212" i="3"/>
  <c r="F204" i="3"/>
  <c r="F196" i="3"/>
  <c r="F188" i="3"/>
  <c r="F180" i="3"/>
  <c r="F172" i="3"/>
  <c r="F164" i="3"/>
  <c r="F156" i="3"/>
  <c r="F148" i="3"/>
  <c r="F140" i="3"/>
  <c r="F132" i="3"/>
  <c r="F124" i="3"/>
  <c r="F116" i="3"/>
  <c r="F108" i="3"/>
  <c r="F100" i="3"/>
  <c r="F1228" i="3"/>
  <c r="F1177" i="3"/>
  <c r="F1130" i="3"/>
  <c r="F1097" i="3"/>
  <c r="F1049" i="3"/>
  <c r="F985" i="3"/>
  <c r="F921" i="3"/>
  <c r="F857" i="3"/>
  <c r="F783" i="3"/>
  <c r="F751" i="3"/>
  <c r="F719" i="3"/>
  <c r="F687" i="3"/>
  <c r="F655" i="3"/>
  <c r="F623" i="3"/>
  <c r="F591" i="3"/>
  <c r="F561" i="3"/>
  <c r="F545" i="3"/>
  <c r="F529" i="3"/>
  <c r="F513" i="3"/>
  <c r="F497" i="3"/>
  <c r="F481" i="3"/>
  <c r="F465" i="3"/>
  <c r="F449" i="3"/>
  <c r="F433" i="3"/>
  <c r="F417" i="3"/>
  <c r="F401" i="3"/>
  <c r="F385" i="3"/>
  <c r="F369" i="3"/>
  <c r="F353" i="3"/>
  <c r="F337" i="3"/>
  <c r="F326" i="3"/>
  <c r="F318" i="3"/>
  <c r="F310" i="3"/>
  <c r="F302" i="3"/>
  <c r="F294" i="3"/>
  <c r="F286" i="3"/>
  <c r="F278" i="3"/>
  <c r="F270" i="3"/>
  <c r="F262" i="3"/>
  <c r="F254" i="3"/>
  <c r="F246" i="3"/>
  <c r="F238" i="3"/>
  <c r="F230" i="3"/>
  <c r="F222" i="3"/>
  <c r="F214" i="3"/>
  <c r="F206" i="3"/>
  <c r="F198" i="3"/>
  <c r="F190" i="3"/>
  <c r="F182" i="3"/>
  <c r="F174" i="3"/>
  <c r="F166" i="3"/>
  <c r="F158" i="3"/>
  <c r="F150" i="3"/>
  <c r="F142" i="3"/>
  <c r="F134" i="3"/>
  <c r="F126" i="3"/>
  <c r="F118" i="3"/>
  <c r="F110" i="3"/>
  <c r="F102" i="3"/>
  <c r="F1321" i="3"/>
  <c r="F1164" i="3"/>
  <c r="F1089" i="3"/>
  <c r="F1065" i="3"/>
  <c r="F1001" i="3"/>
  <c r="F937" i="3"/>
  <c r="F873" i="3"/>
  <c r="F809" i="3"/>
  <c r="F791" i="3"/>
  <c r="F759" i="3"/>
  <c r="F727" i="3"/>
  <c r="F695" i="3"/>
  <c r="F663" i="3"/>
  <c r="F631" i="3"/>
  <c r="F599" i="3"/>
  <c r="F567" i="3"/>
  <c r="F549" i="3"/>
  <c r="F533" i="3"/>
  <c r="F517" i="3"/>
  <c r="F501" i="3"/>
  <c r="F485" i="3"/>
  <c r="F469" i="3"/>
  <c r="F453" i="3"/>
  <c r="F437" i="3"/>
  <c r="F421" i="3"/>
  <c r="F405" i="3"/>
  <c r="F389" i="3"/>
  <c r="F373" i="3"/>
  <c r="F357" i="3"/>
  <c r="F341" i="3"/>
  <c r="F328" i="3"/>
  <c r="F320" i="3"/>
  <c r="F312" i="3"/>
  <c r="F304" i="3"/>
  <c r="F296" i="3"/>
  <c r="F288" i="3"/>
  <c r="F280" i="3"/>
  <c r="F272" i="3"/>
  <c r="F264" i="3"/>
  <c r="F256" i="3"/>
  <c r="F248" i="3"/>
  <c r="F240" i="3"/>
  <c r="F232" i="3"/>
  <c r="F224" i="3"/>
  <c r="F216" i="3"/>
  <c r="F208" i="3"/>
  <c r="F200" i="3"/>
  <c r="F192" i="3"/>
  <c r="F184" i="3"/>
  <c r="F176" i="3"/>
  <c r="F168" i="3"/>
  <c r="F160" i="3"/>
  <c r="F152" i="3"/>
  <c r="F144" i="3"/>
  <c r="F136" i="3"/>
  <c r="F128" i="3"/>
  <c r="F120" i="3"/>
  <c r="F112" i="3"/>
  <c r="F104" i="3"/>
  <c r="F1081" i="3"/>
  <c r="F1017" i="3"/>
  <c r="F953" i="3"/>
  <c r="F889" i="3"/>
  <c r="F825" i="3"/>
  <c r="F767" i="3"/>
  <c r="F735" i="3"/>
  <c r="F703" i="3"/>
  <c r="F671" i="3"/>
  <c r="F639" i="3"/>
  <c r="F607" i="3"/>
  <c r="F575" i="3"/>
  <c r="F553" i="3"/>
  <c r="F537" i="3"/>
  <c r="F521" i="3"/>
  <c r="F505" i="3"/>
  <c r="F489" i="3"/>
  <c r="F473" i="3"/>
  <c r="F457" i="3"/>
  <c r="F441" i="3"/>
  <c r="F425" i="3"/>
  <c r="F409" i="3"/>
  <c r="F393" i="3"/>
  <c r="F377" i="3"/>
  <c r="F361" i="3"/>
  <c r="F345" i="3"/>
  <c r="F330" i="3"/>
  <c r="F322" i="3"/>
  <c r="F314" i="3"/>
  <c r="F306" i="3"/>
  <c r="F298" i="3"/>
  <c r="F290" i="3"/>
  <c r="F282" i="3"/>
  <c r="F274" i="3"/>
  <c r="F266" i="3"/>
  <c r="F258" i="3"/>
  <c r="F250" i="3"/>
  <c r="F242" i="3"/>
  <c r="F234" i="3"/>
  <c r="F226" i="3"/>
  <c r="F218" i="3"/>
  <c r="F210" i="3"/>
  <c r="F202" i="3"/>
  <c r="F194" i="3"/>
  <c r="F186" i="3"/>
  <c r="F178" i="3"/>
  <c r="F170" i="3"/>
  <c r="F162" i="3"/>
  <c r="F154" i="3"/>
  <c r="F146" i="3"/>
  <c r="F138" i="3"/>
  <c r="F130" i="3"/>
  <c r="F122" i="3"/>
  <c r="F114" i="3"/>
  <c r="F106" i="3"/>
  <c r="F1160" i="3"/>
  <c r="F1009" i="3"/>
  <c r="F817" i="3"/>
  <c r="F763" i="3"/>
  <c r="F699" i="3"/>
  <c r="F1330" i="3"/>
  <c r="F945" i="3"/>
  <c r="F897" i="3"/>
  <c r="F739" i="3"/>
  <c r="F675" i="3"/>
  <c r="F611" i="3"/>
  <c r="F555" i="3"/>
  <c r="F523" i="3"/>
  <c r="F491" i="3"/>
  <c r="F459" i="3"/>
  <c r="F427" i="3"/>
  <c r="F395" i="3"/>
  <c r="F363" i="3"/>
  <c r="F331" i="3"/>
  <c r="F315" i="3"/>
  <c r="F299" i="3"/>
  <c r="F283" i="3"/>
  <c r="F267" i="3"/>
  <c r="F251" i="3"/>
  <c r="F235" i="3"/>
  <c r="F219" i="3"/>
  <c r="F203" i="3"/>
  <c r="F187" i="3"/>
  <c r="F171" i="3"/>
  <c r="F155" i="3"/>
  <c r="F139" i="3"/>
  <c r="F123" i="3"/>
  <c r="F107" i="3"/>
  <c r="F92" i="3"/>
  <c r="F84" i="3"/>
  <c r="F76" i="3"/>
  <c r="F68" i="3"/>
  <c r="F60" i="3"/>
  <c r="F52" i="3"/>
  <c r="F44" i="3"/>
  <c r="F36" i="3"/>
  <c r="F28" i="3"/>
  <c r="F20" i="3"/>
  <c r="F12" i="3"/>
  <c r="F4" i="3"/>
  <c r="F1126" i="3"/>
  <c r="F849" i="3"/>
  <c r="F779" i="3"/>
  <c r="F715" i="3"/>
  <c r="F651" i="3"/>
  <c r="F587" i="3"/>
  <c r="F543" i="3"/>
  <c r="F511" i="3"/>
  <c r="F479" i="3"/>
  <c r="F447" i="3"/>
  <c r="F415" i="3"/>
  <c r="F383" i="3"/>
  <c r="F351" i="3"/>
  <c r="F325" i="3"/>
  <c r="F309" i="3"/>
  <c r="F293" i="3"/>
  <c r="F277" i="3"/>
  <c r="F261" i="3"/>
  <c r="F1113" i="3"/>
  <c r="F801" i="3"/>
  <c r="F755" i="3"/>
  <c r="F691" i="3"/>
  <c r="F627" i="3"/>
  <c r="F563" i="3"/>
  <c r="F531" i="3"/>
  <c r="F499" i="3"/>
  <c r="F467" i="3"/>
  <c r="F435" i="3"/>
  <c r="F403" i="3"/>
  <c r="F371" i="3"/>
  <c r="F339" i="3"/>
  <c r="F319" i="3"/>
  <c r="F303" i="3"/>
  <c r="F287" i="3"/>
  <c r="F271" i="3"/>
  <c r="F255" i="3"/>
  <c r="F239" i="3"/>
  <c r="F223" i="3"/>
  <c r="F207" i="3"/>
  <c r="F191" i="3"/>
  <c r="F175" i="3"/>
  <c r="F159" i="3"/>
  <c r="F143" i="3"/>
  <c r="F127" i="3"/>
  <c r="F111" i="3"/>
  <c r="F94" i="3"/>
  <c r="F86" i="3"/>
  <c r="F78" i="3"/>
  <c r="F70" i="3"/>
  <c r="F62" i="3"/>
  <c r="F54" i="3"/>
  <c r="F46" i="3"/>
  <c r="F38" i="3"/>
  <c r="F30" i="3"/>
  <c r="F22" i="3"/>
  <c r="F14" i="3"/>
  <c r="F6" i="3"/>
  <c r="F1217" i="3"/>
  <c r="F1041" i="3"/>
  <c r="F881" i="3"/>
  <c r="F731" i="3"/>
  <c r="F667" i="3"/>
  <c r="F603" i="3"/>
  <c r="F551" i="3"/>
  <c r="F519" i="3"/>
  <c r="F487" i="3"/>
  <c r="F455" i="3"/>
  <c r="F423" i="3"/>
  <c r="F391" i="3"/>
  <c r="F359" i="3"/>
  <c r="F329" i="3"/>
  <c r="F313" i="3"/>
  <c r="F297" i="3"/>
  <c r="F281" i="3"/>
  <c r="F265" i="3"/>
  <c r="F249" i="3"/>
  <c r="F233" i="3"/>
  <c r="F217" i="3"/>
  <c r="F201" i="3"/>
  <c r="F185" i="3"/>
  <c r="F169" i="3"/>
  <c r="F1025" i="3"/>
  <c r="F913" i="3"/>
  <c r="F747" i="3"/>
  <c r="F683" i="3"/>
  <c r="F619" i="3"/>
  <c r="F559" i="3"/>
  <c r="F527" i="3"/>
  <c r="F495" i="3"/>
  <c r="F463" i="3"/>
  <c r="F431" i="3"/>
  <c r="F399" i="3"/>
  <c r="F367" i="3"/>
  <c r="F335" i="3"/>
  <c r="F317" i="3"/>
  <c r="F301" i="3"/>
  <c r="F285" i="3"/>
  <c r="F269" i="3"/>
  <c r="F253" i="3"/>
  <c r="F237" i="3"/>
  <c r="F221" i="3"/>
  <c r="F205" i="3"/>
  <c r="F189" i="3"/>
  <c r="F173" i="3"/>
  <c r="F157" i="3"/>
  <c r="F141" i="3"/>
  <c r="F125" i="3"/>
  <c r="F109" i="3"/>
  <c r="F93" i="3"/>
  <c r="F85" i="3"/>
  <c r="F77" i="3"/>
  <c r="F69" i="3"/>
  <c r="F61" i="3"/>
  <c r="F53" i="3"/>
  <c r="F45" i="3"/>
  <c r="F37" i="3"/>
  <c r="F29" i="3"/>
  <c r="F21" i="3"/>
  <c r="F13" i="3"/>
  <c r="F5" i="3"/>
  <c r="F535" i="3"/>
  <c r="F471" i="3"/>
  <c r="F375" i="3"/>
  <c r="F321" i="3"/>
  <c r="F289" i="3"/>
  <c r="F257" i="3"/>
  <c r="F225" i="3"/>
  <c r="F193" i="3"/>
  <c r="F161" i="3"/>
  <c r="F113" i="3"/>
  <c r="F87" i="3"/>
  <c r="F71" i="3"/>
  <c r="F55" i="3"/>
  <c r="F39" i="3"/>
  <c r="F23" i="3"/>
  <c r="F1073" i="3"/>
  <c r="F961" i="3"/>
  <c r="F865" i="3"/>
  <c r="F787" i="3"/>
  <c r="F723" i="3"/>
  <c r="F659" i="3"/>
  <c r="F595" i="3"/>
  <c r="F547" i="3"/>
  <c r="F515" i="3"/>
  <c r="F483" i="3"/>
  <c r="F451" i="3"/>
  <c r="F419" i="3"/>
  <c r="F387" i="3"/>
  <c r="F355" i="3"/>
  <c r="F327" i="3"/>
  <c r="F311" i="3"/>
  <c r="F295" i="3"/>
  <c r="F279" i="3"/>
  <c r="F263" i="3"/>
  <c r="F247" i="3"/>
  <c r="F231" i="3"/>
  <c r="F215" i="3"/>
  <c r="F199" i="3"/>
  <c r="F183" i="3"/>
  <c r="F167" i="3"/>
  <c r="F151" i="3"/>
  <c r="F135" i="3"/>
  <c r="F119" i="3"/>
  <c r="F103" i="3"/>
  <c r="F98" i="3"/>
  <c r="F90" i="3"/>
  <c r="F82" i="3"/>
  <c r="F74" i="3"/>
  <c r="F66" i="3"/>
  <c r="F58" i="3"/>
  <c r="F50" i="3"/>
  <c r="F42" i="3"/>
  <c r="F34" i="3"/>
  <c r="F26" i="3"/>
  <c r="F18" i="3"/>
  <c r="F10" i="3"/>
  <c r="F635" i="3"/>
  <c r="F571" i="3"/>
  <c r="F503" i="3"/>
  <c r="F439" i="3"/>
  <c r="F407" i="3"/>
  <c r="F343" i="3"/>
  <c r="F305" i="3"/>
  <c r="F273" i="3"/>
  <c r="F241" i="3"/>
  <c r="F209" i="3"/>
  <c r="F177" i="3"/>
  <c r="F145" i="3"/>
  <c r="F129" i="3"/>
  <c r="F95" i="3"/>
  <c r="F79" i="3"/>
  <c r="F63" i="3"/>
  <c r="F47" i="3"/>
  <c r="F31" i="3"/>
  <c r="F15" i="3"/>
  <c r="F771" i="3"/>
  <c r="F507" i="3"/>
  <c r="F291" i="3"/>
  <c r="F211" i="3"/>
  <c r="F411" i="3"/>
  <c r="F229" i="3"/>
  <c r="F165" i="3"/>
  <c r="F149" i="3"/>
  <c r="F121" i="3"/>
  <c r="F96" i="3"/>
  <c r="F81" i="3"/>
  <c r="F67" i="3"/>
  <c r="F32" i="3"/>
  <c r="F17" i="3"/>
  <c r="F579" i="3"/>
  <c r="F323" i="3"/>
  <c r="F227" i="3"/>
  <c r="F163" i="3"/>
  <c r="F133" i="3"/>
  <c r="F105" i="3"/>
  <c r="F88" i="3"/>
  <c r="F73" i="3"/>
  <c r="F59" i="3"/>
  <c r="F24" i="3"/>
  <c r="F9" i="3"/>
  <c r="F539" i="3"/>
  <c r="F197" i="3"/>
  <c r="F49" i="3"/>
  <c r="F7" i="3"/>
  <c r="F977" i="3"/>
  <c r="F707" i="3"/>
  <c r="F475" i="3"/>
  <c r="F275" i="3"/>
  <c r="F245" i="3"/>
  <c r="F181" i="3"/>
  <c r="F147" i="3"/>
  <c r="F117" i="3"/>
  <c r="F80" i="3"/>
  <c r="F65" i="3"/>
  <c r="F51" i="3"/>
  <c r="F16" i="3"/>
  <c r="F379" i="3"/>
  <c r="F243" i="3"/>
  <c r="F179" i="3"/>
  <c r="F131" i="3"/>
  <c r="F101" i="3"/>
  <c r="F72" i="3"/>
  <c r="F57" i="3"/>
  <c r="F43" i="3"/>
  <c r="F8" i="3"/>
  <c r="F115" i="3"/>
  <c r="F64" i="3"/>
  <c r="F35" i="3"/>
  <c r="F833" i="3"/>
  <c r="F443" i="3"/>
  <c r="F259" i="3"/>
  <c r="F195" i="3"/>
  <c r="F99" i="3"/>
  <c r="F91" i="3"/>
  <c r="F56" i="3"/>
  <c r="F41" i="3"/>
  <c r="F27" i="3"/>
  <c r="F643" i="3"/>
  <c r="F347" i="3"/>
  <c r="F213" i="3"/>
  <c r="F153" i="3"/>
  <c r="F97" i="3"/>
  <c r="F83" i="3"/>
  <c r="F48" i="3"/>
  <c r="F33" i="3"/>
  <c r="F19" i="3"/>
  <c r="F137" i="3"/>
  <c r="F89" i="3"/>
  <c r="F75" i="3"/>
  <c r="F40" i="3"/>
  <c r="F25" i="3"/>
  <c r="F11" i="3"/>
  <c r="F307" i="3"/>
  <c r="C2" i="2"/>
  <c r="B53" i="2"/>
  <c r="A53" i="2"/>
  <c r="A54" i="2" s="1"/>
  <c r="C54" i="2" l="1"/>
  <c r="N3" i="3"/>
  <c r="Q3" i="3"/>
  <c r="AN3" i="3"/>
  <c r="O3" i="3"/>
  <c r="R3" i="3"/>
  <c r="S3" i="3"/>
  <c r="T3" i="3"/>
  <c r="C53" i="2"/>
  <c r="H4" i="2"/>
  <c r="H2" i="2"/>
  <c r="G2" i="2"/>
  <c r="F2" i="2"/>
  <c r="E2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H6" i="2"/>
  <c r="C6" i="2"/>
  <c r="C5" i="2"/>
  <c r="C4" i="2"/>
  <c r="F3" i="2"/>
  <c r="F4" i="2" s="1"/>
  <c r="F5" i="2" s="1"/>
  <c r="F6" i="2" s="1"/>
  <c r="C3" i="2"/>
  <c r="AO3" i="3" l="1"/>
  <c r="E46" i="2"/>
  <c r="E54" i="2"/>
  <c r="G9" i="2"/>
  <c r="G54" i="2"/>
  <c r="V3" i="3"/>
  <c r="W3" i="3" s="1"/>
  <c r="AU3" i="3"/>
  <c r="AV3" i="3" s="1"/>
  <c r="P3" i="3"/>
  <c r="X3" i="3" s="1"/>
  <c r="Y3" i="3" s="1"/>
  <c r="AJ3" i="3"/>
  <c r="N2" i="2"/>
  <c r="E14" i="2"/>
  <c r="E9" i="2"/>
  <c r="E22" i="2"/>
  <c r="E38" i="2"/>
  <c r="E42" i="2"/>
  <c r="E26" i="2"/>
  <c r="G6" i="2"/>
  <c r="G17" i="2"/>
  <c r="G7" i="2"/>
  <c r="G12" i="2"/>
  <c r="G19" i="2"/>
  <c r="E34" i="2"/>
  <c r="E10" i="2"/>
  <c r="E53" i="2"/>
  <c r="E18" i="2"/>
  <c r="E30" i="2"/>
  <c r="G53" i="2"/>
  <c r="E50" i="2"/>
  <c r="G16" i="2"/>
  <c r="G23" i="2"/>
  <c r="G27" i="2"/>
  <c r="G31" i="2"/>
  <c r="G35" i="2"/>
  <c r="G39" i="2"/>
  <c r="G43" i="2"/>
  <c r="G47" i="2"/>
  <c r="G3" i="2"/>
  <c r="G13" i="2"/>
  <c r="G20" i="2"/>
  <c r="G4" i="2"/>
  <c r="G10" i="2"/>
  <c r="G21" i="2"/>
  <c r="G25" i="2"/>
  <c r="G29" i="2"/>
  <c r="G33" i="2"/>
  <c r="G37" i="2"/>
  <c r="G41" i="2"/>
  <c r="G45" i="2"/>
  <c r="G49" i="2"/>
  <c r="G8" i="2"/>
  <c r="G5" i="2"/>
  <c r="G11" i="2"/>
  <c r="G18" i="2"/>
  <c r="G14" i="2"/>
  <c r="G15" i="2"/>
  <c r="G22" i="2"/>
  <c r="G26" i="2"/>
  <c r="G30" i="2"/>
  <c r="G34" i="2"/>
  <c r="G38" i="2"/>
  <c r="G42" i="2"/>
  <c r="G46" i="2"/>
  <c r="G50" i="2"/>
  <c r="E29" i="2"/>
  <c r="E37" i="2"/>
  <c r="E41" i="2"/>
  <c r="E45" i="2"/>
  <c r="E49" i="2"/>
  <c r="E40" i="2"/>
  <c r="E44" i="2"/>
  <c r="E48" i="2"/>
  <c r="E8" i="2"/>
  <c r="E13" i="2"/>
  <c r="E17" i="2"/>
  <c r="E21" i="2"/>
  <c r="E25" i="2"/>
  <c r="E33" i="2"/>
  <c r="E6" i="2"/>
  <c r="E7" i="2"/>
  <c r="E12" i="2"/>
  <c r="E16" i="2"/>
  <c r="E20" i="2"/>
  <c r="E24" i="2"/>
  <c r="E28" i="2"/>
  <c r="E32" i="2"/>
  <c r="E36" i="2"/>
  <c r="E3" i="2"/>
  <c r="E4" i="2"/>
  <c r="E5" i="2"/>
  <c r="E11" i="2"/>
  <c r="E15" i="2"/>
  <c r="E19" i="2"/>
  <c r="E23" i="2"/>
  <c r="G24" i="2"/>
  <c r="E27" i="2"/>
  <c r="G28" i="2"/>
  <c r="E31" i="2"/>
  <c r="G32" i="2"/>
  <c r="E35" i="2"/>
  <c r="G36" i="2"/>
  <c r="E39" i="2"/>
  <c r="G40" i="2"/>
  <c r="E43" i="2"/>
  <c r="G44" i="2"/>
  <c r="E47" i="2"/>
  <c r="G48" i="2"/>
  <c r="F7" i="2"/>
  <c r="U3" i="3" l="1"/>
  <c r="Z3" i="3" s="1"/>
  <c r="N6" i="2"/>
  <c r="O6" i="2" s="1"/>
  <c r="P6" i="2" s="1"/>
  <c r="N3" i="2"/>
  <c r="O3" i="2" s="1"/>
  <c r="P3" i="2" s="1"/>
  <c r="N4" i="2"/>
  <c r="O4" i="2" s="1"/>
  <c r="P4" i="2" s="1"/>
  <c r="N5" i="2"/>
  <c r="O5" i="2" s="1"/>
  <c r="P5" i="2" s="1"/>
  <c r="O2" i="2"/>
  <c r="P2" i="2" s="1"/>
  <c r="F8" i="2"/>
  <c r="N7" i="2"/>
  <c r="AP3" i="3" l="1"/>
  <c r="AQ3" i="3" s="1"/>
  <c r="J3" i="3" s="1"/>
  <c r="AB3" i="3"/>
  <c r="AA3" i="3"/>
  <c r="AC3" i="3"/>
  <c r="Q5" i="2"/>
  <c r="V5" i="2"/>
  <c r="T5" i="2"/>
  <c r="S5" i="2"/>
  <c r="U5" i="2"/>
  <c r="AP5" i="2"/>
  <c r="O7" i="2"/>
  <c r="P7" i="2" s="1"/>
  <c r="F9" i="2"/>
  <c r="N8" i="2"/>
  <c r="AP2" i="2"/>
  <c r="V2" i="2"/>
  <c r="Q2" i="2"/>
  <c r="U2" i="2"/>
  <c r="S2" i="2"/>
  <c r="T2" i="2"/>
  <c r="AP3" i="2"/>
  <c r="U3" i="2"/>
  <c r="Q3" i="2"/>
  <c r="T3" i="2"/>
  <c r="S3" i="2"/>
  <c r="V3" i="2"/>
  <c r="AP6" i="2"/>
  <c r="V6" i="2"/>
  <c r="S6" i="2"/>
  <c r="Q6" i="2"/>
  <c r="U6" i="2"/>
  <c r="T6" i="2"/>
  <c r="U4" i="2"/>
  <c r="Q4" i="2"/>
  <c r="AP4" i="2"/>
  <c r="T4" i="2"/>
  <c r="S4" i="2"/>
  <c r="V4" i="2"/>
  <c r="AD3" i="3" l="1"/>
  <c r="AE3" i="3"/>
  <c r="AF3" i="3" s="1"/>
  <c r="AG3" i="3" s="1"/>
  <c r="X5" i="2"/>
  <c r="Y5" i="2" s="1"/>
  <c r="R5" i="2"/>
  <c r="Z5" i="2" s="1"/>
  <c r="AA5" i="2" s="1"/>
  <c r="AW5" i="2"/>
  <c r="AL5" i="2"/>
  <c r="AQ5" i="2"/>
  <c r="AL6" i="2"/>
  <c r="R6" i="2"/>
  <c r="W6" i="2" s="1"/>
  <c r="AW6" i="2"/>
  <c r="AX6" i="2" s="1"/>
  <c r="X3" i="2"/>
  <c r="Y3" i="2" s="1"/>
  <c r="X2" i="2"/>
  <c r="Y2" i="2" s="1"/>
  <c r="AW4" i="2"/>
  <c r="AX4" i="2" s="1"/>
  <c r="R4" i="2"/>
  <c r="Z4" i="2" s="1"/>
  <c r="AL4" i="2"/>
  <c r="X6" i="2"/>
  <c r="Y6" i="2" s="1"/>
  <c r="AL3" i="2"/>
  <c r="AW3" i="2"/>
  <c r="AX3" i="2" s="1"/>
  <c r="R3" i="2"/>
  <c r="W3" i="2" s="1"/>
  <c r="AQ3" i="2"/>
  <c r="AL2" i="2"/>
  <c r="R2" i="2"/>
  <c r="W2" i="2" s="1"/>
  <c r="AW2" i="2"/>
  <c r="AX2" i="2" s="1"/>
  <c r="AQ2" i="2"/>
  <c r="U7" i="2"/>
  <c r="Q7" i="2"/>
  <c r="AP7" i="2"/>
  <c r="T7" i="2"/>
  <c r="S7" i="2"/>
  <c r="V7" i="2"/>
  <c r="X4" i="2"/>
  <c r="Y4" i="2" s="1"/>
  <c r="AQ6" i="2"/>
  <c r="O8" i="2"/>
  <c r="AQ4" i="2"/>
  <c r="N9" i="2"/>
  <c r="F10" i="2"/>
  <c r="AH3" i="3" l="1"/>
  <c r="AI3" i="3" s="1"/>
  <c r="AY5" i="2"/>
  <c r="AX5" i="2"/>
  <c r="W5" i="2"/>
  <c r="AB5" i="2" s="1"/>
  <c r="AB3" i="2"/>
  <c r="Z6" i="2"/>
  <c r="AA6" i="2" s="1"/>
  <c r="Z2" i="2"/>
  <c r="AA2" i="2" s="1"/>
  <c r="AB2" i="2"/>
  <c r="Z3" i="2"/>
  <c r="W4" i="2"/>
  <c r="AB4" i="2" s="1"/>
  <c r="AE4" i="2" s="1"/>
  <c r="AA4" i="2"/>
  <c r="AW7" i="2"/>
  <c r="AX7" i="2" s="1"/>
  <c r="R7" i="2"/>
  <c r="Z7" i="2" s="1"/>
  <c r="AL7" i="2"/>
  <c r="AY6" i="2"/>
  <c r="T8" i="2"/>
  <c r="Q8" i="2"/>
  <c r="AP8" i="2"/>
  <c r="V8" i="2"/>
  <c r="U8" i="2"/>
  <c r="S8" i="2"/>
  <c r="AY4" i="2"/>
  <c r="F11" i="2"/>
  <c r="N10" i="2"/>
  <c r="P8" i="2"/>
  <c r="O9" i="2"/>
  <c r="P9" i="2" s="1"/>
  <c r="AY2" i="2"/>
  <c r="AQ7" i="2"/>
  <c r="AY3" i="2"/>
  <c r="X7" i="2"/>
  <c r="Y7" i="2" s="1"/>
  <c r="AB6" i="2"/>
  <c r="AS3" i="3" l="1"/>
  <c r="AR3" i="3"/>
  <c r="AK3" i="3"/>
  <c r="AL3" i="3" s="1"/>
  <c r="AM3" i="3" s="1"/>
  <c r="H3" i="3" s="1"/>
  <c r="I3" i="3" s="1"/>
  <c r="BA3" i="3" s="1"/>
  <c r="AE5" i="2"/>
  <c r="AR5" i="2"/>
  <c r="AS5" i="2" s="1"/>
  <c r="K5" i="2" s="1"/>
  <c r="AD5" i="2"/>
  <c r="AC5" i="2"/>
  <c r="W7" i="2"/>
  <c r="AB7" i="2" s="1"/>
  <c r="AR7" i="2" s="1"/>
  <c r="AS7" i="2" s="1"/>
  <c r="K7" i="2" s="1"/>
  <c r="AD3" i="2"/>
  <c r="AE3" i="2"/>
  <c r="AC4" i="2"/>
  <c r="AC2" i="2"/>
  <c r="AD2" i="2"/>
  <c r="AR2" i="2"/>
  <c r="AS2" i="2" s="1"/>
  <c r="K2" i="2" s="1"/>
  <c r="AE2" i="2"/>
  <c r="AR6" i="2"/>
  <c r="AS6" i="2" s="1"/>
  <c r="K6" i="2" s="1"/>
  <c r="AR4" i="2"/>
  <c r="AS4" i="2" s="1"/>
  <c r="K4" i="2" s="1"/>
  <c r="AC3" i="2"/>
  <c r="AD4" i="2"/>
  <c r="AG4" i="2" s="1"/>
  <c r="AR3" i="2"/>
  <c r="AS3" i="2" s="1"/>
  <c r="K3" i="2" s="1"/>
  <c r="AA3" i="2"/>
  <c r="AA7" i="2"/>
  <c r="F12" i="2"/>
  <c r="N11" i="2"/>
  <c r="O10" i="2"/>
  <c r="X8" i="2"/>
  <c r="Y8" i="2" s="1"/>
  <c r="AY7" i="2"/>
  <c r="R8" i="2"/>
  <c r="Z8" i="2" s="1"/>
  <c r="AW8" i="2"/>
  <c r="AX8" i="2" s="1"/>
  <c r="AL8" i="2"/>
  <c r="AD6" i="2"/>
  <c r="AC6" i="2"/>
  <c r="AE6" i="2"/>
  <c r="AP9" i="2"/>
  <c r="V9" i="2"/>
  <c r="U9" i="2"/>
  <c r="Q9" i="2"/>
  <c r="T9" i="2"/>
  <c r="S9" i="2"/>
  <c r="AQ8" i="2"/>
  <c r="AT3" i="3" l="1"/>
  <c r="K3" i="3" s="1"/>
  <c r="AX3" i="3" s="1"/>
  <c r="AY3" i="3" s="1"/>
  <c r="BC3" i="3"/>
  <c r="BB3" i="3"/>
  <c r="AG5" i="2"/>
  <c r="AH5" i="2" s="1"/>
  <c r="AF5" i="2"/>
  <c r="AD7" i="2"/>
  <c r="AC7" i="2"/>
  <c r="AE7" i="2"/>
  <c r="AG2" i="2"/>
  <c r="AH2" i="2" s="1"/>
  <c r="AG3" i="2"/>
  <c r="AH3" i="2" s="1"/>
  <c r="AI3" i="2" s="1"/>
  <c r="AF3" i="2"/>
  <c r="AF4" i="2"/>
  <c r="AF2" i="2"/>
  <c r="AA8" i="2"/>
  <c r="AF6" i="2"/>
  <c r="AG6" i="2"/>
  <c r="U10" i="2"/>
  <c r="Q10" i="2"/>
  <c r="T10" i="2"/>
  <c r="V10" i="2"/>
  <c r="S10" i="2"/>
  <c r="AP10" i="2"/>
  <c r="O11" i="2"/>
  <c r="P11" i="2" s="1"/>
  <c r="AQ9" i="2"/>
  <c r="AH4" i="2"/>
  <c r="AI4" i="2" s="1"/>
  <c r="P10" i="2"/>
  <c r="N12" i="2"/>
  <c r="F13" i="2"/>
  <c r="AL9" i="2"/>
  <c r="R9" i="2"/>
  <c r="Z9" i="2" s="1"/>
  <c r="AW9" i="2"/>
  <c r="AX9" i="2" s="1"/>
  <c r="X9" i="2"/>
  <c r="Y9" i="2" s="1"/>
  <c r="W8" i="2"/>
  <c r="AB8" i="2" s="1"/>
  <c r="AY8" i="2"/>
  <c r="AJ5" i="2" l="1"/>
  <c r="AF7" i="2"/>
  <c r="AG7" i="2"/>
  <c r="AH7" i="2" s="1"/>
  <c r="AI7" i="2" s="1"/>
  <c r="AJ2" i="2"/>
  <c r="AJ4" i="2"/>
  <c r="AI5" i="2"/>
  <c r="AJ3" i="2"/>
  <c r="AK3" i="2" s="1"/>
  <c r="AM3" i="2" s="1"/>
  <c r="W9" i="2"/>
  <c r="AB9" i="2" s="1"/>
  <c r="AR9" i="2" s="1"/>
  <c r="AS9" i="2" s="1"/>
  <c r="K9" i="2" s="1"/>
  <c r="AK5" i="2"/>
  <c r="AA9" i="2"/>
  <c r="AY9" i="2"/>
  <c r="N13" i="2"/>
  <c r="F14" i="2"/>
  <c r="AI2" i="2"/>
  <c r="T11" i="2"/>
  <c r="S11" i="2"/>
  <c r="Q11" i="2"/>
  <c r="V11" i="2"/>
  <c r="U11" i="2"/>
  <c r="AP11" i="2"/>
  <c r="AQ10" i="2"/>
  <c r="AC8" i="2"/>
  <c r="AE8" i="2"/>
  <c r="AD8" i="2"/>
  <c r="O12" i="2"/>
  <c r="P12" i="2" s="1"/>
  <c r="AW10" i="2"/>
  <c r="AX10" i="2" s="1"/>
  <c r="AL10" i="2"/>
  <c r="R10" i="2"/>
  <c r="Z10" i="2" s="1"/>
  <c r="AH6" i="2"/>
  <c r="AJ6" i="2" s="1"/>
  <c r="X10" i="2"/>
  <c r="Y10" i="2" s="1"/>
  <c r="AR8" i="2"/>
  <c r="AS8" i="2" s="1"/>
  <c r="K8" i="2" s="1"/>
  <c r="AK2" i="2" l="1"/>
  <c r="AU2" i="2" s="1"/>
  <c r="AI6" i="2"/>
  <c r="AK4" i="2"/>
  <c r="AM4" i="2" s="1"/>
  <c r="AJ7" i="2"/>
  <c r="AK7" i="2" s="1"/>
  <c r="AM7" i="2" s="1"/>
  <c r="AD9" i="2"/>
  <c r="AE9" i="2"/>
  <c r="AC9" i="2"/>
  <c r="AA10" i="2"/>
  <c r="AN3" i="2"/>
  <c r="AO3" i="2" s="1"/>
  <c r="I3" i="2" s="1"/>
  <c r="J3" i="2" s="1"/>
  <c r="O13" i="2"/>
  <c r="P13" i="2" s="1"/>
  <c r="S12" i="2"/>
  <c r="AP12" i="2"/>
  <c r="V12" i="2"/>
  <c r="U12" i="2"/>
  <c r="T12" i="2"/>
  <c r="Q12" i="2"/>
  <c r="AY10" i="2"/>
  <c r="AG8" i="2"/>
  <c r="AF8" i="2"/>
  <c r="X11" i="2"/>
  <c r="Y11" i="2" s="1"/>
  <c r="AQ11" i="2"/>
  <c r="AW11" i="2"/>
  <c r="AX11" i="2" s="1"/>
  <c r="AL11" i="2"/>
  <c r="R11" i="2"/>
  <c r="W11" i="2" s="1"/>
  <c r="AB11" i="2" s="1"/>
  <c r="AU3" i="2"/>
  <c r="AT3" i="2"/>
  <c r="AU5" i="2"/>
  <c r="AT5" i="2"/>
  <c r="AK6" i="2"/>
  <c r="AM6" i="2" s="1"/>
  <c r="AM5" i="2"/>
  <c r="W10" i="2"/>
  <c r="AB10" i="2" s="1"/>
  <c r="F15" i="2"/>
  <c r="N14" i="2"/>
  <c r="AM2" i="2" l="1"/>
  <c r="AN2" i="2" s="1"/>
  <c r="AO2" i="2" s="1"/>
  <c r="I2" i="2" s="1"/>
  <c r="J2" i="2" s="1"/>
  <c r="AU4" i="2"/>
  <c r="AT4" i="2"/>
  <c r="AV5" i="2"/>
  <c r="L5" i="2" s="1"/>
  <c r="AT2" i="2"/>
  <c r="AF9" i="2"/>
  <c r="AG9" i="2"/>
  <c r="AH9" i="2" s="1"/>
  <c r="AI9" i="2" s="1"/>
  <c r="AV3" i="2"/>
  <c r="L3" i="2" s="1"/>
  <c r="Z11" i="2"/>
  <c r="AA11" i="2" s="1"/>
  <c r="AE11" i="2"/>
  <c r="O14" i="2"/>
  <c r="AN7" i="2"/>
  <c r="AO7" i="2" s="1"/>
  <c r="I7" i="2" s="1"/>
  <c r="J7" i="2" s="1"/>
  <c r="AN6" i="2"/>
  <c r="AO6" i="2" s="1"/>
  <c r="I6" i="2" s="1"/>
  <c r="J6" i="2" s="1"/>
  <c r="AY11" i="2"/>
  <c r="AL12" i="2"/>
  <c r="R12" i="2"/>
  <c r="W12" i="2" s="1"/>
  <c r="AW12" i="2"/>
  <c r="AX12" i="2" s="1"/>
  <c r="F16" i="2"/>
  <c r="N15" i="2"/>
  <c r="AN5" i="2"/>
  <c r="AO5" i="2" s="1"/>
  <c r="I5" i="2" s="1"/>
  <c r="J5" i="2" s="1"/>
  <c r="AU6" i="2"/>
  <c r="AT6" i="2"/>
  <c r="AH8" i="2"/>
  <c r="AJ8" i="2" s="1"/>
  <c r="X12" i="2"/>
  <c r="Y12" i="2" s="1"/>
  <c r="AP13" i="2"/>
  <c r="V13" i="2"/>
  <c r="U13" i="2"/>
  <c r="Q13" i="2"/>
  <c r="T13" i="2"/>
  <c r="S13" i="2"/>
  <c r="AC10" i="2"/>
  <c r="AE10" i="2"/>
  <c r="AD10" i="2"/>
  <c r="AT7" i="2"/>
  <c r="AU7" i="2"/>
  <c r="AN4" i="2"/>
  <c r="AO4" i="2" s="1"/>
  <c r="I4" i="2" s="1"/>
  <c r="J4" i="2" s="1"/>
  <c r="AQ12" i="2"/>
  <c r="AR10" i="2"/>
  <c r="AS10" i="2" s="1"/>
  <c r="K10" i="2" s="1"/>
  <c r="AV2" i="2" l="1"/>
  <c r="L2" i="2" s="1"/>
  <c r="AV4" i="2"/>
  <c r="L4" i="2" s="1"/>
  <c r="AR11" i="2"/>
  <c r="AS11" i="2" s="1"/>
  <c r="K11" i="2" s="1"/>
  <c r="AC11" i="2"/>
  <c r="AD11" i="2"/>
  <c r="AG11" i="2" s="1"/>
  <c r="Z12" i="2"/>
  <c r="AA12" i="2" s="1"/>
  <c r="AB12" i="2"/>
  <c r="AE12" i="2" s="1"/>
  <c r="AV6" i="2"/>
  <c r="L6" i="2" s="1"/>
  <c r="AK8" i="2"/>
  <c r="AJ9" i="2"/>
  <c r="AV7" i="2"/>
  <c r="L7" i="2" s="1"/>
  <c r="O15" i="2"/>
  <c r="U14" i="2"/>
  <c r="Q14" i="2"/>
  <c r="T14" i="2"/>
  <c r="V14" i="2"/>
  <c r="S14" i="2"/>
  <c r="AP14" i="2"/>
  <c r="AF10" i="2"/>
  <c r="AG10" i="2"/>
  <c r="AQ13" i="2"/>
  <c r="AL13" i="2"/>
  <c r="R13" i="2"/>
  <c r="Z13" i="2" s="1"/>
  <c r="AW13" i="2"/>
  <c r="AX13" i="2" s="1"/>
  <c r="X13" i="2"/>
  <c r="Y13" i="2" s="1"/>
  <c r="AI8" i="2"/>
  <c r="N16" i="2"/>
  <c r="F17" i="2"/>
  <c r="P14" i="2"/>
  <c r="AY12" i="2"/>
  <c r="AF11" i="2" l="1"/>
  <c r="AR12" i="2"/>
  <c r="AS12" i="2" s="1"/>
  <c r="K12" i="2" s="1"/>
  <c r="AC12" i="2"/>
  <c r="AD12" i="2"/>
  <c r="AG12" i="2" s="1"/>
  <c r="W13" i="2"/>
  <c r="AB13" i="2" s="1"/>
  <c r="AR13" i="2" s="1"/>
  <c r="AS13" i="2" s="1"/>
  <c r="K13" i="2" s="1"/>
  <c r="AA13" i="2"/>
  <c r="AY13" i="2"/>
  <c r="AW14" i="2"/>
  <c r="AX14" i="2" s="1"/>
  <c r="AL14" i="2"/>
  <c r="R14" i="2"/>
  <c r="W14" i="2" s="1"/>
  <c r="AT8" i="2"/>
  <c r="AU8" i="2"/>
  <c r="AM8" i="2"/>
  <c r="X14" i="2"/>
  <c r="Y14" i="2" s="1"/>
  <c r="T15" i="2"/>
  <c r="S15" i="2"/>
  <c r="Q15" i="2"/>
  <c r="V15" i="2"/>
  <c r="U15" i="2"/>
  <c r="AP15" i="2"/>
  <c r="AH11" i="2"/>
  <c r="AI11" i="2" s="1"/>
  <c r="O16" i="2"/>
  <c r="P16" i="2" s="1"/>
  <c r="P15" i="2"/>
  <c r="N17" i="2"/>
  <c r="F18" i="2"/>
  <c r="AH10" i="2"/>
  <c r="AJ10" i="2" s="1"/>
  <c r="AQ14" i="2"/>
  <c r="AK9" i="2"/>
  <c r="AF12" i="2"/>
  <c r="AD13" i="2" l="1"/>
  <c r="AE13" i="2"/>
  <c r="AC13" i="2"/>
  <c r="AB14" i="2"/>
  <c r="AV8" i="2"/>
  <c r="L8" i="2" s="1"/>
  <c r="AK10" i="2"/>
  <c r="O17" i="2"/>
  <c r="P17" i="2" s="1"/>
  <c r="AQ15" i="2"/>
  <c r="AW15" i="2"/>
  <c r="AX15" i="2" s="1"/>
  <c r="AL15" i="2"/>
  <c r="R15" i="2"/>
  <c r="Z15" i="2" s="1"/>
  <c r="AN8" i="2"/>
  <c r="AO8" i="2" s="1"/>
  <c r="I8" i="2" s="1"/>
  <c r="J8" i="2" s="1"/>
  <c r="AY14" i="2"/>
  <c r="F19" i="2"/>
  <c r="N18" i="2"/>
  <c r="AT9" i="2"/>
  <c r="AU9" i="2"/>
  <c r="AM9" i="2"/>
  <c r="AJ11" i="2"/>
  <c r="S16" i="2"/>
  <c r="AP16" i="2"/>
  <c r="V16" i="2"/>
  <c r="U16" i="2"/>
  <c r="T16" i="2"/>
  <c r="Q16" i="2"/>
  <c r="AH12" i="2"/>
  <c r="AJ12" i="2" s="1"/>
  <c r="Z14" i="2"/>
  <c r="AI10" i="2"/>
  <c r="X15" i="2"/>
  <c r="Y15" i="2" s="1"/>
  <c r="AE14" i="2" l="1"/>
  <c r="AC14" i="2"/>
  <c r="AF13" i="2"/>
  <c r="AG13" i="2"/>
  <c r="AH13" i="2" s="1"/>
  <c r="W15" i="2"/>
  <c r="AB15" i="2" s="1"/>
  <c r="AI12" i="2"/>
  <c r="AK12" i="2"/>
  <c r="AA15" i="2"/>
  <c r="AN9" i="2"/>
  <c r="AO9" i="2" s="1"/>
  <c r="I9" i="2" s="1"/>
  <c r="J9" i="2" s="1"/>
  <c r="X16" i="2"/>
  <c r="Y16" i="2" s="1"/>
  <c r="AD14" i="2"/>
  <c r="AM10" i="2"/>
  <c r="O18" i="2"/>
  <c r="AY15" i="2"/>
  <c r="AP17" i="2"/>
  <c r="V17" i="2"/>
  <c r="U17" i="2"/>
  <c r="Q17" i="2"/>
  <c r="T17" i="2"/>
  <c r="S17" i="2"/>
  <c r="AU10" i="2"/>
  <c r="AT10" i="2"/>
  <c r="AQ16" i="2"/>
  <c r="AR14" i="2"/>
  <c r="AS14" i="2" s="1"/>
  <c r="K14" i="2" s="1"/>
  <c r="AA14" i="2"/>
  <c r="AL16" i="2"/>
  <c r="R16" i="2"/>
  <c r="W16" i="2" s="1"/>
  <c r="AW16" i="2"/>
  <c r="AX16" i="2" s="1"/>
  <c r="F20" i="2"/>
  <c r="N19" i="2"/>
  <c r="AK11" i="2"/>
  <c r="AV9" i="2"/>
  <c r="L9" i="2" s="1"/>
  <c r="AE15" i="2" l="1"/>
  <c r="AR15" i="2"/>
  <c r="AS15" i="2" s="1"/>
  <c r="K15" i="2" s="1"/>
  <c r="AC15" i="2"/>
  <c r="AB16" i="2"/>
  <c r="AE16" i="2" s="1"/>
  <c r="AD15" i="2"/>
  <c r="AI13" i="2"/>
  <c r="AJ13" i="2"/>
  <c r="AK13" i="2" s="1"/>
  <c r="AM12" i="2"/>
  <c r="AN12" i="2" s="1"/>
  <c r="AO12" i="2" s="1"/>
  <c r="I12" i="2" s="1"/>
  <c r="J12" i="2" s="1"/>
  <c r="AL17" i="2"/>
  <c r="R17" i="2"/>
  <c r="W17" i="2" s="1"/>
  <c r="AW17" i="2"/>
  <c r="AX17" i="2" s="1"/>
  <c r="X17" i="2"/>
  <c r="Y17" i="2" s="1"/>
  <c r="Z16" i="2"/>
  <c r="AU11" i="2"/>
  <c r="AT11" i="2"/>
  <c r="AM11" i="2"/>
  <c r="AQ17" i="2"/>
  <c r="AN10" i="2"/>
  <c r="AO10" i="2" s="1"/>
  <c r="I10" i="2" s="1"/>
  <c r="J10" i="2" s="1"/>
  <c r="AY16" i="2"/>
  <c r="O19" i="2"/>
  <c r="AP18" i="2"/>
  <c r="U18" i="2"/>
  <c r="Q18" i="2"/>
  <c r="T18" i="2"/>
  <c r="V18" i="2"/>
  <c r="S18" i="2"/>
  <c r="AU12" i="2"/>
  <c r="AT12" i="2"/>
  <c r="N20" i="2"/>
  <c r="F21" i="2"/>
  <c r="AV10" i="2"/>
  <c r="L10" i="2" s="1"/>
  <c r="P18" i="2"/>
  <c r="AG14" i="2"/>
  <c r="AF14" i="2"/>
  <c r="AG15" i="2" l="1"/>
  <c r="AH15" i="2" s="1"/>
  <c r="AI15" i="2" s="1"/>
  <c r="AF15" i="2"/>
  <c r="AV11" i="2"/>
  <c r="L11" i="2" s="1"/>
  <c r="AB17" i="2"/>
  <c r="AV12" i="2"/>
  <c r="L12" i="2" s="1"/>
  <c r="Z17" i="2"/>
  <c r="U19" i="2"/>
  <c r="Q19" i="2"/>
  <c r="T19" i="2"/>
  <c r="S19" i="2"/>
  <c r="AP19" i="2"/>
  <c r="V19" i="2"/>
  <c r="AA16" i="2"/>
  <c r="AR16" i="2"/>
  <c r="AS16" i="2" s="1"/>
  <c r="K16" i="2" s="1"/>
  <c r="AC16" i="2"/>
  <c r="AH14" i="2"/>
  <c r="AI14" i="2" s="1"/>
  <c r="O20" i="2"/>
  <c r="P20" i="2" s="1"/>
  <c r="AD16" i="2"/>
  <c r="N21" i="2"/>
  <c r="F22" i="2"/>
  <c r="AL18" i="2"/>
  <c r="AW18" i="2"/>
  <c r="AX18" i="2" s="1"/>
  <c r="R18" i="2"/>
  <c r="Z18" i="2" s="1"/>
  <c r="P19" i="2"/>
  <c r="X18" i="2"/>
  <c r="Y18" i="2" s="1"/>
  <c r="AQ18" i="2"/>
  <c r="AT13" i="2"/>
  <c r="AU13" i="2"/>
  <c r="AN11" i="2"/>
  <c r="AO11" i="2" s="1"/>
  <c r="I11" i="2" s="1"/>
  <c r="J11" i="2" s="1"/>
  <c r="AM13" i="2"/>
  <c r="AY17" i="2"/>
  <c r="AE17" i="2" l="1"/>
  <c r="AJ14" i="2"/>
  <c r="AK14" i="2" s="1"/>
  <c r="AD17" i="2"/>
  <c r="AV13" i="2"/>
  <c r="L13" i="2" s="1"/>
  <c r="AJ15" i="2"/>
  <c r="AK15" i="2" s="1"/>
  <c r="AM15" i="2" s="1"/>
  <c r="AA17" i="2"/>
  <c r="AC17" i="2"/>
  <c r="AR17" i="2"/>
  <c r="AS17" i="2" s="1"/>
  <c r="K17" i="2" s="1"/>
  <c r="AA18" i="2"/>
  <c r="AN13" i="2"/>
  <c r="AO13" i="2" s="1"/>
  <c r="I13" i="2" s="1"/>
  <c r="J13" i="2" s="1"/>
  <c r="W18" i="2"/>
  <c r="AB18" i="2" s="1"/>
  <c r="T20" i="2"/>
  <c r="S20" i="2"/>
  <c r="AP20" i="2"/>
  <c r="V20" i="2"/>
  <c r="U20" i="2"/>
  <c r="Q20" i="2"/>
  <c r="AW19" i="2"/>
  <c r="AX19" i="2" s="1"/>
  <c r="AL19" i="2"/>
  <c r="R19" i="2"/>
  <c r="W19" i="2" s="1"/>
  <c r="N22" i="2"/>
  <c r="F23" i="2"/>
  <c r="O21" i="2"/>
  <c r="P21" i="2" s="1"/>
  <c r="X19" i="2"/>
  <c r="Y19" i="2" s="1"/>
  <c r="AY18" i="2"/>
  <c r="AG16" i="2"/>
  <c r="AF16" i="2"/>
  <c r="AQ19" i="2"/>
  <c r="AF17" i="2" l="1"/>
  <c r="AG17" i="2"/>
  <c r="AH17" i="2" s="1"/>
  <c r="Z19" i="2"/>
  <c r="AA19" i="2" s="1"/>
  <c r="AB19" i="2"/>
  <c r="AN15" i="2"/>
  <c r="AO15" i="2" s="1"/>
  <c r="I15" i="2" s="1"/>
  <c r="J15" i="2" s="1"/>
  <c r="O22" i="2"/>
  <c r="P22" i="2" s="1"/>
  <c r="X20" i="2"/>
  <c r="Y20" i="2" s="1"/>
  <c r="AY19" i="2"/>
  <c r="AQ20" i="2"/>
  <c r="AD18" i="2"/>
  <c r="AC18" i="2"/>
  <c r="AE18" i="2"/>
  <c r="AH16" i="2"/>
  <c r="AI16" i="2" s="1"/>
  <c r="AU15" i="2"/>
  <c r="AT15" i="2"/>
  <c r="AU14" i="2"/>
  <c r="AT14" i="2"/>
  <c r="AM14" i="2"/>
  <c r="AL20" i="2"/>
  <c r="R20" i="2"/>
  <c r="Z20" i="2" s="1"/>
  <c r="AW20" i="2"/>
  <c r="AX20" i="2" s="1"/>
  <c r="S21" i="2"/>
  <c r="AP21" i="2"/>
  <c r="V21" i="2"/>
  <c r="U21" i="2"/>
  <c r="Q21" i="2"/>
  <c r="T21" i="2"/>
  <c r="F24" i="2"/>
  <c r="N23" i="2"/>
  <c r="AR18" i="2"/>
  <c r="AS18" i="2" s="1"/>
  <c r="K18" i="2" s="1"/>
  <c r="AJ17" i="2" l="1"/>
  <c r="AR19" i="2"/>
  <c r="AS19" i="2" s="1"/>
  <c r="K19" i="2" s="1"/>
  <c r="AI17" i="2"/>
  <c r="AE19" i="2"/>
  <c r="AC19" i="2"/>
  <c r="AD19" i="2"/>
  <c r="AV15" i="2"/>
  <c r="L15" i="2" s="1"/>
  <c r="AJ16" i="2"/>
  <c r="AK17" i="2"/>
  <c r="AA20" i="2"/>
  <c r="N24" i="2"/>
  <c r="F25" i="2"/>
  <c r="AL21" i="2"/>
  <c r="R21" i="2"/>
  <c r="Z21" i="2" s="1"/>
  <c r="AW21" i="2"/>
  <c r="AX21" i="2" s="1"/>
  <c r="AV14" i="2"/>
  <c r="L14" i="2" s="1"/>
  <c r="W20" i="2"/>
  <c r="AB20" i="2" s="1"/>
  <c r="AR20" i="2" s="1"/>
  <c r="AS20" i="2" s="1"/>
  <c r="K20" i="2" s="1"/>
  <c r="X21" i="2"/>
  <c r="Y21" i="2" s="1"/>
  <c r="O23" i="2"/>
  <c r="AQ21" i="2"/>
  <c r="AY20" i="2"/>
  <c r="AN14" i="2"/>
  <c r="AO14" i="2" s="1"/>
  <c r="I14" i="2" s="1"/>
  <c r="J14" i="2" s="1"/>
  <c r="AF18" i="2"/>
  <c r="AG18" i="2"/>
  <c r="AP22" i="2"/>
  <c r="V22" i="2"/>
  <c r="U22" i="2"/>
  <c r="Q22" i="2"/>
  <c r="T22" i="2"/>
  <c r="S22" i="2"/>
  <c r="AG19" i="2" l="1"/>
  <c r="AF19" i="2"/>
  <c r="AM17" i="2"/>
  <c r="AN17" i="2" s="1"/>
  <c r="AO17" i="2" s="1"/>
  <c r="I17" i="2" s="1"/>
  <c r="J17" i="2" s="1"/>
  <c r="AK16" i="2"/>
  <c r="AT16" i="2" s="1"/>
  <c r="AA21" i="2"/>
  <c r="X22" i="2"/>
  <c r="Y22" i="2" s="1"/>
  <c r="U23" i="2"/>
  <c r="Q23" i="2"/>
  <c r="T23" i="2"/>
  <c r="S23" i="2"/>
  <c r="V23" i="2"/>
  <c r="AP23" i="2"/>
  <c r="AQ22" i="2"/>
  <c r="AL22" i="2"/>
  <c r="R22" i="2"/>
  <c r="W22" i="2" s="1"/>
  <c r="AW22" i="2"/>
  <c r="AX22" i="2" s="1"/>
  <c r="AE20" i="2"/>
  <c r="AD20" i="2"/>
  <c r="AC20" i="2"/>
  <c r="P23" i="2"/>
  <c r="AH18" i="2"/>
  <c r="AJ18" i="2" s="1"/>
  <c r="W21" i="2"/>
  <c r="AB21" i="2" s="1"/>
  <c r="AH19" i="2"/>
  <c r="AI19" i="2" s="1"/>
  <c r="N25" i="2"/>
  <c r="F26" i="2"/>
  <c r="AT17" i="2"/>
  <c r="AU17" i="2"/>
  <c r="AY21" i="2"/>
  <c r="O24" i="2"/>
  <c r="P24" i="2" s="1"/>
  <c r="AM16" i="2" l="1"/>
  <c r="AU16" i="2"/>
  <c r="AV16" i="2" s="1"/>
  <c r="L16" i="2" s="1"/>
  <c r="AB22" i="2"/>
  <c r="AV17" i="2"/>
  <c r="L17" i="2" s="1"/>
  <c r="AI18" i="2"/>
  <c r="AK18" i="2"/>
  <c r="AG20" i="2"/>
  <c r="AF20" i="2"/>
  <c r="Z22" i="2"/>
  <c r="X23" i="2"/>
  <c r="Y23" i="2" s="1"/>
  <c r="AJ19" i="2"/>
  <c r="AN16" i="2"/>
  <c r="AO16" i="2" s="1"/>
  <c r="I16" i="2" s="1"/>
  <c r="J16" i="2" s="1"/>
  <c r="F27" i="2"/>
  <c r="N26" i="2"/>
  <c r="AW23" i="2"/>
  <c r="AX23" i="2" s="1"/>
  <c r="AL23" i="2"/>
  <c r="R23" i="2"/>
  <c r="W23" i="2" s="1"/>
  <c r="AE21" i="2"/>
  <c r="AD21" i="2"/>
  <c r="AC21" i="2"/>
  <c r="T24" i="2"/>
  <c r="S24" i="2"/>
  <c r="AP24" i="2"/>
  <c r="V24" i="2"/>
  <c r="Q24" i="2"/>
  <c r="U24" i="2"/>
  <c r="O25" i="2"/>
  <c r="P25" i="2" s="1"/>
  <c r="AR21" i="2"/>
  <c r="AS21" i="2" s="1"/>
  <c r="K21" i="2" s="1"/>
  <c r="AY22" i="2"/>
  <c r="AQ23" i="2"/>
  <c r="AE22" i="2" l="1"/>
  <c r="AM18" i="2"/>
  <c r="AN18" i="2" s="1"/>
  <c r="AO18" i="2" s="1"/>
  <c r="I18" i="2" s="1"/>
  <c r="J18" i="2" s="1"/>
  <c r="Z23" i="2"/>
  <c r="AA23" i="2" s="1"/>
  <c r="AB23" i="2"/>
  <c r="AT18" i="2"/>
  <c r="AU18" i="2"/>
  <c r="AY23" i="2"/>
  <c r="AR22" i="2"/>
  <c r="AS22" i="2" s="1"/>
  <c r="K22" i="2" s="1"/>
  <c r="AA22" i="2"/>
  <c r="AC22" i="2"/>
  <c r="X24" i="2"/>
  <c r="Y24" i="2" s="1"/>
  <c r="AQ24" i="2"/>
  <c r="AL24" i="2"/>
  <c r="R24" i="2"/>
  <c r="Z24" i="2" s="1"/>
  <c r="AW24" i="2"/>
  <c r="AX24" i="2" s="1"/>
  <c r="O26" i="2"/>
  <c r="AK19" i="2"/>
  <c r="AD22" i="2"/>
  <c r="AG21" i="2"/>
  <c r="AF21" i="2"/>
  <c r="S25" i="2"/>
  <c r="AP25" i="2"/>
  <c r="V25" i="2"/>
  <c r="U25" i="2"/>
  <c r="Q25" i="2"/>
  <c r="T25" i="2"/>
  <c r="F28" i="2"/>
  <c r="N27" i="2"/>
  <c r="AH20" i="2"/>
  <c r="AJ20" i="2" s="1"/>
  <c r="AR23" i="2" l="1"/>
  <c r="AS23" i="2" s="1"/>
  <c r="K23" i="2" s="1"/>
  <c r="AE23" i="2"/>
  <c r="AD23" i="2"/>
  <c r="AC23" i="2"/>
  <c r="AV18" i="2"/>
  <c r="L18" i="2" s="1"/>
  <c r="AA24" i="2"/>
  <c r="AK20" i="2"/>
  <c r="F29" i="2"/>
  <c r="N28" i="2"/>
  <c r="AY24" i="2"/>
  <c r="AH21" i="2"/>
  <c r="AI21" i="2" s="1"/>
  <c r="AQ25" i="2"/>
  <c r="AG22" i="2"/>
  <c r="AF22" i="2"/>
  <c r="AP26" i="2"/>
  <c r="V26" i="2"/>
  <c r="U26" i="2"/>
  <c r="Q26" i="2"/>
  <c r="T26" i="2"/>
  <c r="S26" i="2"/>
  <c r="W24" i="2"/>
  <c r="AB24" i="2" s="1"/>
  <c r="AT19" i="2"/>
  <c r="AU19" i="2"/>
  <c r="AM19" i="2"/>
  <c r="X25" i="2"/>
  <c r="Y25" i="2" s="1"/>
  <c r="AI20" i="2"/>
  <c r="O27" i="2"/>
  <c r="P27" i="2" s="1"/>
  <c r="AL25" i="2"/>
  <c r="R25" i="2"/>
  <c r="W25" i="2" s="1"/>
  <c r="AW25" i="2"/>
  <c r="AX25" i="2" s="1"/>
  <c r="P26" i="2"/>
  <c r="AG23" i="2" l="1"/>
  <c r="AH23" i="2" s="1"/>
  <c r="AF23" i="2"/>
  <c r="AJ21" i="2"/>
  <c r="AK21" i="2" s="1"/>
  <c r="AB25" i="2"/>
  <c r="AN19" i="2"/>
  <c r="AO19" i="2" s="1"/>
  <c r="I19" i="2" s="1"/>
  <c r="J19" i="2" s="1"/>
  <c r="AW26" i="2"/>
  <c r="AX26" i="2" s="1"/>
  <c r="R26" i="2"/>
  <c r="Z26" i="2" s="1"/>
  <c r="AL26" i="2"/>
  <c r="X26" i="2"/>
  <c r="Y26" i="2" s="1"/>
  <c r="AU20" i="2"/>
  <c r="AT20" i="2"/>
  <c r="AM20" i="2"/>
  <c r="AE24" i="2"/>
  <c r="AD24" i="2"/>
  <c r="AC24" i="2"/>
  <c r="AQ26" i="2"/>
  <c r="Z25" i="2"/>
  <c r="AV19" i="2"/>
  <c r="L19" i="2" s="1"/>
  <c r="O28" i="2"/>
  <c r="AY25" i="2"/>
  <c r="T27" i="2"/>
  <c r="V27" i="2"/>
  <c r="Q27" i="2"/>
  <c r="AP27" i="2"/>
  <c r="U27" i="2"/>
  <c r="S27" i="2"/>
  <c r="AH22" i="2"/>
  <c r="AI22" i="2" s="1"/>
  <c r="N29" i="2"/>
  <c r="F30" i="2"/>
  <c r="AR24" i="2"/>
  <c r="AS24" i="2" s="1"/>
  <c r="K24" i="2" s="1"/>
  <c r="AJ23" i="2" l="1"/>
  <c r="AE25" i="2"/>
  <c r="W26" i="2"/>
  <c r="AB26" i="2" s="1"/>
  <c r="AI23" i="2"/>
  <c r="AV20" i="2"/>
  <c r="L20" i="2" s="1"/>
  <c r="AJ22" i="2"/>
  <c r="AK22" i="2" s="1"/>
  <c r="AA26" i="2"/>
  <c r="O29" i="2"/>
  <c r="S28" i="2"/>
  <c r="T28" i="2"/>
  <c r="V28" i="2"/>
  <c r="Q28" i="2"/>
  <c r="AP28" i="2"/>
  <c r="U28" i="2"/>
  <c r="AA25" i="2"/>
  <c r="AR25" i="2"/>
  <c r="AS25" i="2" s="1"/>
  <c r="K25" i="2" s="1"/>
  <c r="AF24" i="2"/>
  <c r="AG24" i="2"/>
  <c r="AK23" i="2"/>
  <c r="AY26" i="2"/>
  <c r="R27" i="2"/>
  <c r="Z27" i="2" s="1"/>
  <c r="AW27" i="2"/>
  <c r="AX27" i="2" s="1"/>
  <c r="AL27" i="2"/>
  <c r="AU21" i="2"/>
  <c r="AT21" i="2"/>
  <c r="AC25" i="2"/>
  <c r="AM21" i="2"/>
  <c r="X27" i="2"/>
  <c r="Y27" i="2" s="1"/>
  <c r="F31" i="2"/>
  <c r="N30" i="2"/>
  <c r="AQ27" i="2"/>
  <c r="P28" i="2"/>
  <c r="AN20" i="2"/>
  <c r="AO20" i="2" s="1"/>
  <c r="I20" i="2" s="1"/>
  <c r="J20" i="2" s="1"/>
  <c r="AD25" i="2"/>
  <c r="AD26" i="2" l="1"/>
  <c r="AC26" i="2"/>
  <c r="AR26" i="2"/>
  <c r="AS26" i="2" s="1"/>
  <c r="K26" i="2" s="1"/>
  <c r="AE26" i="2"/>
  <c r="AF26" i="2" s="1"/>
  <c r="W27" i="2"/>
  <c r="AB27" i="2" s="1"/>
  <c r="AR27" i="2" s="1"/>
  <c r="AS27" i="2" s="1"/>
  <c r="K27" i="2" s="1"/>
  <c r="AA27" i="2"/>
  <c r="X28" i="2"/>
  <c r="Y28" i="2" s="1"/>
  <c r="AP29" i="2"/>
  <c r="V29" i="2"/>
  <c r="S29" i="2"/>
  <c r="U29" i="2"/>
  <c r="T29" i="2"/>
  <c r="Q29" i="2"/>
  <c r="AY27" i="2"/>
  <c r="AH24" i="2"/>
  <c r="AI24" i="2" s="1"/>
  <c r="P29" i="2"/>
  <c r="N31" i="2"/>
  <c r="F32" i="2"/>
  <c r="AQ28" i="2"/>
  <c r="AW28" i="2"/>
  <c r="AX28" i="2" s="1"/>
  <c r="R28" i="2"/>
  <c r="W28" i="2" s="1"/>
  <c r="AL28" i="2"/>
  <c r="O30" i="2"/>
  <c r="P30" i="2" s="1"/>
  <c r="AN21" i="2"/>
  <c r="AO21" i="2" s="1"/>
  <c r="I21" i="2" s="1"/>
  <c r="J21" i="2" s="1"/>
  <c r="AG25" i="2"/>
  <c r="AF25" i="2"/>
  <c r="AT22" i="2"/>
  <c r="AU22" i="2"/>
  <c r="AM22" i="2"/>
  <c r="AV21" i="2"/>
  <c r="L21" i="2" s="1"/>
  <c r="AT23" i="2"/>
  <c r="AU23" i="2"/>
  <c r="AM23" i="2"/>
  <c r="AG26" i="2" l="1"/>
  <c r="AC27" i="2"/>
  <c r="AB28" i="2"/>
  <c r="AE28" i="2" s="1"/>
  <c r="AD27" i="2"/>
  <c r="AE27" i="2"/>
  <c r="Z28" i="2"/>
  <c r="AY28" i="2"/>
  <c r="N32" i="2"/>
  <c r="F33" i="2"/>
  <c r="AN22" i="2"/>
  <c r="AO22" i="2" s="1"/>
  <c r="I22" i="2" s="1"/>
  <c r="J22" i="2" s="1"/>
  <c r="AH26" i="2"/>
  <c r="AJ26" i="2" s="1"/>
  <c r="AV23" i="2"/>
  <c r="L23" i="2" s="1"/>
  <c r="AJ24" i="2"/>
  <c r="O31" i="2"/>
  <c r="AL29" i="2"/>
  <c r="R29" i="2"/>
  <c r="W29" i="2" s="1"/>
  <c r="AW29" i="2"/>
  <c r="AX29" i="2" s="1"/>
  <c r="AV22" i="2"/>
  <c r="L22" i="2" s="1"/>
  <c r="X29" i="2"/>
  <c r="Y29" i="2" s="1"/>
  <c r="AN23" i="2"/>
  <c r="AO23" i="2" s="1"/>
  <c r="I23" i="2" s="1"/>
  <c r="J23" i="2" s="1"/>
  <c r="AH25" i="2"/>
  <c r="AI25" i="2" s="1"/>
  <c r="U30" i="2"/>
  <c r="Q30" i="2"/>
  <c r="AP30" i="2"/>
  <c r="T30" i="2"/>
  <c r="V30" i="2"/>
  <c r="S30" i="2"/>
  <c r="AQ29" i="2"/>
  <c r="AC28" i="2" l="1"/>
  <c r="AF27" i="2"/>
  <c r="AG27" i="2"/>
  <c r="AH27" i="2" s="1"/>
  <c r="AR28" i="2"/>
  <c r="AS28" i="2" s="1"/>
  <c r="K28" i="2" s="1"/>
  <c r="AA28" i="2"/>
  <c r="AD28" i="2"/>
  <c r="AF28" i="2" s="1"/>
  <c r="AJ25" i="2"/>
  <c r="AI26" i="2"/>
  <c r="Z29" i="2"/>
  <c r="AK26" i="2"/>
  <c r="X30" i="2"/>
  <c r="Y30" i="2" s="1"/>
  <c r="AW30" i="2"/>
  <c r="AX30" i="2" s="1"/>
  <c r="R30" i="2"/>
  <c r="W30" i="2" s="1"/>
  <c r="AL30" i="2"/>
  <c r="AB29" i="2"/>
  <c r="T31" i="2"/>
  <c r="AP31" i="2"/>
  <c r="U31" i="2"/>
  <c r="S31" i="2"/>
  <c r="Q31" i="2"/>
  <c r="V31" i="2"/>
  <c r="AY29" i="2"/>
  <c r="P31" i="2"/>
  <c r="N33" i="2"/>
  <c r="F34" i="2"/>
  <c r="AK24" i="2"/>
  <c r="O32" i="2"/>
  <c r="P32" i="2" s="1"/>
  <c r="AQ30" i="2"/>
  <c r="AJ27" i="2" l="1"/>
  <c r="AG28" i="2"/>
  <c r="AK25" i="2"/>
  <c r="AM25" i="2" s="1"/>
  <c r="AR29" i="2"/>
  <c r="AS29" i="2" s="1"/>
  <c r="K29" i="2" s="1"/>
  <c r="AA29" i="2"/>
  <c r="AM26" i="2"/>
  <c r="AN26" i="2" s="1"/>
  <c r="AO26" i="2" s="1"/>
  <c r="I26" i="2" s="1"/>
  <c r="J26" i="2" s="1"/>
  <c r="AB30" i="2"/>
  <c r="AI27" i="2"/>
  <c r="AK27" i="2"/>
  <c r="AY30" i="2"/>
  <c r="AU26" i="2"/>
  <c r="AT26" i="2"/>
  <c r="AH28" i="2"/>
  <c r="AI28" i="2" s="1"/>
  <c r="X31" i="2"/>
  <c r="Y31" i="2" s="1"/>
  <c r="AQ31" i="2"/>
  <c r="AD29" i="2"/>
  <c r="AC29" i="2"/>
  <c r="AE29" i="2"/>
  <c r="AT25" i="2"/>
  <c r="AU24" i="2"/>
  <c r="AT24" i="2"/>
  <c r="AM24" i="2"/>
  <c r="F35" i="2"/>
  <c r="N34" i="2"/>
  <c r="Z30" i="2"/>
  <c r="S32" i="2"/>
  <c r="AP32" i="2"/>
  <c r="U32" i="2"/>
  <c r="T32" i="2"/>
  <c r="V32" i="2"/>
  <c r="Q32" i="2"/>
  <c r="O33" i="2"/>
  <c r="R31" i="2"/>
  <c r="W31" i="2" s="1"/>
  <c r="AW31" i="2"/>
  <c r="AX31" i="2" s="1"/>
  <c r="AL31" i="2"/>
  <c r="AU25" i="2" l="1"/>
  <c r="AC30" i="2"/>
  <c r="AE30" i="2"/>
  <c r="AJ28" i="2"/>
  <c r="AM27" i="2"/>
  <c r="AN27" i="2" s="1"/>
  <c r="AO27" i="2" s="1"/>
  <c r="I27" i="2" s="1"/>
  <c r="J27" i="2" s="1"/>
  <c r="AB31" i="2"/>
  <c r="AV26" i="2"/>
  <c r="L26" i="2" s="1"/>
  <c r="AN25" i="2"/>
  <c r="AO25" i="2" s="1"/>
  <c r="I25" i="2" s="1"/>
  <c r="J25" i="2" s="1"/>
  <c r="AQ32" i="2"/>
  <c r="AP33" i="2"/>
  <c r="V33" i="2"/>
  <c r="Q33" i="2"/>
  <c r="U33" i="2"/>
  <c r="T33" i="2"/>
  <c r="S33" i="2"/>
  <c r="P33" i="2"/>
  <c r="X32" i="2"/>
  <c r="Y32" i="2" s="1"/>
  <c r="R32" i="2"/>
  <c r="W32" i="2" s="1"/>
  <c r="AW32" i="2"/>
  <c r="AX32" i="2" s="1"/>
  <c r="AL32" i="2"/>
  <c r="F36" i="2"/>
  <c r="N35" i="2"/>
  <c r="AT27" i="2"/>
  <c r="AU27" i="2"/>
  <c r="AY31" i="2"/>
  <c r="AR30" i="2"/>
  <c r="AS30" i="2" s="1"/>
  <c r="K30" i="2" s="1"/>
  <c r="AA30" i="2"/>
  <c r="AN24" i="2"/>
  <c r="AO24" i="2" s="1"/>
  <c r="I24" i="2" s="1"/>
  <c r="J24" i="2" s="1"/>
  <c r="O34" i="2"/>
  <c r="Z31" i="2"/>
  <c r="AV24" i="2"/>
  <c r="L24" i="2" s="1"/>
  <c r="AV25" i="2"/>
  <c r="L25" i="2" s="1"/>
  <c r="AF29" i="2"/>
  <c r="AG29" i="2"/>
  <c r="AD30" i="2"/>
  <c r="AE31" i="2" l="1"/>
  <c r="AK28" i="2"/>
  <c r="AM28" i="2" s="1"/>
  <c r="AN28" i="2" s="1"/>
  <c r="AO28" i="2" s="1"/>
  <c r="I28" i="2" s="1"/>
  <c r="J28" i="2" s="1"/>
  <c r="AB32" i="2"/>
  <c r="AY32" i="2"/>
  <c r="AL33" i="2"/>
  <c r="R33" i="2"/>
  <c r="W33" i="2" s="1"/>
  <c r="AW33" i="2"/>
  <c r="AX33" i="2" s="1"/>
  <c r="X33" i="2"/>
  <c r="Y33" i="2" s="1"/>
  <c r="AF30" i="2"/>
  <c r="AG30" i="2"/>
  <c r="AR31" i="2"/>
  <c r="AS31" i="2" s="1"/>
  <c r="K31" i="2" s="1"/>
  <c r="AA31" i="2"/>
  <c r="AV27" i="2"/>
  <c r="L27" i="2" s="1"/>
  <c r="Z32" i="2"/>
  <c r="AQ33" i="2"/>
  <c r="AC31" i="2"/>
  <c r="U34" i="2"/>
  <c r="Q34" i="2"/>
  <c r="S34" i="2"/>
  <c r="V34" i="2"/>
  <c r="T34" i="2"/>
  <c r="AP34" i="2"/>
  <c r="F37" i="2"/>
  <c r="N36" i="2"/>
  <c r="AD31" i="2"/>
  <c r="AH29" i="2"/>
  <c r="AJ29" i="2" s="1"/>
  <c r="O35" i="2"/>
  <c r="P35" i="2" s="1"/>
  <c r="P34" i="2"/>
  <c r="AT28" i="2" l="1"/>
  <c r="AE32" i="2"/>
  <c r="AU28" i="2"/>
  <c r="AV28" i="2" s="1"/>
  <c r="L28" i="2" s="1"/>
  <c r="AI29" i="2"/>
  <c r="AB33" i="2"/>
  <c r="Z33" i="2"/>
  <c r="AY33" i="2"/>
  <c r="AA32" i="2"/>
  <c r="AR32" i="2"/>
  <c r="AS32" i="2" s="1"/>
  <c r="K32" i="2" s="1"/>
  <c r="AF31" i="2"/>
  <c r="AG31" i="2"/>
  <c r="AW34" i="2"/>
  <c r="AX34" i="2" s="1"/>
  <c r="R34" i="2"/>
  <c r="W34" i="2" s="1"/>
  <c r="AL34" i="2"/>
  <c r="X34" i="2"/>
  <c r="Y34" i="2" s="1"/>
  <c r="AH30" i="2"/>
  <c r="AJ30" i="2" s="1"/>
  <c r="O36" i="2"/>
  <c r="P36" i="2" s="1"/>
  <c r="AC32" i="2"/>
  <c r="AK29" i="2"/>
  <c r="AQ34" i="2"/>
  <c r="T35" i="2"/>
  <c r="V35" i="2"/>
  <c r="Q35" i="2"/>
  <c r="AP35" i="2"/>
  <c r="U35" i="2"/>
  <c r="S35" i="2"/>
  <c r="N37" i="2"/>
  <c r="F38" i="2"/>
  <c r="AD32" i="2"/>
  <c r="AE33" i="2" l="1"/>
  <c r="AC33" i="2"/>
  <c r="AD33" i="2"/>
  <c r="AA33" i="2"/>
  <c r="AB34" i="2"/>
  <c r="AE34" i="2" s="1"/>
  <c r="AR33" i="2"/>
  <c r="AS33" i="2" s="1"/>
  <c r="K33" i="2" s="1"/>
  <c r="Z34" i="2"/>
  <c r="AK30" i="2"/>
  <c r="AY34" i="2"/>
  <c r="AG32" i="2"/>
  <c r="AF32" i="2"/>
  <c r="AT29" i="2"/>
  <c r="AU29" i="2"/>
  <c r="S36" i="2"/>
  <c r="V36" i="2"/>
  <c r="Q36" i="2"/>
  <c r="AP36" i="2"/>
  <c r="U36" i="2"/>
  <c r="T36" i="2"/>
  <c r="AI30" i="2"/>
  <c r="F39" i="2"/>
  <c r="N38" i="2"/>
  <c r="AW35" i="2"/>
  <c r="AX35" i="2" s="1"/>
  <c r="AL35" i="2"/>
  <c r="R35" i="2"/>
  <c r="Z35" i="2" s="1"/>
  <c r="X35" i="2"/>
  <c r="Y35" i="2" s="1"/>
  <c r="AM29" i="2"/>
  <c r="AH31" i="2"/>
  <c r="AJ31" i="2" s="1"/>
  <c r="O37" i="2"/>
  <c r="AF33" i="2"/>
  <c r="AG33" i="2"/>
  <c r="AQ35" i="2"/>
  <c r="AR34" i="2" l="1"/>
  <c r="AS34" i="2" s="1"/>
  <c r="K34" i="2" s="1"/>
  <c r="AD34" i="2"/>
  <c r="AG34" i="2" s="1"/>
  <c r="AA34" i="2"/>
  <c r="AC34" i="2"/>
  <c r="W35" i="2"/>
  <c r="AB35" i="2" s="1"/>
  <c r="AE35" i="2" s="1"/>
  <c r="AK31" i="2"/>
  <c r="AA35" i="2"/>
  <c r="AY35" i="2"/>
  <c r="AQ36" i="2"/>
  <c r="AH33" i="2"/>
  <c r="AI33" i="2" s="1"/>
  <c r="AP37" i="2"/>
  <c r="V37" i="2"/>
  <c r="T37" i="2"/>
  <c r="S37" i="2"/>
  <c r="U37" i="2"/>
  <c r="Q37" i="2"/>
  <c r="O38" i="2"/>
  <c r="P38" i="2" s="1"/>
  <c r="AV29" i="2"/>
  <c r="L29" i="2" s="1"/>
  <c r="AH32" i="2"/>
  <c r="AJ32" i="2" s="1"/>
  <c r="AF34" i="2"/>
  <c r="AI31" i="2"/>
  <c r="N39" i="2"/>
  <c r="F40" i="2"/>
  <c r="X36" i="2"/>
  <c r="Y36" i="2" s="1"/>
  <c r="AU30" i="2"/>
  <c r="AT30" i="2"/>
  <c r="P37" i="2"/>
  <c r="AN29" i="2"/>
  <c r="AO29" i="2" s="1"/>
  <c r="I29" i="2" s="1"/>
  <c r="J29" i="2" s="1"/>
  <c r="AM30" i="2"/>
  <c r="R36" i="2"/>
  <c r="W36" i="2" s="1"/>
  <c r="AW36" i="2"/>
  <c r="AX36" i="2" s="1"/>
  <c r="AL36" i="2"/>
  <c r="AJ33" i="2" l="1"/>
  <c r="AK33" i="2" s="1"/>
  <c r="AM33" i="2" s="1"/>
  <c r="AC35" i="2"/>
  <c r="AR35" i="2"/>
  <c r="AS35" i="2" s="1"/>
  <c r="K35" i="2" s="1"/>
  <c r="AD35" i="2"/>
  <c r="AF35" i="2" s="1"/>
  <c r="AB36" i="2"/>
  <c r="AK32" i="2"/>
  <c r="F41" i="2"/>
  <c r="N40" i="2"/>
  <c r="AH34" i="2"/>
  <c r="AJ34" i="2" s="1"/>
  <c r="Z36" i="2"/>
  <c r="AQ37" i="2"/>
  <c r="AN30" i="2"/>
  <c r="AO30" i="2" s="1"/>
  <c r="I30" i="2" s="1"/>
  <c r="J30" i="2" s="1"/>
  <c r="O39" i="2"/>
  <c r="P39" i="2" s="1"/>
  <c r="AL37" i="2"/>
  <c r="R37" i="2"/>
  <c r="Z37" i="2" s="1"/>
  <c r="AW37" i="2"/>
  <c r="AX37" i="2" s="1"/>
  <c r="AM31" i="2"/>
  <c r="AI32" i="2"/>
  <c r="U38" i="2"/>
  <c r="Q38" i="2"/>
  <c r="S38" i="2"/>
  <c r="T38" i="2"/>
  <c r="AP38" i="2"/>
  <c r="V38" i="2"/>
  <c r="AU31" i="2"/>
  <c r="AT31" i="2"/>
  <c r="AY36" i="2"/>
  <c r="AV30" i="2"/>
  <c r="L30" i="2" s="1"/>
  <c r="X37" i="2"/>
  <c r="Y37" i="2" s="1"/>
  <c r="AG35" i="2" l="1"/>
  <c r="AH35" i="2" s="1"/>
  <c r="AJ35" i="2" s="1"/>
  <c r="AE36" i="2"/>
  <c r="AD36" i="2"/>
  <c r="W37" i="2"/>
  <c r="AB37" i="2" s="1"/>
  <c r="AA37" i="2"/>
  <c r="AK34" i="2"/>
  <c r="O40" i="2"/>
  <c r="X38" i="2"/>
  <c r="Y38" i="2" s="1"/>
  <c r="AQ38" i="2"/>
  <c r="AI34" i="2"/>
  <c r="N41" i="2"/>
  <c r="F42" i="2"/>
  <c r="AN31" i="2"/>
  <c r="AO31" i="2" s="1"/>
  <c r="I31" i="2" s="1"/>
  <c r="J31" i="2" s="1"/>
  <c r="AM32" i="2"/>
  <c r="AN33" i="2"/>
  <c r="AO33" i="2" s="1"/>
  <c r="I33" i="2" s="1"/>
  <c r="J33" i="2" s="1"/>
  <c r="AV31" i="2"/>
  <c r="L31" i="2" s="1"/>
  <c r="AW38" i="2"/>
  <c r="AX38" i="2" s="1"/>
  <c r="R38" i="2"/>
  <c r="W38" i="2" s="1"/>
  <c r="AL38" i="2"/>
  <c r="AT33" i="2"/>
  <c r="AU33" i="2"/>
  <c r="AU32" i="2"/>
  <c r="AT32" i="2"/>
  <c r="AY37" i="2"/>
  <c r="T39" i="2"/>
  <c r="AP39" i="2"/>
  <c r="V39" i="2"/>
  <c r="U39" i="2"/>
  <c r="S39" i="2"/>
  <c r="Q39" i="2"/>
  <c r="AA36" i="2"/>
  <c r="AR36" i="2"/>
  <c r="AS36" i="2" s="1"/>
  <c r="K36" i="2" s="1"/>
  <c r="AC36" i="2"/>
  <c r="AG36" i="2" l="1"/>
  <c r="AH36" i="2" s="1"/>
  <c r="AI36" i="2" s="1"/>
  <c r="AR37" i="2"/>
  <c r="AS37" i="2" s="1"/>
  <c r="K37" i="2" s="1"/>
  <c r="AF36" i="2"/>
  <c r="AC37" i="2"/>
  <c r="AE37" i="2"/>
  <c r="AD37" i="2"/>
  <c r="AB38" i="2"/>
  <c r="AI35" i="2"/>
  <c r="AV32" i="2"/>
  <c r="L32" i="2" s="1"/>
  <c r="AK35" i="2"/>
  <c r="O41" i="2"/>
  <c r="Z38" i="2"/>
  <c r="S40" i="2"/>
  <c r="U40" i="2"/>
  <c r="Q40" i="2"/>
  <c r="T40" i="2"/>
  <c r="AP40" i="2"/>
  <c r="V40" i="2"/>
  <c r="AY38" i="2"/>
  <c r="AN32" i="2"/>
  <c r="AO32" i="2" s="1"/>
  <c r="I32" i="2" s="1"/>
  <c r="J32" i="2" s="1"/>
  <c r="AM34" i="2"/>
  <c r="AQ39" i="2"/>
  <c r="AL39" i="2"/>
  <c r="R39" i="2"/>
  <c r="Z39" i="2" s="1"/>
  <c r="AW39" i="2"/>
  <c r="AX39" i="2" s="1"/>
  <c r="AV33" i="2"/>
  <c r="L33" i="2" s="1"/>
  <c r="AT34" i="2"/>
  <c r="AU34" i="2"/>
  <c r="X39" i="2"/>
  <c r="Y39" i="2" s="1"/>
  <c r="F43" i="2"/>
  <c r="N42" i="2"/>
  <c r="P40" i="2"/>
  <c r="AF37" i="2" l="1"/>
  <c r="AG37" i="2"/>
  <c r="AH37" i="2" s="1"/>
  <c r="AI37" i="2" s="1"/>
  <c r="AE38" i="2"/>
  <c r="AC38" i="2"/>
  <c r="AM35" i="2"/>
  <c r="AN35" i="2" s="1"/>
  <c r="AO35" i="2" s="1"/>
  <c r="I35" i="2" s="1"/>
  <c r="J35" i="2" s="1"/>
  <c r="W39" i="2"/>
  <c r="AB39" i="2" s="1"/>
  <c r="AD38" i="2"/>
  <c r="AA39" i="2"/>
  <c r="AJ36" i="2"/>
  <c r="AP41" i="2"/>
  <c r="V41" i="2"/>
  <c r="T41" i="2"/>
  <c r="U41" i="2"/>
  <c r="S41" i="2"/>
  <c r="Q41" i="2"/>
  <c r="AY39" i="2"/>
  <c r="X40" i="2"/>
  <c r="Y40" i="2" s="1"/>
  <c r="P41" i="2"/>
  <c r="AV34" i="2"/>
  <c r="L34" i="2" s="1"/>
  <c r="AQ40" i="2"/>
  <c r="AW40" i="2"/>
  <c r="AX40" i="2" s="1"/>
  <c r="R40" i="2"/>
  <c r="W40" i="2" s="1"/>
  <c r="AL40" i="2"/>
  <c r="AT35" i="2"/>
  <c r="AU35" i="2"/>
  <c r="O42" i="2"/>
  <c r="P42" i="2" s="1"/>
  <c r="N43" i="2"/>
  <c r="F44" i="2"/>
  <c r="AN34" i="2"/>
  <c r="AO34" i="2" s="1"/>
  <c r="I34" i="2" s="1"/>
  <c r="J34" i="2" s="1"/>
  <c r="AA38" i="2"/>
  <c r="AR38" i="2"/>
  <c r="AS38" i="2" s="1"/>
  <c r="K38" i="2" s="1"/>
  <c r="AG38" i="2" l="1"/>
  <c r="AF38" i="2"/>
  <c r="AB40" i="2"/>
  <c r="AJ37" i="2"/>
  <c r="Z40" i="2"/>
  <c r="AY40" i="2"/>
  <c r="AK36" i="2"/>
  <c r="O43" i="2"/>
  <c r="P43" i="2" s="1"/>
  <c r="AD39" i="2"/>
  <c r="AC39" i="2"/>
  <c r="AE39" i="2"/>
  <c r="X41" i="2"/>
  <c r="Y41" i="2" s="1"/>
  <c r="F45" i="2"/>
  <c r="N44" i="2"/>
  <c r="AV35" i="2"/>
  <c r="L35" i="2" s="1"/>
  <c r="U42" i="2"/>
  <c r="Q42" i="2"/>
  <c r="S42" i="2"/>
  <c r="T42" i="2"/>
  <c r="AP42" i="2"/>
  <c r="V42" i="2"/>
  <c r="AH38" i="2"/>
  <c r="AL41" i="2"/>
  <c r="R41" i="2"/>
  <c r="Z41" i="2" s="1"/>
  <c r="AW41" i="2"/>
  <c r="AX41" i="2" s="1"/>
  <c r="AQ41" i="2"/>
  <c r="AR39" i="2"/>
  <c r="AS39" i="2" s="1"/>
  <c r="K39" i="2" s="1"/>
  <c r="AJ38" i="2" l="1"/>
  <c r="AD40" i="2"/>
  <c r="AE40" i="2"/>
  <c r="AK37" i="2"/>
  <c r="AM37" i="2" s="1"/>
  <c r="AN37" i="2" s="1"/>
  <c r="AO37" i="2" s="1"/>
  <c r="I37" i="2" s="1"/>
  <c r="J37" i="2" s="1"/>
  <c r="AA41" i="2"/>
  <c r="AK38" i="2"/>
  <c r="W41" i="2"/>
  <c r="AB41" i="2" s="1"/>
  <c r="AG39" i="2"/>
  <c r="AF39" i="2"/>
  <c r="AT36" i="2"/>
  <c r="AU36" i="2"/>
  <c r="AM36" i="2"/>
  <c r="AA40" i="2"/>
  <c r="AR40" i="2"/>
  <c r="AS40" i="2" s="1"/>
  <c r="K40" i="2" s="1"/>
  <c r="AC40" i="2"/>
  <c r="AQ42" i="2"/>
  <c r="AW42" i="2"/>
  <c r="AX42" i="2" s="1"/>
  <c r="R42" i="2"/>
  <c r="W42" i="2" s="1"/>
  <c r="AL42" i="2"/>
  <c r="O44" i="2"/>
  <c r="P44" i="2" s="1"/>
  <c r="AY41" i="2"/>
  <c r="AI38" i="2"/>
  <c r="X42" i="2"/>
  <c r="Y42" i="2" s="1"/>
  <c r="N45" i="2"/>
  <c r="F46" i="2"/>
  <c r="T43" i="2"/>
  <c r="AP43" i="2"/>
  <c r="V43" i="2"/>
  <c r="U43" i="2"/>
  <c r="S43" i="2"/>
  <c r="Q43" i="2"/>
  <c r="AG40" i="2" l="1"/>
  <c r="AF40" i="2"/>
  <c r="AU37" i="2"/>
  <c r="AT37" i="2"/>
  <c r="AV36" i="2"/>
  <c r="L36" i="2" s="1"/>
  <c r="Z42" i="2"/>
  <c r="AA42" i="2" s="1"/>
  <c r="AB42" i="2"/>
  <c r="AE42" i="2" s="1"/>
  <c r="AH39" i="2"/>
  <c r="AJ39" i="2" s="1"/>
  <c r="AU38" i="2"/>
  <c r="AT38" i="2"/>
  <c r="AY42" i="2"/>
  <c r="F47" i="2"/>
  <c r="N46" i="2"/>
  <c r="S44" i="2"/>
  <c r="U44" i="2"/>
  <c r="Q44" i="2"/>
  <c r="T44" i="2"/>
  <c r="AP44" i="2"/>
  <c r="V44" i="2"/>
  <c r="AH40" i="2"/>
  <c r="AJ40" i="2" s="1"/>
  <c r="X43" i="2"/>
  <c r="Y43" i="2" s="1"/>
  <c r="O45" i="2"/>
  <c r="AM38" i="2"/>
  <c r="AN36" i="2"/>
  <c r="AO36" i="2" s="1"/>
  <c r="I36" i="2" s="1"/>
  <c r="J36" i="2" s="1"/>
  <c r="AL43" i="2"/>
  <c r="R43" i="2"/>
  <c r="W43" i="2" s="1"/>
  <c r="AW43" i="2"/>
  <c r="AX43" i="2" s="1"/>
  <c r="AQ43" i="2"/>
  <c r="AD41" i="2"/>
  <c r="AC41" i="2"/>
  <c r="AE41" i="2"/>
  <c r="AR41" i="2"/>
  <c r="AS41" i="2" s="1"/>
  <c r="K41" i="2" s="1"/>
  <c r="AB43" i="2" l="1"/>
  <c r="AV37" i="2"/>
  <c r="L37" i="2" s="1"/>
  <c r="AI39" i="2"/>
  <c r="AR42" i="2"/>
  <c r="AS42" i="2" s="1"/>
  <c r="K42" i="2" s="1"/>
  <c r="AD42" i="2"/>
  <c r="AF42" i="2" s="1"/>
  <c r="AC42" i="2"/>
  <c r="AV38" i="2"/>
  <c r="L38" i="2" s="1"/>
  <c r="AE43" i="2"/>
  <c r="AK40" i="2"/>
  <c r="AP45" i="2"/>
  <c r="V45" i="2"/>
  <c r="T45" i="2"/>
  <c r="U45" i="2"/>
  <c r="S45" i="2"/>
  <c r="Q45" i="2"/>
  <c r="AQ44" i="2"/>
  <c r="AW44" i="2"/>
  <c r="AX44" i="2" s="1"/>
  <c r="R44" i="2"/>
  <c r="W44" i="2" s="1"/>
  <c r="AL44" i="2"/>
  <c r="AF41" i="2"/>
  <c r="AG41" i="2"/>
  <c r="P45" i="2"/>
  <c r="AK39" i="2"/>
  <c r="Z43" i="2"/>
  <c r="AN38" i="2"/>
  <c r="AO38" i="2" s="1"/>
  <c r="I38" i="2" s="1"/>
  <c r="J38" i="2" s="1"/>
  <c r="AI40" i="2"/>
  <c r="O46" i="2"/>
  <c r="P46" i="2" s="1"/>
  <c r="AY43" i="2"/>
  <c r="X44" i="2"/>
  <c r="Y44" i="2" s="1"/>
  <c r="N47" i="2"/>
  <c r="F48" i="2"/>
  <c r="AG42" i="2" l="1"/>
  <c r="Z44" i="2"/>
  <c r="AA44" i="2" s="1"/>
  <c r="F49" i="2"/>
  <c r="N48" i="2"/>
  <c r="AR43" i="2"/>
  <c r="AS43" i="2" s="1"/>
  <c r="K43" i="2" s="1"/>
  <c r="AA43" i="2"/>
  <c r="O47" i="2"/>
  <c r="AM40" i="2"/>
  <c r="AU39" i="2"/>
  <c r="AT39" i="2"/>
  <c r="AM39" i="2"/>
  <c r="AH42" i="2"/>
  <c r="AI42" i="2" s="1"/>
  <c r="X45" i="2"/>
  <c r="Y45" i="2" s="1"/>
  <c r="AH41" i="2"/>
  <c r="AI41" i="2" s="1"/>
  <c r="AL45" i="2"/>
  <c r="R45" i="2"/>
  <c r="W45" i="2" s="1"/>
  <c r="AW45" i="2"/>
  <c r="AX45" i="2" s="1"/>
  <c r="AQ45" i="2"/>
  <c r="AC43" i="2"/>
  <c r="AB44" i="2"/>
  <c r="U46" i="2"/>
  <c r="Q46" i="2"/>
  <c r="S46" i="2"/>
  <c r="T46" i="2"/>
  <c r="AP46" i="2"/>
  <c r="V46" i="2"/>
  <c r="AU40" i="2"/>
  <c r="AT40" i="2"/>
  <c r="AD43" i="2"/>
  <c r="AY44" i="2"/>
  <c r="AB45" i="2" l="1"/>
  <c r="AV40" i="2"/>
  <c r="L40" i="2" s="1"/>
  <c r="AJ41" i="2"/>
  <c r="AK41" i="2" s="1"/>
  <c r="AJ42" i="2"/>
  <c r="AV39" i="2"/>
  <c r="L39" i="2" s="1"/>
  <c r="AE45" i="2"/>
  <c r="AF43" i="2"/>
  <c r="AG43" i="2"/>
  <c r="X46" i="2"/>
  <c r="Y46" i="2" s="1"/>
  <c r="AN39" i="2"/>
  <c r="AO39" i="2" s="1"/>
  <c r="I39" i="2" s="1"/>
  <c r="J39" i="2" s="1"/>
  <c r="AN40" i="2"/>
  <c r="AO40" i="2" s="1"/>
  <c r="I40" i="2" s="1"/>
  <c r="J40" i="2" s="1"/>
  <c r="Z45" i="2"/>
  <c r="AY45" i="2"/>
  <c r="AE44" i="2"/>
  <c r="AC44" i="2"/>
  <c r="AD44" i="2"/>
  <c r="T47" i="2"/>
  <c r="AP47" i="2"/>
  <c r="V47" i="2"/>
  <c r="U47" i="2"/>
  <c r="S47" i="2"/>
  <c r="Q47" i="2"/>
  <c r="O48" i="2"/>
  <c r="AQ46" i="2"/>
  <c r="AW46" i="2"/>
  <c r="AX46" i="2" s="1"/>
  <c r="R46" i="2"/>
  <c r="Z46" i="2" s="1"/>
  <c r="AL46" i="2"/>
  <c r="AR44" i="2"/>
  <c r="AS44" i="2" s="1"/>
  <c r="K44" i="2" s="1"/>
  <c r="P47" i="2"/>
  <c r="N49" i="2"/>
  <c r="F50" i="2"/>
  <c r="F54" i="2" s="1"/>
  <c r="N54" i="2" s="1"/>
  <c r="O54" i="2" l="1"/>
  <c r="P54" i="2"/>
  <c r="AK42" i="2"/>
  <c r="AM42" i="2" s="1"/>
  <c r="AN42" i="2" s="1"/>
  <c r="AO42" i="2" s="1"/>
  <c r="I42" i="2" s="1"/>
  <c r="J42" i="2" s="1"/>
  <c r="N50" i="2"/>
  <c r="O50" i="2" s="1"/>
  <c r="F53" i="2"/>
  <c r="N53" i="2" s="1"/>
  <c r="AA46" i="2"/>
  <c r="AL47" i="2"/>
  <c r="R47" i="2"/>
  <c r="Z47" i="2" s="1"/>
  <c r="AW47" i="2"/>
  <c r="AX47" i="2" s="1"/>
  <c r="S48" i="2"/>
  <c r="U48" i="2"/>
  <c r="Q48" i="2"/>
  <c r="T48" i="2"/>
  <c r="AP48" i="2"/>
  <c r="V48" i="2"/>
  <c r="AR45" i="2"/>
  <c r="AS45" i="2" s="1"/>
  <c r="K45" i="2" s="1"/>
  <c r="AA45" i="2"/>
  <c r="W46" i="2"/>
  <c r="AB46" i="2" s="1"/>
  <c r="AC45" i="2"/>
  <c r="O49" i="2"/>
  <c r="X47" i="2"/>
  <c r="Y47" i="2" s="1"/>
  <c r="AU41" i="2"/>
  <c r="AT41" i="2"/>
  <c r="AH43" i="2"/>
  <c r="AJ43" i="2" s="1"/>
  <c r="AM41" i="2"/>
  <c r="AD45" i="2"/>
  <c r="AY46" i="2"/>
  <c r="P48" i="2"/>
  <c r="AQ47" i="2"/>
  <c r="AF44" i="2"/>
  <c r="AG44" i="2"/>
  <c r="AU42" i="2" l="1"/>
  <c r="AP54" i="2"/>
  <c r="V54" i="2"/>
  <c r="T54" i="2"/>
  <c r="Q54" i="2"/>
  <c r="U54" i="2"/>
  <c r="S54" i="2"/>
  <c r="AI43" i="2"/>
  <c r="AT42" i="2"/>
  <c r="AV42" i="2" s="1"/>
  <c r="L42" i="2" s="1"/>
  <c r="O53" i="2"/>
  <c r="P53" i="2" s="1"/>
  <c r="W47" i="2"/>
  <c r="AB47" i="2" s="1"/>
  <c r="AR47" i="2" s="1"/>
  <c r="AS47" i="2" s="1"/>
  <c r="K47" i="2" s="1"/>
  <c r="AA47" i="2"/>
  <c r="AQ48" i="2"/>
  <c r="AK43" i="2"/>
  <c r="AN41" i="2"/>
  <c r="AO41" i="2" s="1"/>
  <c r="I41" i="2" s="1"/>
  <c r="J41" i="2" s="1"/>
  <c r="U50" i="2"/>
  <c r="Q50" i="2"/>
  <c r="S50" i="2"/>
  <c r="T50" i="2"/>
  <c r="AP50" i="2"/>
  <c r="V50" i="2"/>
  <c r="AW48" i="2"/>
  <c r="AX48" i="2" s="1"/>
  <c r="R48" i="2"/>
  <c r="Z48" i="2" s="1"/>
  <c r="AL48" i="2"/>
  <c r="AC46" i="2"/>
  <c r="AE46" i="2"/>
  <c r="AD46" i="2"/>
  <c r="AP49" i="2"/>
  <c r="V49" i="2"/>
  <c r="T49" i="2"/>
  <c r="U49" i="2"/>
  <c r="S49" i="2"/>
  <c r="Q49" i="2"/>
  <c r="AH44" i="2"/>
  <c r="AJ44" i="2" s="1"/>
  <c r="AF45" i="2"/>
  <c r="AG45" i="2"/>
  <c r="AV41" i="2"/>
  <c r="L41" i="2" s="1"/>
  <c r="P49" i="2"/>
  <c r="P50" i="2"/>
  <c r="X48" i="2"/>
  <c r="Y48" i="2" s="1"/>
  <c r="AR46" i="2"/>
  <c r="AS46" i="2" s="1"/>
  <c r="K46" i="2" s="1"/>
  <c r="AY47" i="2"/>
  <c r="AM43" i="2" l="1"/>
  <c r="R54" i="2"/>
  <c r="W54" i="2" s="1"/>
  <c r="AW54" i="2"/>
  <c r="AL54" i="2"/>
  <c r="X54" i="2"/>
  <c r="Y54" i="2" s="1"/>
  <c r="AQ54" i="2"/>
  <c r="AD47" i="2"/>
  <c r="AE47" i="2"/>
  <c r="AC47" i="2"/>
  <c r="S53" i="2"/>
  <c r="Q53" i="2"/>
  <c r="U53" i="2"/>
  <c r="AP53" i="2"/>
  <c r="T53" i="2"/>
  <c r="V53" i="2"/>
  <c r="AA48" i="2"/>
  <c r="AK44" i="2"/>
  <c r="AY48" i="2"/>
  <c r="AQ50" i="2"/>
  <c r="X49" i="2"/>
  <c r="Y49" i="2" s="1"/>
  <c r="AI44" i="2"/>
  <c r="AL49" i="2"/>
  <c r="R49" i="2"/>
  <c r="W49" i="2" s="1"/>
  <c r="AW49" i="2"/>
  <c r="AX49" i="2" s="1"/>
  <c r="AQ49" i="2"/>
  <c r="W48" i="2"/>
  <c r="AB48" i="2" s="1"/>
  <c r="AH45" i="2"/>
  <c r="AJ45" i="2" s="1"/>
  <c r="AF46" i="2"/>
  <c r="AG46" i="2"/>
  <c r="AW50" i="2"/>
  <c r="AX50" i="2" s="1"/>
  <c r="R50" i="2"/>
  <c r="W50" i="2" s="1"/>
  <c r="AL50" i="2"/>
  <c r="AT43" i="2"/>
  <c r="AU43" i="2"/>
  <c r="X50" i="2"/>
  <c r="Y50" i="2" s="1"/>
  <c r="AN43" i="2"/>
  <c r="AO43" i="2" s="1"/>
  <c r="I43" i="2" s="1"/>
  <c r="J43" i="2" s="1"/>
  <c r="Z54" i="2" l="1"/>
  <c r="AA54" i="2" s="1"/>
  <c r="AX54" i="2"/>
  <c r="AY54" i="2"/>
  <c r="AF47" i="2"/>
  <c r="AB54" i="2"/>
  <c r="AG47" i="2"/>
  <c r="AH47" i="2" s="1"/>
  <c r="AB49" i="2"/>
  <c r="AQ53" i="2"/>
  <c r="AW53" i="2"/>
  <c r="R50" i="1" s="1"/>
  <c r="R53" i="2"/>
  <c r="Z53" i="2" s="1"/>
  <c r="AL53" i="2"/>
  <c r="X53" i="2"/>
  <c r="Y53" i="2" s="1"/>
  <c r="Z50" i="2"/>
  <c r="AA50" i="2" s="1"/>
  <c r="AI45" i="2"/>
  <c r="AV43" i="2"/>
  <c r="L43" i="2" s="1"/>
  <c r="AH46" i="2"/>
  <c r="AI46" i="2" s="1"/>
  <c r="AB50" i="2"/>
  <c r="AT44" i="2"/>
  <c r="AU44" i="2"/>
  <c r="AE48" i="2"/>
  <c r="AC48" i="2"/>
  <c r="AD48" i="2"/>
  <c r="AK45" i="2"/>
  <c r="Z49" i="2"/>
  <c r="AY50" i="2"/>
  <c r="AW57" i="2"/>
  <c r="AW58" i="2"/>
  <c r="AM44" i="2"/>
  <c r="AR48" i="2"/>
  <c r="AS48" i="2" s="1"/>
  <c r="K48" i="2" s="1"/>
  <c r="AY49" i="2"/>
  <c r="AJ47" i="2" l="1"/>
  <c r="AE49" i="2"/>
  <c r="AE54" i="2"/>
  <c r="AD54" i="2"/>
  <c r="AC54" i="2"/>
  <c r="AR54" i="2"/>
  <c r="AS54" i="2" s="1"/>
  <c r="K54" i="2" s="1"/>
  <c r="AX53" i="2"/>
  <c r="C42" i="1"/>
  <c r="W53" i="2"/>
  <c r="AB53" i="2" s="1"/>
  <c r="AY53" i="2"/>
  <c r="C43" i="1" s="1"/>
  <c r="AM45" i="2"/>
  <c r="AN45" i="2" s="1"/>
  <c r="AO45" i="2" s="1"/>
  <c r="I45" i="2" s="1"/>
  <c r="J45" i="2" s="1"/>
  <c r="AR50" i="2"/>
  <c r="AS50" i="2" s="1"/>
  <c r="K50" i="2" s="1"/>
  <c r="AA53" i="2"/>
  <c r="AJ46" i="2"/>
  <c r="AI47" i="2"/>
  <c r="AK47" i="2"/>
  <c r="AR49" i="2"/>
  <c r="AS49" i="2" s="1"/>
  <c r="K49" i="2" s="1"/>
  <c r="AA49" i="2"/>
  <c r="AF48" i="2"/>
  <c r="AG48" i="2"/>
  <c r="AC50" i="2"/>
  <c r="AE50" i="2"/>
  <c r="AD50" i="2"/>
  <c r="AC49" i="2"/>
  <c r="AN44" i="2"/>
  <c r="AO44" i="2" s="1"/>
  <c r="I44" i="2" s="1"/>
  <c r="J44" i="2" s="1"/>
  <c r="AV44" i="2"/>
  <c r="L44" i="2" s="1"/>
  <c r="AD49" i="2"/>
  <c r="AT45" i="2"/>
  <c r="AU45" i="2"/>
  <c r="AF54" i="2" l="1"/>
  <c r="AG54" i="2"/>
  <c r="N50" i="1"/>
  <c r="AM47" i="2"/>
  <c r="AN47" i="2" s="1"/>
  <c r="AO47" i="2" s="1"/>
  <c r="I47" i="2" s="1"/>
  <c r="J47" i="2" s="1"/>
  <c r="AD53" i="2"/>
  <c r="AR53" i="2"/>
  <c r="AS53" i="2" s="1"/>
  <c r="K53" i="2" s="1"/>
  <c r="K56" i="2" s="1"/>
  <c r="K58" i="2" s="1"/>
  <c r="B40" i="1" s="1"/>
  <c r="AE53" i="2"/>
  <c r="AC53" i="2"/>
  <c r="AK46" i="2"/>
  <c r="AM46" i="2" s="1"/>
  <c r="AN46" i="2" s="1"/>
  <c r="AO46" i="2" s="1"/>
  <c r="I46" i="2" s="1"/>
  <c r="J46" i="2" s="1"/>
  <c r="AV45" i="2"/>
  <c r="L45" i="2" s="1"/>
  <c r="AH48" i="2"/>
  <c r="AI48" i="2" s="1"/>
  <c r="AF49" i="2"/>
  <c r="AG49" i="2"/>
  <c r="AG50" i="2"/>
  <c r="AF50" i="2"/>
  <c r="AT47" i="2"/>
  <c r="AU47" i="2"/>
  <c r="AH54" i="2" l="1"/>
  <c r="AJ54" i="2" s="1"/>
  <c r="AK54" i="2" s="1"/>
  <c r="N29" i="1"/>
  <c r="C40" i="1"/>
  <c r="AF53" i="2"/>
  <c r="AG53" i="2"/>
  <c r="AH53" i="2" s="1"/>
  <c r="AI53" i="2" s="1"/>
  <c r="C44" i="1" s="1"/>
  <c r="AT46" i="2"/>
  <c r="AU46" i="2"/>
  <c r="AV47" i="2"/>
  <c r="L47" i="2" s="1"/>
  <c r="AH50" i="2"/>
  <c r="AJ50" i="2" s="1"/>
  <c r="AH49" i="2"/>
  <c r="AI49" i="2" s="1"/>
  <c r="AJ48" i="2"/>
  <c r="AI54" i="2" l="1"/>
  <c r="AM54" i="2" s="1"/>
  <c r="AN54" i="2" s="1"/>
  <c r="AO54" i="2" s="1"/>
  <c r="I54" i="2" s="1"/>
  <c r="J54" i="2" s="1"/>
  <c r="AT54" i="2"/>
  <c r="AV46" i="2"/>
  <c r="L46" i="2" s="1"/>
  <c r="AJ53" i="2"/>
  <c r="C46" i="1" s="1"/>
  <c r="AK50" i="2"/>
  <c r="AJ49" i="2"/>
  <c r="AI50" i="2"/>
  <c r="AK48" i="2"/>
  <c r="AU54" i="2" l="1"/>
  <c r="AV54" i="2" s="1"/>
  <c r="L54" i="2" s="1"/>
  <c r="C45" i="1"/>
  <c r="AK53" i="2"/>
  <c r="AU53" i="2" s="1"/>
  <c r="AU50" i="2"/>
  <c r="AT50" i="2"/>
  <c r="AU48" i="2"/>
  <c r="AT48" i="2"/>
  <c r="AM48" i="2"/>
  <c r="AM50" i="2"/>
  <c r="AK49" i="2"/>
  <c r="AT53" i="2" l="1"/>
  <c r="AV53" i="2" s="1"/>
  <c r="L53" i="2" s="1"/>
  <c r="AM53" i="2"/>
  <c r="AN53" i="2" s="1"/>
  <c r="AO53" i="2" s="1"/>
  <c r="I53" i="2" s="1"/>
  <c r="J53" i="2" s="1"/>
  <c r="AV50" i="2"/>
  <c r="L50" i="2" s="1"/>
  <c r="AV48" i="2"/>
  <c r="L48" i="2" s="1"/>
  <c r="AT49" i="2"/>
  <c r="AU49" i="2"/>
  <c r="AM49" i="2"/>
  <c r="AN48" i="2"/>
  <c r="AO48" i="2" s="1"/>
  <c r="I48" i="2" s="1"/>
  <c r="J48" i="2" s="1"/>
  <c r="AN50" i="2"/>
  <c r="AO50" i="2" s="1"/>
  <c r="I50" i="2" s="1"/>
  <c r="J50" i="2" s="1"/>
  <c r="C41" i="1" l="1"/>
  <c r="J50" i="1"/>
  <c r="J29" i="1"/>
  <c r="C39" i="1"/>
  <c r="C38" i="1"/>
  <c r="AN49" i="2"/>
  <c r="AO49" i="2" s="1"/>
  <c r="I49" i="2" s="1"/>
  <c r="J49" i="2" s="1"/>
  <c r="AV49" i="2"/>
  <c r="L49" i="2" s="1"/>
  <c r="L5" i="3"/>
  <c r="L4" i="3"/>
  <c r="M4" i="3" l="1"/>
  <c r="L6" i="3"/>
  <c r="M5" i="3"/>
  <c r="M6" i="3" l="1"/>
  <c r="S5" i="3"/>
  <c r="AN5" i="3"/>
  <c r="Q5" i="3"/>
  <c r="O5" i="3"/>
  <c r="R5" i="3"/>
  <c r="T5" i="3"/>
  <c r="N5" i="3"/>
  <c r="L7" i="3"/>
  <c r="R4" i="3"/>
  <c r="Q4" i="3"/>
  <c r="O4" i="3"/>
  <c r="AN4" i="3"/>
  <c r="T4" i="3"/>
  <c r="S4" i="3"/>
  <c r="N4" i="3"/>
  <c r="AJ5" i="3" l="1"/>
  <c r="AU5" i="3"/>
  <c r="AV5" i="3" s="1"/>
  <c r="P5" i="3"/>
  <c r="X5" i="3" s="1"/>
  <c r="L8" i="3"/>
  <c r="V4" i="3"/>
  <c r="W4" i="3" s="1"/>
  <c r="P4" i="3"/>
  <c r="X4" i="3" s="1"/>
  <c r="AU4" i="3"/>
  <c r="AV4" i="3" s="1"/>
  <c r="AJ4" i="3"/>
  <c r="M7" i="3"/>
  <c r="N7" i="3" s="1"/>
  <c r="V5" i="3"/>
  <c r="W5" i="3" s="1"/>
  <c r="AN6" i="3"/>
  <c r="T6" i="3"/>
  <c r="S6" i="3"/>
  <c r="O6" i="3"/>
  <c r="R6" i="3"/>
  <c r="Q6" i="3"/>
  <c r="AO5" i="3"/>
  <c r="AO4" i="3"/>
  <c r="N6" i="3"/>
  <c r="U4" i="3" l="1"/>
  <c r="Z4" i="3" s="1"/>
  <c r="AP4" i="3" s="1"/>
  <c r="AQ4" i="3" s="1"/>
  <c r="J4" i="3" s="1"/>
  <c r="Y4" i="3"/>
  <c r="Y5" i="3"/>
  <c r="M8" i="3"/>
  <c r="P6" i="3"/>
  <c r="U6" i="3" s="1"/>
  <c r="AJ6" i="3"/>
  <c r="AU6" i="3"/>
  <c r="AV6" i="3" s="1"/>
  <c r="AN7" i="3"/>
  <c r="Q7" i="3"/>
  <c r="S7" i="3"/>
  <c r="R7" i="3"/>
  <c r="O7" i="3"/>
  <c r="T7" i="3"/>
  <c r="L9" i="3"/>
  <c r="AO6" i="3"/>
  <c r="V6" i="3"/>
  <c r="W6" i="3" s="1"/>
  <c r="U5" i="3"/>
  <c r="Z5" i="3" s="1"/>
  <c r="AP5" i="3" s="1"/>
  <c r="AQ5" i="3" s="1"/>
  <c r="J5" i="3" s="1"/>
  <c r="AB4" i="3" l="1"/>
  <c r="AD4" i="3" s="1"/>
  <c r="AA4" i="3"/>
  <c r="Z6" i="3"/>
  <c r="AC4" i="3"/>
  <c r="AO7" i="3"/>
  <c r="AC6" i="3"/>
  <c r="L10" i="3"/>
  <c r="M9" i="3"/>
  <c r="O8" i="3"/>
  <c r="Q8" i="3"/>
  <c r="S8" i="3"/>
  <c r="T8" i="3"/>
  <c r="R8" i="3"/>
  <c r="AN8" i="3"/>
  <c r="P7" i="3"/>
  <c r="U7" i="3" s="1"/>
  <c r="AU7" i="3"/>
  <c r="AV7" i="3" s="1"/>
  <c r="AJ7" i="3"/>
  <c r="V7" i="3"/>
  <c r="W7" i="3" s="1"/>
  <c r="AB5" i="3"/>
  <c r="AA5" i="3"/>
  <c r="AC5" i="3"/>
  <c r="X6" i="3"/>
  <c r="AB6" i="3" s="1"/>
  <c r="N8" i="3"/>
  <c r="AE4" i="3" l="1"/>
  <c r="AF4" i="3" s="1"/>
  <c r="AG4" i="3" s="1"/>
  <c r="AO8" i="3"/>
  <c r="Z7" i="3"/>
  <c r="AD6" i="3"/>
  <c r="AE6" i="3"/>
  <c r="AC7" i="3"/>
  <c r="AE5" i="3"/>
  <c r="AD5" i="3"/>
  <c r="X7" i="3"/>
  <c r="AB7" i="3" s="1"/>
  <c r="L11" i="3"/>
  <c r="R9" i="3"/>
  <c r="AN9" i="3"/>
  <c r="S9" i="3"/>
  <c r="Q9" i="3"/>
  <c r="T9" i="3"/>
  <c r="O9" i="3"/>
  <c r="V8" i="3"/>
  <c r="W8" i="3" s="1"/>
  <c r="N9" i="3"/>
  <c r="M10" i="3"/>
  <c r="N10" i="3" s="1"/>
  <c r="AP6" i="3"/>
  <c r="AQ6" i="3" s="1"/>
  <c r="J6" i="3" s="1"/>
  <c r="Y6" i="3"/>
  <c r="AA6" i="3"/>
  <c r="AJ8" i="3"/>
  <c r="P8" i="3"/>
  <c r="U8" i="3" s="1"/>
  <c r="AU8" i="3"/>
  <c r="AV8" i="3" s="1"/>
  <c r="AO9" i="3" l="1"/>
  <c r="X8" i="3"/>
  <c r="Y8" i="3" s="1"/>
  <c r="Z8" i="3"/>
  <c r="AH4" i="3"/>
  <c r="AI4" i="3" s="1"/>
  <c r="AK4" i="3" s="1"/>
  <c r="AC8" i="3"/>
  <c r="AF5" i="3"/>
  <c r="AH5" i="3" s="1"/>
  <c r="AI5" i="3" s="1"/>
  <c r="M11" i="3"/>
  <c r="V9" i="3"/>
  <c r="W9" i="3" s="1"/>
  <c r="AP7" i="3"/>
  <c r="AQ7" i="3" s="1"/>
  <c r="J7" i="3" s="1"/>
  <c r="Y7" i="3"/>
  <c r="AA7" i="3"/>
  <c r="AU9" i="3"/>
  <c r="AV9" i="3" s="1"/>
  <c r="AJ9" i="3"/>
  <c r="P9" i="3"/>
  <c r="X9" i="3" s="1"/>
  <c r="AF6" i="3"/>
  <c r="AG6" i="3" s="1"/>
  <c r="L12" i="3"/>
  <c r="AE7" i="3"/>
  <c r="AD7" i="3"/>
  <c r="Q10" i="3"/>
  <c r="R10" i="3"/>
  <c r="S10" i="3"/>
  <c r="AN10" i="3"/>
  <c r="T10" i="3"/>
  <c r="O10" i="3"/>
  <c r="AS4" i="3" l="1"/>
  <c r="AG5" i="3"/>
  <c r="AB8" i="3"/>
  <c r="AR4" i="3"/>
  <c r="AA8" i="3"/>
  <c r="AO10" i="3"/>
  <c r="AP8" i="3"/>
  <c r="AQ8" i="3" s="1"/>
  <c r="J8" i="3" s="1"/>
  <c r="AK5" i="3"/>
  <c r="AL5" i="3" s="1"/>
  <c r="AM5" i="3" s="1"/>
  <c r="H5" i="3" s="1"/>
  <c r="I5" i="3" s="1"/>
  <c r="BA5" i="3" s="1"/>
  <c r="AH6" i="3"/>
  <c r="AI6" i="3" s="1"/>
  <c r="AK6" i="3" s="1"/>
  <c r="AL6" i="3" s="1"/>
  <c r="AM6" i="3" s="1"/>
  <c r="H6" i="3" s="1"/>
  <c r="I6" i="3" s="1"/>
  <c r="BA6" i="3" s="1"/>
  <c r="Y9" i="3"/>
  <c r="AL4" i="3"/>
  <c r="AM4" i="3" s="1"/>
  <c r="H4" i="3" s="1"/>
  <c r="I4" i="3" s="1"/>
  <c r="BA4" i="3" s="1"/>
  <c r="AJ10" i="3"/>
  <c r="P10" i="3"/>
  <c r="U10" i="3" s="1"/>
  <c r="AU10" i="3"/>
  <c r="AV10" i="3" s="1"/>
  <c r="V10" i="3"/>
  <c r="W10" i="3" s="1"/>
  <c r="AF7" i="3"/>
  <c r="AH7" i="3" s="1"/>
  <c r="AI7" i="3" s="1"/>
  <c r="L13" i="3"/>
  <c r="S11" i="3"/>
  <c r="AN11" i="3"/>
  <c r="R11" i="3"/>
  <c r="Q11" i="3"/>
  <c r="O11" i="3"/>
  <c r="T11" i="3"/>
  <c r="U9" i="3"/>
  <c r="Z9" i="3" s="1"/>
  <c r="AP9" i="3" s="1"/>
  <c r="AQ9" i="3" s="1"/>
  <c r="J9" i="3" s="1"/>
  <c r="M12" i="3"/>
  <c r="N12" i="3" s="1"/>
  <c r="N11" i="3"/>
  <c r="AE8" i="3"/>
  <c r="AD8" i="3"/>
  <c r="AS5" i="3"/>
  <c r="AR5" i="3"/>
  <c r="AT4" i="3" l="1"/>
  <c r="K4" i="3" s="1"/>
  <c r="AX4" i="3" s="1"/>
  <c r="AY4" i="3" s="1"/>
  <c r="X10" i="3"/>
  <c r="Y10" i="3" s="1"/>
  <c r="Z10" i="3"/>
  <c r="AS6" i="3"/>
  <c r="AO11" i="3"/>
  <c r="AR6" i="3"/>
  <c r="AR7" i="3"/>
  <c r="BB4" i="3"/>
  <c r="BC4" i="3"/>
  <c r="BC6" i="3"/>
  <c r="BB6" i="3"/>
  <c r="M13" i="3"/>
  <c r="N13" i="3" s="1"/>
  <c r="AF8" i="3"/>
  <c r="AG8" i="3" s="1"/>
  <c r="L14" i="3"/>
  <c r="AH8" i="3"/>
  <c r="AI8" i="3" s="1"/>
  <c r="AU11" i="3"/>
  <c r="AV11" i="3" s="1"/>
  <c r="AJ11" i="3"/>
  <c r="P11" i="3"/>
  <c r="U11" i="3" s="1"/>
  <c r="S12" i="3"/>
  <c r="T12" i="3"/>
  <c r="R12" i="3"/>
  <c r="Q12" i="3"/>
  <c r="AN12" i="3"/>
  <c r="O12" i="3"/>
  <c r="AB9" i="3"/>
  <c r="AA9" i="3"/>
  <c r="AC9" i="3"/>
  <c r="BB5" i="3"/>
  <c r="BC5" i="3"/>
  <c r="V11" i="3"/>
  <c r="W11" i="3" s="1"/>
  <c r="AG7" i="3"/>
  <c r="AK7" i="3" s="1"/>
  <c r="AT5" i="3"/>
  <c r="K5" i="3" s="1"/>
  <c r="AA10" i="3" l="1"/>
  <c r="AP10" i="3"/>
  <c r="AQ10" i="3" s="1"/>
  <c r="J10" i="3" s="1"/>
  <c r="AT6" i="3"/>
  <c r="K6" i="3" s="1"/>
  <c r="AX6" i="3" s="1"/>
  <c r="AY6" i="3" s="1"/>
  <c r="AO12" i="3"/>
  <c r="X11" i="3"/>
  <c r="Y11" i="3" s="1"/>
  <c r="AC10" i="3"/>
  <c r="AB10" i="3"/>
  <c r="AK8" i="3"/>
  <c r="AL8" i="3" s="1"/>
  <c r="AM8" i="3" s="1"/>
  <c r="H8" i="3" s="1"/>
  <c r="I8" i="3" s="1"/>
  <c r="BA8" i="3" s="1"/>
  <c r="Z11" i="3"/>
  <c r="AC11" i="3" s="1"/>
  <c r="AX5" i="3"/>
  <c r="AY5" i="3" s="1"/>
  <c r="P12" i="3"/>
  <c r="X12" i="3" s="1"/>
  <c r="AJ12" i="3"/>
  <c r="AU12" i="3"/>
  <c r="AV12" i="3" s="1"/>
  <c r="AL7" i="3"/>
  <c r="AM7" i="3" s="1"/>
  <c r="H7" i="3" s="1"/>
  <c r="I7" i="3" s="1"/>
  <c r="BA7" i="3" s="1"/>
  <c r="L15" i="3"/>
  <c r="AS7" i="3"/>
  <c r="AT7" i="3" s="1"/>
  <c r="K7" i="3" s="1"/>
  <c r="AD9" i="3"/>
  <c r="AE9" i="3"/>
  <c r="V12" i="3"/>
  <c r="W12" i="3" s="1"/>
  <c r="S13" i="3"/>
  <c r="Q13" i="3"/>
  <c r="AN13" i="3"/>
  <c r="T13" i="3"/>
  <c r="R13" i="3"/>
  <c r="O13" i="3"/>
  <c r="M14" i="3"/>
  <c r="AS8" i="3"/>
  <c r="AR8" i="3"/>
  <c r="AB11" i="3" l="1"/>
  <c r="AD10" i="3"/>
  <c r="AE10" i="3"/>
  <c r="AF10" i="3" s="1"/>
  <c r="AG10" i="3" s="1"/>
  <c r="AA11" i="3"/>
  <c r="AP11" i="3"/>
  <c r="AQ11" i="3" s="1"/>
  <c r="J11" i="3" s="1"/>
  <c r="Y12" i="3"/>
  <c r="BC8" i="3"/>
  <c r="BB8" i="3"/>
  <c r="AX7" i="3"/>
  <c r="AY7" i="3" s="1"/>
  <c r="U12" i="3"/>
  <c r="Z12" i="3" s="1"/>
  <c r="AF9" i="3"/>
  <c r="AG9" i="3" s="1"/>
  <c r="L16" i="3"/>
  <c r="M15" i="3"/>
  <c r="V13" i="3"/>
  <c r="W13" i="3" s="1"/>
  <c r="AT8" i="3"/>
  <c r="K8" i="3" s="1"/>
  <c r="AE11" i="3"/>
  <c r="AD11" i="3"/>
  <c r="R14" i="3"/>
  <c r="Q14" i="3"/>
  <c r="S14" i="3"/>
  <c r="T14" i="3"/>
  <c r="AN14" i="3"/>
  <c r="O14" i="3"/>
  <c r="N14" i="3"/>
  <c r="AO13" i="3"/>
  <c r="BB7" i="3"/>
  <c r="BC7" i="3"/>
  <c r="AU13" i="3"/>
  <c r="AV13" i="3" s="1"/>
  <c r="P13" i="3"/>
  <c r="U13" i="3" s="1"/>
  <c r="Z13" i="3" s="1"/>
  <c r="AJ13" i="3"/>
  <c r="AO14" i="3" l="1"/>
  <c r="AH9" i="3"/>
  <c r="AI9" i="3" s="1"/>
  <c r="X13" i="3"/>
  <c r="AP13" i="3" s="1"/>
  <c r="AQ13" i="3" s="1"/>
  <c r="J13" i="3" s="1"/>
  <c r="L17" i="3"/>
  <c r="V14" i="3"/>
  <c r="W14" i="3" s="1"/>
  <c r="M16" i="3"/>
  <c r="N16" i="3" s="1"/>
  <c r="T15" i="3"/>
  <c r="Q15" i="3"/>
  <c r="AN15" i="3"/>
  <c r="R15" i="3"/>
  <c r="S15" i="3"/>
  <c r="O15" i="3"/>
  <c r="AU14" i="3"/>
  <c r="AV14" i="3" s="1"/>
  <c r="P14" i="3"/>
  <c r="U14" i="3" s="1"/>
  <c r="Z14" i="3" s="1"/>
  <c r="AJ14" i="3"/>
  <c r="AF11" i="3"/>
  <c r="AH11" i="3" s="1"/>
  <c r="AI11" i="3" s="1"/>
  <c r="AX8" i="3"/>
  <c r="AY8" i="3" s="1"/>
  <c r="AH10" i="3"/>
  <c r="AI10" i="3" s="1"/>
  <c r="AB12" i="3"/>
  <c r="AA12" i="3"/>
  <c r="AC12" i="3"/>
  <c r="AP12" i="3"/>
  <c r="AQ12" i="3" s="1"/>
  <c r="J12" i="3" s="1"/>
  <c r="AC13" i="3"/>
  <c r="N15" i="3"/>
  <c r="X14" i="3" l="1"/>
  <c r="Y14" i="3" s="1"/>
  <c r="AB13" i="3"/>
  <c r="AE13" i="3" s="1"/>
  <c r="Y13" i="3"/>
  <c r="AR9" i="3"/>
  <c r="AS9" i="3"/>
  <c r="AK9" i="3"/>
  <c r="AL9" i="3" s="1"/>
  <c r="AM9" i="3" s="1"/>
  <c r="H9" i="3" s="1"/>
  <c r="I9" i="3" s="1"/>
  <c r="BA9" i="3" s="1"/>
  <c r="AA13" i="3"/>
  <c r="AG11" i="3"/>
  <c r="AS11" i="3" s="1"/>
  <c r="AC14" i="3"/>
  <c r="M17" i="3"/>
  <c r="AD12" i="3"/>
  <c r="AE12" i="3"/>
  <c r="AO15" i="3"/>
  <c r="AU15" i="3"/>
  <c r="AV15" i="3" s="1"/>
  <c r="P15" i="3"/>
  <c r="X15" i="3" s="1"/>
  <c r="AJ15" i="3"/>
  <c r="AR10" i="3"/>
  <c r="AS10" i="3"/>
  <c r="V15" i="3"/>
  <c r="W15" i="3" s="1"/>
  <c r="AK10" i="3"/>
  <c r="AR11" i="3"/>
  <c r="L18" i="3"/>
  <c r="S16" i="3"/>
  <c r="R16" i="3"/>
  <c r="AN16" i="3"/>
  <c r="Q16" i="3"/>
  <c r="T16" i="3"/>
  <c r="O16" i="3"/>
  <c r="AA14" i="3" l="1"/>
  <c r="AP14" i="3"/>
  <c r="AQ14" i="3" s="1"/>
  <c r="J14" i="3" s="1"/>
  <c r="AB14" i="3"/>
  <c r="AD14" i="3" s="1"/>
  <c r="AO16" i="3"/>
  <c r="AK11" i="3"/>
  <c r="AL11" i="3" s="1"/>
  <c r="AM11" i="3" s="1"/>
  <c r="H11" i="3" s="1"/>
  <c r="I11" i="3" s="1"/>
  <c r="BA11" i="3" s="1"/>
  <c r="AT9" i="3"/>
  <c r="K9" i="3" s="1"/>
  <c r="AX9" i="3" s="1"/>
  <c r="AY9" i="3" s="1"/>
  <c r="AD13" i="3"/>
  <c r="BB9" i="3"/>
  <c r="BC9" i="3"/>
  <c r="Y15" i="3"/>
  <c r="AT11" i="3"/>
  <c r="K11" i="3" s="1"/>
  <c r="AT10" i="3"/>
  <c r="K10" i="3" s="1"/>
  <c r="U15" i="3"/>
  <c r="Z15" i="3" s="1"/>
  <c r="AP15" i="3" s="1"/>
  <c r="AQ15" i="3" s="1"/>
  <c r="J15" i="3" s="1"/>
  <c r="AN17" i="3"/>
  <c r="S17" i="3"/>
  <c r="R17" i="3"/>
  <c r="O17" i="3"/>
  <c r="Q17" i="3"/>
  <c r="T17" i="3"/>
  <c r="AF13" i="3"/>
  <c r="AF12" i="3"/>
  <c r="AG12" i="3" s="1"/>
  <c r="V16" i="3"/>
  <c r="W16" i="3" s="1"/>
  <c r="L19" i="3"/>
  <c r="AL10" i="3"/>
  <c r="AM10" i="3" s="1"/>
  <c r="H10" i="3" s="1"/>
  <c r="I10" i="3" s="1"/>
  <c r="BA10" i="3" s="1"/>
  <c r="N17" i="3"/>
  <c r="P16" i="3"/>
  <c r="U16" i="3" s="1"/>
  <c r="AU16" i="3"/>
  <c r="AV16" i="3" s="1"/>
  <c r="AJ16" i="3"/>
  <c r="M18" i="3"/>
  <c r="AE14" i="3" l="1"/>
  <c r="AF14" i="3" s="1"/>
  <c r="AG14" i="3" s="1"/>
  <c r="AH13" i="3"/>
  <c r="AI13" i="3" s="1"/>
  <c r="AR13" i="3" s="1"/>
  <c r="Z16" i="3"/>
  <c r="AC16" i="3" s="1"/>
  <c r="AG13" i="3"/>
  <c r="BB10" i="3"/>
  <c r="BC10" i="3"/>
  <c r="M19" i="3"/>
  <c r="AO17" i="3"/>
  <c r="AX11" i="3"/>
  <c r="AY11" i="3" s="1"/>
  <c r="R18" i="3"/>
  <c r="O18" i="3"/>
  <c r="S18" i="3"/>
  <c r="T18" i="3"/>
  <c r="AN18" i="3"/>
  <c r="Q18" i="3"/>
  <c r="BB11" i="3"/>
  <c r="BC11" i="3"/>
  <c r="AC15" i="3"/>
  <c r="AB15" i="3"/>
  <c r="AA15" i="3"/>
  <c r="L20" i="3"/>
  <c r="AX10" i="3"/>
  <c r="AY10" i="3" s="1"/>
  <c r="N18" i="3"/>
  <c r="X16" i="3"/>
  <c r="AH12" i="3"/>
  <c r="AI12" i="3" s="1"/>
  <c r="AK12" i="3" s="1"/>
  <c r="V17" i="3"/>
  <c r="W17" i="3" s="1"/>
  <c r="P17" i="3"/>
  <c r="U17" i="3" s="1"/>
  <c r="Z17" i="3" s="1"/>
  <c r="AU17" i="3"/>
  <c r="AV17" i="3" s="1"/>
  <c r="AJ17" i="3"/>
  <c r="AA16" i="3" l="1"/>
  <c r="AK13" i="3"/>
  <c r="AL13" i="3" s="1"/>
  <c r="AM13" i="3" s="1"/>
  <c r="H13" i="3" s="1"/>
  <c r="I13" i="3" s="1"/>
  <c r="BA13" i="3" s="1"/>
  <c r="AS13" i="3"/>
  <c r="AC17" i="3"/>
  <c r="AL12" i="3"/>
  <c r="AM12" i="3" s="1"/>
  <c r="H12" i="3" s="1"/>
  <c r="I12" i="3" s="1"/>
  <c r="BA12" i="3" s="1"/>
  <c r="AO18" i="3"/>
  <c r="AS12" i="3"/>
  <c r="AR12" i="3"/>
  <c r="M20" i="3"/>
  <c r="N20" i="3" s="1"/>
  <c r="P18" i="3"/>
  <c r="U18" i="3" s="1"/>
  <c r="AJ18" i="3"/>
  <c r="AU18" i="3"/>
  <c r="AV18" i="3" s="1"/>
  <c r="V18" i="3"/>
  <c r="W18" i="3" s="1"/>
  <c r="T19" i="3"/>
  <c r="S19" i="3"/>
  <c r="R19" i="3"/>
  <c r="Q19" i="3"/>
  <c r="O19" i="3"/>
  <c r="AN19" i="3"/>
  <c r="L21" i="3"/>
  <c r="AH14" i="3"/>
  <c r="AI14" i="3" s="1"/>
  <c r="AK14" i="3" s="1"/>
  <c r="N19" i="3"/>
  <c r="X17" i="3"/>
  <c r="AB17" i="3" s="1"/>
  <c r="Y16" i="3"/>
  <c r="AP16" i="3"/>
  <c r="AQ16" i="3" s="1"/>
  <c r="J16" i="3" s="1"/>
  <c r="AD15" i="3"/>
  <c r="AE15" i="3"/>
  <c r="AB16" i="3"/>
  <c r="AT13" i="3"/>
  <c r="K13" i="3" s="1"/>
  <c r="Z18" i="3" l="1"/>
  <c r="AT12" i="3"/>
  <c r="K12" i="3" s="1"/>
  <c r="AX12" i="3" s="1"/>
  <c r="AY12" i="3" s="1"/>
  <c r="AD17" i="3"/>
  <c r="AE17" i="3"/>
  <c r="AC18" i="3"/>
  <c r="BC12" i="3"/>
  <c r="BB12" i="3"/>
  <c r="AF15" i="3"/>
  <c r="AG15" i="3" s="1"/>
  <c r="AR14" i="3"/>
  <c r="AS14" i="3"/>
  <c r="AL14" i="3"/>
  <c r="AM14" i="3" s="1"/>
  <c r="H14" i="3" s="1"/>
  <c r="I14" i="3" s="1"/>
  <c r="BA14" i="3" s="1"/>
  <c r="AU19" i="3"/>
  <c r="AV19" i="3" s="1"/>
  <c r="P19" i="3"/>
  <c r="U19" i="3" s="1"/>
  <c r="AJ19" i="3"/>
  <c r="L22" i="3"/>
  <c r="M21" i="3"/>
  <c r="N21" i="3" s="1"/>
  <c r="AD16" i="3"/>
  <c r="AE16" i="3"/>
  <c r="BC13" i="3"/>
  <c r="BB13" i="3"/>
  <c r="T20" i="3"/>
  <c r="R20" i="3"/>
  <c r="S20" i="3"/>
  <c r="Q20" i="3"/>
  <c r="AN20" i="3"/>
  <c r="O20" i="3"/>
  <c r="AX13" i="3"/>
  <c r="AY13" i="3" s="1"/>
  <c r="V19" i="3"/>
  <c r="W19" i="3" s="1"/>
  <c r="Y17" i="3"/>
  <c r="AP17" i="3"/>
  <c r="AQ17" i="3" s="1"/>
  <c r="J17" i="3" s="1"/>
  <c r="X18" i="3"/>
  <c r="AA18" i="3" s="1"/>
  <c r="AO19" i="3"/>
  <c r="AA17" i="3"/>
  <c r="AH15" i="3" l="1"/>
  <c r="AI15" i="3" s="1"/>
  <c r="AK15" i="3" s="1"/>
  <c r="X19" i="3"/>
  <c r="AB18" i="3"/>
  <c r="AE18" i="3" s="1"/>
  <c r="Z19" i="3"/>
  <c r="AC19" i="3" s="1"/>
  <c r="BB14" i="3"/>
  <c r="BC14" i="3"/>
  <c r="L23" i="3"/>
  <c r="V20" i="3"/>
  <c r="W20" i="3" s="1"/>
  <c r="M22" i="3"/>
  <c r="N22" i="3" s="1"/>
  <c r="AT14" i="3"/>
  <c r="K14" i="3" s="1"/>
  <c r="AF16" i="3"/>
  <c r="AG16" i="3" s="1"/>
  <c r="AF17" i="3"/>
  <c r="AG17" i="3" s="1"/>
  <c r="Y19" i="3"/>
  <c r="Y18" i="3"/>
  <c r="AP18" i="3"/>
  <c r="AQ18" i="3" s="1"/>
  <c r="J18" i="3" s="1"/>
  <c r="AO20" i="3"/>
  <c r="AU20" i="3"/>
  <c r="AV20" i="3" s="1"/>
  <c r="P20" i="3"/>
  <c r="U20" i="3" s="1"/>
  <c r="AJ20" i="3"/>
  <c r="R21" i="3"/>
  <c r="T21" i="3"/>
  <c r="S21" i="3"/>
  <c r="AN21" i="3"/>
  <c r="Q21" i="3"/>
  <c r="O21" i="3"/>
  <c r="AS15" i="3" l="1"/>
  <c r="AR15" i="3"/>
  <c r="Z20" i="3"/>
  <c r="AD18" i="3"/>
  <c r="AB19" i="3"/>
  <c r="AE19" i="3" s="1"/>
  <c r="AA19" i="3"/>
  <c r="AP19" i="3"/>
  <c r="AQ19" i="3" s="1"/>
  <c r="J19" i="3" s="1"/>
  <c r="AO21" i="3"/>
  <c r="AH17" i="3"/>
  <c r="AI17" i="3" s="1"/>
  <c r="AK17" i="3" s="1"/>
  <c r="AL17" i="3" s="1"/>
  <c r="AM17" i="3" s="1"/>
  <c r="H17" i="3" s="1"/>
  <c r="I17" i="3" s="1"/>
  <c r="BA17" i="3" s="1"/>
  <c r="X20" i="3"/>
  <c r="Y20" i="3" s="1"/>
  <c r="AC20" i="3"/>
  <c r="AX14" i="3"/>
  <c r="AY14" i="3" s="1"/>
  <c r="AF18" i="3"/>
  <c r="AG18" i="3" s="1"/>
  <c r="AL15" i="3"/>
  <c r="AM15" i="3" s="1"/>
  <c r="H15" i="3" s="1"/>
  <c r="I15" i="3" s="1"/>
  <c r="BA15" i="3" s="1"/>
  <c r="AH16" i="3"/>
  <c r="AI16" i="3" s="1"/>
  <c r="AK16" i="3" s="1"/>
  <c r="L24" i="3"/>
  <c r="M23" i="3"/>
  <c r="V21" i="3"/>
  <c r="W21" i="3" s="1"/>
  <c r="S22" i="3"/>
  <c r="R22" i="3"/>
  <c r="Q22" i="3"/>
  <c r="T22" i="3"/>
  <c r="AN22" i="3"/>
  <c r="O22" i="3"/>
  <c r="AD19" i="3"/>
  <c r="AJ21" i="3"/>
  <c r="P21" i="3"/>
  <c r="U21" i="3" s="1"/>
  <c r="AU21" i="3"/>
  <c r="AV21" i="3" s="1"/>
  <c r="Z21" i="3" l="1"/>
  <c r="AT15" i="3"/>
  <c r="K15" i="3" s="1"/>
  <c r="AX15" i="3" s="1"/>
  <c r="AY15" i="3" s="1"/>
  <c r="AP20" i="3"/>
  <c r="AQ20" i="3" s="1"/>
  <c r="J20" i="3" s="1"/>
  <c r="AR17" i="3"/>
  <c r="AS17" i="3"/>
  <c r="AT17" i="3" s="1"/>
  <c r="K17" i="3" s="1"/>
  <c r="AB20" i="3"/>
  <c r="AD20" i="3" s="1"/>
  <c r="AH18" i="3"/>
  <c r="AI18" i="3" s="1"/>
  <c r="AS18" i="3" s="1"/>
  <c r="AA20" i="3"/>
  <c r="X21" i="3"/>
  <c r="AP21" i="3" s="1"/>
  <c r="AQ21" i="3" s="1"/>
  <c r="J21" i="3" s="1"/>
  <c r="AK18" i="3"/>
  <c r="AL18" i="3" s="1"/>
  <c r="AM18" i="3" s="1"/>
  <c r="H18" i="3" s="1"/>
  <c r="I18" i="3" s="1"/>
  <c r="BA18" i="3" s="1"/>
  <c r="BC15" i="3"/>
  <c r="BB15" i="3"/>
  <c r="S23" i="3"/>
  <c r="R23" i="3"/>
  <c r="AN23" i="3"/>
  <c r="O23" i="3"/>
  <c r="Q23" i="3"/>
  <c r="T23" i="3"/>
  <c r="AF19" i="3"/>
  <c r="AH19" i="3" s="1"/>
  <c r="AI19" i="3" s="1"/>
  <c r="M24" i="3"/>
  <c r="AO22" i="3"/>
  <c r="P22" i="3"/>
  <c r="U22" i="3" s="1"/>
  <c r="AJ22" i="3"/>
  <c r="AU22" i="3"/>
  <c r="AV22" i="3" s="1"/>
  <c r="N23" i="3"/>
  <c r="L25" i="3"/>
  <c r="AC21" i="3"/>
  <c r="AL16" i="3"/>
  <c r="AM16" i="3" s="1"/>
  <c r="H16" i="3" s="1"/>
  <c r="I16" i="3" s="1"/>
  <c r="BA16" i="3" s="1"/>
  <c r="V22" i="3"/>
  <c r="W22" i="3" s="1"/>
  <c r="AS16" i="3"/>
  <c r="AR16" i="3"/>
  <c r="AR18" i="3" l="1"/>
  <c r="AE20" i="3"/>
  <c r="AA21" i="3"/>
  <c r="AB21" i="3"/>
  <c r="AE21" i="3" s="1"/>
  <c r="AT16" i="3"/>
  <c r="K16" i="3" s="1"/>
  <c r="AX16" i="3" s="1"/>
  <c r="AY16" i="3" s="1"/>
  <c r="Y21" i="3"/>
  <c r="AO23" i="3"/>
  <c r="Z22" i="3"/>
  <c r="AC22" i="3" s="1"/>
  <c r="AG19" i="3"/>
  <c r="AS19" i="3" s="1"/>
  <c r="AR19" i="3"/>
  <c r="BC18" i="3"/>
  <c r="BB18" i="3"/>
  <c r="AD21" i="3"/>
  <c r="BB16" i="3"/>
  <c r="BC16" i="3"/>
  <c r="V23" i="3"/>
  <c r="W23" i="3" s="1"/>
  <c r="BC17" i="3"/>
  <c r="BB17" i="3"/>
  <c r="AF20" i="3"/>
  <c r="AG20" i="3" s="1"/>
  <c r="S24" i="3"/>
  <c r="R24" i="3"/>
  <c r="AN24" i="3"/>
  <c r="O24" i="3"/>
  <c r="Q24" i="3"/>
  <c r="T24" i="3"/>
  <c r="N24" i="3"/>
  <c r="X22" i="3"/>
  <c r="L26" i="3"/>
  <c r="AT18" i="3"/>
  <c r="K18" i="3" s="1"/>
  <c r="P23" i="3"/>
  <c r="U23" i="3" s="1"/>
  <c r="AU23" i="3"/>
  <c r="AV23" i="3" s="1"/>
  <c r="AJ23" i="3"/>
  <c r="M25" i="3"/>
  <c r="AX17" i="3"/>
  <c r="AY17" i="3" s="1"/>
  <c r="Z23" i="3" l="1"/>
  <c r="AO24" i="3"/>
  <c r="AK19" i="3"/>
  <c r="AL19" i="3" s="1"/>
  <c r="AM19" i="3" s="1"/>
  <c r="H19" i="3" s="1"/>
  <c r="I19" i="3" s="1"/>
  <c r="BA19" i="3" s="1"/>
  <c r="AT19" i="3"/>
  <c r="K19" i="3" s="1"/>
  <c r="AX19" i="3" s="1"/>
  <c r="AY19" i="3" s="1"/>
  <c r="AC23" i="3"/>
  <c r="X23" i="3"/>
  <c r="L27" i="3"/>
  <c r="AX18" i="3"/>
  <c r="AY18" i="3" s="1"/>
  <c r="AH20" i="3"/>
  <c r="AI20" i="3" s="1"/>
  <c r="AF21" i="3"/>
  <c r="AH21" i="3" s="1"/>
  <c r="AI21" i="3" s="1"/>
  <c r="Y22" i="3"/>
  <c r="AP22" i="3"/>
  <c r="AQ22" i="3" s="1"/>
  <c r="J22" i="3" s="1"/>
  <c r="AB22" i="3"/>
  <c r="V24" i="3"/>
  <c r="W24" i="3" s="1"/>
  <c r="AJ24" i="3"/>
  <c r="P24" i="3"/>
  <c r="X24" i="3" s="1"/>
  <c r="AU24" i="3"/>
  <c r="AV24" i="3" s="1"/>
  <c r="M26" i="3"/>
  <c r="S25" i="3"/>
  <c r="R25" i="3"/>
  <c r="Q25" i="3"/>
  <c r="T25" i="3"/>
  <c r="AN25" i="3"/>
  <c r="O25" i="3"/>
  <c r="N25" i="3"/>
  <c r="AA22" i="3"/>
  <c r="AG21" i="3" l="1"/>
  <c r="AK21" i="3" s="1"/>
  <c r="AR21" i="3"/>
  <c r="AS21" i="3"/>
  <c r="BC19" i="3"/>
  <c r="BB19" i="3"/>
  <c r="Y24" i="3"/>
  <c r="V25" i="3"/>
  <c r="W25" i="3" s="1"/>
  <c r="AS20" i="3"/>
  <c r="AR20" i="3"/>
  <c r="S26" i="3"/>
  <c r="R26" i="3"/>
  <c r="Q26" i="3"/>
  <c r="O26" i="3"/>
  <c r="T26" i="3"/>
  <c r="AN26" i="3"/>
  <c r="N26" i="3"/>
  <c r="U24" i="3"/>
  <c r="Z24" i="3" s="1"/>
  <c r="AP24" i="3" s="1"/>
  <c r="AQ24" i="3" s="1"/>
  <c r="J24" i="3" s="1"/>
  <c r="AE22" i="3"/>
  <c r="AD22" i="3"/>
  <c r="M27" i="3"/>
  <c r="AU25" i="3"/>
  <c r="AV25" i="3" s="1"/>
  <c r="P25" i="3"/>
  <c r="U25" i="3" s="1"/>
  <c r="AJ25" i="3"/>
  <c r="Y23" i="3"/>
  <c r="AP23" i="3"/>
  <c r="AQ23" i="3" s="1"/>
  <c r="J23" i="3" s="1"/>
  <c r="AA23" i="3"/>
  <c r="AB23" i="3"/>
  <c r="AO25" i="3"/>
  <c r="L28" i="3"/>
  <c r="AK20" i="3"/>
  <c r="Z25" i="3" l="1"/>
  <c r="AT20" i="3"/>
  <c r="K20" i="3" s="1"/>
  <c r="AX20" i="3" s="1"/>
  <c r="AY20" i="3" s="1"/>
  <c r="AC25" i="3"/>
  <c r="X25" i="3"/>
  <c r="AO26" i="3"/>
  <c r="AL20" i="3"/>
  <c r="AM20" i="3" s="1"/>
  <c r="H20" i="3" s="1"/>
  <c r="I20" i="3" s="1"/>
  <c r="BA20" i="3" s="1"/>
  <c r="AL21" i="3"/>
  <c r="AM21" i="3" s="1"/>
  <c r="H21" i="3" s="1"/>
  <c r="I21" i="3" s="1"/>
  <c r="BA21" i="3" s="1"/>
  <c r="L29" i="3"/>
  <c r="R27" i="3"/>
  <c r="AN27" i="3"/>
  <c r="S27" i="3"/>
  <c r="T27" i="3"/>
  <c r="O27" i="3"/>
  <c r="Q27" i="3"/>
  <c r="N27" i="3"/>
  <c r="AT21" i="3"/>
  <c r="K21" i="3" s="1"/>
  <c r="M28" i="3"/>
  <c r="N28" i="3" s="1"/>
  <c r="AD23" i="3"/>
  <c r="AE23" i="3"/>
  <c r="V26" i="3"/>
  <c r="W26" i="3" s="1"/>
  <c r="AF22" i="3"/>
  <c r="AG22" i="3" s="1"/>
  <c r="AC24" i="3"/>
  <c r="AA24" i="3"/>
  <c r="AB24" i="3"/>
  <c r="AJ26" i="3"/>
  <c r="P26" i="3"/>
  <c r="X26" i="3" s="1"/>
  <c r="AU26" i="3"/>
  <c r="AV26" i="3" s="1"/>
  <c r="AH22" i="3" l="1"/>
  <c r="AI22" i="3" s="1"/>
  <c r="AK22" i="3" s="1"/>
  <c r="AL22" i="3" s="1"/>
  <c r="AM22" i="3" s="1"/>
  <c r="H22" i="3" s="1"/>
  <c r="I22" i="3" s="1"/>
  <c r="BA22" i="3" s="1"/>
  <c r="Y26" i="3"/>
  <c r="L30" i="3"/>
  <c r="AU27" i="3"/>
  <c r="AV27" i="3" s="1"/>
  <c r="AJ27" i="3"/>
  <c r="P27" i="3"/>
  <c r="U27" i="3" s="1"/>
  <c r="AF23" i="3"/>
  <c r="AH23" i="3" s="1"/>
  <c r="AI23" i="3" s="1"/>
  <c r="BB20" i="3"/>
  <c r="BC20" i="3"/>
  <c r="U26" i="3"/>
  <c r="Z26" i="3" s="1"/>
  <c r="Y25" i="3"/>
  <c r="AP25" i="3"/>
  <c r="AQ25" i="3" s="1"/>
  <c r="J25" i="3" s="1"/>
  <c r="AD24" i="3"/>
  <c r="AE24" i="3"/>
  <c r="V27" i="3"/>
  <c r="W27" i="3" s="1"/>
  <c r="AA25" i="3"/>
  <c r="M29" i="3"/>
  <c r="N29" i="3" s="1"/>
  <c r="BC21" i="3"/>
  <c r="BB21" i="3"/>
  <c r="R28" i="3"/>
  <c r="S28" i="3"/>
  <c r="AN28" i="3"/>
  <c r="O28" i="3"/>
  <c r="Q28" i="3"/>
  <c r="T28" i="3"/>
  <c r="AX21" i="3"/>
  <c r="AY21" i="3" s="1"/>
  <c r="AO27" i="3"/>
  <c r="AB25" i="3"/>
  <c r="AS22" i="3" l="1"/>
  <c r="AR22" i="3"/>
  <c r="AT22" i="3" s="1"/>
  <c r="K22" i="3" s="1"/>
  <c r="AG23" i="3"/>
  <c r="AO28" i="3"/>
  <c r="X27" i="3"/>
  <c r="Y27" i="3" s="1"/>
  <c r="Z27" i="3"/>
  <c r="BB22" i="3"/>
  <c r="BC22" i="3"/>
  <c r="V28" i="3"/>
  <c r="W28" i="3" s="1"/>
  <c r="AF24" i="3"/>
  <c r="AG24" i="3" s="1"/>
  <c r="AK23" i="3"/>
  <c r="P28" i="3"/>
  <c r="X28" i="3" s="1"/>
  <c r="AJ28" i="3"/>
  <c r="AU28" i="3"/>
  <c r="AV28" i="3" s="1"/>
  <c r="R29" i="3"/>
  <c r="AN29" i="3"/>
  <c r="S29" i="3"/>
  <c r="Q29" i="3"/>
  <c r="T29" i="3"/>
  <c r="O29" i="3"/>
  <c r="AR23" i="3"/>
  <c r="AS23" i="3"/>
  <c r="AD25" i="3"/>
  <c r="AE25" i="3"/>
  <c r="AA26" i="3"/>
  <c r="AC26" i="3"/>
  <c r="AB26" i="3"/>
  <c r="L31" i="3"/>
  <c r="AP26" i="3"/>
  <c r="AQ26" i="3" s="1"/>
  <c r="J26" i="3" s="1"/>
  <c r="M30" i="3"/>
  <c r="N30" i="3" s="1"/>
  <c r="AP27" i="3" l="1"/>
  <c r="AQ27" i="3" s="1"/>
  <c r="J27" i="3" s="1"/>
  <c r="AB27" i="3"/>
  <c r="AA27" i="3"/>
  <c r="AC27" i="3"/>
  <c r="AD27" i="3" s="1"/>
  <c r="U28" i="3"/>
  <c r="Z28" i="3" s="1"/>
  <c r="AA28" i="3" s="1"/>
  <c r="AO29" i="3"/>
  <c r="AT23" i="3"/>
  <c r="K23" i="3" s="1"/>
  <c r="Y28" i="3"/>
  <c r="AD26" i="3"/>
  <c r="AE26" i="3"/>
  <c r="AX22" i="3"/>
  <c r="AY22" i="3" s="1"/>
  <c r="V29" i="3"/>
  <c r="W29" i="3" s="1"/>
  <c r="L32" i="3"/>
  <c r="AJ29" i="3"/>
  <c r="P29" i="3"/>
  <c r="X29" i="3" s="1"/>
  <c r="AU29" i="3"/>
  <c r="AV29" i="3" s="1"/>
  <c r="AL23" i="3"/>
  <c r="AM23" i="3" s="1"/>
  <c r="H23" i="3" s="1"/>
  <c r="I23" i="3" s="1"/>
  <c r="BA23" i="3" s="1"/>
  <c r="AN30" i="3"/>
  <c r="S30" i="3"/>
  <c r="R30" i="3"/>
  <c r="Q30" i="3"/>
  <c r="O30" i="3"/>
  <c r="T30" i="3"/>
  <c r="AB28" i="3"/>
  <c r="AH24" i="3"/>
  <c r="AI24" i="3" s="1"/>
  <c r="AF25" i="3"/>
  <c r="AH25" i="3" s="1"/>
  <c r="AI25" i="3" s="1"/>
  <c r="M31" i="3"/>
  <c r="N31" i="3" s="1"/>
  <c r="AE27" i="3" l="1"/>
  <c r="AF27" i="3" s="1"/>
  <c r="AH27" i="3" s="1"/>
  <c r="AI27" i="3" s="1"/>
  <c r="AP28" i="3"/>
  <c r="AQ28" i="3" s="1"/>
  <c r="J28" i="3" s="1"/>
  <c r="AC28" i="3"/>
  <c r="AX23" i="3"/>
  <c r="AY23" i="3" s="1"/>
  <c r="AG25" i="3"/>
  <c r="AK25" i="3" s="1"/>
  <c r="U29" i="3"/>
  <c r="Z29" i="3" s="1"/>
  <c r="AC29" i="3" s="1"/>
  <c r="M32" i="3"/>
  <c r="BC23" i="3"/>
  <c r="BB23" i="3"/>
  <c r="L33" i="3"/>
  <c r="AO30" i="3"/>
  <c r="V30" i="3"/>
  <c r="W30" i="3" s="1"/>
  <c r="AN31" i="3"/>
  <c r="R31" i="3"/>
  <c r="O31" i="3"/>
  <c r="Q31" i="3"/>
  <c r="S31" i="3"/>
  <c r="T31" i="3"/>
  <c r="AE28" i="3"/>
  <c r="AD28" i="3"/>
  <c r="Y29" i="3"/>
  <c r="AR25" i="3"/>
  <c r="AS24" i="3"/>
  <c r="AR24" i="3"/>
  <c r="AJ30" i="3"/>
  <c r="AU30" i="3"/>
  <c r="AV30" i="3" s="1"/>
  <c r="P30" i="3"/>
  <c r="U30" i="3" s="1"/>
  <c r="AF26" i="3"/>
  <c r="AH26" i="3" s="1"/>
  <c r="AI26" i="3" s="1"/>
  <c r="AK24" i="3"/>
  <c r="AS25" i="3" l="1"/>
  <c r="AT25" i="3" s="1"/>
  <c r="K25" i="3" s="1"/>
  <c r="AG27" i="3"/>
  <c r="AP29" i="3"/>
  <c r="AQ29" i="3" s="1"/>
  <c r="J29" i="3" s="1"/>
  <c r="AB29" i="3"/>
  <c r="AE29" i="3" s="1"/>
  <c r="AA29" i="3"/>
  <c r="AT24" i="3"/>
  <c r="K24" i="3" s="1"/>
  <c r="AX24" i="3" s="1"/>
  <c r="AY24" i="3" s="1"/>
  <c r="AG26" i="3"/>
  <c r="AS26" i="3" s="1"/>
  <c r="Z30" i="3"/>
  <c r="AC30" i="3" s="1"/>
  <c r="M33" i="3"/>
  <c r="N33" i="3" s="1"/>
  <c r="AR27" i="3"/>
  <c r="AS27" i="3"/>
  <c r="AR26" i="3"/>
  <c r="P31" i="3"/>
  <c r="U31" i="3" s="1"/>
  <c r="AU31" i="3"/>
  <c r="AV31" i="3" s="1"/>
  <c r="AJ31" i="3"/>
  <c r="AK27" i="3"/>
  <c r="AO31" i="3"/>
  <c r="V31" i="3"/>
  <c r="W31" i="3" s="1"/>
  <c r="X30" i="3"/>
  <c r="S32" i="3"/>
  <c r="R32" i="3"/>
  <c r="AN32" i="3"/>
  <c r="AO32" i="3" s="1"/>
  <c r="Q32" i="3"/>
  <c r="T32" i="3"/>
  <c r="O32" i="3"/>
  <c r="AF28" i="3"/>
  <c r="AH28" i="3" s="1"/>
  <c r="AI28" i="3" s="1"/>
  <c r="AL24" i="3"/>
  <c r="AM24" i="3" s="1"/>
  <c r="H24" i="3" s="1"/>
  <c r="I24" i="3" s="1"/>
  <c r="BA24" i="3" s="1"/>
  <c r="AL25" i="3"/>
  <c r="AM25" i="3" s="1"/>
  <c r="H25" i="3" s="1"/>
  <c r="I25" i="3" s="1"/>
  <c r="BA25" i="3" s="1"/>
  <c r="L34" i="3"/>
  <c r="N32" i="3"/>
  <c r="Z31" i="3" l="1"/>
  <c r="AD29" i="3"/>
  <c r="AK26" i="3"/>
  <c r="AL26" i="3" s="1"/>
  <c r="AM26" i="3" s="1"/>
  <c r="H26" i="3" s="1"/>
  <c r="I26" i="3" s="1"/>
  <c r="BA26" i="3" s="1"/>
  <c r="AG28" i="3"/>
  <c r="AB30" i="3"/>
  <c r="AE30" i="3" s="1"/>
  <c r="AT26" i="3"/>
  <c r="K26" i="3" s="1"/>
  <c r="X31" i="3"/>
  <c r="AA31" i="3" s="1"/>
  <c r="AS28" i="3"/>
  <c r="AR28" i="3"/>
  <c r="BB25" i="3"/>
  <c r="BC25" i="3"/>
  <c r="AF29" i="3"/>
  <c r="AH29" i="3" s="1"/>
  <c r="AI29" i="3" s="1"/>
  <c r="S33" i="3"/>
  <c r="Q33" i="3"/>
  <c r="R33" i="3"/>
  <c r="AN33" i="3"/>
  <c r="T33" i="3"/>
  <c r="O33" i="3"/>
  <c r="AX25" i="3"/>
  <c r="AY25" i="3" s="1"/>
  <c r="BB24" i="3"/>
  <c r="BC24" i="3"/>
  <c r="AJ32" i="3"/>
  <c r="AU32" i="3"/>
  <c r="AV32" i="3" s="1"/>
  <c r="P32" i="3"/>
  <c r="U32" i="3" s="1"/>
  <c r="L35" i="3"/>
  <c r="AA30" i="3"/>
  <c r="Y30" i="3"/>
  <c r="AP30" i="3"/>
  <c r="AQ30" i="3" s="1"/>
  <c r="J30" i="3" s="1"/>
  <c r="AC31" i="3"/>
  <c r="V32" i="3"/>
  <c r="W32" i="3" s="1"/>
  <c r="AL27" i="3"/>
  <c r="AM27" i="3" s="1"/>
  <c r="H27" i="3" s="1"/>
  <c r="I27" i="3" s="1"/>
  <c r="BA27" i="3" s="1"/>
  <c r="AK28" i="3"/>
  <c r="M34" i="3"/>
  <c r="N34" i="3" s="1"/>
  <c r="AT27" i="3"/>
  <c r="K27" i="3" s="1"/>
  <c r="AD30" i="3" l="1"/>
  <c r="Y31" i="3"/>
  <c r="AP31" i="3"/>
  <c r="AQ31" i="3" s="1"/>
  <c r="J31" i="3" s="1"/>
  <c r="AG29" i="3"/>
  <c r="AS29" i="3" s="1"/>
  <c r="AB31" i="3"/>
  <c r="AD31" i="3" s="1"/>
  <c r="AX26" i="3"/>
  <c r="AY26" i="3" s="1"/>
  <c r="AT28" i="3"/>
  <c r="K28" i="3" s="1"/>
  <c r="AX28" i="3" s="1"/>
  <c r="AY28" i="3" s="1"/>
  <c r="Z32" i="3"/>
  <c r="AC32" i="3" s="1"/>
  <c r="AO33" i="3"/>
  <c r="AR29" i="3"/>
  <c r="M35" i="3"/>
  <c r="AL28" i="3"/>
  <c r="AM28" i="3" s="1"/>
  <c r="H28" i="3" s="1"/>
  <c r="I28" i="3" s="1"/>
  <c r="BA28" i="3" s="1"/>
  <c r="V33" i="3"/>
  <c r="W33" i="3" s="1"/>
  <c r="X32" i="3"/>
  <c r="BB26" i="3"/>
  <c r="BC26" i="3"/>
  <c r="AX27" i="3"/>
  <c r="AY27" i="3" s="1"/>
  <c r="P33" i="3"/>
  <c r="X33" i="3" s="1"/>
  <c r="AU33" i="3"/>
  <c r="AV33" i="3" s="1"/>
  <c r="AJ33" i="3"/>
  <c r="BC27" i="3"/>
  <c r="BB27" i="3"/>
  <c r="S34" i="3"/>
  <c r="R34" i="3"/>
  <c r="Q34" i="3"/>
  <c r="T34" i="3"/>
  <c r="AN34" i="3"/>
  <c r="O34" i="3"/>
  <c r="L36" i="3"/>
  <c r="AF30" i="3"/>
  <c r="AH30" i="3" l="1"/>
  <c r="AI30" i="3" s="1"/>
  <c r="AR30" i="3" s="1"/>
  <c r="AE31" i="3"/>
  <c r="AK29" i="3"/>
  <c r="AL29" i="3" s="1"/>
  <c r="AM29" i="3" s="1"/>
  <c r="H29" i="3" s="1"/>
  <c r="I29" i="3" s="1"/>
  <c r="BA29" i="3" s="1"/>
  <c r="AB32" i="3"/>
  <c r="AD32" i="3" s="1"/>
  <c r="AA32" i="3"/>
  <c r="AG30" i="3"/>
  <c r="Y33" i="3"/>
  <c r="U33" i="3"/>
  <c r="Z33" i="3" s="1"/>
  <c r="AT29" i="3"/>
  <c r="K29" i="3" s="1"/>
  <c r="M36" i="3"/>
  <c r="AE32" i="3"/>
  <c r="AJ34" i="3"/>
  <c r="AU34" i="3"/>
  <c r="AV34" i="3" s="1"/>
  <c r="P34" i="3"/>
  <c r="U34" i="3" s="1"/>
  <c r="L37" i="3"/>
  <c r="AO34" i="3"/>
  <c r="BB28" i="3"/>
  <c r="BC28" i="3"/>
  <c r="V34" i="3"/>
  <c r="W34" i="3" s="1"/>
  <c r="AF31" i="3"/>
  <c r="AH31" i="3" s="1"/>
  <c r="AI31" i="3" s="1"/>
  <c r="AG31" i="3"/>
  <c r="S35" i="3"/>
  <c r="R35" i="3"/>
  <c r="Q35" i="3"/>
  <c r="AN35" i="3"/>
  <c r="T35" i="3"/>
  <c r="O35" i="3"/>
  <c r="AP32" i="3"/>
  <c r="AQ32" i="3" s="1"/>
  <c r="J32" i="3" s="1"/>
  <c r="Y32" i="3"/>
  <c r="N35" i="3"/>
  <c r="AK30" i="3" l="1"/>
  <c r="AL30" i="3" s="1"/>
  <c r="AM30" i="3" s="1"/>
  <c r="H30" i="3" s="1"/>
  <c r="I30" i="3" s="1"/>
  <c r="BA30" i="3" s="1"/>
  <c r="BC30" i="3" s="1"/>
  <c r="AS30" i="3"/>
  <c r="Z34" i="3"/>
  <c r="AC34" i="3" s="1"/>
  <c r="S36" i="3"/>
  <c r="AN36" i="3"/>
  <c r="R36" i="3"/>
  <c r="Q36" i="3"/>
  <c r="O36" i="3"/>
  <c r="T36" i="3"/>
  <c r="L38" i="3"/>
  <c r="AC33" i="3"/>
  <c r="AB33" i="3"/>
  <c r="AA33" i="3"/>
  <c r="X34" i="3"/>
  <c r="AB34" i="3" s="1"/>
  <c r="AJ35" i="3"/>
  <c r="P35" i="3"/>
  <c r="U35" i="3" s="1"/>
  <c r="AU35" i="3"/>
  <c r="AV35" i="3" s="1"/>
  <c r="AS31" i="3"/>
  <c r="AR31" i="3"/>
  <c r="M37" i="3"/>
  <c r="BC29" i="3"/>
  <c r="BB29" i="3"/>
  <c r="AF32" i="3"/>
  <c r="AG32" i="3" s="1"/>
  <c r="AP33" i="3"/>
  <c r="AQ33" i="3" s="1"/>
  <c r="J33" i="3" s="1"/>
  <c r="AX29" i="3"/>
  <c r="AY29" i="3" s="1"/>
  <c r="AK31" i="3"/>
  <c r="AT30" i="3"/>
  <c r="K30" i="3" s="1"/>
  <c r="V35" i="3"/>
  <c r="W35" i="3" s="1"/>
  <c r="AO35" i="3"/>
  <c r="N36" i="3"/>
  <c r="BB30" i="3" l="1"/>
  <c r="AT31" i="3"/>
  <c r="K31" i="3" s="1"/>
  <c r="Z35" i="3"/>
  <c r="AC35" i="3" s="1"/>
  <c r="AD34" i="3"/>
  <c r="AE34" i="3"/>
  <c r="AX31" i="3"/>
  <c r="AY31" i="3" s="1"/>
  <c r="L39" i="3"/>
  <c r="AL31" i="3"/>
  <c r="AM31" i="3" s="1"/>
  <c r="H31" i="3" s="1"/>
  <c r="I31" i="3" s="1"/>
  <c r="BA31" i="3" s="1"/>
  <c r="M38" i="3"/>
  <c r="N38" i="3" s="1"/>
  <c r="V36" i="3"/>
  <c r="W36" i="3" s="1"/>
  <c r="Q37" i="3"/>
  <c r="R37" i="3"/>
  <c r="AN37" i="3"/>
  <c r="S37" i="3"/>
  <c r="O37" i="3"/>
  <c r="T37" i="3"/>
  <c r="N37" i="3"/>
  <c r="AJ36" i="3"/>
  <c r="P36" i="3"/>
  <c r="X36" i="3" s="1"/>
  <c r="AU36" i="3"/>
  <c r="AV36" i="3" s="1"/>
  <c r="AA34" i="3"/>
  <c r="X35" i="3"/>
  <c r="AE33" i="3"/>
  <c r="AD33" i="3"/>
  <c r="AX30" i="3"/>
  <c r="AY30" i="3" s="1"/>
  <c r="Y34" i="3"/>
  <c r="AP34" i="3"/>
  <c r="AQ34" i="3" s="1"/>
  <c r="J34" i="3" s="1"/>
  <c r="AH32" i="3"/>
  <c r="AI32" i="3" s="1"/>
  <c r="AK32" i="3" s="1"/>
  <c r="AO36" i="3"/>
  <c r="AO37" i="3" l="1"/>
  <c r="AA35" i="3"/>
  <c r="U36" i="3"/>
  <c r="Z36" i="3" s="1"/>
  <c r="AC36" i="3" s="1"/>
  <c r="Y36" i="3"/>
  <c r="AL32" i="3"/>
  <c r="AM32" i="3" s="1"/>
  <c r="H32" i="3" s="1"/>
  <c r="I32" i="3" s="1"/>
  <c r="BA32" i="3" s="1"/>
  <c r="V37" i="3"/>
  <c r="W37" i="3" s="1"/>
  <c r="Y35" i="3"/>
  <c r="AP35" i="3"/>
  <c r="AQ35" i="3" s="1"/>
  <c r="J35" i="3" s="1"/>
  <c r="Q38" i="3"/>
  <c r="S38" i="3"/>
  <c r="T38" i="3"/>
  <c r="O38" i="3"/>
  <c r="AN38" i="3"/>
  <c r="R38" i="3"/>
  <c r="AA36" i="3"/>
  <c r="AB35" i="3"/>
  <c r="P37" i="3"/>
  <c r="X37" i="3" s="1"/>
  <c r="AU37" i="3"/>
  <c r="AV37" i="3" s="1"/>
  <c r="AJ37" i="3"/>
  <c r="L40" i="3"/>
  <c r="AF34" i="3"/>
  <c r="AH34" i="3" s="1"/>
  <c r="AI34" i="3" s="1"/>
  <c r="AS32" i="3"/>
  <c r="AR32" i="3"/>
  <c r="BC31" i="3"/>
  <c r="BB31" i="3"/>
  <c r="AF33" i="3"/>
  <c r="AG33" i="3" s="1"/>
  <c r="M39" i="3"/>
  <c r="AP36" i="3" l="1"/>
  <c r="AQ36" i="3" s="1"/>
  <c r="J36" i="3" s="1"/>
  <c r="AB36" i="3"/>
  <c r="AD36" i="3" s="1"/>
  <c r="U37" i="3"/>
  <c r="Z37" i="3" s="1"/>
  <c r="AP37" i="3" s="1"/>
  <c r="AQ37" i="3" s="1"/>
  <c r="J37" i="3" s="1"/>
  <c r="AT32" i="3"/>
  <c r="K32" i="3" s="1"/>
  <c r="AG34" i="3"/>
  <c r="AS34" i="3" s="1"/>
  <c r="AR34" i="3"/>
  <c r="Y37" i="3"/>
  <c r="R39" i="3"/>
  <c r="S39" i="3"/>
  <c r="AN39" i="3"/>
  <c r="Q39" i="3"/>
  <c r="T39" i="3"/>
  <c r="O39" i="3"/>
  <c r="AH33" i="3"/>
  <c r="AI33" i="3" s="1"/>
  <c r="AO38" i="3"/>
  <c r="AD35" i="3"/>
  <c r="AE35" i="3"/>
  <c r="N39" i="3"/>
  <c r="V38" i="3"/>
  <c r="W38" i="3" s="1"/>
  <c r="M40" i="3"/>
  <c r="N40" i="3" s="1"/>
  <c r="BB32" i="3"/>
  <c r="BC32" i="3"/>
  <c r="AU38" i="3"/>
  <c r="AV38" i="3" s="1"/>
  <c r="P38" i="3"/>
  <c r="U38" i="3" s="1"/>
  <c r="AJ38" i="3"/>
  <c r="L41" i="3"/>
  <c r="AE36" i="3"/>
  <c r="AK34" i="3" l="1"/>
  <c r="AL34" i="3" s="1"/>
  <c r="AM34" i="3" s="1"/>
  <c r="H34" i="3" s="1"/>
  <c r="I34" i="3" s="1"/>
  <c r="BA34" i="3" s="1"/>
  <c r="AT34" i="3"/>
  <c r="K34" i="3" s="1"/>
  <c r="AX34" i="3" s="1"/>
  <c r="AY34" i="3" s="1"/>
  <c r="AX32" i="3"/>
  <c r="AY32" i="3" s="1"/>
  <c r="Z38" i="3"/>
  <c r="AC38" i="3" s="1"/>
  <c r="AC37" i="3"/>
  <c r="AB37" i="3"/>
  <c r="AA37" i="3"/>
  <c r="X38" i="3"/>
  <c r="L42" i="3"/>
  <c r="AF36" i="3"/>
  <c r="AG36" i="3" s="1"/>
  <c r="M41" i="3"/>
  <c r="N41" i="3" s="1"/>
  <c r="P39" i="3"/>
  <c r="X39" i="3" s="1"/>
  <c r="AJ39" i="3"/>
  <c r="AU39" i="3"/>
  <c r="AV39" i="3" s="1"/>
  <c r="AS33" i="3"/>
  <c r="AR33" i="3"/>
  <c r="R40" i="3"/>
  <c r="AN40" i="3"/>
  <c r="S40" i="3"/>
  <c r="Q40" i="3"/>
  <c r="T40" i="3"/>
  <c r="O40" i="3"/>
  <c r="V39" i="3"/>
  <c r="W39" i="3" s="1"/>
  <c r="AF35" i="3"/>
  <c r="AH35" i="3" s="1"/>
  <c r="AI35" i="3" s="1"/>
  <c r="AO39" i="3"/>
  <c r="AK33" i="3"/>
  <c r="AO40" i="3" l="1"/>
  <c r="AT33" i="3"/>
  <c r="K33" i="3" s="1"/>
  <c r="AX33" i="3" s="1"/>
  <c r="AY33" i="3" s="1"/>
  <c r="AB38" i="3"/>
  <c r="AA38" i="3"/>
  <c r="AH36" i="3"/>
  <c r="AI36" i="3" s="1"/>
  <c r="AK36" i="3" s="1"/>
  <c r="AG35" i="3"/>
  <c r="AK35" i="3" s="1"/>
  <c r="AR35" i="3"/>
  <c r="Y39" i="3"/>
  <c r="AJ40" i="3"/>
  <c r="P40" i="3"/>
  <c r="U40" i="3" s="1"/>
  <c r="AU40" i="3"/>
  <c r="AV40" i="3" s="1"/>
  <c r="M42" i="3"/>
  <c r="R41" i="3"/>
  <c r="S41" i="3"/>
  <c r="Q41" i="3"/>
  <c r="AN41" i="3"/>
  <c r="T41" i="3"/>
  <c r="O41" i="3"/>
  <c r="AE37" i="3"/>
  <c r="AD37" i="3"/>
  <c r="U39" i="3"/>
  <c r="Z39" i="3" s="1"/>
  <c r="AP39" i="3" s="1"/>
  <c r="AQ39" i="3" s="1"/>
  <c r="J39" i="3" s="1"/>
  <c r="V40" i="3"/>
  <c r="W40" i="3" s="1"/>
  <c r="AD38" i="3"/>
  <c r="AE38" i="3"/>
  <c r="L43" i="3"/>
  <c r="AL33" i="3"/>
  <c r="AM33" i="3" s="1"/>
  <c r="H33" i="3" s="1"/>
  <c r="I33" i="3" s="1"/>
  <c r="BA33" i="3" s="1"/>
  <c r="Y38" i="3"/>
  <c r="AP38" i="3"/>
  <c r="AQ38" i="3" s="1"/>
  <c r="J38" i="3" s="1"/>
  <c r="X40" i="3" l="1"/>
  <c r="Y40" i="3" s="1"/>
  <c r="AS36" i="3"/>
  <c r="AT36" i="3" s="1"/>
  <c r="K36" i="3" s="1"/>
  <c r="AS35" i="3"/>
  <c r="AR36" i="3"/>
  <c r="Z40" i="3"/>
  <c r="AO41" i="3"/>
  <c r="BC33" i="3"/>
  <c r="BB33" i="3"/>
  <c r="AF37" i="3"/>
  <c r="AG37" i="3" s="1"/>
  <c r="BB34" i="3"/>
  <c r="BC34" i="3"/>
  <c r="AT35" i="3"/>
  <c r="K35" i="3" s="1"/>
  <c r="P41" i="3"/>
  <c r="U41" i="3" s="1"/>
  <c r="AJ41" i="3"/>
  <c r="AU41" i="3"/>
  <c r="AV41" i="3" s="1"/>
  <c r="R42" i="3"/>
  <c r="AN42" i="3"/>
  <c r="Q42" i="3"/>
  <c r="O42" i="3"/>
  <c r="S42" i="3"/>
  <c r="T42" i="3"/>
  <c r="N42" i="3"/>
  <c r="AC39" i="3"/>
  <c r="AA39" i="3"/>
  <c r="AB39" i="3"/>
  <c r="AL35" i="3"/>
  <c r="AM35" i="3" s="1"/>
  <c r="H35" i="3" s="1"/>
  <c r="I35" i="3" s="1"/>
  <c r="BA35" i="3" s="1"/>
  <c r="L44" i="3"/>
  <c r="M43" i="3"/>
  <c r="V41" i="3"/>
  <c r="W41" i="3" s="1"/>
  <c r="AF38" i="3"/>
  <c r="AG38" i="3" s="1"/>
  <c r="AL36" i="3"/>
  <c r="AM36" i="3" s="1"/>
  <c r="H36" i="3" s="1"/>
  <c r="I36" i="3" s="1"/>
  <c r="BA36" i="3" s="1"/>
  <c r="AP40" i="3" l="1"/>
  <c r="AQ40" i="3" s="1"/>
  <c r="J40" i="3" s="1"/>
  <c r="AC40" i="3"/>
  <c r="AB40" i="3"/>
  <c r="AE40" i="3" s="1"/>
  <c r="AA40" i="3"/>
  <c r="Z41" i="3"/>
  <c r="AH37" i="3"/>
  <c r="AI37" i="3" s="1"/>
  <c r="AR37" i="3" s="1"/>
  <c r="AO42" i="3"/>
  <c r="X41" i="3"/>
  <c r="Y41" i="3" s="1"/>
  <c r="AH38" i="3"/>
  <c r="AI38" i="3" s="1"/>
  <c r="AS38" i="3" s="1"/>
  <c r="BB36" i="3"/>
  <c r="BC36" i="3"/>
  <c r="BB35" i="3"/>
  <c r="BC35" i="3"/>
  <c r="M44" i="3"/>
  <c r="AD40" i="3"/>
  <c r="V42" i="3"/>
  <c r="W42" i="3" s="1"/>
  <c r="AD39" i="3"/>
  <c r="AE39" i="3"/>
  <c r="P42" i="3"/>
  <c r="U42" i="3" s="1"/>
  <c r="AU42" i="3"/>
  <c r="AV42" i="3" s="1"/>
  <c r="AJ42" i="3"/>
  <c r="R43" i="3"/>
  <c r="S43" i="3"/>
  <c r="AN43" i="3"/>
  <c r="Q43" i="3"/>
  <c r="T43" i="3"/>
  <c r="O43" i="3"/>
  <c r="N43" i="3"/>
  <c r="AX36" i="3"/>
  <c r="AY36" i="3" s="1"/>
  <c r="L45" i="3"/>
  <c r="AX35" i="3"/>
  <c r="AY35" i="3" s="1"/>
  <c r="AK37" i="3" l="1"/>
  <c r="AL37" i="3" s="1"/>
  <c r="AM37" i="3" s="1"/>
  <c r="H37" i="3" s="1"/>
  <c r="I37" i="3" s="1"/>
  <c r="BA37" i="3" s="1"/>
  <c r="Z42" i="3"/>
  <c r="AP41" i="3"/>
  <c r="AQ41" i="3" s="1"/>
  <c r="J41" i="3" s="1"/>
  <c r="AK38" i="3"/>
  <c r="AL38" i="3" s="1"/>
  <c r="AM38" i="3" s="1"/>
  <c r="H38" i="3" s="1"/>
  <c r="I38" i="3" s="1"/>
  <c r="BA38" i="3" s="1"/>
  <c r="AO43" i="3"/>
  <c r="AB41" i="3"/>
  <c r="AS37" i="3"/>
  <c r="AT37" i="3" s="1"/>
  <c r="K37" i="3" s="1"/>
  <c r="AC41" i="3"/>
  <c r="AR38" i="3"/>
  <c r="AT38" i="3" s="1"/>
  <c r="K38" i="3" s="1"/>
  <c r="AA41" i="3"/>
  <c r="AC42" i="3"/>
  <c r="AF40" i="3"/>
  <c r="AG40" i="3" s="1"/>
  <c r="AF39" i="3"/>
  <c r="AG39" i="3" s="1"/>
  <c r="X42" i="3"/>
  <c r="AB42" i="3" s="1"/>
  <c r="AJ43" i="3"/>
  <c r="AU43" i="3"/>
  <c r="AV43" i="3" s="1"/>
  <c r="P43" i="3"/>
  <c r="X43" i="3" s="1"/>
  <c r="L46" i="3"/>
  <c r="R44" i="3"/>
  <c r="O44" i="3"/>
  <c r="Q44" i="3"/>
  <c r="AN44" i="3"/>
  <c r="S44" i="3"/>
  <c r="T44" i="3"/>
  <c r="V43" i="3"/>
  <c r="W43" i="3" s="1"/>
  <c r="M45" i="3"/>
  <c r="N44" i="3"/>
  <c r="AH40" i="3" l="1"/>
  <c r="AI40" i="3" s="1"/>
  <c r="AK40" i="3" s="1"/>
  <c r="AL40" i="3" s="1"/>
  <c r="AD41" i="3"/>
  <c r="AE41" i="3"/>
  <c r="Y43" i="3"/>
  <c r="L47" i="3"/>
  <c r="AX37" i="3"/>
  <c r="AY37" i="3" s="1"/>
  <c r="U43" i="3"/>
  <c r="Z43" i="3" s="1"/>
  <c r="BC37" i="3"/>
  <c r="BB37" i="3"/>
  <c r="Y42" i="3"/>
  <c r="AP42" i="3"/>
  <c r="AQ42" i="3" s="1"/>
  <c r="J42" i="3" s="1"/>
  <c r="AA42" i="3"/>
  <c r="AD42" i="3"/>
  <c r="AE42" i="3"/>
  <c r="AX38" i="3"/>
  <c r="AY38" i="3" s="1"/>
  <c r="R45" i="3"/>
  <c r="AN45" i="3"/>
  <c r="T45" i="3"/>
  <c r="Q45" i="3"/>
  <c r="S45" i="3"/>
  <c r="O45" i="3"/>
  <c r="AH39" i="3"/>
  <c r="AI39" i="3" s="1"/>
  <c r="BC38" i="3"/>
  <c r="M46" i="3"/>
  <c r="N46" i="3" s="1"/>
  <c r="AF41" i="3"/>
  <c r="AG41" i="3" s="1"/>
  <c r="P44" i="3"/>
  <c r="U44" i="3" s="1"/>
  <c r="AJ44" i="3"/>
  <c r="AU44" i="3"/>
  <c r="AV44" i="3" s="1"/>
  <c r="V44" i="3"/>
  <c r="W44" i="3" s="1"/>
  <c r="N45" i="3"/>
  <c r="AO44" i="3"/>
  <c r="BB38" i="3"/>
  <c r="AR40" i="3" l="1"/>
  <c r="AS40" i="3"/>
  <c r="AT40" i="3" s="1"/>
  <c r="K40" i="3" s="1"/>
  <c r="AX40" i="3" s="1"/>
  <c r="AY40" i="3" s="1"/>
  <c r="AM40" i="3"/>
  <c r="H40" i="3" s="1"/>
  <c r="I40" i="3" s="1"/>
  <c r="BA40" i="3" s="1"/>
  <c r="AO45" i="3"/>
  <c r="AH41" i="3"/>
  <c r="AI41" i="3" s="1"/>
  <c r="AK41" i="3" s="1"/>
  <c r="Z44" i="3"/>
  <c r="AC44" i="3" s="1"/>
  <c r="AA43" i="3"/>
  <c r="AB43" i="3"/>
  <c r="AC43" i="3"/>
  <c r="AU45" i="3"/>
  <c r="AV45" i="3" s="1"/>
  <c r="P45" i="3"/>
  <c r="U45" i="3" s="1"/>
  <c r="AJ45" i="3"/>
  <c r="AF42" i="3"/>
  <c r="AH42" i="3" s="1"/>
  <c r="AI42" i="3" s="1"/>
  <c r="X44" i="3"/>
  <c r="R46" i="3"/>
  <c r="T46" i="3"/>
  <c r="S46" i="3"/>
  <c r="AN46" i="3"/>
  <c r="O46" i="3"/>
  <c r="Q46" i="3"/>
  <c r="V45" i="3"/>
  <c r="W45" i="3" s="1"/>
  <c r="AP43" i="3"/>
  <c r="AQ43" i="3" s="1"/>
  <c r="J43" i="3" s="1"/>
  <c r="AS39" i="3"/>
  <c r="AR39" i="3"/>
  <c r="L48" i="3"/>
  <c r="M47" i="3"/>
  <c r="N47" i="3" s="1"/>
  <c r="AK39" i="3"/>
  <c r="AG42" i="3" l="1"/>
  <c r="Z45" i="3"/>
  <c r="AO46" i="3"/>
  <c r="AT39" i="3"/>
  <c r="K39" i="3" s="1"/>
  <c r="AL41" i="3"/>
  <c r="AM41" i="3" s="1"/>
  <c r="H41" i="3" s="1"/>
  <c r="I41" i="3" s="1"/>
  <c r="BA41" i="3" s="1"/>
  <c r="X45" i="3"/>
  <c r="AR41" i="3"/>
  <c r="AS41" i="3"/>
  <c r="AS42" i="3"/>
  <c r="AR42" i="3"/>
  <c r="Y44" i="3"/>
  <c r="AP44" i="3"/>
  <c r="AQ44" i="3" s="1"/>
  <c r="J44" i="3" s="1"/>
  <c r="AD43" i="3"/>
  <c r="AE43" i="3"/>
  <c r="AC45" i="3"/>
  <c r="V46" i="3"/>
  <c r="W46" i="3" s="1"/>
  <c r="AL39" i="3"/>
  <c r="AM39" i="3" s="1"/>
  <c r="H39" i="3" s="1"/>
  <c r="I39" i="3" s="1"/>
  <c r="BA39" i="3" s="1"/>
  <c r="R47" i="3"/>
  <c r="S47" i="3"/>
  <c r="Q47" i="3"/>
  <c r="AN47" i="3"/>
  <c r="T47" i="3"/>
  <c r="O47" i="3"/>
  <c r="L49" i="3"/>
  <c r="AJ46" i="3"/>
  <c r="P46" i="3"/>
  <c r="X46" i="3" s="1"/>
  <c r="AU46" i="3"/>
  <c r="AV46" i="3" s="1"/>
  <c r="AA44" i="3"/>
  <c r="AK42" i="3"/>
  <c r="AB44" i="3"/>
  <c r="M48" i="3"/>
  <c r="N48" i="3" s="1"/>
  <c r="AB45" i="3" l="1"/>
  <c r="AT42" i="3"/>
  <c r="K42" i="3" s="1"/>
  <c r="AX42" i="3" s="1"/>
  <c r="AY42" i="3" s="1"/>
  <c r="AT41" i="3"/>
  <c r="K41" i="3" s="1"/>
  <c r="AX39" i="3"/>
  <c r="AY39" i="3" s="1"/>
  <c r="AP45" i="3"/>
  <c r="AQ45" i="3" s="1"/>
  <c r="J45" i="3" s="1"/>
  <c r="Y45" i="3"/>
  <c r="AA45" i="3"/>
  <c r="AO47" i="3"/>
  <c r="BB41" i="3"/>
  <c r="BC41" i="3"/>
  <c r="U46" i="3"/>
  <c r="Z46" i="3" s="1"/>
  <c r="AA46" i="3" s="1"/>
  <c r="Y46" i="3"/>
  <c r="AE44" i="3"/>
  <c r="AD44" i="3"/>
  <c r="BC39" i="3"/>
  <c r="BB39" i="3"/>
  <c r="BB40" i="3"/>
  <c r="BC40" i="3"/>
  <c r="V47" i="3"/>
  <c r="W47" i="3" s="1"/>
  <c r="AN48" i="3"/>
  <c r="Q48" i="3"/>
  <c r="R48" i="3"/>
  <c r="O48" i="3"/>
  <c r="S48" i="3"/>
  <c r="T48" i="3"/>
  <c r="AJ47" i="3"/>
  <c r="P47" i="3"/>
  <c r="U47" i="3" s="1"/>
  <c r="Z47" i="3" s="1"/>
  <c r="AU47" i="3"/>
  <c r="AV47" i="3" s="1"/>
  <c r="L50" i="3"/>
  <c r="AE45" i="3"/>
  <c r="AD45" i="3"/>
  <c r="AL42" i="3"/>
  <c r="AM42" i="3" s="1"/>
  <c r="H42" i="3" s="1"/>
  <c r="I42" i="3" s="1"/>
  <c r="BA42" i="3" s="1"/>
  <c r="M49" i="3"/>
  <c r="N49" i="3" s="1"/>
  <c r="AF43" i="3"/>
  <c r="AG43" i="3" s="1"/>
  <c r="AX41" i="3" l="1"/>
  <c r="AY41" i="3" s="1"/>
  <c r="AB46" i="3"/>
  <c r="AP46" i="3"/>
  <c r="AQ46" i="3" s="1"/>
  <c r="J46" i="3" s="1"/>
  <c r="AC46" i="3"/>
  <c r="AE46" i="3" s="1"/>
  <c r="AC47" i="3"/>
  <c r="BB42" i="3"/>
  <c r="BC42" i="3"/>
  <c r="AH43" i="3"/>
  <c r="AI43" i="3" s="1"/>
  <c r="AF45" i="3"/>
  <c r="AG45" i="3" s="1"/>
  <c r="M50" i="3"/>
  <c r="N50" i="3" s="1"/>
  <c r="AH44" i="3"/>
  <c r="AI44" i="3" s="1"/>
  <c r="AU48" i="3"/>
  <c r="AV48" i="3" s="1"/>
  <c r="AJ48" i="3"/>
  <c r="P48" i="3"/>
  <c r="X48" i="3" s="1"/>
  <c r="X47" i="3"/>
  <c r="AB47" i="3" s="1"/>
  <c r="AO48" i="3"/>
  <c r="AF44" i="3"/>
  <c r="AG44" i="3" s="1"/>
  <c r="V48" i="3"/>
  <c r="W48" i="3" s="1"/>
  <c r="S49" i="3"/>
  <c r="Q49" i="3"/>
  <c r="T49" i="3"/>
  <c r="R49" i="3"/>
  <c r="AN49" i="3"/>
  <c r="O49" i="3"/>
  <c r="L51" i="3"/>
  <c r="AD46" i="3" l="1"/>
  <c r="AH45" i="3"/>
  <c r="AI45" i="3" s="1"/>
  <c r="AS45" i="3" s="1"/>
  <c r="AO49" i="3"/>
  <c r="U48" i="3"/>
  <c r="Z48" i="3" s="1"/>
  <c r="AP48" i="3" s="1"/>
  <c r="AQ48" i="3" s="1"/>
  <c r="J48" i="3" s="1"/>
  <c r="AA47" i="3"/>
  <c r="AD47" i="3"/>
  <c r="AE47" i="3"/>
  <c r="Y48" i="3"/>
  <c r="AS44" i="3"/>
  <c r="AR44" i="3"/>
  <c r="AT44" i="3" s="1"/>
  <c r="K44" i="3" s="1"/>
  <c r="V49" i="3"/>
  <c r="W49" i="3" s="1"/>
  <c r="S50" i="3"/>
  <c r="Q50" i="3"/>
  <c r="AN50" i="3"/>
  <c r="T50" i="3"/>
  <c r="O50" i="3"/>
  <c r="R50" i="3"/>
  <c r="M51" i="3"/>
  <c r="AS43" i="3"/>
  <c r="AR43" i="3"/>
  <c r="AF46" i="3"/>
  <c r="AJ49" i="3"/>
  <c r="P49" i="3"/>
  <c r="X49" i="3" s="1"/>
  <c r="AU49" i="3"/>
  <c r="AV49" i="3" s="1"/>
  <c r="Y47" i="3"/>
  <c r="AP47" i="3"/>
  <c r="AQ47" i="3" s="1"/>
  <c r="J47" i="3" s="1"/>
  <c r="AK43" i="3"/>
  <c r="AK44" i="3"/>
  <c r="L52" i="3"/>
  <c r="AH46" i="3" l="1"/>
  <c r="AI46" i="3" s="1"/>
  <c r="AR46" i="3" s="1"/>
  <c r="AR45" i="3"/>
  <c r="AK45" i="3"/>
  <c r="AL45" i="3" s="1"/>
  <c r="AM45" i="3" s="1"/>
  <c r="H45" i="3" s="1"/>
  <c r="I45" i="3" s="1"/>
  <c r="BA45" i="3" s="1"/>
  <c r="AB48" i="3"/>
  <c r="AA48" i="3"/>
  <c r="AC48" i="3"/>
  <c r="AT43" i="3"/>
  <c r="K43" i="3" s="1"/>
  <c r="AX43" i="3" s="1"/>
  <c r="AY43" i="3" s="1"/>
  <c r="AO50" i="3"/>
  <c r="AG46" i="3"/>
  <c r="AX44" i="3"/>
  <c r="AY44" i="3" s="1"/>
  <c r="Y49" i="3"/>
  <c r="AL43" i="3"/>
  <c r="AM43" i="3" s="1"/>
  <c r="H43" i="3" s="1"/>
  <c r="I43" i="3" s="1"/>
  <c r="BA43" i="3" s="1"/>
  <c r="AT45" i="3"/>
  <c r="K45" i="3" s="1"/>
  <c r="S51" i="3"/>
  <c r="R51" i="3"/>
  <c r="T51" i="3"/>
  <c r="AN51" i="3"/>
  <c r="Q51" i="3"/>
  <c r="O51" i="3"/>
  <c r="AJ50" i="3"/>
  <c r="P50" i="3"/>
  <c r="X50" i="3" s="1"/>
  <c r="AU50" i="3"/>
  <c r="AV50" i="3" s="1"/>
  <c r="AE48" i="3"/>
  <c r="AD48" i="3"/>
  <c r="U49" i="3"/>
  <c r="Z49" i="3" s="1"/>
  <c r="AL44" i="3"/>
  <c r="AM44" i="3" s="1"/>
  <c r="H44" i="3" s="1"/>
  <c r="I44" i="3" s="1"/>
  <c r="BA44" i="3" s="1"/>
  <c r="N51" i="3"/>
  <c r="AF47" i="3"/>
  <c r="AG47" i="3" s="1"/>
  <c r="V50" i="3"/>
  <c r="W50" i="3" s="1"/>
  <c r="L53" i="3"/>
  <c r="M52" i="3"/>
  <c r="AS46" i="3" l="1"/>
  <c r="AT46" i="3" s="1"/>
  <c r="K46" i="3" s="1"/>
  <c r="AX46" i="3" s="1"/>
  <c r="AY46" i="3" s="1"/>
  <c r="AK46" i="3"/>
  <c r="AL46" i="3" s="1"/>
  <c r="AM46" i="3" s="1"/>
  <c r="H46" i="3" s="1"/>
  <c r="I46" i="3" s="1"/>
  <c r="BA46" i="3" s="1"/>
  <c r="AH47" i="3"/>
  <c r="AI47" i="3" s="1"/>
  <c r="AS47" i="3" s="1"/>
  <c r="Y50" i="3"/>
  <c r="BB45" i="3"/>
  <c r="BC45" i="3"/>
  <c r="Q52" i="3"/>
  <c r="T52" i="3"/>
  <c r="S52" i="3"/>
  <c r="R52" i="3"/>
  <c r="AN52" i="3"/>
  <c r="O52" i="3"/>
  <c r="V51" i="3"/>
  <c r="W51" i="3" s="1"/>
  <c r="N52" i="3"/>
  <c r="M53" i="3"/>
  <c r="N53" i="3" s="1"/>
  <c r="AA49" i="3"/>
  <c r="AC49" i="3"/>
  <c r="AB49" i="3"/>
  <c r="L54" i="3"/>
  <c r="AX45" i="3"/>
  <c r="AY45" i="3" s="1"/>
  <c r="BB43" i="3"/>
  <c r="BC43" i="3"/>
  <c r="AR47" i="3"/>
  <c r="BC44" i="3"/>
  <c r="BB44" i="3"/>
  <c r="U50" i="3"/>
  <c r="Z50" i="3" s="1"/>
  <c r="AJ51" i="3"/>
  <c r="AU51" i="3"/>
  <c r="AV51" i="3" s="1"/>
  <c r="P51" i="3"/>
  <c r="X51" i="3" s="1"/>
  <c r="AK47" i="3"/>
  <c r="AO51" i="3"/>
  <c r="AF48" i="3"/>
  <c r="AH48" i="3" s="1"/>
  <c r="AI48" i="3" s="1"/>
  <c r="AP49" i="3"/>
  <c r="AQ49" i="3" s="1"/>
  <c r="J49" i="3" s="1"/>
  <c r="AT47" i="3" l="1"/>
  <c r="K47" i="3" s="1"/>
  <c r="AX47" i="3" s="1"/>
  <c r="AY47" i="3" s="1"/>
  <c r="U51" i="3"/>
  <c r="Z51" i="3" s="1"/>
  <c r="AA51" i="3" s="1"/>
  <c r="Y51" i="3"/>
  <c r="AR48" i="3"/>
  <c r="AG48" i="3"/>
  <c r="AK48" i="3" s="1"/>
  <c r="V52" i="3"/>
  <c r="W52" i="3" s="1"/>
  <c r="AC50" i="3"/>
  <c r="AA50" i="3"/>
  <c r="AB50" i="3"/>
  <c r="AL47" i="3"/>
  <c r="AM47" i="3" s="1"/>
  <c r="H47" i="3" s="1"/>
  <c r="I47" i="3" s="1"/>
  <c r="BA47" i="3" s="1"/>
  <c r="AD49" i="3"/>
  <c r="AE49" i="3"/>
  <c r="P52" i="3"/>
  <c r="X52" i="3" s="1"/>
  <c r="AU52" i="3"/>
  <c r="AV52" i="3" s="1"/>
  <c r="AJ52" i="3"/>
  <c r="BC46" i="3"/>
  <c r="BB46" i="3"/>
  <c r="L55" i="3"/>
  <c r="AO52" i="3"/>
  <c r="AP50" i="3"/>
  <c r="AQ50" i="3" s="1"/>
  <c r="J50" i="3" s="1"/>
  <c r="M54" i="3"/>
  <c r="N54" i="3" s="1"/>
  <c r="T53" i="3"/>
  <c r="R53" i="3"/>
  <c r="Q53" i="3"/>
  <c r="O53" i="3"/>
  <c r="S53" i="3"/>
  <c r="AN53" i="3"/>
  <c r="AC51" i="3" l="1"/>
  <c r="AB51" i="3"/>
  <c r="AP51" i="3"/>
  <c r="AQ51" i="3" s="1"/>
  <c r="J51" i="3" s="1"/>
  <c r="AS48" i="3"/>
  <c r="Y52" i="3"/>
  <c r="AF49" i="3"/>
  <c r="AH49" i="3" s="1"/>
  <c r="AI49" i="3" s="1"/>
  <c r="AD50" i="3"/>
  <c r="AE50" i="3"/>
  <c r="AU53" i="3"/>
  <c r="AV53" i="3" s="1"/>
  <c r="P53" i="3"/>
  <c r="U53" i="3" s="1"/>
  <c r="AJ53" i="3"/>
  <c r="L56" i="3"/>
  <c r="AD51" i="3"/>
  <c r="AE51" i="3"/>
  <c r="V53" i="3"/>
  <c r="W53" i="3" s="1"/>
  <c r="BB47" i="3"/>
  <c r="BC47" i="3"/>
  <c r="U52" i="3"/>
  <c r="Z52" i="3" s="1"/>
  <c r="AT48" i="3"/>
  <c r="K48" i="3" s="1"/>
  <c r="M55" i="3"/>
  <c r="N55" i="3" s="1"/>
  <c r="AO53" i="3"/>
  <c r="R54" i="3"/>
  <c r="S54" i="3"/>
  <c r="AN54" i="3"/>
  <c r="AO54" i="3" s="1"/>
  <c r="Q54" i="3"/>
  <c r="O54" i="3"/>
  <c r="T54" i="3"/>
  <c r="AL48" i="3"/>
  <c r="AM48" i="3" s="1"/>
  <c r="H48" i="3" s="1"/>
  <c r="I48" i="3" s="1"/>
  <c r="BA48" i="3" s="1"/>
  <c r="AG49" i="3" l="1"/>
  <c r="AS49" i="3" s="1"/>
  <c r="Z53" i="3"/>
  <c r="BC48" i="3"/>
  <c r="BB48" i="3"/>
  <c r="AC53" i="3"/>
  <c r="AF51" i="3"/>
  <c r="AH51" i="3" s="1"/>
  <c r="AI51" i="3" s="1"/>
  <c r="AF50" i="3"/>
  <c r="AH50" i="3" s="1"/>
  <c r="AI50" i="3" s="1"/>
  <c r="AU54" i="3"/>
  <c r="AV54" i="3" s="1"/>
  <c r="P54" i="3"/>
  <c r="X54" i="3" s="1"/>
  <c r="AJ54" i="3"/>
  <c r="AC52" i="3"/>
  <c r="AB52" i="3"/>
  <c r="AA52" i="3"/>
  <c r="L57" i="3"/>
  <c r="V54" i="3"/>
  <c r="W54" i="3" s="1"/>
  <c r="X53" i="3"/>
  <c r="M56" i="3"/>
  <c r="N56" i="3" s="1"/>
  <c r="AP52" i="3"/>
  <c r="AQ52" i="3" s="1"/>
  <c r="J52" i="3" s="1"/>
  <c r="AN55" i="3"/>
  <c r="R55" i="3"/>
  <c r="S55" i="3"/>
  <c r="O55" i="3"/>
  <c r="Q55" i="3"/>
  <c r="T55" i="3"/>
  <c r="AX48" i="3"/>
  <c r="AY48" i="3" s="1"/>
  <c r="AR49" i="3"/>
  <c r="AK49" i="3" l="1"/>
  <c r="AL49" i="3" s="1"/>
  <c r="AM49" i="3" s="1"/>
  <c r="H49" i="3" s="1"/>
  <c r="I49" i="3" s="1"/>
  <c r="BA49" i="3" s="1"/>
  <c r="AT49" i="3"/>
  <c r="K49" i="3" s="1"/>
  <c r="AX49" i="3" s="1"/>
  <c r="AY49" i="3" s="1"/>
  <c r="AG50" i="3"/>
  <c r="AS50" i="3" s="1"/>
  <c r="AG51" i="3"/>
  <c r="AK51" i="3" s="1"/>
  <c r="AL51" i="3" s="1"/>
  <c r="AM51" i="3" s="1"/>
  <c r="H51" i="3" s="1"/>
  <c r="I51" i="3" s="1"/>
  <c r="BA51" i="3" s="1"/>
  <c r="U54" i="3"/>
  <c r="Z54" i="3" s="1"/>
  <c r="AA54" i="3" s="1"/>
  <c r="Y54" i="3"/>
  <c r="Y53" i="3"/>
  <c r="AP53" i="3"/>
  <c r="AQ53" i="3" s="1"/>
  <c r="J53" i="3" s="1"/>
  <c r="AR51" i="3"/>
  <c r="AO55" i="3"/>
  <c r="AB53" i="3"/>
  <c r="P55" i="3"/>
  <c r="X55" i="3" s="1"/>
  <c r="AJ55" i="3"/>
  <c r="AU55" i="3"/>
  <c r="AV55" i="3" s="1"/>
  <c r="AR50" i="3"/>
  <c r="L58" i="3"/>
  <c r="M57" i="3"/>
  <c r="AA53" i="3"/>
  <c r="V55" i="3"/>
  <c r="W55" i="3" s="1"/>
  <c r="R56" i="3"/>
  <c r="AN56" i="3"/>
  <c r="Q56" i="3"/>
  <c r="T56" i="3"/>
  <c r="O56" i="3"/>
  <c r="S56" i="3"/>
  <c r="AD52" i="3"/>
  <c r="AE52" i="3"/>
  <c r="AK50" i="3" l="1"/>
  <c r="AL50" i="3" s="1"/>
  <c r="AM50" i="3" s="1"/>
  <c r="H50" i="3" s="1"/>
  <c r="I50" i="3" s="1"/>
  <c r="BA50" i="3" s="1"/>
  <c r="BC51" i="3" s="1"/>
  <c r="AP54" i="3"/>
  <c r="AQ54" i="3" s="1"/>
  <c r="J54" i="3" s="1"/>
  <c r="AC54" i="3"/>
  <c r="AB54" i="3"/>
  <c r="AS51" i="3"/>
  <c r="AO56" i="3"/>
  <c r="BC49" i="3"/>
  <c r="BB49" i="3"/>
  <c r="Y55" i="3"/>
  <c r="AT50" i="3"/>
  <c r="K50" i="3" s="1"/>
  <c r="U55" i="3"/>
  <c r="Z55" i="3" s="1"/>
  <c r="AP55" i="3" s="1"/>
  <c r="AQ55" i="3" s="1"/>
  <c r="J55" i="3" s="1"/>
  <c r="AE53" i="3"/>
  <c r="AD53" i="3"/>
  <c r="AJ56" i="3"/>
  <c r="P56" i="3"/>
  <c r="U56" i="3" s="1"/>
  <c r="AU56" i="3"/>
  <c r="AV56" i="3" s="1"/>
  <c r="R57" i="3"/>
  <c r="S57" i="3"/>
  <c r="O57" i="3"/>
  <c r="T57" i="3"/>
  <c r="AN57" i="3"/>
  <c r="Q57" i="3"/>
  <c r="N57" i="3"/>
  <c r="V56" i="3"/>
  <c r="W56" i="3" s="1"/>
  <c r="AF52" i="3"/>
  <c r="AH52" i="3" s="1"/>
  <c r="AI52" i="3" s="1"/>
  <c r="L59" i="3"/>
  <c r="M58" i="3"/>
  <c r="N58" i="3" s="1"/>
  <c r="AT51" i="3"/>
  <c r="K51" i="3" s="1"/>
  <c r="AE54" i="3" l="1"/>
  <c r="AF54" i="3" s="1"/>
  <c r="AD54" i="3"/>
  <c r="AG52" i="3"/>
  <c r="AS52" i="3" s="1"/>
  <c r="Z56" i="3"/>
  <c r="AC56" i="3" s="1"/>
  <c r="AR52" i="3"/>
  <c r="AX50" i="3"/>
  <c r="AY50" i="3" s="1"/>
  <c r="BC50" i="3"/>
  <c r="BB50" i="3"/>
  <c r="BB51" i="3"/>
  <c r="M59" i="3"/>
  <c r="N59" i="3" s="1"/>
  <c r="AJ57" i="3"/>
  <c r="P57" i="3"/>
  <c r="X57" i="3" s="1"/>
  <c r="AU57" i="3"/>
  <c r="AV57" i="3" s="1"/>
  <c r="AX51" i="3"/>
  <c r="AY51" i="3" s="1"/>
  <c r="AO57" i="3"/>
  <c r="V57" i="3"/>
  <c r="W57" i="3" s="1"/>
  <c r="AF53" i="3"/>
  <c r="AH53" i="3" s="1"/>
  <c r="AI53" i="3" s="1"/>
  <c r="X56" i="3"/>
  <c r="AB56" i="3" s="1"/>
  <c r="AB55" i="3"/>
  <c r="AC55" i="3"/>
  <c r="AA55" i="3"/>
  <c r="S58" i="3"/>
  <c r="R58" i="3"/>
  <c r="Q58" i="3"/>
  <c r="T58" i="3"/>
  <c r="O58" i="3"/>
  <c r="AN58" i="3"/>
  <c r="L60" i="3"/>
  <c r="AK52" i="3" l="1"/>
  <c r="AL52" i="3" s="1"/>
  <c r="AM52" i="3" s="1"/>
  <c r="H52" i="3" s="1"/>
  <c r="I52" i="3" s="1"/>
  <c r="BA52" i="3" s="1"/>
  <c r="AH54" i="3"/>
  <c r="AI54" i="3" s="1"/>
  <c r="AR54" i="3" s="1"/>
  <c r="AG53" i="3"/>
  <c r="AK53" i="3" s="1"/>
  <c r="AG54" i="3"/>
  <c r="U57" i="3"/>
  <c r="Z57" i="3" s="1"/>
  <c r="AC57" i="3" s="1"/>
  <c r="AO58" i="3"/>
  <c r="AE56" i="3"/>
  <c r="AD56" i="3"/>
  <c r="AT52" i="3"/>
  <c r="K52" i="3" s="1"/>
  <c r="AE55" i="3"/>
  <c r="AD55" i="3"/>
  <c r="M60" i="3"/>
  <c r="N60" i="3" s="1"/>
  <c r="AR53" i="3"/>
  <c r="V58" i="3"/>
  <c r="W58" i="3" s="1"/>
  <c r="S59" i="3"/>
  <c r="AN59" i="3"/>
  <c r="T59" i="3"/>
  <c r="Q59" i="3"/>
  <c r="O59" i="3"/>
  <c r="R59" i="3"/>
  <c r="AJ58" i="3"/>
  <c r="P58" i="3"/>
  <c r="X58" i="3" s="1"/>
  <c r="AU58" i="3"/>
  <c r="AV58" i="3" s="1"/>
  <c r="L61" i="3"/>
  <c r="Y56" i="3"/>
  <c r="AP56" i="3"/>
  <c r="AQ56" i="3" s="1"/>
  <c r="J56" i="3" s="1"/>
  <c r="Y57" i="3"/>
  <c r="AA56" i="3"/>
  <c r="AS53" i="3" l="1"/>
  <c r="AT53" i="3" s="1"/>
  <c r="K53" i="3" s="1"/>
  <c r="AS54" i="3"/>
  <c r="AT54" i="3" s="1"/>
  <c r="K54" i="3" s="1"/>
  <c r="AK54" i="3"/>
  <c r="AL54" i="3" s="1"/>
  <c r="AM54" i="3" s="1"/>
  <c r="H54" i="3" s="1"/>
  <c r="I54" i="3" s="1"/>
  <c r="BA54" i="3" s="1"/>
  <c r="AB57" i="3"/>
  <c r="AP57" i="3"/>
  <c r="AQ57" i="3" s="1"/>
  <c r="J57" i="3" s="1"/>
  <c r="AA57" i="3"/>
  <c r="U58" i="3"/>
  <c r="Z58" i="3" s="1"/>
  <c r="AB58" i="3" s="1"/>
  <c r="Y58" i="3"/>
  <c r="AF55" i="3"/>
  <c r="AH55" i="3" s="1"/>
  <c r="AI55" i="3" s="1"/>
  <c r="AO59" i="3"/>
  <c r="AL53" i="3"/>
  <c r="AM53" i="3" s="1"/>
  <c r="H53" i="3" s="1"/>
  <c r="I53" i="3" s="1"/>
  <c r="BA53" i="3" s="1"/>
  <c r="BB52" i="3"/>
  <c r="BC52" i="3"/>
  <c r="L62" i="3"/>
  <c r="P59" i="3"/>
  <c r="X59" i="3" s="1"/>
  <c r="AJ59" i="3"/>
  <c r="AU59" i="3"/>
  <c r="AV59" i="3" s="1"/>
  <c r="M61" i="3"/>
  <c r="N61" i="3" s="1"/>
  <c r="AX52" i="3"/>
  <c r="AY52" i="3" s="1"/>
  <c r="V59" i="3"/>
  <c r="W59" i="3" s="1"/>
  <c r="AD57" i="3"/>
  <c r="AE57" i="3"/>
  <c r="AF56" i="3"/>
  <c r="AG56" i="3" s="1"/>
  <c r="T60" i="3"/>
  <c r="S60" i="3"/>
  <c r="Q60" i="3"/>
  <c r="O60" i="3"/>
  <c r="R60" i="3"/>
  <c r="AN60" i="3"/>
  <c r="AP58" i="3" l="1"/>
  <c r="AQ58" i="3" s="1"/>
  <c r="J58" i="3" s="1"/>
  <c r="AC58" i="3"/>
  <c r="AE58" i="3" s="1"/>
  <c r="AA58" i="3"/>
  <c r="AG55" i="3"/>
  <c r="AK55" i="3" s="1"/>
  <c r="U59" i="3"/>
  <c r="Z59" i="3" s="1"/>
  <c r="AP59" i="3" s="1"/>
  <c r="AQ59" i="3" s="1"/>
  <c r="J59" i="3" s="1"/>
  <c r="AH56" i="3"/>
  <c r="AI56" i="3" s="1"/>
  <c r="AR56" i="3" s="1"/>
  <c r="AR55" i="3"/>
  <c r="Y59" i="3"/>
  <c r="BB53" i="3"/>
  <c r="BC53" i="3"/>
  <c r="BC54" i="3"/>
  <c r="BB54" i="3"/>
  <c r="AF57" i="3"/>
  <c r="AG57" i="3" s="1"/>
  <c r="AX54" i="3"/>
  <c r="AY54" i="3" s="1"/>
  <c r="V60" i="3"/>
  <c r="W60" i="3" s="1"/>
  <c r="L63" i="3"/>
  <c r="R61" i="3"/>
  <c r="Q61" i="3"/>
  <c r="S61" i="3"/>
  <c r="AN61" i="3"/>
  <c r="O61" i="3"/>
  <c r="T61" i="3"/>
  <c r="P60" i="3"/>
  <c r="X60" i="3" s="1"/>
  <c r="AJ60" i="3"/>
  <c r="AU60" i="3"/>
  <c r="AV60" i="3" s="1"/>
  <c r="M62" i="3"/>
  <c r="N62" i="3" s="1"/>
  <c r="AO60" i="3"/>
  <c r="AX53" i="3"/>
  <c r="AY53" i="3" s="1"/>
  <c r="AD58" i="3" l="1"/>
  <c r="AS55" i="3"/>
  <c r="AT55" i="3" s="1"/>
  <c r="K55" i="3" s="1"/>
  <c r="AX55" i="3" s="1"/>
  <c r="AY55" i="3" s="1"/>
  <c r="AH57" i="3"/>
  <c r="AI57" i="3" s="1"/>
  <c r="AS57" i="3" s="1"/>
  <c r="AK56" i="3"/>
  <c r="AB59" i="3"/>
  <c r="AS56" i="3"/>
  <c r="AT56" i="3" s="1"/>
  <c r="K56" i="3" s="1"/>
  <c r="AA59" i="3"/>
  <c r="AC59" i="3"/>
  <c r="AE59" i="3" s="1"/>
  <c r="Y60" i="3"/>
  <c r="V61" i="3"/>
  <c r="W61" i="3" s="1"/>
  <c r="M63" i="3"/>
  <c r="N63" i="3" s="1"/>
  <c r="AF58" i="3"/>
  <c r="AG58" i="3"/>
  <c r="L64" i="3"/>
  <c r="AO61" i="3"/>
  <c r="Q62" i="3"/>
  <c r="S62" i="3"/>
  <c r="R62" i="3"/>
  <c r="AN62" i="3"/>
  <c r="T62" i="3"/>
  <c r="O62" i="3"/>
  <c r="AL55" i="3"/>
  <c r="AM55" i="3" s="1"/>
  <c r="H55" i="3" s="1"/>
  <c r="I55" i="3" s="1"/>
  <c r="BA55" i="3" s="1"/>
  <c r="U60" i="3"/>
  <c r="Z60" i="3" s="1"/>
  <c r="AK57" i="3"/>
  <c r="AL56" i="3"/>
  <c r="AM56" i="3" s="1"/>
  <c r="H56" i="3" s="1"/>
  <c r="I56" i="3" s="1"/>
  <c r="BA56" i="3" s="1"/>
  <c r="AU61" i="3"/>
  <c r="AV61" i="3" s="1"/>
  <c r="AJ61" i="3"/>
  <c r="P61" i="3"/>
  <c r="X61" i="3" s="1"/>
  <c r="AH58" i="3" l="1"/>
  <c r="AI58" i="3" s="1"/>
  <c r="AK58" i="3" s="1"/>
  <c r="AR57" i="3"/>
  <c r="AT57" i="3" s="1"/>
  <c r="K57" i="3" s="1"/>
  <c r="AX57" i="3" s="1"/>
  <c r="AY57" i="3" s="1"/>
  <c r="AD59" i="3"/>
  <c r="AO62" i="3"/>
  <c r="Y61" i="3"/>
  <c r="AX56" i="3"/>
  <c r="AY56" i="3" s="1"/>
  <c r="V62" i="3"/>
  <c r="W62" i="3" s="1"/>
  <c r="AS58" i="3"/>
  <c r="AR58" i="3"/>
  <c r="U61" i="3"/>
  <c r="Z61" i="3" s="1"/>
  <c r="AL57" i="3"/>
  <c r="AM57" i="3" s="1"/>
  <c r="H57" i="3" s="1"/>
  <c r="I57" i="3" s="1"/>
  <c r="BA57" i="3" s="1"/>
  <c r="BC56" i="3"/>
  <c r="BB56" i="3"/>
  <c r="AF59" i="3"/>
  <c r="AG59" i="3" s="1"/>
  <c r="AC60" i="3"/>
  <c r="AA60" i="3"/>
  <c r="AB60" i="3"/>
  <c r="L65" i="3"/>
  <c r="M64" i="3"/>
  <c r="BC55" i="3"/>
  <c r="BB55" i="3"/>
  <c r="AU62" i="3"/>
  <c r="AV62" i="3" s="1"/>
  <c r="P62" i="3"/>
  <c r="X62" i="3" s="1"/>
  <c r="AJ62" i="3"/>
  <c r="AP60" i="3"/>
  <c r="AQ60" i="3" s="1"/>
  <c r="J60" i="3" s="1"/>
  <c r="T63" i="3"/>
  <c r="R63" i="3"/>
  <c r="S63" i="3"/>
  <c r="Q63" i="3"/>
  <c r="AN63" i="3"/>
  <c r="O63" i="3"/>
  <c r="AH59" i="3" l="1"/>
  <c r="AI59" i="3" s="1"/>
  <c r="AK59" i="3" s="1"/>
  <c r="AO63" i="3"/>
  <c r="AT58" i="3"/>
  <c r="K58" i="3" s="1"/>
  <c r="Y62" i="3"/>
  <c r="P63" i="3"/>
  <c r="U63" i="3" s="1"/>
  <c r="AU63" i="3"/>
  <c r="AV63" i="3" s="1"/>
  <c r="AJ63" i="3"/>
  <c r="AE60" i="3"/>
  <c r="AD60" i="3"/>
  <c r="U62" i="3"/>
  <c r="Z62" i="3" s="1"/>
  <c r="AA61" i="3"/>
  <c r="AC61" i="3"/>
  <c r="AB61" i="3"/>
  <c r="AL58" i="3"/>
  <c r="AM58" i="3" s="1"/>
  <c r="H58" i="3" s="1"/>
  <c r="I58" i="3" s="1"/>
  <c r="BA58" i="3" s="1"/>
  <c r="S64" i="3"/>
  <c r="AN64" i="3"/>
  <c r="Q64" i="3"/>
  <c r="R64" i="3"/>
  <c r="T64" i="3"/>
  <c r="O64" i="3"/>
  <c r="N64" i="3"/>
  <c r="L66" i="3"/>
  <c r="AP61" i="3"/>
  <c r="AQ61" i="3" s="1"/>
  <c r="J61" i="3" s="1"/>
  <c r="BB57" i="3"/>
  <c r="BC57" i="3"/>
  <c r="V63" i="3"/>
  <c r="W63" i="3" s="1"/>
  <c r="M65" i="3"/>
  <c r="AS59" i="3" l="1"/>
  <c r="AR59" i="3"/>
  <c r="AT59" i="3" s="1"/>
  <c r="K59" i="3" s="1"/>
  <c r="AX59" i="3" s="1"/>
  <c r="AY59" i="3" s="1"/>
  <c r="Z63" i="3"/>
  <c r="AC63" i="3" s="1"/>
  <c r="AX58" i="3"/>
  <c r="AY58" i="3" s="1"/>
  <c r="BC58" i="3"/>
  <c r="BB58" i="3"/>
  <c r="L67" i="3"/>
  <c r="M66" i="3"/>
  <c r="N66" i="3" s="1"/>
  <c r="P64" i="3"/>
  <c r="X64" i="3" s="1"/>
  <c r="AJ64" i="3"/>
  <c r="AU64" i="3"/>
  <c r="AV64" i="3" s="1"/>
  <c r="AA62" i="3"/>
  <c r="AB62" i="3"/>
  <c r="AC62" i="3"/>
  <c r="AE61" i="3"/>
  <c r="AD61" i="3"/>
  <c r="V64" i="3"/>
  <c r="W64" i="3" s="1"/>
  <c r="AO64" i="3"/>
  <c r="AF60" i="3"/>
  <c r="AH60" i="3" s="1"/>
  <c r="AI60" i="3" s="1"/>
  <c r="AP62" i="3"/>
  <c r="AQ62" i="3" s="1"/>
  <c r="J62" i="3" s="1"/>
  <c r="AL59" i="3"/>
  <c r="AM59" i="3" s="1"/>
  <c r="H59" i="3" s="1"/>
  <c r="I59" i="3" s="1"/>
  <c r="BA59" i="3" s="1"/>
  <c r="S65" i="3"/>
  <c r="T65" i="3"/>
  <c r="O65" i="3"/>
  <c r="AN65" i="3"/>
  <c r="R65" i="3"/>
  <c r="Q65" i="3"/>
  <c r="N65" i="3"/>
  <c r="X63" i="3"/>
  <c r="U64" i="3" l="1"/>
  <c r="AG60" i="3"/>
  <c r="AS60" i="3" s="1"/>
  <c r="Z64" i="3"/>
  <c r="AP64" i="3" s="1"/>
  <c r="AQ64" i="3" s="1"/>
  <c r="J64" i="3" s="1"/>
  <c r="Y64" i="3"/>
  <c r="Y63" i="3"/>
  <c r="AP63" i="3"/>
  <c r="AQ63" i="3" s="1"/>
  <c r="J63" i="3" s="1"/>
  <c r="V65" i="3"/>
  <c r="W65" i="3" s="1"/>
  <c r="AE62" i="3"/>
  <c r="AD62" i="3"/>
  <c r="M67" i="3"/>
  <c r="AR60" i="3"/>
  <c r="P65" i="3"/>
  <c r="U65" i="3" s="1"/>
  <c r="AJ65" i="3"/>
  <c r="AU65" i="3"/>
  <c r="AV65" i="3" s="1"/>
  <c r="BB59" i="3"/>
  <c r="BC59" i="3"/>
  <c r="AO65" i="3"/>
  <c r="AA63" i="3"/>
  <c r="AF61" i="3"/>
  <c r="AG61" i="3" s="1"/>
  <c r="S66" i="3"/>
  <c r="R66" i="3"/>
  <c r="AN66" i="3"/>
  <c r="AO66" i="3" s="1"/>
  <c r="T66" i="3"/>
  <c r="O66" i="3"/>
  <c r="Q66" i="3"/>
  <c r="L68" i="3"/>
  <c r="AB63" i="3"/>
  <c r="AK60" i="3" l="1"/>
  <c r="AA64" i="3"/>
  <c r="AB64" i="3"/>
  <c r="AE64" i="3" s="1"/>
  <c r="AC64" i="3"/>
  <c r="Z65" i="3"/>
  <c r="AC65" i="3" s="1"/>
  <c r="AH61" i="3"/>
  <c r="AI61" i="3" s="1"/>
  <c r="AK61" i="3" s="1"/>
  <c r="M68" i="3"/>
  <c r="N68" i="3" s="1"/>
  <c r="AF62" i="3"/>
  <c r="AH62" i="3" s="1"/>
  <c r="AI62" i="3" s="1"/>
  <c r="X65" i="3"/>
  <c r="AB65" i="3" s="1"/>
  <c r="AS61" i="3"/>
  <c r="AT60" i="3"/>
  <c r="K60" i="3" s="1"/>
  <c r="V66" i="3"/>
  <c r="W66" i="3" s="1"/>
  <c r="S67" i="3"/>
  <c r="Q67" i="3"/>
  <c r="AN67" i="3"/>
  <c r="T67" i="3"/>
  <c r="O67" i="3"/>
  <c r="R67" i="3"/>
  <c r="AD63" i="3"/>
  <c r="AE63" i="3"/>
  <c r="L69" i="3"/>
  <c r="P66" i="3"/>
  <c r="X66" i="3" s="1"/>
  <c r="AJ66" i="3"/>
  <c r="AU66" i="3"/>
  <c r="AV66" i="3" s="1"/>
  <c r="AL60" i="3"/>
  <c r="AM60" i="3" s="1"/>
  <c r="H60" i="3" s="1"/>
  <c r="I60" i="3" s="1"/>
  <c r="BA60" i="3" s="1"/>
  <c r="N67" i="3"/>
  <c r="AD64" i="3" l="1"/>
  <c r="AR61" i="3"/>
  <c r="AG62" i="3"/>
  <c r="AK62" i="3" s="1"/>
  <c r="AL62" i="3" s="1"/>
  <c r="AT61" i="3"/>
  <c r="K61" i="3" s="1"/>
  <c r="AX61" i="3" s="1"/>
  <c r="AY61" i="3" s="1"/>
  <c r="Y66" i="3"/>
  <c r="AL61" i="3"/>
  <c r="AM61" i="3" s="1"/>
  <c r="H61" i="3" s="1"/>
  <c r="I61" i="3" s="1"/>
  <c r="BA61" i="3" s="1"/>
  <c r="U66" i="3"/>
  <c r="Z66" i="3" s="1"/>
  <c r="AX60" i="3"/>
  <c r="AY60" i="3" s="1"/>
  <c r="AF64" i="3"/>
  <c r="AH64" i="3" s="1"/>
  <c r="AI64" i="3" s="1"/>
  <c r="V67" i="3"/>
  <c r="W67" i="3" s="1"/>
  <c r="R68" i="3"/>
  <c r="S68" i="3"/>
  <c r="AN68" i="3"/>
  <c r="O68" i="3"/>
  <c r="Q68" i="3"/>
  <c r="T68" i="3"/>
  <c r="Y65" i="3"/>
  <c r="AP65" i="3"/>
  <c r="AQ65" i="3" s="1"/>
  <c r="J65" i="3" s="1"/>
  <c r="AS62" i="3"/>
  <c r="AR62" i="3"/>
  <c r="BC60" i="3"/>
  <c r="BB60" i="3"/>
  <c r="L70" i="3"/>
  <c r="AO67" i="3"/>
  <c r="M69" i="3"/>
  <c r="N69" i="3" s="1"/>
  <c r="AD65" i="3"/>
  <c r="AE65" i="3"/>
  <c r="AF63" i="3"/>
  <c r="AH63" i="3" s="1"/>
  <c r="AI63" i="3" s="1"/>
  <c r="P67" i="3"/>
  <c r="X67" i="3" s="1"/>
  <c r="AJ67" i="3"/>
  <c r="AU67" i="3"/>
  <c r="AV67" i="3" s="1"/>
  <c r="AA65" i="3"/>
  <c r="AT62" i="3" l="1"/>
  <c r="K62" i="3" s="1"/>
  <c r="AX62" i="3" s="1"/>
  <c r="AY62" i="3" s="1"/>
  <c r="AM62" i="3"/>
  <c r="H62" i="3" s="1"/>
  <c r="I62" i="3" s="1"/>
  <c r="BA62" i="3" s="1"/>
  <c r="BB62" i="3" s="1"/>
  <c r="AO68" i="3"/>
  <c r="Y67" i="3"/>
  <c r="AR63" i="3"/>
  <c r="AR64" i="3"/>
  <c r="BC61" i="3"/>
  <c r="BB61" i="3"/>
  <c r="AG64" i="3"/>
  <c r="AK64" i="3" s="1"/>
  <c r="AG63" i="3"/>
  <c r="AK63" i="3" s="1"/>
  <c r="M70" i="3"/>
  <c r="N70" i="3" s="1"/>
  <c r="S69" i="3"/>
  <c r="R69" i="3"/>
  <c r="AN69" i="3"/>
  <c r="T69" i="3"/>
  <c r="Q69" i="3"/>
  <c r="O69" i="3"/>
  <c r="P68" i="3"/>
  <c r="U68" i="3" s="1"/>
  <c r="AJ68" i="3"/>
  <c r="AU68" i="3"/>
  <c r="AV68" i="3" s="1"/>
  <c r="L71" i="3"/>
  <c r="AF65" i="3"/>
  <c r="AH65" i="3" s="1"/>
  <c r="AI65" i="3" s="1"/>
  <c r="U67" i="3"/>
  <c r="Z67" i="3" s="1"/>
  <c r="AB66" i="3"/>
  <c r="AC66" i="3"/>
  <c r="AA66" i="3"/>
  <c r="AP66" i="3"/>
  <c r="AQ66" i="3" s="1"/>
  <c r="J66" i="3" s="1"/>
  <c r="V68" i="3"/>
  <c r="W68" i="3" s="1"/>
  <c r="BC62" i="3" l="1"/>
  <c r="AO69" i="3"/>
  <c r="AS64" i="3"/>
  <c r="AT64" i="3" s="1"/>
  <c r="K64" i="3" s="1"/>
  <c r="AX64" i="3" s="1"/>
  <c r="AY64" i="3" s="1"/>
  <c r="Z68" i="3"/>
  <c r="AC68" i="3" s="1"/>
  <c r="AG65" i="3"/>
  <c r="AK65" i="3" s="1"/>
  <c r="AR65" i="3"/>
  <c r="AB67" i="3"/>
  <c r="AC67" i="3"/>
  <c r="AA67" i="3"/>
  <c r="AL64" i="3"/>
  <c r="AM64" i="3" s="1"/>
  <c r="H64" i="3" s="1"/>
  <c r="I64" i="3" s="1"/>
  <c r="BA64" i="3" s="1"/>
  <c r="AS63" i="3"/>
  <c r="AT63" i="3" s="1"/>
  <c r="K63" i="3" s="1"/>
  <c r="M71" i="3"/>
  <c r="N71" i="3" s="1"/>
  <c r="Q70" i="3"/>
  <c r="S70" i="3"/>
  <c r="R70" i="3"/>
  <c r="AN70" i="3"/>
  <c r="O70" i="3"/>
  <c r="T70" i="3"/>
  <c r="AJ69" i="3"/>
  <c r="P69" i="3"/>
  <c r="X69" i="3" s="1"/>
  <c r="AU69" i="3"/>
  <c r="AV69" i="3" s="1"/>
  <c r="AL63" i="3"/>
  <c r="AM63" i="3" s="1"/>
  <c r="H63" i="3" s="1"/>
  <c r="I63" i="3" s="1"/>
  <c r="BA63" i="3" s="1"/>
  <c r="AE66" i="3"/>
  <c r="AD66" i="3"/>
  <c r="X68" i="3"/>
  <c r="AP67" i="3"/>
  <c r="AQ67" i="3" s="1"/>
  <c r="J67" i="3" s="1"/>
  <c r="L72" i="3"/>
  <c r="V69" i="3"/>
  <c r="W69" i="3" s="1"/>
  <c r="AS65" i="3" l="1"/>
  <c r="AO70" i="3"/>
  <c r="U69" i="3"/>
  <c r="Z69" i="3" s="1"/>
  <c r="AC69" i="3" s="1"/>
  <c r="AT65" i="3"/>
  <c r="K65" i="3" s="1"/>
  <c r="AX65" i="3" s="1"/>
  <c r="AY65" i="3" s="1"/>
  <c r="Y69" i="3"/>
  <c r="AX63" i="3"/>
  <c r="AY63" i="3" s="1"/>
  <c r="L73" i="3"/>
  <c r="BC64" i="3"/>
  <c r="BB64" i="3"/>
  <c r="AP68" i="3"/>
  <c r="AQ68" i="3" s="1"/>
  <c r="J68" i="3" s="1"/>
  <c r="Y68" i="3"/>
  <c r="AA68" i="3"/>
  <c r="BB63" i="3"/>
  <c r="BC63" i="3"/>
  <c r="M72" i="3"/>
  <c r="AE67" i="3"/>
  <c r="AD67" i="3"/>
  <c r="AL65" i="3"/>
  <c r="AM65" i="3" s="1"/>
  <c r="H65" i="3" s="1"/>
  <c r="I65" i="3" s="1"/>
  <c r="BA65" i="3" s="1"/>
  <c r="P70" i="3"/>
  <c r="X70" i="3" s="1"/>
  <c r="AU70" i="3"/>
  <c r="AV70" i="3" s="1"/>
  <c r="AJ70" i="3"/>
  <c r="AF66" i="3"/>
  <c r="AH66" i="3" s="1"/>
  <c r="AI66" i="3" s="1"/>
  <c r="V70" i="3"/>
  <c r="W70" i="3" s="1"/>
  <c r="R71" i="3"/>
  <c r="AN71" i="3"/>
  <c r="S71" i="3"/>
  <c r="Q71" i="3"/>
  <c r="T71" i="3"/>
  <c r="O71" i="3"/>
  <c r="AB68" i="3"/>
  <c r="AA69" i="3" l="1"/>
  <c r="AG66" i="3"/>
  <c r="AS66" i="3" s="1"/>
  <c r="AO71" i="3"/>
  <c r="AB69" i="3"/>
  <c r="AE69" i="3" s="1"/>
  <c r="AP69" i="3"/>
  <c r="AQ69" i="3" s="1"/>
  <c r="J69" i="3" s="1"/>
  <c r="Y70" i="3"/>
  <c r="AR66" i="3"/>
  <c r="AN72" i="3"/>
  <c r="Q72" i="3"/>
  <c r="R72" i="3"/>
  <c r="S72" i="3"/>
  <c r="T72" i="3"/>
  <c r="O72" i="3"/>
  <c r="N72" i="3"/>
  <c r="BB65" i="3"/>
  <c r="BC65" i="3"/>
  <c r="AK66" i="3"/>
  <c r="L74" i="3"/>
  <c r="AD69" i="3"/>
  <c r="AE68" i="3"/>
  <c r="AD68" i="3"/>
  <c r="V71" i="3"/>
  <c r="W71" i="3" s="1"/>
  <c r="AF67" i="3"/>
  <c r="AH67" i="3" s="1"/>
  <c r="AI67" i="3" s="1"/>
  <c r="M73" i="3"/>
  <c r="N73" i="3" s="1"/>
  <c r="P71" i="3"/>
  <c r="U71" i="3" s="1"/>
  <c r="AJ71" i="3"/>
  <c r="AU71" i="3"/>
  <c r="AV71" i="3" s="1"/>
  <c r="U70" i="3"/>
  <c r="Z70" i="3" s="1"/>
  <c r="Z71" i="3" l="1"/>
  <c r="AT66" i="3"/>
  <c r="K66" i="3" s="1"/>
  <c r="AO72" i="3"/>
  <c r="AG67" i="3"/>
  <c r="AK67" i="3" s="1"/>
  <c r="AL67" i="3" s="1"/>
  <c r="AC71" i="3"/>
  <c r="AX66" i="3"/>
  <c r="AY66" i="3" s="1"/>
  <c r="AF69" i="3"/>
  <c r="AH69" i="3" s="1"/>
  <c r="AI69" i="3" s="1"/>
  <c r="X71" i="3"/>
  <c r="AA71" i="3" s="1"/>
  <c r="P72" i="3"/>
  <c r="X72" i="3" s="1"/>
  <c r="AJ72" i="3"/>
  <c r="AU72" i="3"/>
  <c r="AV72" i="3" s="1"/>
  <c r="AF68" i="3"/>
  <c r="AH68" i="3" s="1"/>
  <c r="AI68" i="3" s="1"/>
  <c r="AR67" i="3"/>
  <c r="L75" i="3"/>
  <c r="V72" i="3"/>
  <c r="W72" i="3" s="1"/>
  <c r="AC70" i="3"/>
  <c r="AA70" i="3"/>
  <c r="AB70" i="3"/>
  <c r="M74" i="3"/>
  <c r="N74" i="3" s="1"/>
  <c r="AP70" i="3"/>
  <c r="AQ70" i="3" s="1"/>
  <c r="J70" i="3" s="1"/>
  <c r="R73" i="3"/>
  <c r="S73" i="3"/>
  <c r="AN73" i="3"/>
  <c r="Q73" i="3"/>
  <c r="O73" i="3"/>
  <c r="T73" i="3"/>
  <c r="AL66" i="3"/>
  <c r="AM66" i="3" s="1"/>
  <c r="H66" i="3" s="1"/>
  <c r="I66" i="3" s="1"/>
  <c r="BA66" i="3" s="1"/>
  <c r="AG68" i="3" l="1"/>
  <c r="AS67" i="3"/>
  <c r="AT67" i="3" s="1"/>
  <c r="K67" i="3" s="1"/>
  <c r="AX67" i="3" s="1"/>
  <c r="AY67" i="3" s="1"/>
  <c r="AO73" i="3"/>
  <c r="AM67" i="3"/>
  <c r="H67" i="3" s="1"/>
  <c r="I67" i="3" s="1"/>
  <c r="BA67" i="3" s="1"/>
  <c r="BB67" i="3" s="1"/>
  <c r="AG69" i="3"/>
  <c r="AS69" i="3" s="1"/>
  <c r="Y72" i="3"/>
  <c r="AR68" i="3"/>
  <c r="AS68" i="3"/>
  <c r="AR69" i="3"/>
  <c r="BB66" i="3"/>
  <c r="BC66" i="3"/>
  <c r="V73" i="3"/>
  <c r="W73" i="3" s="1"/>
  <c r="AK68" i="3"/>
  <c r="T74" i="3"/>
  <c r="S74" i="3"/>
  <c r="O74" i="3"/>
  <c r="Q74" i="3"/>
  <c r="R74" i="3"/>
  <c r="AN74" i="3"/>
  <c r="AE70" i="3"/>
  <c r="AD70" i="3"/>
  <c r="AJ73" i="3"/>
  <c r="AU73" i="3"/>
  <c r="AV73" i="3" s="1"/>
  <c r="P73" i="3"/>
  <c r="U73" i="3" s="1"/>
  <c r="U72" i="3"/>
  <c r="Z72" i="3" s="1"/>
  <c r="Y71" i="3"/>
  <c r="AP71" i="3"/>
  <c r="AQ71" i="3" s="1"/>
  <c r="J71" i="3" s="1"/>
  <c r="AB71" i="3"/>
  <c r="M75" i="3"/>
  <c r="L76" i="3"/>
  <c r="BC67" i="3" l="1"/>
  <c r="AK69" i="3"/>
  <c r="AL69" i="3" s="1"/>
  <c r="AM69" i="3" s="1"/>
  <c r="H69" i="3" s="1"/>
  <c r="I69" i="3" s="1"/>
  <c r="BA69" i="3" s="1"/>
  <c r="Z73" i="3"/>
  <c r="AT69" i="3"/>
  <c r="K69" i="3" s="1"/>
  <c r="AX69" i="3" s="1"/>
  <c r="AY69" i="3" s="1"/>
  <c r="X73" i="3"/>
  <c r="AB73" i="3" s="1"/>
  <c r="AO74" i="3"/>
  <c r="AC73" i="3"/>
  <c r="AT68" i="3"/>
  <c r="K68" i="3" s="1"/>
  <c r="M76" i="3"/>
  <c r="AA72" i="3"/>
  <c r="AB72" i="3"/>
  <c r="AC72" i="3"/>
  <c r="V74" i="3"/>
  <c r="W74" i="3" s="1"/>
  <c r="AL68" i="3"/>
  <c r="AM68" i="3" s="1"/>
  <c r="H68" i="3" s="1"/>
  <c r="I68" i="3" s="1"/>
  <c r="BA68" i="3" s="1"/>
  <c r="R75" i="3"/>
  <c r="S75" i="3"/>
  <c r="AN75" i="3"/>
  <c r="Q75" i="3"/>
  <c r="O75" i="3"/>
  <c r="T75" i="3"/>
  <c r="N75" i="3"/>
  <c r="P74" i="3"/>
  <c r="U74" i="3" s="1"/>
  <c r="Z74" i="3" s="1"/>
  <c r="AJ74" i="3"/>
  <c r="AU74" i="3"/>
  <c r="AV74" i="3" s="1"/>
  <c r="AE71" i="3"/>
  <c r="AD71" i="3"/>
  <c r="AP72" i="3"/>
  <c r="AQ72" i="3" s="1"/>
  <c r="J72" i="3" s="1"/>
  <c r="AF70" i="3"/>
  <c r="AG70" i="3" s="1"/>
  <c r="L77" i="3"/>
  <c r="AO75" i="3" l="1"/>
  <c r="AP73" i="3"/>
  <c r="AQ73" i="3" s="1"/>
  <c r="J73" i="3" s="1"/>
  <c r="AA73" i="3"/>
  <c r="Y73" i="3"/>
  <c r="X74" i="3"/>
  <c r="AA74" i="3" s="1"/>
  <c r="AH70" i="3"/>
  <c r="AI70" i="3" s="1"/>
  <c r="AS70" i="3" s="1"/>
  <c r="V75" i="3"/>
  <c r="W75" i="3" s="1"/>
  <c r="AC74" i="3"/>
  <c r="AF71" i="3"/>
  <c r="AG71" i="3" s="1"/>
  <c r="R76" i="3"/>
  <c r="S76" i="3"/>
  <c r="AN76" i="3"/>
  <c r="O76" i="3"/>
  <c r="Q76" i="3"/>
  <c r="T76" i="3"/>
  <c r="AJ75" i="3"/>
  <c r="P75" i="3"/>
  <c r="U75" i="3" s="1"/>
  <c r="AU75" i="3"/>
  <c r="AV75" i="3" s="1"/>
  <c r="N76" i="3"/>
  <c r="AD72" i="3"/>
  <c r="AE72" i="3"/>
  <c r="BC68" i="3"/>
  <c r="BB68" i="3"/>
  <c r="L78" i="3"/>
  <c r="M77" i="3"/>
  <c r="N77" i="3" s="1"/>
  <c r="BC69" i="3"/>
  <c r="BB69" i="3"/>
  <c r="AX68" i="3"/>
  <c r="AY68" i="3" s="1"/>
  <c r="AE73" i="3"/>
  <c r="AD73" i="3"/>
  <c r="AO76" i="3" l="1"/>
  <c r="AK70" i="3"/>
  <c r="AL70" i="3" s="1"/>
  <c r="AM70" i="3" s="1"/>
  <c r="H70" i="3" s="1"/>
  <c r="I70" i="3" s="1"/>
  <c r="BA70" i="3" s="1"/>
  <c r="Y74" i="3"/>
  <c r="AR70" i="3"/>
  <c r="AT70" i="3" s="1"/>
  <c r="K70" i="3" s="1"/>
  <c r="AX70" i="3" s="1"/>
  <c r="AY70" i="3" s="1"/>
  <c r="AP74" i="3"/>
  <c r="AQ74" i="3" s="1"/>
  <c r="J74" i="3" s="1"/>
  <c r="AB74" i="3"/>
  <c r="AD74" i="3" s="1"/>
  <c r="AH71" i="3"/>
  <c r="AI71" i="3" s="1"/>
  <c r="AK71" i="3" s="1"/>
  <c r="X75" i="3"/>
  <c r="Y75" i="3" s="1"/>
  <c r="Z75" i="3"/>
  <c r="L79" i="3"/>
  <c r="AF72" i="3"/>
  <c r="AH72" i="3" s="1"/>
  <c r="AI72" i="3" s="1"/>
  <c r="AG72" i="3"/>
  <c r="AJ76" i="3"/>
  <c r="AU76" i="3"/>
  <c r="AV76" i="3" s="1"/>
  <c r="P76" i="3"/>
  <c r="U76" i="3" s="1"/>
  <c r="AN77" i="3"/>
  <c r="R77" i="3"/>
  <c r="Q77" i="3"/>
  <c r="T77" i="3"/>
  <c r="S77" i="3"/>
  <c r="O77" i="3"/>
  <c r="AF73" i="3"/>
  <c r="AH73" i="3" s="1"/>
  <c r="AI73" i="3" s="1"/>
  <c r="M78" i="3"/>
  <c r="V76" i="3"/>
  <c r="W76" i="3" s="1"/>
  <c r="AE74" i="3" l="1"/>
  <c r="AF74" i="3" s="1"/>
  <c r="AG74" i="3" s="1"/>
  <c r="AB75" i="3"/>
  <c r="AP75" i="3"/>
  <c r="AQ75" i="3" s="1"/>
  <c r="J75" i="3" s="1"/>
  <c r="AA75" i="3"/>
  <c r="AC75" i="3"/>
  <c r="AD75" i="3" s="1"/>
  <c r="AS71" i="3"/>
  <c r="AR71" i="3"/>
  <c r="AG73" i="3"/>
  <c r="AS73" i="3" s="1"/>
  <c r="Z76" i="3"/>
  <c r="AC76" i="3" s="1"/>
  <c r="AR73" i="3"/>
  <c r="AK72" i="3"/>
  <c r="R78" i="3"/>
  <c r="S78" i="3"/>
  <c r="O78" i="3"/>
  <c r="AN78" i="3"/>
  <c r="T78" i="3"/>
  <c r="Q78" i="3"/>
  <c r="BB70" i="3"/>
  <c r="BC70" i="3"/>
  <c r="L80" i="3"/>
  <c r="N78" i="3"/>
  <c r="M79" i="3"/>
  <c r="AS72" i="3"/>
  <c r="AR72" i="3"/>
  <c r="V77" i="3"/>
  <c r="W77" i="3" s="1"/>
  <c r="P77" i="3"/>
  <c r="X77" i="3" s="1"/>
  <c r="AJ77" i="3"/>
  <c r="AU77" i="3"/>
  <c r="AV77" i="3" s="1"/>
  <c r="X76" i="3"/>
  <c r="AE75" i="3"/>
  <c r="AO77" i="3"/>
  <c r="AL71" i="3"/>
  <c r="AM71" i="3" s="1"/>
  <c r="H71" i="3" s="1"/>
  <c r="I71" i="3" s="1"/>
  <c r="BA71" i="3" s="1"/>
  <c r="AT71" i="3" l="1"/>
  <c r="K71" i="3" s="1"/>
  <c r="AX71" i="3" s="1"/>
  <c r="AY71" i="3" s="1"/>
  <c r="AK73" i="3"/>
  <c r="AL73" i="3" s="1"/>
  <c r="AM73" i="3" s="1"/>
  <c r="H73" i="3" s="1"/>
  <c r="I73" i="3" s="1"/>
  <c r="BA73" i="3" s="1"/>
  <c r="AB76" i="3"/>
  <c r="AE76" i="3" s="1"/>
  <c r="U77" i="3"/>
  <c r="Z77" i="3" s="1"/>
  <c r="AA77" i="3" s="1"/>
  <c r="AT72" i="3"/>
  <c r="K72" i="3" s="1"/>
  <c r="AX72" i="3" s="1"/>
  <c r="AY72" i="3" s="1"/>
  <c r="AT73" i="3"/>
  <c r="K73" i="3" s="1"/>
  <c r="AO78" i="3"/>
  <c r="S79" i="3"/>
  <c r="R79" i="3"/>
  <c r="T79" i="3"/>
  <c r="O79" i="3"/>
  <c r="AN79" i="3"/>
  <c r="Q79" i="3"/>
  <c r="N79" i="3"/>
  <c r="V78" i="3"/>
  <c r="W78" i="3" s="1"/>
  <c r="AF75" i="3"/>
  <c r="AG75" i="3" s="1"/>
  <c r="Y76" i="3"/>
  <c r="AP76" i="3"/>
  <c r="AQ76" i="3" s="1"/>
  <c r="J76" i="3" s="1"/>
  <c r="L81" i="3"/>
  <c r="BC71" i="3"/>
  <c r="BB71" i="3"/>
  <c r="AJ78" i="3"/>
  <c r="P78" i="3"/>
  <c r="X78" i="3" s="1"/>
  <c r="AU78" i="3"/>
  <c r="AV78" i="3" s="1"/>
  <c r="AL72" i="3"/>
  <c r="AM72" i="3" s="1"/>
  <c r="H72" i="3" s="1"/>
  <c r="I72" i="3" s="1"/>
  <c r="BA72" i="3" s="1"/>
  <c r="M80" i="3"/>
  <c r="N80" i="3" s="1"/>
  <c r="AA76" i="3"/>
  <c r="Y77" i="3"/>
  <c r="AH74" i="3"/>
  <c r="AI74" i="3" s="1"/>
  <c r="AD76" i="3" l="1"/>
  <c r="AC77" i="3"/>
  <c r="AP77" i="3"/>
  <c r="AQ77" i="3" s="1"/>
  <c r="J77" i="3" s="1"/>
  <c r="AB77" i="3"/>
  <c r="AX73" i="3"/>
  <c r="AY73" i="3" s="1"/>
  <c r="Y78" i="3"/>
  <c r="BC73" i="3"/>
  <c r="BB73" i="3"/>
  <c r="L82" i="3"/>
  <c r="U78" i="3"/>
  <c r="Z78" i="3" s="1"/>
  <c r="M81" i="3"/>
  <c r="N81" i="3" s="1"/>
  <c r="V79" i="3"/>
  <c r="W79" i="3" s="1"/>
  <c r="AH75" i="3"/>
  <c r="AI75" i="3" s="1"/>
  <c r="AS74" i="3"/>
  <c r="AR74" i="3"/>
  <c r="AJ79" i="3"/>
  <c r="P79" i="3"/>
  <c r="U79" i="3" s="1"/>
  <c r="AU79" i="3"/>
  <c r="AV79" i="3" s="1"/>
  <c r="BB72" i="3"/>
  <c r="BC72" i="3"/>
  <c r="AF76" i="3"/>
  <c r="AG76" i="3" s="1"/>
  <c r="AO79" i="3"/>
  <c r="AD77" i="3"/>
  <c r="AE77" i="3"/>
  <c r="R80" i="3"/>
  <c r="O80" i="3"/>
  <c r="S80" i="3"/>
  <c r="T80" i="3"/>
  <c r="AN80" i="3"/>
  <c r="Q80" i="3"/>
  <c r="AK74" i="3"/>
  <c r="AH76" i="3" l="1"/>
  <c r="AI76" i="3" s="1"/>
  <c r="AR76" i="3" s="1"/>
  <c r="AT74" i="3"/>
  <c r="K74" i="3" s="1"/>
  <c r="AX74" i="3" s="1"/>
  <c r="AY74" i="3" s="1"/>
  <c r="Z79" i="3"/>
  <c r="AC79" i="3" s="1"/>
  <c r="L83" i="3"/>
  <c r="AS75" i="3"/>
  <c r="AR75" i="3"/>
  <c r="V80" i="3"/>
  <c r="W80" i="3" s="1"/>
  <c r="X79" i="3"/>
  <c r="AO80" i="3"/>
  <c r="AK75" i="3"/>
  <c r="AN81" i="3"/>
  <c r="S81" i="3"/>
  <c r="R81" i="3"/>
  <c r="T81" i="3"/>
  <c r="Q81" i="3"/>
  <c r="O81" i="3"/>
  <c r="AL74" i="3"/>
  <c r="AM74" i="3" s="1"/>
  <c r="H74" i="3" s="1"/>
  <c r="I74" i="3" s="1"/>
  <c r="BA74" i="3" s="1"/>
  <c r="M82" i="3"/>
  <c r="N82" i="3" s="1"/>
  <c r="P80" i="3"/>
  <c r="U80" i="3" s="1"/>
  <c r="AJ80" i="3"/>
  <c r="AU80" i="3"/>
  <c r="AV80" i="3" s="1"/>
  <c r="AF77" i="3"/>
  <c r="AG77" i="3" s="1"/>
  <c r="AA78" i="3"/>
  <c r="AC78" i="3"/>
  <c r="AB78" i="3"/>
  <c r="AP78" i="3"/>
  <c r="AQ78" i="3" s="1"/>
  <c r="J78" i="3" s="1"/>
  <c r="AK76" i="3" l="1"/>
  <c r="AL76" i="3" s="1"/>
  <c r="AM76" i="3" s="1"/>
  <c r="H76" i="3" s="1"/>
  <c r="I76" i="3" s="1"/>
  <c r="BA76" i="3" s="1"/>
  <c r="AS76" i="3"/>
  <c r="AT76" i="3" s="1"/>
  <c r="K76" i="3" s="1"/>
  <c r="AT75" i="3"/>
  <c r="K75" i="3" s="1"/>
  <c r="AX75" i="3" s="1"/>
  <c r="AY75" i="3" s="1"/>
  <c r="AA79" i="3"/>
  <c r="Z80" i="3"/>
  <c r="AC80" i="3" s="1"/>
  <c r="AH77" i="3"/>
  <c r="AI77" i="3" s="1"/>
  <c r="AK77" i="3" s="1"/>
  <c r="AL77" i="3" s="1"/>
  <c r="AM77" i="3" s="1"/>
  <c r="H77" i="3" s="1"/>
  <c r="I77" i="3" s="1"/>
  <c r="BA77" i="3" s="1"/>
  <c r="BC74" i="3"/>
  <c r="BB74" i="3"/>
  <c r="M83" i="3"/>
  <c r="X80" i="3"/>
  <c r="R82" i="3"/>
  <c r="S82" i="3"/>
  <c r="AN82" i="3"/>
  <c r="Q82" i="3"/>
  <c r="T82" i="3"/>
  <c r="O82" i="3"/>
  <c r="AO81" i="3"/>
  <c r="AU81" i="3"/>
  <c r="AV81" i="3" s="1"/>
  <c r="P81" i="3"/>
  <c r="X81" i="3" s="1"/>
  <c r="AJ81" i="3"/>
  <c r="L84" i="3"/>
  <c r="V81" i="3"/>
  <c r="W81" i="3" s="1"/>
  <c r="Y79" i="3"/>
  <c r="AP79" i="3"/>
  <c r="AQ79" i="3" s="1"/>
  <c r="J79" i="3" s="1"/>
  <c r="AE78" i="3"/>
  <c r="AD78" i="3"/>
  <c r="AL75" i="3"/>
  <c r="AM75" i="3" s="1"/>
  <c r="H75" i="3" s="1"/>
  <c r="I75" i="3" s="1"/>
  <c r="BA75" i="3" s="1"/>
  <c r="AB79" i="3"/>
  <c r="AB80" i="3" l="1"/>
  <c r="AS77" i="3"/>
  <c r="AR77" i="3"/>
  <c r="AO82" i="3"/>
  <c r="AA80" i="3"/>
  <c r="BB76" i="3"/>
  <c r="BC76" i="3"/>
  <c r="Y81" i="3"/>
  <c r="BC77" i="3"/>
  <c r="BB77" i="3"/>
  <c r="AD80" i="3"/>
  <c r="AE80" i="3"/>
  <c r="U81" i="3"/>
  <c r="Z81" i="3" s="1"/>
  <c r="AP81" i="3" s="1"/>
  <c r="AQ81" i="3" s="1"/>
  <c r="J81" i="3" s="1"/>
  <c r="AX76" i="3"/>
  <c r="AY76" i="3" s="1"/>
  <c r="Y80" i="3"/>
  <c r="AP80" i="3"/>
  <c r="AQ80" i="3" s="1"/>
  <c r="J80" i="3" s="1"/>
  <c r="AD79" i="3"/>
  <c r="AE79" i="3"/>
  <c r="BB75" i="3"/>
  <c r="BC75" i="3"/>
  <c r="V82" i="3"/>
  <c r="W82" i="3" s="1"/>
  <c r="S83" i="3"/>
  <c r="R83" i="3"/>
  <c r="T83" i="3"/>
  <c r="Q83" i="3"/>
  <c r="AN83" i="3"/>
  <c r="O83" i="3"/>
  <c r="AF78" i="3"/>
  <c r="AH78" i="3" s="1"/>
  <c r="AI78" i="3" s="1"/>
  <c r="L85" i="3"/>
  <c r="N83" i="3"/>
  <c r="AT77" i="3"/>
  <c r="K77" i="3" s="1"/>
  <c r="M84" i="3"/>
  <c r="N84" i="3" s="1"/>
  <c r="P82" i="3"/>
  <c r="U82" i="3" s="1"/>
  <c r="AJ82" i="3"/>
  <c r="AU82" i="3"/>
  <c r="AV82" i="3" s="1"/>
  <c r="Z82" i="3" l="1"/>
  <c r="AC82" i="3" s="1"/>
  <c r="AG78" i="3"/>
  <c r="AK78" i="3" s="1"/>
  <c r="AR78" i="3"/>
  <c r="AS78" i="3"/>
  <c r="AF79" i="3"/>
  <c r="AG79" i="3" s="1"/>
  <c r="AF80" i="3"/>
  <c r="AH80" i="3" s="1"/>
  <c r="AI80" i="3" s="1"/>
  <c r="X82" i="3"/>
  <c r="L86" i="3"/>
  <c r="V83" i="3"/>
  <c r="W83" i="3" s="1"/>
  <c r="AJ83" i="3"/>
  <c r="P83" i="3"/>
  <c r="X83" i="3" s="1"/>
  <c r="AU83" i="3"/>
  <c r="AV83" i="3" s="1"/>
  <c r="M85" i="3"/>
  <c r="S84" i="3"/>
  <c r="R84" i="3"/>
  <c r="Q84" i="3"/>
  <c r="O84" i="3"/>
  <c r="T84" i="3"/>
  <c r="AN84" i="3"/>
  <c r="AX77" i="3"/>
  <c r="AY77" i="3" s="1"/>
  <c r="AO83" i="3"/>
  <c r="AB81" i="3"/>
  <c r="AA81" i="3"/>
  <c r="AC81" i="3"/>
  <c r="AA82" i="3" l="1"/>
  <c r="AG80" i="3"/>
  <c r="AO84" i="3"/>
  <c r="U83" i="3"/>
  <c r="Z83" i="3" s="1"/>
  <c r="AB83" i="3" s="1"/>
  <c r="AH79" i="3"/>
  <c r="AI79" i="3" s="1"/>
  <c r="AS79" i="3" s="1"/>
  <c r="Y83" i="3"/>
  <c r="AE81" i="3"/>
  <c r="AD81" i="3"/>
  <c r="M86" i="3"/>
  <c r="AL78" i="3"/>
  <c r="AM78" i="3" s="1"/>
  <c r="H78" i="3" s="1"/>
  <c r="I78" i="3" s="1"/>
  <c r="BA78" i="3" s="1"/>
  <c r="AK80" i="3"/>
  <c r="S85" i="3"/>
  <c r="Q85" i="3"/>
  <c r="AN85" i="3"/>
  <c r="T85" i="3"/>
  <c r="R85" i="3"/>
  <c r="O85" i="3"/>
  <c r="V84" i="3"/>
  <c r="W84" i="3" s="1"/>
  <c r="N85" i="3"/>
  <c r="L87" i="3"/>
  <c r="AP82" i="3"/>
  <c r="AQ82" i="3" s="1"/>
  <c r="J82" i="3" s="1"/>
  <c r="Y82" i="3"/>
  <c r="AT78" i="3"/>
  <c r="K78" i="3" s="1"/>
  <c r="AU84" i="3"/>
  <c r="AV84" i="3" s="1"/>
  <c r="AJ84" i="3"/>
  <c r="P84" i="3"/>
  <c r="X84" i="3" s="1"/>
  <c r="AB82" i="3"/>
  <c r="AR80" i="3"/>
  <c r="AS80" i="3"/>
  <c r="AA83" i="3" l="1"/>
  <c r="AC83" i="3"/>
  <c r="AP83" i="3"/>
  <c r="AQ83" i="3" s="1"/>
  <c r="J83" i="3" s="1"/>
  <c r="AR79" i="3"/>
  <c r="AT79" i="3" s="1"/>
  <c r="K79" i="3" s="1"/>
  <c r="AT80" i="3"/>
  <c r="K80" i="3" s="1"/>
  <c r="AX80" i="3" s="1"/>
  <c r="AY80" i="3" s="1"/>
  <c r="AK79" i="3"/>
  <c r="Y84" i="3"/>
  <c r="AL80" i="3"/>
  <c r="AM80" i="3" s="1"/>
  <c r="H80" i="3" s="1"/>
  <c r="I80" i="3" s="1"/>
  <c r="BA80" i="3" s="1"/>
  <c r="AE82" i="3"/>
  <c r="AD82" i="3"/>
  <c r="AO85" i="3"/>
  <c r="P85" i="3"/>
  <c r="U85" i="3" s="1"/>
  <c r="AJ85" i="3"/>
  <c r="AU85" i="3"/>
  <c r="AV85" i="3" s="1"/>
  <c r="AN86" i="3"/>
  <c r="R86" i="3"/>
  <c r="Q86" i="3"/>
  <c r="S86" i="3"/>
  <c r="T86" i="3"/>
  <c r="O86" i="3"/>
  <c r="AF81" i="3"/>
  <c r="AG81" i="3" s="1"/>
  <c r="L88" i="3"/>
  <c r="M87" i="3"/>
  <c r="V85" i="3"/>
  <c r="W85" i="3" s="1"/>
  <c r="BB78" i="3"/>
  <c r="BC78" i="3"/>
  <c r="U84" i="3"/>
  <c r="Z84" i="3" s="1"/>
  <c r="N86" i="3"/>
  <c r="AX78" i="3"/>
  <c r="AY78" i="3" s="1"/>
  <c r="X85" i="3"/>
  <c r="AD83" i="3"/>
  <c r="AE83" i="3"/>
  <c r="AL79" i="3" l="1"/>
  <c r="AM79" i="3" s="1"/>
  <c r="H79" i="3" s="1"/>
  <c r="I79" i="3" s="1"/>
  <c r="BA79" i="3" s="1"/>
  <c r="AJ86" i="3"/>
  <c r="AU86" i="3"/>
  <c r="AV86" i="3" s="1"/>
  <c r="P86" i="3"/>
  <c r="U86" i="3" s="1"/>
  <c r="AO86" i="3"/>
  <c r="AF82" i="3"/>
  <c r="AG82" i="3" s="1"/>
  <c r="AC84" i="3"/>
  <c r="AB84" i="3"/>
  <c r="AA84" i="3"/>
  <c r="L89" i="3"/>
  <c r="M88" i="3"/>
  <c r="AP84" i="3"/>
  <c r="AQ84" i="3" s="1"/>
  <c r="J84" i="3" s="1"/>
  <c r="AX79" i="3"/>
  <c r="AY79" i="3" s="1"/>
  <c r="Y85" i="3"/>
  <c r="Z85" i="3"/>
  <c r="S87" i="3"/>
  <c r="R87" i="3"/>
  <c r="Q87" i="3"/>
  <c r="O87" i="3"/>
  <c r="AN87" i="3"/>
  <c r="T87" i="3"/>
  <c r="N87" i="3"/>
  <c r="V86" i="3"/>
  <c r="W86" i="3" s="1"/>
  <c r="AH81" i="3"/>
  <c r="AI81" i="3" s="1"/>
  <c r="AF83" i="3"/>
  <c r="AH83" i="3" s="1"/>
  <c r="AI83" i="3" s="1"/>
  <c r="Z86" i="3" l="1"/>
  <c r="AC86" i="3" s="1"/>
  <c r="AH82" i="3"/>
  <c r="AI82" i="3" s="1"/>
  <c r="AK82" i="3" s="1"/>
  <c r="AL82" i="3" s="1"/>
  <c r="AM82" i="3" s="1"/>
  <c r="H82" i="3" s="1"/>
  <c r="I82" i="3" s="1"/>
  <c r="BA82" i="3" s="1"/>
  <c r="BB79" i="3"/>
  <c r="BC79" i="3"/>
  <c r="BB80" i="3"/>
  <c r="BC80" i="3"/>
  <c r="AO87" i="3"/>
  <c r="AG83" i="3"/>
  <c r="AS83" i="3" s="1"/>
  <c r="AR83" i="3"/>
  <c r="AE84" i="3"/>
  <c r="AD84" i="3"/>
  <c r="X86" i="3"/>
  <c r="AA86" i="3" s="1"/>
  <c r="AB85" i="3"/>
  <c r="AA85" i="3"/>
  <c r="AC85" i="3"/>
  <c r="L90" i="3"/>
  <c r="V87" i="3"/>
  <c r="W87" i="3" s="1"/>
  <c r="AP85" i="3"/>
  <c r="AQ85" i="3" s="1"/>
  <c r="J85" i="3" s="1"/>
  <c r="AJ87" i="3"/>
  <c r="P87" i="3"/>
  <c r="X87" i="3" s="1"/>
  <c r="AU87" i="3"/>
  <c r="AV87" i="3" s="1"/>
  <c r="M89" i="3"/>
  <c r="N89" i="3" s="1"/>
  <c r="AS81" i="3"/>
  <c r="AR81" i="3"/>
  <c r="R88" i="3"/>
  <c r="AN88" i="3"/>
  <c r="S88" i="3"/>
  <c r="T88" i="3"/>
  <c r="Q88" i="3"/>
  <c r="O88" i="3"/>
  <c r="N88" i="3"/>
  <c r="AK81" i="3"/>
  <c r="AS82" i="3" l="1"/>
  <c r="AT82" i="3" s="1"/>
  <c r="K82" i="3" s="1"/>
  <c r="AR82" i="3"/>
  <c r="AT81" i="3"/>
  <c r="K81" i="3" s="1"/>
  <c r="AX81" i="3" s="1"/>
  <c r="AY81" i="3" s="1"/>
  <c r="AK83" i="3"/>
  <c r="AT83" i="3"/>
  <c r="K83" i="3" s="1"/>
  <c r="AX83" i="3" s="1"/>
  <c r="AY83" i="3" s="1"/>
  <c r="AB86" i="3"/>
  <c r="AD86" i="3" s="1"/>
  <c r="Y87" i="3"/>
  <c r="M90" i="3"/>
  <c r="N90" i="3" s="1"/>
  <c r="AE85" i="3"/>
  <c r="AD85" i="3"/>
  <c r="AF84" i="3"/>
  <c r="AG84" i="3" s="1"/>
  <c r="P88" i="3"/>
  <c r="U88" i="3" s="1"/>
  <c r="AJ88" i="3"/>
  <c r="AU88" i="3"/>
  <c r="AV88" i="3" s="1"/>
  <c r="AL83" i="3"/>
  <c r="AM83" i="3" s="1"/>
  <c r="H83" i="3" s="1"/>
  <c r="I83" i="3" s="1"/>
  <c r="BA83" i="3" s="1"/>
  <c r="AL81" i="3"/>
  <c r="AM81" i="3" s="1"/>
  <c r="H81" i="3" s="1"/>
  <c r="I81" i="3" s="1"/>
  <c r="BA81" i="3" s="1"/>
  <c r="BB82" i="3" s="1"/>
  <c r="V88" i="3"/>
  <c r="W88" i="3" s="1"/>
  <c r="U87" i="3"/>
  <c r="Z87" i="3" s="1"/>
  <c r="Y86" i="3"/>
  <c r="AP86" i="3"/>
  <c r="AQ86" i="3" s="1"/>
  <c r="J86" i="3" s="1"/>
  <c r="AN89" i="3"/>
  <c r="R89" i="3"/>
  <c r="S89" i="3"/>
  <c r="Q89" i="3"/>
  <c r="T89" i="3"/>
  <c r="O89" i="3"/>
  <c r="AO88" i="3"/>
  <c r="L91" i="3"/>
  <c r="AH84" i="3"/>
  <c r="AI84" i="3" s="1"/>
  <c r="AE86" i="3" l="1"/>
  <c r="AF86" i="3" s="1"/>
  <c r="AH86" i="3" s="1"/>
  <c r="AI86" i="3" s="1"/>
  <c r="Z88" i="3"/>
  <c r="AO89" i="3"/>
  <c r="X88" i="3"/>
  <c r="AP88" i="3" s="1"/>
  <c r="AQ88" i="3" s="1"/>
  <c r="J88" i="3" s="1"/>
  <c r="AC88" i="3"/>
  <c r="BC82" i="3"/>
  <c r="L92" i="3"/>
  <c r="P89" i="3"/>
  <c r="U89" i="3" s="1"/>
  <c r="AJ89" i="3"/>
  <c r="AU89" i="3"/>
  <c r="AV89" i="3" s="1"/>
  <c r="AF85" i="3"/>
  <c r="AH85" i="3" s="1"/>
  <c r="AI85" i="3" s="1"/>
  <c r="AS84" i="3"/>
  <c r="AR84" i="3"/>
  <c r="AC87" i="3"/>
  <c r="AB87" i="3"/>
  <c r="AA87" i="3"/>
  <c r="AP87" i="3"/>
  <c r="AQ87" i="3" s="1"/>
  <c r="J87" i="3" s="1"/>
  <c r="M91" i="3"/>
  <c r="AK84" i="3"/>
  <c r="AX82" i="3"/>
  <c r="AY82" i="3" s="1"/>
  <c r="BB81" i="3"/>
  <c r="BC81" i="3"/>
  <c r="BC83" i="3"/>
  <c r="BB83" i="3"/>
  <c r="V89" i="3"/>
  <c r="W89" i="3" s="1"/>
  <c r="AN90" i="3"/>
  <c r="S90" i="3"/>
  <c r="T90" i="3"/>
  <c r="R90" i="3"/>
  <c r="O90" i="3"/>
  <c r="Q90" i="3"/>
  <c r="X89" i="3" l="1"/>
  <c r="AA88" i="3"/>
  <c r="Y88" i="3"/>
  <c r="AB88" i="3"/>
  <c r="AT84" i="3"/>
  <c r="K84" i="3" s="1"/>
  <c r="AG85" i="3"/>
  <c r="AK85" i="3" s="1"/>
  <c r="AO90" i="3"/>
  <c r="AR86" i="3"/>
  <c r="AX84" i="3"/>
  <c r="AY84" i="3" s="1"/>
  <c r="M92" i="3"/>
  <c r="AG86" i="3"/>
  <c r="AK86" i="3" s="1"/>
  <c r="AE87" i="3"/>
  <c r="AD87" i="3"/>
  <c r="Z89" i="3"/>
  <c r="AP89" i="3" s="1"/>
  <c r="AQ89" i="3" s="1"/>
  <c r="J89" i="3" s="1"/>
  <c r="AL84" i="3"/>
  <c r="AM84" i="3" s="1"/>
  <c r="H84" i="3" s="1"/>
  <c r="I84" i="3" s="1"/>
  <c r="BA84" i="3" s="1"/>
  <c r="AD88" i="3"/>
  <c r="AE88" i="3"/>
  <c r="AN91" i="3"/>
  <c r="R91" i="3"/>
  <c r="S91" i="3"/>
  <c r="O91" i="3"/>
  <c r="Q91" i="3"/>
  <c r="T91" i="3"/>
  <c r="L93" i="3"/>
  <c r="AS85" i="3"/>
  <c r="AR85" i="3"/>
  <c r="AJ90" i="3"/>
  <c r="P90" i="3"/>
  <c r="X90" i="3" s="1"/>
  <c r="AU90" i="3"/>
  <c r="AV90" i="3" s="1"/>
  <c r="V90" i="3"/>
  <c r="W90" i="3" s="1"/>
  <c r="Y89" i="3"/>
  <c r="N91" i="3"/>
  <c r="AT85" i="3" l="1"/>
  <c r="K85" i="3" s="1"/>
  <c r="AX85" i="3" s="1"/>
  <c r="AY85" i="3" s="1"/>
  <c r="Y90" i="3"/>
  <c r="BC84" i="3"/>
  <c r="BB84" i="3"/>
  <c r="AL86" i="3"/>
  <c r="AM86" i="3" s="1"/>
  <c r="H86" i="3" s="1"/>
  <c r="I86" i="3" s="1"/>
  <c r="BA86" i="3" s="1"/>
  <c r="S92" i="3"/>
  <c r="R92" i="3"/>
  <c r="AN92" i="3"/>
  <c r="AO92" i="3" s="1"/>
  <c r="Q92" i="3"/>
  <c r="O92" i="3"/>
  <c r="T92" i="3"/>
  <c r="AL85" i="3"/>
  <c r="AM85" i="3" s="1"/>
  <c r="H85" i="3" s="1"/>
  <c r="I85" i="3" s="1"/>
  <c r="BA85" i="3" s="1"/>
  <c r="N92" i="3"/>
  <c r="V91" i="3"/>
  <c r="W91" i="3" s="1"/>
  <c r="AF88" i="3"/>
  <c r="AG88" i="3" s="1"/>
  <c r="AJ91" i="3"/>
  <c r="P91" i="3"/>
  <c r="X91" i="3" s="1"/>
  <c r="AU91" i="3"/>
  <c r="AV91" i="3" s="1"/>
  <c r="U90" i="3"/>
  <c r="Z90" i="3" s="1"/>
  <c r="AP90" i="3" s="1"/>
  <c r="AQ90" i="3" s="1"/>
  <c r="J90" i="3" s="1"/>
  <c r="AA89" i="3"/>
  <c r="AC89" i="3"/>
  <c r="AB89" i="3"/>
  <c r="L94" i="3"/>
  <c r="M93" i="3"/>
  <c r="N93" i="3" s="1"/>
  <c r="AO91" i="3"/>
  <c r="AF87" i="3"/>
  <c r="AG87" i="3" s="1"/>
  <c r="AS86" i="3"/>
  <c r="AT86" i="3" s="1"/>
  <c r="K86" i="3" s="1"/>
  <c r="AH87" i="3" l="1"/>
  <c r="AI87" i="3" s="1"/>
  <c r="AS87" i="3" s="1"/>
  <c r="AH88" i="3"/>
  <c r="AI88" i="3" s="1"/>
  <c r="AS88" i="3" s="1"/>
  <c r="U91" i="3"/>
  <c r="BC86" i="3"/>
  <c r="BB86" i="3"/>
  <c r="V92" i="3"/>
  <c r="W92" i="3" s="1"/>
  <c r="AX86" i="3"/>
  <c r="AY86" i="3" s="1"/>
  <c r="Z91" i="3"/>
  <c r="AP91" i="3" s="1"/>
  <c r="AQ91" i="3" s="1"/>
  <c r="J91" i="3" s="1"/>
  <c r="AJ92" i="3"/>
  <c r="P92" i="3"/>
  <c r="U92" i="3" s="1"/>
  <c r="AU92" i="3"/>
  <c r="AV92" i="3" s="1"/>
  <c r="L95" i="3"/>
  <c r="Y91" i="3"/>
  <c r="BC85" i="3"/>
  <c r="BB85" i="3"/>
  <c r="AN93" i="3"/>
  <c r="S93" i="3"/>
  <c r="Q93" i="3"/>
  <c r="T93" i="3"/>
  <c r="O93" i="3"/>
  <c r="R93" i="3"/>
  <c r="AA90" i="3"/>
  <c r="AC90" i="3"/>
  <c r="AB90" i="3"/>
  <c r="M94" i="3"/>
  <c r="N94" i="3" s="1"/>
  <c r="AD89" i="3"/>
  <c r="AE89" i="3"/>
  <c r="AK87" i="3" l="1"/>
  <c r="AL87" i="3" s="1"/>
  <c r="AM87" i="3" s="1"/>
  <c r="H87" i="3" s="1"/>
  <c r="I87" i="3" s="1"/>
  <c r="BA87" i="3" s="1"/>
  <c r="AR87" i="3"/>
  <c r="AK88" i="3"/>
  <c r="AL88" i="3" s="1"/>
  <c r="AM88" i="3" s="1"/>
  <c r="H88" i="3" s="1"/>
  <c r="I88" i="3" s="1"/>
  <c r="BA88" i="3" s="1"/>
  <c r="AR88" i="3"/>
  <c r="AT88" i="3"/>
  <c r="K88" i="3" s="1"/>
  <c r="AX88" i="3" s="1"/>
  <c r="AY88" i="3" s="1"/>
  <c r="Z92" i="3"/>
  <c r="AC92" i="3" s="1"/>
  <c r="M95" i="3"/>
  <c r="N95" i="3" s="1"/>
  <c r="AF89" i="3"/>
  <c r="AG89" i="3" s="1"/>
  <c r="AT87" i="3"/>
  <c r="K87" i="3" s="1"/>
  <c r="AJ93" i="3"/>
  <c r="AU93" i="3"/>
  <c r="AV93" i="3" s="1"/>
  <c r="P93" i="3"/>
  <c r="X93" i="3" s="1"/>
  <c r="X92" i="3"/>
  <c r="L96" i="3"/>
  <c r="AB91" i="3"/>
  <c r="AA91" i="3"/>
  <c r="AC91" i="3"/>
  <c r="AE90" i="3"/>
  <c r="AD90" i="3"/>
  <c r="V93" i="3"/>
  <c r="W93" i="3" s="1"/>
  <c r="S94" i="3"/>
  <c r="Q94" i="3"/>
  <c r="AN94" i="3"/>
  <c r="R94" i="3"/>
  <c r="O94" i="3"/>
  <c r="T94" i="3"/>
  <c r="AO93" i="3"/>
  <c r="AB92" i="3" l="1"/>
  <c r="BC88" i="3"/>
  <c r="AH89" i="3"/>
  <c r="AI89" i="3" s="1"/>
  <c r="AS89" i="3" s="1"/>
  <c r="AD92" i="3"/>
  <c r="AE92" i="3"/>
  <c r="Y93" i="3"/>
  <c r="AA92" i="3"/>
  <c r="L97" i="3"/>
  <c r="M96" i="3"/>
  <c r="U93" i="3"/>
  <c r="Z93" i="3" s="1"/>
  <c r="AP93" i="3" s="1"/>
  <c r="AQ93" i="3" s="1"/>
  <c r="J93" i="3" s="1"/>
  <c r="P94" i="3"/>
  <c r="X94" i="3" s="1"/>
  <c r="AJ94" i="3"/>
  <c r="AU94" i="3"/>
  <c r="AV94" i="3" s="1"/>
  <c r="Y92" i="3"/>
  <c r="AP92" i="3"/>
  <c r="AQ92" i="3" s="1"/>
  <c r="J92" i="3" s="1"/>
  <c r="AE91" i="3"/>
  <c r="AD91" i="3"/>
  <c r="V94" i="3"/>
  <c r="W94" i="3" s="1"/>
  <c r="AX87" i="3"/>
  <c r="AY87" i="3" s="1"/>
  <c r="BB87" i="3"/>
  <c r="BC87" i="3"/>
  <c r="AF90" i="3"/>
  <c r="AH90" i="3" s="1"/>
  <c r="AI90" i="3" s="1"/>
  <c r="AO94" i="3"/>
  <c r="R95" i="3"/>
  <c r="AN95" i="3"/>
  <c r="S95" i="3"/>
  <c r="Q95" i="3"/>
  <c r="O95" i="3"/>
  <c r="T95" i="3"/>
  <c r="BB88" i="3"/>
  <c r="AO95" i="3" l="1"/>
  <c r="AK89" i="3"/>
  <c r="AL89" i="3" s="1"/>
  <c r="AM89" i="3" s="1"/>
  <c r="H89" i="3" s="1"/>
  <c r="I89" i="3" s="1"/>
  <c r="BA89" i="3" s="1"/>
  <c r="AR89" i="3"/>
  <c r="AT89" i="3" s="1"/>
  <c r="K89" i="3" s="1"/>
  <c r="AX89" i="3" s="1"/>
  <c r="AY89" i="3" s="1"/>
  <c r="AG90" i="3"/>
  <c r="AK90" i="3" s="1"/>
  <c r="AR90" i="3"/>
  <c r="Y94" i="3"/>
  <c r="M97" i="3"/>
  <c r="N97" i="3" s="1"/>
  <c r="AU95" i="3"/>
  <c r="AV95" i="3" s="1"/>
  <c r="AJ95" i="3"/>
  <c r="P95" i="3"/>
  <c r="U95" i="3" s="1"/>
  <c r="L98" i="3"/>
  <c r="S96" i="3"/>
  <c r="T96" i="3"/>
  <c r="R96" i="3"/>
  <c r="Q96" i="3"/>
  <c r="AN96" i="3"/>
  <c r="O96" i="3"/>
  <c r="AF92" i="3"/>
  <c r="AG92" i="3" s="1"/>
  <c r="AB93" i="3"/>
  <c r="AA93" i="3"/>
  <c r="AC93" i="3"/>
  <c r="AF91" i="3"/>
  <c r="AG91" i="3" s="1"/>
  <c r="V95" i="3"/>
  <c r="W95" i="3" s="1"/>
  <c r="U94" i="3"/>
  <c r="Z94" i="3" s="1"/>
  <c r="N96" i="3"/>
  <c r="AH92" i="3" l="1"/>
  <c r="AI92" i="3" s="1"/>
  <c r="AK92" i="3" s="1"/>
  <c r="AL92" i="3" s="1"/>
  <c r="AM92" i="3" s="1"/>
  <c r="H92" i="3" s="1"/>
  <c r="I92" i="3" s="1"/>
  <c r="BA92" i="3" s="1"/>
  <c r="AO96" i="3"/>
  <c r="AS90" i="3"/>
  <c r="AH91" i="3"/>
  <c r="AI91" i="3" s="1"/>
  <c r="AR91" i="3" s="1"/>
  <c r="Z95" i="3"/>
  <c r="AC95" i="3"/>
  <c r="L99" i="3"/>
  <c r="M98" i="3"/>
  <c r="AD93" i="3"/>
  <c r="AE93" i="3"/>
  <c r="P96" i="3"/>
  <c r="U96" i="3" s="1"/>
  <c r="AU96" i="3"/>
  <c r="AV96" i="3" s="1"/>
  <c r="AJ96" i="3"/>
  <c r="AL90" i="3"/>
  <c r="AM90" i="3" s="1"/>
  <c r="H90" i="3" s="1"/>
  <c r="I90" i="3" s="1"/>
  <c r="BA90" i="3" s="1"/>
  <c r="AC94" i="3"/>
  <c r="AB94" i="3"/>
  <c r="AA94" i="3"/>
  <c r="X95" i="3"/>
  <c r="BB89" i="3"/>
  <c r="BC89" i="3"/>
  <c r="AT90" i="3"/>
  <c r="K90" i="3" s="1"/>
  <c r="AP94" i="3"/>
  <c r="AQ94" i="3" s="1"/>
  <c r="J94" i="3" s="1"/>
  <c r="V96" i="3"/>
  <c r="W96" i="3" s="1"/>
  <c r="R97" i="3"/>
  <c r="S97" i="3"/>
  <c r="T97" i="3"/>
  <c r="AN97" i="3"/>
  <c r="Q97" i="3"/>
  <c r="O97" i="3"/>
  <c r="AR92" i="3" l="1"/>
  <c r="AS92" i="3"/>
  <c r="AT92" i="3" s="1"/>
  <c r="K92" i="3" s="1"/>
  <c r="AK91" i="3"/>
  <c r="AL91" i="3" s="1"/>
  <c r="AM91" i="3" s="1"/>
  <c r="H91" i="3" s="1"/>
  <c r="I91" i="3" s="1"/>
  <c r="BA91" i="3" s="1"/>
  <c r="BB91" i="3" s="1"/>
  <c r="AB95" i="3"/>
  <c r="AD95" i="3" s="1"/>
  <c r="AS91" i="3"/>
  <c r="AT91" i="3" s="1"/>
  <c r="K91" i="3" s="1"/>
  <c r="AX91" i="3" s="1"/>
  <c r="AY91" i="3" s="1"/>
  <c r="AA95" i="3"/>
  <c r="Z96" i="3"/>
  <c r="AC96" i="3" s="1"/>
  <c r="BC90" i="3"/>
  <c r="BB90" i="3"/>
  <c r="M99" i="3"/>
  <c r="N99" i="3" s="1"/>
  <c r="AJ97" i="3"/>
  <c r="P97" i="3"/>
  <c r="X97" i="3" s="1"/>
  <c r="AU97" i="3"/>
  <c r="AV97" i="3" s="1"/>
  <c r="S98" i="3"/>
  <c r="AN98" i="3"/>
  <c r="O98" i="3"/>
  <c r="R98" i="3"/>
  <c r="T98" i="3"/>
  <c r="Q98" i="3"/>
  <c r="AX90" i="3"/>
  <c r="AY90" i="3" s="1"/>
  <c r="X96" i="3"/>
  <c r="Y95" i="3"/>
  <c r="AP95" i="3"/>
  <c r="AQ95" i="3" s="1"/>
  <c r="J95" i="3" s="1"/>
  <c r="N98" i="3"/>
  <c r="AE94" i="3"/>
  <c r="AD94" i="3"/>
  <c r="AF93" i="3"/>
  <c r="AH93" i="3" s="1"/>
  <c r="AI93" i="3" s="1"/>
  <c r="AO97" i="3"/>
  <c r="V97" i="3"/>
  <c r="W97" i="3" s="1"/>
  <c r="L100" i="3"/>
  <c r="BC92" i="3" l="1"/>
  <c r="BC91" i="3"/>
  <c r="AE95" i="3"/>
  <c r="BB92" i="3"/>
  <c r="AG93" i="3"/>
  <c r="AS93" i="3" s="1"/>
  <c r="AR93" i="3"/>
  <c r="Y97" i="3"/>
  <c r="AP96" i="3"/>
  <c r="AQ96" i="3" s="1"/>
  <c r="J96" i="3" s="1"/>
  <c r="Y96" i="3"/>
  <c r="AB96" i="3"/>
  <c r="L101" i="3"/>
  <c r="M100" i="3"/>
  <c r="N100" i="3" s="1"/>
  <c r="AF94" i="3"/>
  <c r="AH94" i="3" s="1"/>
  <c r="AI94" i="3" s="1"/>
  <c r="AF95" i="3"/>
  <c r="AG95" i="3" s="1"/>
  <c r="AA96" i="3"/>
  <c r="U97" i="3"/>
  <c r="Z97" i="3" s="1"/>
  <c r="AP97" i="3" s="1"/>
  <c r="AQ97" i="3" s="1"/>
  <c r="J97" i="3" s="1"/>
  <c r="V98" i="3"/>
  <c r="W98" i="3" s="1"/>
  <c r="AK93" i="3"/>
  <c r="AO98" i="3"/>
  <c r="AX92" i="3"/>
  <c r="AY92" i="3" s="1"/>
  <c r="AJ98" i="3"/>
  <c r="P98" i="3"/>
  <c r="U98" i="3" s="1"/>
  <c r="AU98" i="3"/>
  <c r="AV98" i="3" s="1"/>
  <c r="S99" i="3"/>
  <c r="R99" i="3"/>
  <c r="T99" i="3"/>
  <c r="Q99" i="3"/>
  <c r="AN99" i="3"/>
  <c r="O99" i="3"/>
  <c r="Z98" i="3" l="1"/>
  <c r="AC98" i="3" s="1"/>
  <c r="AT93" i="3"/>
  <c r="K93" i="3" s="1"/>
  <c r="AX93" i="3" s="1"/>
  <c r="AY93" i="3" s="1"/>
  <c r="AO99" i="3"/>
  <c r="AG94" i="3"/>
  <c r="AS94" i="3" s="1"/>
  <c r="AH95" i="3"/>
  <c r="AI95" i="3" s="1"/>
  <c r="AK95" i="3" s="1"/>
  <c r="X98" i="3"/>
  <c r="AL93" i="3"/>
  <c r="AM93" i="3" s="1"/>
  <c r="H93" i="3" s="1"/>
  <c r="I93" i="3" s="1"/>
  <c r="BA93" i="3" s="1"/>
  <c r="AJ99" i="3"/>
  <c r="P99" i="3"/>
  <c r="X99" i="3" s="1"/>
  <c r="AU99" i="3"/>
  <c r="AV99" i="3" s="1"/>
  <c r="S100" i="3"/>
  <c r="R100" i="3"/>
  <c r="AN100" i="3"/>
  <c r="O100" i="3"/>
  <c r="T100" i="3"/>
  <c r="Q100" i="3"/>
  <c r="AC97" i="3"/>
  <c r="AA97" i="3"/>
  <c r="AB97" i="3"/>
  <c r="L102" i="3"/>
  <c r="AR94" i="3"/>
  <c r="M101" i="3"/>
  <c r="N101" i="3" s="1"/>
  <c r="V99" i="3"/>
  <c r="W99" i="3" s="1"/>
  <c r="AD96" i="3"/>
  <c r="AE96" i="3"/>
  <c r="AB98" i="3" l="1"/>
  <c r="AK94" i="3"/>
  <c r="AL94" i="3" s="1"/>
  <c r="AM94" i="3" s="1"/>
  <c r="H94" i="3" s="1"/>
  <c r="I94" i="3" s="1"/>
  <c r="BA94" i="3" s="1"/>
  <c r="U99" i="3"/>
  <c r="Z99" i="3" s="1"/>
  <c r="AC99" i="3" s="1"/>
  <c r="AR95" i="3"/>
  <c r="AO100" i="3"/>
  <c r="AA98" i="3"/>
  <c r="AS95" i="3"/>
  <c r="AL95" i="3"/>
  <c r="AM95" i="3" s="1"/>
  <c r="H95" i="3" s="1"/>
  <c r="I95" i="3" s="1"/>
  <c r="BA95" i="3" s="1"/>
  <c r="AT94" i="3"/>
  <c r="K94" i="3" s="1"/>
  <c r="BB93" i="3"/>
  <c r="BC93" i="3"/>
  <c r="V100" i="3"/>
  <c r="W100" i="3" s="1"/>
  <c r="M102" i="3"/>
  <c r="L103" i="3"/>
  <c r="S101" i="3"/>
  <c r="T101" i="3"/>
  <c r="R101" i="3"/>
  <c r="AN101" i="3"/>
  <c r="Q101" i="3"/>
  <c r="O101" i="3"/>
  <c r="Y99" i="3"/>
  <c r="AD98" i="3"/>
  <c r="AE98" i="3"/>
  <c r="AD97" i="3"/>
  <c r="AE97" i="3"/>
  <c r="AF96" i="3"/>
  <c r="AH96" i="3" s="1"/>
  <c r="AI96" i="3" s="1"/>
  <c r="P100" i="3"/>
  <c r="X100" i="3" s="1"/>
  <c r="AU100" i="3"/>
  <c r="AV100" i="3" s="1"/>
  <c r="AJ100" i="3"/>
  <c r="Y98" i="3"/>
  <c r="AP98" i="3"/>
  <c r="AQ98" i="3" s="1"/>
  <c r="J98" i="3" s="1"/>
  <c r="AT95" i="3" l="1"/>
  <c r="K95" i="3" s="1"/>
  <c r="AX95" i="3" s="1"/>
  <c r="AY95" i="3" s="1"/>
  <c r="AP99" i="3"/>
  <c r="AQ99" i="3" s="1"/>
  <c r="J99" i="3" s="1"/>
  <c r="AB99" i="3"/>
  <c r="AA99" i="3"/>
  <c r="AX94" i="3"/>
  <c r="AY94" i="3" s="1"/>
  <c r="BC94" i="3"/>
  <c r="BB94" i="3"/>
  <c r="BB95" i="3"/>
  <c r="BC95" i="3"/>
  <c r="Y100" i="3"/>
  <c r="AR96" i="3"/>
  <c r="V101" i="3"/>
  <c r="W101" i="3" s="1"/>
  <c r="AG96" i="3"/>
  <c r="AK96" i="3" s="1"/>
  <c r="L104" i="3"/>
  <c r="U100" i="3"/>
  <c r="Z100" i="3" s="1"/>
  <c r="M103" i="3"/>
  <c r="AF98" i="3"/>
  <c r="AG98" i="3" s="1"/>
  <c r="AJ101" i="3"/>
  <c r="AU101" i="3"/>
  <c r="AV101" i="3" s="1"/>
  <c r="P101" i="3"/>
  <c r="U101" i="3" s="1"/>
  <c r="S102" i="3"/>
  <c r="R102" i="3"/>
  <c r="T102" i="3"/>
  <c r="AN102" i="3"/>
  <c r="Q102" i="3"/>
  <c r="O102" i="3"/>
  <c r="AE99" i="3"/>
  <c r="AD99" i="3"/>
  <c r="N102" i="3"/>
  <c r="AF97" i="3"/>
  <c r="AH97" i="3" s="1"/>
  <c r="AI97" i="3" s="1"/>
  <c r="AO101" i="3"/>
  <c r="AH98" i="3" l="1"/>
  <c r="AI98" i="3" s="1"/>
  <c r="AR98" i="3" s="1"/>
  <c r="AG97" i="3"/>
  <c r="AS96" i="3"/>
  <c r="AO102" i="3"/>
  <c r="Z101" i="3"/>
  <c r="AC101" i="3"/>
  <c r="AC100" i="3"/>
  <c r="AA100" i="3"/>
  <c r="AB100" i="3"/>
  <c r="AS97" i="3"/>
  <c r="AR97" i="3"/>
  <c r="M104" i="3"/>
  <c r="AP100" i="3"/>
  <c r="AQ100" i="3" s="1"/>
  <c r="J100" i="3" s="1"/>
  <c r="X101" i="3"/>
  <c r="AF99" i="3"/>
  <c r="AH99" i="3" s="1"/>
  <c r="AI99" i="3" s="1"/>
  <c r="L105" i="3"/>
  <c r="AJ102" i="3"/>
  <c r="P102" i="3"/>
  <c r="X102" i="3" s="1"/>
  <c r="AU102" i="3"/>
  <c r="AV102" i="3" s="1"/>
  <c r="AK97" i="3"/>
  <c r="S103" i="3"/>
  <c r="R103" i="3"/>
  <c r="AN103" i="3"/>
  <c r="Q103" i="3"/>
  <c r="T103" i="3"/>
  <c r="O103" i="3"/>
  <c r="AL96" i="3"/>
  <c r="AM96" i="3" s="1"/>
  <c r="H96" i="3" s="1"/>
  <c r="I96" i="3" s="1"/>
  <c r="BA96" i="3" s="1"/>
  <c r="V102" i="3"/>
  <c r="W102" i="3" s="1"/>
  <c r="N103" i="3"/>
  <c r="AT96" i="3"/>
  <c r="K96" i="3" s="1"/>
  <c r="AK98" i="3" l="1"/>
  <c r="AL98" i="3" s="1"/>
  <c r="AM98" i="3" s="1"/>
  <c r="H98" i="3" s="1"/>
  <c r="I98" i="3" s="1"/>
  <c r="BA98" i="3" s="1"/>
  <c r="AS98" i="3"/>
  <c r="AT98" i="3" s="1"/>
  <c r="K98" i="3" s="1"/>
  <c r="U102" i="3"/>
  <c r="Z102" i="3" s="1"/>
  <c r="AG99" i="3"/>
  <c r="AK99" i="3" s="1"/>
  <c r="AT97" i="3"/>
  <c r="K97" i="3" s="1"/>
  <c r="AX97" i="3" s="1"/>
  <c r="AY97" i="3" s="1"/>
  <c r="AO103" i="3"/>
  <c r="Y101" i="3"/>
  <c r="AP101" i="3"/>
  <c r="AQ101" i="3" s="1"/>
  <c r="J101" i="3" s="1"/>
  <c r="S104" i="3"/>
  <c r="R104" i="3"/>
  <c r="AN104" i="3"/>
  <c r="T104" i="3"/>
  <c r="O104" i="3"/>
  <c r="Q104" i="3"/>
  <c r="AS99" i="3"/>
  <c r="AR99" i="3"/>
  <c r="V103" i="3"/>
  <c r="W103" i="3" s="1"/>
  <c r="Y102" i="3"/>
  <c r="AP102" i="3"/>
  <c r="AQ102" i="3" s="1"/>
  <c r="J102" i="3" s="1"/>
  <c r="P103" i="3"/>
  <c r="U103" i="3" s="1"/>
  <c r="AJ103" i="3"/>
  <c r="AU103" i="3"/>
  <c r="AV103" i="3" s="1"/>
  <c r="BB96" i="3"/>
  <c r="BC96" i="3"/>
  <c r="AX96" i="3"/>
  <c r="AY96" i="3" s="1"/>
  <c r="L106" i="3"/>
  <c r="N104" i="3"/>
  <c r="AB101" i="3"/>
  <c r="AB102" i="3"/>
  <c r="AA102" i="3"/>
  <c r="AC102" i="3"/>
  <c r="AE100" i="3"/>
  <c r="AD100" i="3"/>
  <c r="AL97" i="3"/>
  <c r="AM97" i="3" s="1"/>
  <c r="H97" i="3" s="1"/>
  <c r="I97" i="3" s="1"/>
  <c r="BA97" i="3" s="1"/>
  <c r="M105" i="3"/>
  <c r="N105" i="3" s="1"/>
  <c r="AA101" i="3"/>
  <c r="Z103" i="3" l="1"/>
  <c r="AC103" i="3" s="1"/>
  <c r="BB97" i="3"/>
  <c r="BC97" i="3"/>
  <c r="AF100" i="3"/>
  <c r="AH100" i="3" s="1"/>
  <c r="AI100" i="3" s="1"/>
  <c r="AL99" i="3"/>
  <c r="AM99" i="3" s="1"/>
  <c r="H99" i="3" s="1"/>
  <c r="I99" i="3" s="1"/>
  <c r="BA99" i="3" s="1"/>
  <c r="AX98" i="3"/>
  <c r="AY98" i="3" s="1"/>
  <c r="L107" i="3"/>
  <c r="M106" i="3"/>
  <c r="N106" i="3" s="1"/>
  <c r="BB98" i="3"/>
  <c r="BC98" i="3"/>
  <c r="X103" i="3"/>
  <c r="AE102" i="3"/>
  <c r="AD102" i="3"/>
  <c r="S105" i="3"/>
  <c r="Q105" i="3"/>
  <c r="T105" i="3"/>
  <c r="R105" i="3"/>
  <c r="AN105" i="3"/>
  <c r="O105" i="3"/>
  <c r="AD101" i="3"/>
  <c r="AE101" i="3"/>
  <c r="V104" i="3"/>
  <c r="W104" i="3" s="1"/>
  <c r="P104" i="3"/>
  <c r="U104" i="3" s="1"/>
  <c r="Z104" i="3" s="1"/>
  <c r="AU104" i="3"/>
  <c r="AV104" i="3" s="1"/>
  <c r="AJ104" i="3"/>
  <c r="AT99" i="3"/>
  <c r="K99" i="3" s="1"/>
  <c r="AO104" i="3"/>
  <c r="AA103" i="3" l="1"/>
  <c r="AG100" i="3"/>
  <c r="AB103" i="3"/>
  <c r="AD103" i="3" s="1"/>
  <c r="AK100" i="3"/>
  <c r="AL100" i="3" s="1"/>
  <c r="AM100" i="3" s="1"/>
  <c r="H100" i="3" s="1"/>
  <c r="I100" i="3" s="1"/>
  <c r="BA100" i="3" s="1"/>
  <c r="AO105" i="3"/>
  <c r="BC99" i="3"/>
  <c r="BB99" i="3"/>
  <c r="AC104" i="3"/>
  <c r="P105" i="3"/>
  <c r="X105" i="3" s="1"/>
  <c r="AU105" i="3"/>
  <c r="AV105" i="3" s="1"/>
  <c r="AJ105" i="3"/>
  <c r="X104" i="3"/>
  <c r="AB104" i="3" s="1"/>
  <c r="AF101" i="3"/>
  <c r="AH101" i="3" s="1"/>
  <c r="AI101" i="3" s="1"/>
  <c r="AS100" i="3"/>
  <c r="AR100" i="3"/>
  <c r="M107" i="3"/>
  <c r="AF102" i="3"/>
  <c r="AH102" i="3" s="1"/>
  <c r="AI102" i="3" s="1"/>
  <c r="L108" i="3"/>
  <c r="AE103" i="3"/>
  <c r="Y103" i="3"/>
  <c r="AP103" i="3"/>
  <c r="AQ103" i="3" s="1"/>
  <c r="J103" i="3" s="1"/>
  <c r="AX99" i="3"/>
  <c r="AY99" i="3" s="1"/>
  <c r="V105" i="3"/>
  <c r="W105" i="3" s="1"/>
  <c r="Q106" i="3"/>
  <c r="AN106" i="3"/>
  <c r="S106" i="3"/>
  <c r="R106" i="3"/>
  <c r="T106" i="3"/>
  <c r="O106" i="3"/>
  <c r="AA104" i="3" l="1"/>
  <c r="AG101" i="3"/>
  <c r="AT100" i="3"/>
  <c r="K100" i="3" s="1"/>
  <c r="AX100" i="3" s="1"/>
  <c r="AY100" i="3" s="1"/>
  <c r="AG102" i="3"/>
  <c r="AK102" i="3" s="1"/>
  <c r="AR102" i="3"/>
  <c r="Y105" i="3"/>
  <c r="BC100" i="3"/>
  <c r="BB100" i="3"/>
  <c r="AF103" i="3"/>
  <c r="AG103" i="3" s="1"/>
  <c r="M108" i="3"/>
  <c r="U105" i="3"/>
  <c r="Z105" i="3" s="1"/>
  <c r="AP105" i="3" s="1"/>
  <c r="AQ105" i="3" s="1"/>
  <c r="J105" i="3" s="1"/>
  <c r="V106" i="3"/>
  <c r="W106" i="3" s="1"/>
  <c r="AO106" i="3"/>
  <c r="S107" i="3"/>
  <c r="T107" i="3"/>
  <c r="Q107" i="3"/>
  <c r="R107" i="3"/>
  <c r="AN107" i="3"/>
  <c r="AO107" i="3" s="1"/>
  <c r="O107" i="3"/>
  <c r="AD104" i="3"/>
  <c r="AE104" i="3"/>
  <c r="L109" i="3"/>
  <c r="AK101" i="3"/>
  <c r="AU106" i="3"/>
  <c r="AV106" i="3" s="1"/>
  <c r="AJ106" i="3"/>
  <c r="P106" i="3"/>
  <c r="X106" i="3" s="1"/>
  <c r="N107" i="3"/>
  <c r="Y104" i="3"/>
  <c r="AP104" i="3"/>
  <c r="AQ104" i="3" s="1"/>
  <c r="J104" i="3" s="1"/>
  <c r="AR101" i="3"/>
  <c r="AS101" i="3"/>
  <c r="AH103" i="3" l="1"/>
  <c r="AI103" i="3" s="1"/>
  <c r="AK103" i="3" s="1"/>
  <c r="AL103" i="3" s="1"/>
  <c r="AM103" i="3" s="1"/>
  <c r="H103" i="3" s="1"/>
  <c r="I103" i="3" s="1"/>
  <c r="BA103" i="3" s="1"/>
  <c r="AS102" i="3"/>
  <c r="AT102" i="3" s="1"/>
  <c r="K102" i="3" s="1"/>
  <c r="AX102" i="3" s="1"/>
  <c r="AY102" i="3" s="1"/>
  <c r="U106" i="3"/>
  <c r="L110" i="3"/>
  <c r="M109" i="3"/>
  <c r="AA105" i="3"/>
  <c r="AC105" i="3"/>
  <c r="AB105" i="3"/>
  <c r="AT101" i="3"/>
  <c r="K101" i="3" s="1"/>
  <c r="Z106" i="3"/>
  <c r="AP106" i="3" s="1"/>
  <c r="AQ106" i="3" s="1"/>
  <c r="J106" i="3" s="1"/>
  <c r="Y106" i="3"/>
  <c r="AJ107" i="3"/>
  <c r="P107" i="3"/>
  <c r="X107" i="3" s="1"/>
  <c r="AU107" i="3"/>
  <c r="AV107" i="3" s="1"/>
  <c r="R108" i="3"/>
  <c r="Q108" i="3"/>
  <c r="AN108" i="3"/>
  <c r="S108" i="3"/>
  <c r="T108" i="3"/>
  <c r="O108" i="3"/>
  <c r="V107" i="3"/>
  <c r="W107" i="3" s="1"/>
  <c r="AL101" i="3"/>
  <c r="AM101" i="3" s="1"/>
  <c r="H101" i="3" s="1"/>
  <c r="I101" i="3" s="1"/>
  <c r="BA101" i="3" s="1"/>
  <c r="AF104" i="3"/>
  <c r="AH104" i="3" s="1"/>
  <c r="AI104" i="3" s="1"/>
  <c r="N108" i="3"/>
  <c r="AL102" i="3"/>
  <c r="AM102" i="3" s="1"/>
  <c r="H102" i="3" s="1"/>
  <c r="I102" i="3" s="1"/>
  <c r="BA102" i="3" s="1"/>
  <c r="AR103" i="3" l="1"/>
  <c r="AS103" i="3"/>
  <c r="AO108" i="3"/>
  <c r="AG104" i="3"/>
  <c r="AT103" i="3"/>
  <c r="K103" i="3" s="1"/>
  <c r="AX103" i="3" s="1"/>
  <c r="AY103" i="3" s="1"/>
  <c r="U107" i="3"/>
  <c r="Z107" i="3" s="1"/>
  <c r="AP107" i="3" s="1"/>
  <c r="AQ107" i="3" s="1"/>
  <c r="J107" i="3" s="1"/>
  <c r="BB102" i="3"/>
  <c r="BC102" i="3"/>
  <c r="R109" i="3"/>
  <c r="S109" i="3"/>
  <c r="T109" i="3"/>
  <c r="O109" i="3"/>
  <c r="Q109" i="3"/>
  <c r="AN109" i="3"/>
  <c r="Y107" i="3"/>
  <c r="N109" i="3"/>
  <c r="AS104" i="3"/>
  <c r="AR104" i="3"/>
  <c r="L111" i="3"/>
  <c r="BC101" i="3"/>
  <c r="BB101" i="3"/>
  <c r="AB106" i="3"/>
  <c r="AC106" i="3"/>
  <c r="AA106" i="3"/>
  <c r="AX101" i="3"/>
  <c r="AY101" i="3" s="1"/>
  <c r="BC103" i="3"/>
  <c r="BB103" i="3"/>
  <c r="AD105" i="3"/>
  <c r="AE105" i="3"/>
  <c r="M110" i="3"/>
  <c r="N110" i="3" s="1"/>
  <c r="AJ108" i="3"/>
  <c r="AU108" i="3"/>
  <c r="AV108" i="3" s="1"/>
  <c r="P108" i="3"/>
  <c r="U108" i="3" s="1"/>
  <c r="AK104" i="3"/>
  <c r="V108" i="3"/>
  <c r="W108" i="3" s="1"/>
  <c r="AT104" i="3" l="1"/>
  <c r="K104" i="3" s="1"/>
  <c r="AX104" i="3" s="1"/>
  <c r="AY104" i="3" s="1"/>
  <c r="X108" i="3"/>
  <c r="Z108" i="3"/>
  <c r="AC108" i="3" s="1"/>
  <c r="AE106" i="3"/>
  <c r="AD106" i="3"/>
  <c r="V109" i="3"/>
  <c r="W109" i="3" s="1"/>
  <c r="M111" i="3"/>
  <c r="N111" i="3" s="1"/>
  <c r="AO109" i="3"/>
  <c r="AF105" i="3"/>
  <c r="AH105" i="3" s="1"/>
  <c r="AI105" i="3" s="1"/>
  <c r="AL104" i="3"/>
  <c r="AM104" i="3" s="1"/>
  <c r="H104" i="3" s="1"/>
  <c r="I104" i="3" s="1"/>
  <c r="BA104" i="3" s="1"/>
  <c r="P109" i="3"/>
  <c r="X109" i="3" s="1"/>
  <c r="AU109" i="3"/>
  <c r="AV109" i="3" s="1"/>
  <c r="AJ109" i="3"/>
  <c r="L112" i="3"/>
  <c r="AC107" i="3"/>
  <c r="AA107" i="3"/>
  <c r="AB107" i="3"/>
  <c r="S110" i="3"/>
  <c r="R110" i="3"/>
  <c r="T110" i="3"/>
  <c r="AN110" i="3"/>
  <c r="Q110" i="3"/>
  <c r="O110" i="3"/>
  <c r="AG105" i="3" l="1"/>
  <c r="AK105" i="3" s="1"/>
  <c r="AL105" i="3" s="1"/>
  <c r="AP108" i="3"/>
  <c r="AQ108" i="3" s="1"/>
  <c r="J108" i="3" s="1"/>
  <c r="AB108" i="3"/>
  <c r="Y108" i="3"/>
  <c r="AA108" i="3"/>
  <c r="Y109" i="3"/>
  <c r="BC104" i="3"/>
  <c r="BB104" i="3"/>
  <c r="AD107" i="3"/>
  <c r="AE107" i="3"/>
  <c r="U109" i="3"/>
  <c r="Z109" i="3" s="1"/>
  <c r="AP109" i="3" s="1"/>
  <c r="AQ109" i="3" s="1"/>
  <c r="J109" i="3" s="1"/>
  <c r="V110" i="3"/>
  <c r="W110" i="3" s="1"/>
  <c r="R111" i="3"/>
  <c r="Q111" i="3"/>
  <c r="S111" i="3"/>
  <c r="AN111" i="3"/>
  <c r="T111" i="3"/>
  <c r="O111" i="3"/>
  <c r="AJ110" i="3"/>
  <c r="P110" i="3"/>
  <c r="U110" i="3" s="1"/>
  <c r="Z110" i="3" s="1"/>
  <c r="AU110" i="3"/>
  <c r="AV110" i="3" s="1"/>
  <c r="M112" i="3"/>
  <c r="N112" i="3" s="1"/>
  <c r="AR105" i="3"/>
  <c r="AO110" i="3"/>
  <c r="L113" i="3"/>
  <c r="AF106" i="3"/>
  <c r="AG106" i="3" s="1"/>
  <c r="AD108" i="3"/>
  <c r="AE108" i="3"/>
  <c r="AS105" i="3" l="1"/>
  <c r="AT105" i="3" s="1"/>
  <c r="K105" i="3" s="1"/>
  <c r="AO111" i="3"/>
  <c r="AM105" i="3"/>
  <c r="H105" i="3" s="1"/>
  <c r="I105" i="3" s="1"/>
  <c r="BA105" i="3" s="1"/>
  <c r="BC105" i="3" s="1"/>
  <c r="AH106" i="3"/>
  <c r="AI106" i="3" s="1"/>
  <c r="AK106" i="3" s="1"/>
  <c r="AL106" i="3" s="1"/>
  <c r="AM106" i="3" s="1"/>
  <c r="H106" i="3" s="1"/>
  <c r="I106" i="3" s="1"/>
  <c r="BA106" i="3" s="1"/>
  <c r="AC110" i="3"/>
  <c r="X110" i="3"/>
  <c r="V111" i="3"/>
  <c r="W111" i="3" s="1"/>
  <c r="M113" i="3"/>
  <c r="N113" i="3" s="1"/>
  <c r="AF107" i="3"/>
  <c r="AH107" i="3" s="1"/>
  <c r="AI107" i="3" s="1"/>
  <c r="AF108" i="3"/>
  <c r="AG108" i="3" s="1"/>
  <c r="AJ111" i="3"/>
  <c r="AU111" i="3"/>
  <c r="AV111" i="3" s="1"/>
  <c r="P111" i="3"/>
  <c r="U111" i="3" s="1"/>
  <c r="L114" i="3"/>
  <c r="R112" i="3"/>
  <c r="S112" i="3"/>
  <c r="O112" i="3"/>
  <c r="AN112" i="3"/>
  <c r="T112" i="3"/>
  <c r="Q112" i="3"/>
  <c r="AC109" i="3"/>
  <c r="AA109" i="3"/>
  <c r="AB109" i="3"/>
  <c r="Z111" i="3" l="1"/>
  <c r="AR106" i="3"/>
  <c r="AS106" i="3"/>
  <c r="BB105" i="3"/>
  <c r="X111" i="3"/>
  <c r="AP111" i="3" s="1"/>
  <c r="AQ111" i="3" s="1"/>
  <c r="J111" i="3" s="1"/>
  <c r="AH108" i="3"/>
  <c r="AI108" i="3" s="1"/>
  <c r="AS108" i="3" s="1"/>
  <c r="AO112" i="3"/>
  <c r="AC111" i="3"/>
  <c r="AR107" i="3"/>
  <c r="BB106" i="3"/>
  <c r="BC106" i="3"/>
  <c r="Y110" i="3"/>
  <c r="AP110" i="3"/>
  <c r="AQ110" i="3" s="1"/>
  <c r="J110" i="3" s="1"/>
  <c r="AG107" i="3"/>
  <c r="AK107" i="3" s="1"/>
  <c r="R113" i="3"/>
  <c r="Q113" i="3"/>
  <c r="T113" i="3"/>
  <c r="O113" i="3"/>
  <c r="S113" i="3"/>
  <c r="AN113" i="3"/>
  <c r="AE109" i="3"/>
  <c r="AD109" i="3"/>
  <c r="AB110" i="3"/>
  <c r="V112" i="3"/>
  <c r="W112" i="3" s="1"/>
  <c r="M114" i="3"/>
  <c r="N114" i="3" s="1"/>
  <c r="AA110" i="3"/>
  <c r="AX105" i="3"/>
  <c r="AY105" i="3" s="1"/>
  <c r="P112" i="3"/>
  <c r="U112" i="3" s="1"/>
  <c r="AU112" i="3"/>
  <c r="AV112" i="3" s="1"/>
  <c r="AJ112" i="3"/>
  <c r="L115" i="3"/>
  <c r="AT106" i="3" l="1"/>
  <c r="K106" i="3" s="1"/>
  <c r="AX106" i="3" s="1"/>
  <c r="AY106" i="3" s="1"/>
  <c r="AA111" i="3"/>
  <c r="AK108" i="3"/>
  <c r="AL108" i="3" s="1"/>
  <c r="AM108" i="3" s="1"/>
  <c r="H108" i="3" s="1"/>
  <c r="I108" i="3" s="1"/>
  <c r="BA108" i="3" s="1"/>
  <c r="Y111" i="3"/>
  <c r="AB111" i="3"/>
  <c r="AD111" i="3" s="1"/>
  <c r="AR108" i="3"/>
  <c r="AT108" i="3" s="1"/>
  <c r="K108" i="3" s="1"/>
  <c r="Z112" i="3"/>
  <c r="AC112" i="3" s="1"/>
  <c r="AE110" i="3"/>
  <c r="AD110" i="3"/>
  <c r="AF109" i="3"/>
  <c r="AG109" i="3" s="1"/>
  <c r="AO113" i="3"/>
  <c r="AS107" i="3"/>
  <c r="AT107" i="3" s="1"/>
  <c r="K107" i="3" s="1"/>
  <c r="L116" i="3"/>
  <c r="X112" i="3"/>
  <c r="AJ113" i="3"/>
  <c r="P113" i="3"/>
  <c r="X113" i="3" s="1"/>
  <c r="AU113" i="3"/>
  <c r="AV113" i="3" s="1"/>
  <c r="M115" i="3"/>
  <c r="N115" i="3" s="1"/>
  <c r="AL107" i="3"/>
  <c r="AM107" i="3" s="1"/>
  <c r="H107" i="3" s="1"/>
  <c r="I107" i="3" s="1"/>
  <c r="BA107" i="3" s="1"/>
  <c r="S114" i="3"/>
  <c r="R114" i="3"/>
  <c r="T114" i="3"/>
  <c r="Q114" i="3"/>
  <c r="O114" i="3"/>
  <c r="AN114" i="3"/>
  <c r="V113" i="3"/>
  <c r="W113" i="3" s="1"/>
  <c r="AE111" i="3" l="1"/>
  <c r="AF111" i="3" s="1"/>
  <c r="AH111" i="3" s="1"/>
  <c r="AI111" i="3" s="1"/>
  <c r="AH109" i="3"/>
  <c r="AI109" i="3" s="1"/>
  <c r="AK109" i="3" s="1"/>
  <c r="AL109" i="3" s="1"/>
  <c r="AM109" i="3" s="1"/>
  <c r="H109" i="3" s="1"/>
  <c r="I109" i="3" s="1"/>
  <c r="BA109" i="3" s="1"/>
  <c r="U113" i="3"/>
  <c r="Z113" i="3" s="1"/>
  <c r="AC113" i="3" s="1"/>
  <c r="Y113" i="3"/>
  <c r="BB108" i="3"/>
  <c r="BC108" i="3"/>
  <c r="Q115" i="3"/>
  <c r="R115" i="3"/>
  <c r="S115" i="3"/>
  <c r="O115" i="3"/>
  <c r="AN115" i="3"/>
  <c r="T115" i="3"/>
  <c r="AX107" i="3"/>
  <c r="AY107" i="3" s="1"/>
  <c r="AO114" i="3"/>
  <c r="L117" i="3"/>
  <c r="M116" i="3"/>
  <c r="N116" i="3" s="1"/>
  <c r="AP112" i="3"/>
  <c r="AQ112" i="3" s="1"/>
  <c r="J112" i="3" s="1"/>
  <c r="Y112" i="3"/>
  <c r="AX108" i="3"/>
  <c r="AY108" i="3" s="1"/>
  <c r="BC107" i="3"/>
  <c r="BB107" i="3"/>
  <c r="AF110" i="3"/>
  <c r="AG110" i="3" s="1"/>
  <c r="P114" i="3"/>
  <c r="X114" i="3" s="1"/>
  <c r="AU114" i="3"/>
  <c r="AV114" i="3" s="1"/>
  <c r="AJ114" i="3"/>
  <c r="AB112" i="3"/>
  <c r="V114" i="3"/>
  <c r="W114" i="3" s="1"/>
  <c r="AA112" i="3"/>
  <c r="AR109" i="3" l="1"/>
  <c r="AS109" i="3"/>
  <c r="AT109" i="3" s="1"/>
  <c r="K109" i="3" s="1"/>
  <c r="AB113" i="3"/>
  <c r="AD113" i="3" s="1"/>
  <c r="AP113" i="3"/>
  <c r="AQ113" i="3" s="1"/>
  <c r="J113" i="3" s="1"/>
  <c r="AG111" i="3"/>
  <c r="AS111" i="3" s="1"/>
  <c r="AA113" i="3"/>
  <c r="Y114" i="3"/>
  <c r="AR111" i="3"/>
  <c r="BB109" i="3"/>
  <c r="BC109" i="3"/>
  <c r="M117" i="3"/>
  <c r="U114" i="3"/>
  <c r="Z114" i="3" s="1"/>
  <c r="AE113" i="3"/>
  <c r="AH110" i="3"/>
  <c r="AI110" i="3" s="1"/>
  <c r="P115" i="3"/>
  <c r="U115" i="3" s="1"/>
  <c r="AJ115" i="3"/>
  <c r="AU115" i="3"/>
  <c r="AV115" i="3" s="1"/>
  <c r="V115" i="3"/>
  <c r="W115" i="3" s="1"/>
  <c r="AD112" i="3"/>
  <c r="AE112" i="3"/>
  <c r="AO115" i="3"/>
  <c r="S116" i="3"/>
  <c r="Q116" i="3"/>
  <c r="O116" i="3"/>
  <c r="T116" i="3"/>
  <c r="R116" i="3"/>
  <c r="AN116" i="3"/>
  <c r="L118" i="3"/>
  <c r="AK111" i="3" l="1"/>
  <c r="AL111" i="3" s="1"/>
  <c r="AM111" i="3" s="1"/>
  <c r="H111" i="3" s="1"/>
  <c r="I111" i="3" s="1"/>
  <c r="BA111" i="3" s="1"/>
  <c r="AO116" i="3"/>
  <c r="X115" i="3"/>
  <c r="AT111" i="3"/>
  <c r="K111" i="3" s="1"/>
  <c r="AC114" i="3"/>
  <c r="AB114" i="3"/>
  <c r="AA114" i="3"/>
  <c r="R117" i="3"/>
  <c r="Q117" i="3"/>
  <c r="O117" i="3"/>
  <c r="AN117" i="3"/>
  <c r="S117" i="3"/>
  <c r="T117" i="3"/>
  <c r="AP114" i="3"/>
  <c r="AQ114" i="3" s="1"/>
  <c r="J114" i="3" s="1"/>
  <c r="AF113" i="3"/>
  <c r="AH113" i="3" s="1"/>
  <c r="AI113" i="3" s="1"/>
  <c r="Y115" i="3"/>
  <c r="Z115" i="3"/>
  <c r="AX109" i="3"/>
  <c r="AY109" i="3" s="1"/>
  <c r="L119" i="3"/>
  <c r="P116" i="3"/>
  <c r="U116" i="3" s="1"/>
  <c r="AU116" i="3"/>
  <c r="AV116" i="3" s="1"/>
  <c r="AJ116" i="3"/>
  <c r="N117" i="3"/>
  <c r="AS110" i="3"/>
  <c r="AR110" i="3"/>
  <c r="AF112" i="3"/>
  <c r="AH112" i="3" s="1"/>
  <c r="AI112" i="3" s="1"/>
  <c r="AG112" i="3"/>
  <c r="AX111" i="3"/>
  <c r="AY111" i="3" s="1"/>
  <c r="V116" i="3"/>
  <c r="W116" i="3" s="1"/>
  <c r="M118" i="3"/>
  <c r="AK110" i="3"/>
  <c r="AT110" i="3" l="1"/>
  <c r="K110" i="3" s="1"/>
  <c r="AX110" i="3" s="1"/>
  <c r="AY110" i="3" s="1"/>
  <c r="Z116" i="3"/>
  <c r="AG113" i="3"/>
  <c r="AK113" i="3" s="1"/>
  <c r="AC116" i="3"/>
  <c r="AR113" i="3"/>
  <c r="AS113" i="3"/>
  <c r="AS112" i="3"/>
  <c r="AR112" i="3"/>
  <c r="AK112" i="3"/>
  <c r="P117" i="3"/>
  <c r="U117" i="3" s="1"/>
  <c r="AU117" i="3"/>
  <c r="AV117" i="3" s="1"/>
  <c r="AJ117" i="3"/>
  <c r="M119" i="3"/>
  <c r="V117" i="3"/>
  <c r="W117" i="3" s="1"/>
  <c r="AE114" i="3"/>
  <c r="AD114" i="3"/>
  <c r="R118" i="3"/>
  <c r="S118" i="3"/>
  <c r="O118" i="3"/>
  <c r="Q118" i="3"/>
  <c r="AN118" i="3"/>
  <c r="T118" i="3"/>
  <c r="N118" i="3"/>
  <c r="L120" i="3"/>
  <c r="X116" i="3"/>
  <c r="AA116" i="3" s="1"/>
  <c r="AL110" i="3"/>
  <c r="AM110" i="3" s="1"/>
  <c r="H110" i="3" s="1"/>
  <c r="I110" i="3" s="1"/>
  <c r="BA110" i="3" s="1"/>
  <c r="AC115" i="3"/>
  <c r="AB115" i="3"/>
  <c r="AA115" i="3"/>
  <c r="AO117" i="3"/>
  <c r="AP115" i="3"/>
  <c r="AQ115" i="3" s="1"/>
  <c r="J115" i="3" s="1"/>
  <c r="AT112" i="3" l="1"/>
  <c r="K112" i="3" s="1"/>
  <c r="AX112" i="3" s="1"/>
  <c r="AY112" i="3" s="1"/>
  <c r="Z117" i="3"/>
  <c r="AC117" i="3" s="1"/>
  <c r="BB110" i="3"/>
  <c r="BC110" i="3"/>
  <c r="AF114" i="3"/>
  <c r="AH114" i="3" s="1"/>
  <c r="AI114" i="3" s="1"/>
  <c r="P118" i="3"/>
  <c r="U118" i="3" s="1"/>
  <c r="AJ118" i="3"/>
  <c r="AU118" i="3"/>
  <c r="AV118" i="3" s="1"/>
  <c r="AL113" i="3"/>
  <c r="AM113" i="3" s="1"/>
  <c r="H113" i="3" s="1"/>
  <c r="I113" i="3" s="1"/>
  <c r="BA113" i="3" s="1"/>
  <c r="X117" i="3"/>
  <c r="AO118" i="3"/>
  <c r="M120" i="3"/>
  <c r="N120" i="3" s="1"/>
  <c r="BC111" i="3"/>
  <c r="R119" i="3"/>
  <c r="Q119" i="3"/>
  <c r="S119" i="3"/>
  <c r="T119" i="3"/>
  <c r="AN119" i="3"/>
  <c r="O119" i="3"/>
  <c r="AL112" i="3"/>
  <c r="AM112" i="3" s="1"/>
  <c r="H112" i="3" s="1"/>
  <c r="I112" i="3" s="1"/>
  <c r="BA112" i="3" s="1"/>
  <c r="Y116" i="3"/>
  <c r="AP116" i="3"/>
  <c r="AQ116" i="3" s="1"/>
  <c r="J116" i="3" s="1"/>
  <c r="V118" i="3"/>
  <c r="W118" i="3" s="1"/>
  <c r="L121" i="3"/>
  <c r="AT113" i="3"/>
  <c r="K113" i="3" s="1"/>
  <c r="AD115" i="3"/>
  <c r="AE115" i="3"/>
  <c r="BB111" i="3"/>
  <c r="N119" i="3"/>
  <c r="AB116" i="3"/>
  <c r="AB117" i="3" l="1"/>
  <c r="AA117" i="3"/>
  <c r="AG114" i="3"/>
  <c r="AS114" i="3" s="1"/>
  <c r="X118" i="3"/>
  <c r="Y118" i="3" s="1"/>
  <c r="Z118" i="3"/>
  <c r="AR114" i="3"/>
  <c r="BC113" i="3"/>
  <c r="BB113" i="3"/>
  <c r="AU119" i="3"/>
  <c r="AV119" i="3" s="1"/>
  <c r="P119" i="3"/>
  <c r="U119" i="3" s="1"/>
  <c r="AJ119" i="3"/>
  <c r="AE116" i="3"/>
  <c r="AD116" i="3"/>
  <c r="AO119" i="3"/>
  <c r="AD117" i="3"/>
  <c r="AE117" i="3"/>
  <c r="L122" i="3"/>
  <c r="BB112" i="3"/>
  <c r="BC112" i="3"/>
  <c r="AX113" i="3"/>
  <c r="AY113" i="3" s="1"/>
  <c r="M121" i="3"/>
  <c r="R120" i="3"/>
  <c r="S120" i="3"/>
  <c r="AN120" i="3"/>
  <c r="Q120" i="3"/>
  <c r="O120" i="3"/>
  <c r="T120" i="3"/>
  <c r="AF115" i="3"/>
  <c r="AG115" i="3" s="1"/>
  <c r="V119" i="3"/>
  <c r="W119" i="3" s="1"/>
  <c r="Y117" i="3"/>
  <c r="AP117" i="3"/>
  <c r="AQ117" i="3" s="1"/>
  <c r="J117" i="3" s="1"/>
  <c r="AK114" i="3" l="1"/>
  <c r="AB118" i="3"/>
  <c r="AA118" i="3"/>
  <c r="AP118" i="3"/>
  <c r="AQ118" i="3" s="1"/>
  <c r="J118" i="3" s="1"/>
  <c r="AC118" i="3"/>
  <c r="AE118" i="3" s="1"/>
  <c r="AT114" i="3"/>
  <c r="K114" i="3" s="1"/>
  <c r="AX114" i="3" s="1"/>
  <c r="AY114" i="3" s="1"/>
  <c r="X119" i="3"/>
  <c r="Y119" i="3" s="1"/>
  <c r="Z119" i="3"/>
  <c r="AH115" i="3"/>
  <c r="AI115" i="3" s="1"/>
  <c r="AK115" i="3" s="1"/>
  <c r="R121" i="3"/>
  <c r="S121" i="3"/>
  <c r="AN121" i="3"/>
  <c r="O121" i="3"/>
  <c r="Q121" i="3"/>
  <c r="T121" i="3"/>
  <c r="L123" i="3"/>
  <c r="V120" i="3"/>
  <c r="W120" i="3" s="1"/>
  <c r="N121" i="3"/>
  <c r="M122" i="3"/>
  <c r="N122" i="3"/>
  <c r="AJ120" i="3"/>
  <c r="AU120" i="3"/>
  <c r="AV120" i="3" s="1"/>
  <c r="P120" i="3"/>
  <c r="X120" i="3" s="1"/>
  <c r="AF116" i="3"/>
  <c r="AH116" i="3" s="1"/>
  <c r="AI116" i="3" s="1"/>
  <c r="AL114" i="3"/>
  <c r="AM114" i="3" s="1"/>
  <c r="H114" i="3" s="1"/>
  <c r="I114" i="3" s="1"/>
  <c r="BA114" i="3" s="1"/>
  <c r="AO120" i="3"/>
  <c r="AF117" i="3"/>
  <c r="AG117" i="3" s="1"/>
  <c r="AD118" i="3" l="1"/>
  <c r="AO121" i="3"/>
  <c r="AB119" i="3"/>
  <c r="AC119" i="3"/>
  <c r="AP119" i="3"/>
  <c r="AQ119" i="3" s="1"/>
  <c r="J119" i="3" s="1"/>
  <c r="AA119" i="3"/>
  <c r="AG116" i="3"/>
  <c r="AS116" i="3" s="1"/>
  <c r="AH117" i="3"/>
  <c r="AI117" i="3" s="1"/>
  <c r="AS117" i="3" s="1"/>
  <c r="AL115" i="3"/>
  <c r="AM115" i="3" s="1"/>
  <c r="H115" i="3" s="1"/>
  <c r="I115" i="3" s="1"/>
  <c r="BA115" i="3" s="1"/>
  <c r="Y120" i="3"/>
  <c r="AF118" i="3"/>
  <c r="AG118" i="3" s="1"/>
  <c r="R122" i="3"/>
  <c r="S122" i="3"/>
  <c r="O122" i="3"/>
  <c r="AN122" i="3"/>
  <c r="T122" i="3"/>
  <c r="Q122" i="3"/>
  <c r="AJ121" i="3"/>
  <c r="P121" i="3"/>
  <c r="X121" i="3" s="1"/>
  <c r="AU121" i="3"/>
  <c r="AV121" i="3" s="1"/>
  <c r="AD119" i="3"/>
  <c r="AR116" i="3"/>
  <c r="AS115" i="3"/>
  <c r="AR115" i="3"/>
  <c r="BC114" i="3"/>
  <c r="BB114" i="3"/>
  <c r="L124" i="3"/>
  <c r="V121" i="3"/>
  <c r="W121" i="3" s="1"/>
  <c r="U120" i="3"/>
  <c r="Z120" i="3" s="1"/>
  <c r="M123" i="3"/>
  <c r="N123" i="3" s="1"/>
  <c r="AE119" i="3" l="1"/>
  <c r="AF119" i="3" s="1"/>
  <c r="AH119" i="3" s="1"/>
  <c r="AI119" i="3" s="1"/>
  <c r="AK116" i="3"/>
  <c r="AL116" i="3" s="1"/>
  <c r="AM116" i="3" s="1"/>
  <c r="H116" i="3" s="1"/>
  <c r="I116" i="3" s="1"/>
  <c r="BA116" i="3" s="1"/>
  <c r="AK117" i="3"/>
  <c r="AL117" i="3" s="1"/>
  <c r="AM117" i="3" s="1"/>
  <c r="H117" i="3" s="1"/>
  <c r="I117" i="3" s="1"/>
  <c r="BA117" i="3" s="1"/>
  <c r="AR117" i="3"/>
  <c r="AT117" i="3" s="1"/>
  <c r="K117" i="3" s="1"/>
  <c r="U121" i="3"/>
  <c r="Z121" i="3" s="1"/>
  <c r="AA121" i="3" s="1"/>
  <c r="AH118" i="3"/>
  <c r="AI118" i="3" s="1"/>
  <c r="AS118" i="3" s="1"/>
  <c r="AT116" i="3"/>
  <c r="K116" i="3" s="1"/>
  <c r="BB115" i="3"/>
  <c r="BC115" i="3"/>
  <c r="M124" i="3"/>
  <c r="N124" i="3" s="1"/>
  <c r="P122" i="3"/>
  <c r="U122" i="3" s="1"/>
  <c r="AJ122" i="3"/>
  <c r="AU122" i="3"/>
  <c r="AV122" i="3" s="1"/>
  <c r="AB120" i="3"/>
  <c r="AA120" i="3"/>
  <c r="AC120" i="3"/>
  <c r="Y121" i="3"/>
  <c r="V122" i="3"/>
  <c r="W122" i="3" s="1"/>
  <c r="AT115" i="3"/>
  <c r="K115" i="3" s="1"/>
  <c r="AO122" i="3"/>
  <c r="AP120" i="3"/>
  <c r="AQ120" i="3" s="1"/>
  <c r="J120" i="3" s="1"/>
  <c r="Q123" i="3"/>
  <c r="S123" i="3"/>
  <c r="T123" i="3"/>
  <c r="O123" i="3"/>
  <c r="AN123" i="3"/>
  <c r="R123" i="3"/>
  <c r="L125" i="3"/>
  <c r="AB121" i="3" l="1"/>
  <c r="AP121" i="3"/>
  <c r="AQ121" i="3" s="1"/>
  <c r="J121" i="3" s="1"/>
  <c r="AC121" i="3"/>
  <c r="AD121" i="3" s="1"/>
  <c r="AK118" i="3"/>
  <c r="AL118" i="3" s="1"/>
  <c r="AM118" i="3" s="1"/>
  <c r="H118" i="3" s="1"/>
  <c r="I118" i="3" s="1"/>
  <c r="BA118" i="3" s="1"/>
  <c r="BB118" i="3" s="1"/>
  <c r="AR118" i="3"/>
  <c r="AT118" i="3" s="1"/>
  <c r="K118" i="3" s="1"/>
  <c r="AX118" i="3" s="1"/>
  <c r="AY118" i="3" s="1"/>
  <c r="AO123" i="3"/>
  <c r="X122" i="3"/>
  <c r="Y122" i="3" s="1"/>
  <c r="AX116" i="3"/>
  <c r="AY116" i="3" s="1"/>
  <c r="AG119" i="3"/>
  <c r="AK119" i="3" s="1"/>
  <c r="AR119" i="3"/>
  <c r="BC116" i="3"/>
  <c r="BB116" i="3"/>
  <c r="Z122" i="3"/>
  <c r="AJ123" i="3"/>
  <c r="P123" i="3"/>
  <c r="X123" i="3" s="1"/>
  <c r="AU123" i="3"/>
  <c r="AV123" i="3" s="1"/>
  <c r="AD120" i="3"/>
  <c r="AE120" i="3"/>
  <c r="S124" i="3"/>
  <c r="R124" i="3"/>
  <c r="O124" i="3"/>
  <c r="T124" i="3"/>
  <c r="AN124" i="3"/>
  <c r="Q124" i="3"/>
  <c r="V123" i="3"/>
  <c r="W123" i="3" s="1"/>
  <c r="BB117" i="3"/>
  <c r="BC117" i="3"/>
  <c r="L126" i="3"/>
  <c r="M125" i="3"/>
  <c r="AX115" i="3"/>
  <c r="AY115" i="3" s="1"/>
  <c r="AX117" i="3"/>
  <c r="AY117" i="3" s="1"/>
  <c r="AE121" i="3" l="1"/>
  <c r="AF121" i="3" s="1"/>
  <c r="AH121" i="3" s="1"/>
  <c r="AI121" i="3" s="1"/>
  <c r="BC118" i="3"/>
  <c r="AS119" i="3"/>
  <c r="AT119" i="3" s="1"/>
  <c r="K119" i="3" s="1"/>
  <c r="Y123" i="3"/>
  <c r="U123" i="3"/>
  <c r="Z123" i="3" s="1"/>
  <c r="AB122" i="3"/>
  <c r="AC122" i="3"/>
  <c r="AA122" i="3"/>
  <c r="V124" i="3"/>
  <c r="W124" i="3" s="1"/>
  <c r="Q125" i="3"/>
  <c r="T125" i="3"/>
  <c r="R125" i="3"/>
  <c r="S125" i="3"/>
  <c r="O125" i="3"/>
  <c r="AN125" i="3"/>
  <c r="AL119" i="3"/>
  <c r="AM119" i="3" s="1"/>
  <c r="H119" i="3" s="1"/>
  <c r="I119" i="3" s="1"/>
  <c r="BA119" i="3" s="1"/>
  <c r="N125" i="3"/>
  <c r="AJ124" i="3"/>
  <c r="P124" i="3"/>
  <c r="X124" i="3" s="1"/>
  <c r="AU124" i="3"/>
  <c r="AV124" i="3" s="1"/>
  <c r="AP122" i="3"/>
  <c r="AQ122" i="3" s="1"/>
  <c r="J122" i="3" s="1"/>
  <c r="L127" i="3"/>
  <c r="AF120" i="3"/>
  <c r="AG120" i="3" s="1"/>
  <c r="M126" i="3"/>
  <c r="AO124" i="3"/>
  <c r="AO125" i="3" l="1"/>
  <c r="AG121" i="3"/>
  <c r="AH120" i="3"/>
  <c r="AI120" i="3" s="1"/>
  <c r="AS120" i="3" s="1"/>
  <c r="Y124" i="3"/>
  <c r="AD122" i="3"/>
  <c r="AE122" i="3"/>
  <c r="L128" i="3"/>
  <c r="BC119" i="3"/>
  <c r="BB119" i="3"/>
  <c r="AJ125" i="3"/>
  <c r="AU125" i="3"/>
  <c r="AV125" i="3" s="1"/>
  <c r="P125" i="3"/>
  <c r="X125" i="3" s="1"/>
  <c r="AC123" i="3"/>
  <c r="AB123" i="3"/>
  <c r="AA123" i="3"/>
  <c r="AX119" i="3"/>
  <c r="AY119" i="3" s="1"/>
  <c r="V125" i="3"/>
  <c r="W125" i="3" s="1"/>
  <c r="M127" i="3"/>
  <c r="N127" i="3" s="1"/>
  <c r="AP123" i="3"/>
  <c r="AQ123" i="3" s="1"/>
  <c r="J123" i="3" s="1"/>
  <c r="S126" i="3"/>
  <c r="AN126" i="3"/>
  <c r="T126" i="3"/>
  <c r="O126" i="3"/>
  <c r="Q126" i="3"/>
  <c r="R126" i="3"/>
  <c r="N126" i="3"/>
  <c r="U124" i="3"/>
  <c r="Z124" i="3" s="1"/>
  <c r="AP124" i="3" s="1"/>
  <c r="AQ124" i="3" s="1"/>
  <c r="J124" i="3" s="1"/>
  <c r="AS121" i="3"/>
  <c r="AR121" i="3"/>
  <c r="AK121" i="3"/>
  <c r="AR120" i="3" l="1"/>
  <c r="AK120" i="3"/>
  <c r="AL120" i="3" s="1"/>
  <c r="AM120" i="3" s="1"/>
  <c r="H120" i="3" s="1"/>
  <c r="I120" i="3" s="1"/>
  <c r="BA120" i="3" s="1"/>
  <c r="AT120" i="3"/>
  <c r="K120" i="3" s="1"/>
  <c r="AX120" i="3" s="1"/>
  <c r="AY120" i="3" s="1"/>
  <c r="AT121" i="3"/>
  <c r="K121" i="3" s="1"/>
  <c r="AX121" i="3" s="1"/>
  <c r="AY121" i="3" s="1"/>
  <c r="AO126" i="3"/>
  <c r="Y125" i="3"/>
  <c r="V126" i="3"/>
  <c r="W126" i="3" s="1"/>
  <c r="AU126" i="3"/>
  <c r="AV126" i="3" s="1"/>
  <c r="AJ126" i="3"/>
  <c r="P126" i="3"/>
  <c r="U126" i="3" s="1"/>
  <c r="AF122" i="3"/>
  <c r="AH122" i="3" s="1"/>
  <c r="AI122" i="3" s="1"/>
  <c r="U125" i="3"/>
  <c r="Z125" i="3" s="1"/>
  <c r="L129" i="3"/>
  <c r="AA124" i="3"/>
  <c r="AB124" i="3"/>
  <c r="AC124" i="3"/>
  <c r="AL121" i="3"/>
  <c r="AM121" i="3" s="1"/>
  <c r="H121" i="3" s="1"/>
  <c r="I121" i="3" s="1"/>
  <c r="BA121" i="3" s="1"/>
  <c r="R127" i="3"/>
  <c r="O127" i="3"/>
  <c r="S127" i="3"/>
  <c r="AN127" i="3"/>
  <c r="T127" i="3"/>
  <c r="Q127" i="3"/>
  <c r="AD123" i="3"/>
  <c r="AE123" i="3"/>
  <c r="M128" i="3"/>
  <c r="AG122" i="3" l="1"/>
  <c r="Z126" i="3"/>
  <c r="AC126" i="3" s="1"/>
  <c r="AO127" i="3"/>
  <c r="AS122" i="3"/>
  <c r="AR122" i="3"/>
  <c r="AB125" i="3"/>
  <c r="AC125" i="3"/>
  <c r="AA125" i="3"/>
  <c r="X126" i="3"/>
  <c r="S128" i="3"/>
  <c r="R128" i="3"/>
  <c r="Q128" i="3"/>
  <c r="AN128" i="3"/>
  <c r="T128" i="3"/>
  <c r="O128" i="3"/>
  <c r="AK122" i="3"/>
  <c r="N128" i="3"/>
  <c r="L130" i="3"/>
  <c r="AP125" i="3"/>
  <c r="AQ125" i="3" s="1"/>
  <c r="J125" i="3" s="1"/>
  <c r="V127" i="3"/>
  <c r="W127" i="3" s="1"/>
  <c r="AF123" i="3"/>
  <c r="AG123" i="3" s="1"/>
  <c r="BB120" i="3"/>
  <c r="BC120" i="3"/>
  <c r="AE124" i="3"/>
  <c r="AD124" i="3"/>
  <c r="M129" i="3"/>
  <c r="BC121" i="3"/>
  <c r="BB121" i="3"/>
  <c r="AJ127" i="3"/>
  <c r="P127" i="3"/>
  <c r="U127" i="3" s="1"/>
  <c r="AU127" i="3"/>
  <c r="AV127" i="3" s="1"/>
  <c r="AB126" i="3" l="1"/>
  <c r="AT122" i="3"/>
  <c r="K122" i="3" s="1"/>
  <c r="AX122" i="3" s="1"/>
  <c r="AY122" i="3" s="1"/>
  <c r="AO128" i="3"/>
  <c r="AA126" i="3"/>
  <c r="Z127" i="3"/>
  <c r="AC127" i="3" s="1"/>
  <c r="AH123" i="3"/>
  <c r="AI123" i="3" s="1"/>
  <c r="AS123" i="3" s="1"/>
  <c r="AF124" i="3"/>
  <c r="AH124" i="3" s="1"/>
  <c r="AI124" i="3" s="1"/>
  <c r="AU128" i="3"/>
  <c r="AV128" i="3" s="1"/>
  <c r="P128" i="3"/>
  <c r="X128" i="3" s="1"/>
  <c r="AJ128" i="3"/>
  <c r="AE125" i="3"/>
  <c r="AD125" i="3"/>
  <c r="AL122" i="3"/>
  <c r="AM122" i="3" s="1"/>
  <c r="H122" i="3" s="1"/>
  <c r="I122" i="3" s="1"/>
  <c r="BA122" i="3" s="1"/>
  <c r="M130" i="3"/>
  <c r="Y126" i="3"/>
  <c r="AP126" i="3"/>
  <c r="AQ126" i="3" s="1"/>
  <c r="J126" i="3" s="1"/>
  <c r="L131" i="3"/>
  <c r="AD126" i="3"/>
  <c r="AE126" i="3"/>
  <c r="AN129" i="3"/>
  <c r="S129" i="3"/>
  <c r="Q129" i="3"/>
  <c r="T129" i="3"/>
  <c r="R129" i="3"/>
  <c r="O129" i="3"/>
  <c r="N129" i="3"/>
  <c r="X127" i="3"/>
  <c r="V128" i="3"/>
  <c r="W128" i="3" s="1"/>
  <c r="AK123" i="3" l="1"/>
  <c r="AL123" i="3" s="1"/>
  <c r="AM123" i="3" s="1"/>
  <c r="H123" i="3" s="1"/>
  <c r="I123" i="3" s="1"/>
  <c r="BA123" i="3" s="1"/>
  <c r="AR123" i="3"/>
  <c r="U128" i="3"/>
  <c r="AT123" i="3"/>
  <c r="K123" i="3" s="1"/>
  <c r="AO129" i="3"/>
  <c r="AG124" i="3"/>
  <c r="AS124" i="3" s="1"/>
  <c r="Z128" i="3"/>
  <c r="AA128" i="3" s="1"/>
  <c r="AX123" i="3"/>
  <c r="AY123" i="3" s="1"/>
  <c r="AR124" i="3"/>
  <c r="BB122" i="3"/>
  <c r="BC122" i="3"/>
  <c r="Y128" i="3"/>
  <c r="Y127" i="3"/>
  <c r="AP127" i="3"/>
  <c r="AQ127" i="3" s="1"/>
  <c r="J127" i="3" s="1"/>
  <c r="AA127" i="3"/>
  <c r="AF125" i="3"/>
  <c r="AG125" i="3" s="1"/>
  <c r="AB127" i="3"/>
  <c r="V129" i="3"/>
  <c r="W129" i="3" s="1"/>
  <c r="AF126" i="3"/>
  <c r="AH126" i="3" s="1"/>
  <c r="AI126" i="3" s="1"/>
  <c r="L132" i="3"/>
  <c r="S130" i="3"/>
  <c r="AN130" i="3"/>
  <c r="R130" i="3"/>
  <c r="Q130" i="3"/>
  <c r="O130" i="3"/>
  <c r="T130" i="3"/>
  <c r="AU129" i="3"/>
  <c r="AV129" i="3" s="1"/>
  <c r="P129" i="3"/>
  <c r="X129" i="3" s="1"/>
  <c r="AJ129" i="3"/>
  <c r="M131" i="3"/>
  <c r="N131" i="3" s="1"/>
  <c r="N130" i="3"/>
  <c r="AK124" i="3" l="1"/>
  <c r="AL124" i="3" s="1"/>
  <c r="AM124" i="3" s="1"/>
  <c r="H124" i="3" s="1"/>
  <c r="I124" i="3" s="1"/>
  <c r="BA124" i="3" s="1"/>
  <c r="AP128" i="3"/>
  <c r="AQ128" i="3" s="1"/>
  <c r="J128" i="3" s="1"/>
  <c r="AC128" i="3"/>
  <c r="AB128" i="3"/>
  <c r="AO130" i="3"/>
  <c r="Y129" i="3"/>
  <c r="AR126" i="3"/>
  <c r="V130" i="3"/>
  <c r="W130" i="3" s="1"/>
  <c r="U129" i="3"/>
  <c r="Z129" i="3" s="1"/>
  <c r="L133" i="3"/>
  <c r="BC123" i="3"/>
  <c r="BB123" i="3"/>
  <c r="AG126" i="3"/>
  <c r="AK126" i="3" s="1"/>
  <c r="AD127" i="3"/>
  <c r="AE127" i="3"/>
  <c r="M132" i="3"/>
  <c r="AT124" i="3"/>
  <c r="K124" i="3" s="1"/>
  <c r="R131" i="3"/>
  <c r="S131" i="3"/>
  <c r="Q131" i="3"/>
  <c r="AN131" i="3"/>
  <c r="O131" i="3"/>
  <c r="T131" i="3"/>
  <c r="P130" i="3"/>
  <c r="U130" i="3" s="1"/>
  <c r="AU130" i="3"/>
  <c r="AV130" i="3" s="1"/>
  <c r="AJ130" i="3"/>
  <c r="AH125" i="3"/>
  <c r="AI125" i="3" s="1"/>
  <c r="AE128" i="3" l="1"/>
  <c r="AF128" i="3" s="1"/>
  <c r="AG128" i="3" s="1"/>
  <c r="AD128" i="3"/>
  <c r="Z130" i="3"/>
  <c r="AC130" i="3" s="1"/>
  <c r="AS126" i="3"/>
  <c r="AT126" i="3" s="1"/>
  <c r="K126" i="3" s="1"/>
  <c r="X130" i="3"/>
  <c r="Y130" i="3" s="1"/>
  <c r="AR125" i="3"/>
  <c r="AS125" i="3"/>
  <c r="M133" i="3"/>
  <c r="N133" i="3"/>
  <c r="BB124" i="3"/>
  <c r="BC124" i="3"/>
  <c r="R132" i="3"/>
  <c r="S132" i="3"/>
  <c r="T132" i="3"/>
  <c r="O132" i="3"/>
  <c r="Q132" i="3"/>
  <c r="AN132" i="3"/>
  <c r="AO131" i="3"/>
  <c r="N132" i="3"/>
  <c r="L134" i="3"/>
  <c r="AK125" i="3"/>
  <c r="AU131" i="3"/>
  <c r="AV131" i="3" s="1"/>
  <c r="AJ131" i="3"/>
  <c r="P131" i="3"/>
  <c r="U131" i="3" s="1"/>
  <c r="AF127" i="3"/>
  <c r="AH127" i="3" s="1"/>
  <c r="AI127" i="3" s="1"/>
  <c r="AG127" i="3"/>
  <c r="AB129" i="3"/>
  <c r="AA129" i="3"/>
  <c r="AC129" i="3"/>
  <c r="AL126" i="3"/>
  <c r="AM126" i="3" s="1"/>
  <c r="H126" i="3" s="1"/>
  <c r="I126" i="3" s="1"/>
  <c r="BA126" i="3" s="1"/>
  <c r="AP129" i="3"/>
  <c r="AQ129" i="3" s="1"/>
  <c r="J129" i="3" s="1"/>
  <c r="V131" i="3"/>
  <c r="W131" i="3" s="1"/>
  <c r="AX124" i="3"/>
  <c r="AY124" i="3" s="1"/>
  <c r="AB130" i="3" l="1"/>
  <c r="AA130" i="3"/>
  <c r="AP130" i="3"/>
  <c r="AQ130" i="3" s="1"/>
  <c r="J130" i="3" s="1"/>
  <c r="Z131" i="3"/>
  <c r="AC131" i="3" s="1"/>
  <c r="AH128" i="3"/>
  <c r="AI128" i="3" s="1"/>
  <c r="AK128" i="3" s="1"/>
  <c r="AL128" i="3" s="1"/>
  <c r="AM128" i="3" s="1"/>
  <c r="H128" i="3" s="1"/>
  <c r="I128" i="3" s="1"/>
  <c r="BA128" i="3" s="1"/>
  <c r="AT125" i="3"/>
  <c r="K125" i="3" s="1"/>
  <c r="AX125" i="3" s="1"/>
  <c r="AY125" i="3" s="1"/>
  <c r="AJ132" i="3"/>
  <c r="P132" i="3"/>
  <c r="U132" i="3" s="1"/>
  <c r="AU132" i="3"/>
  <c r="AV132" i="3" s="1"/>
  <c r="AO132" i="3"/>
  <c r="AE129" i="3"/>
  <c r="AD129" i="3"/>
  <c r="X131" i="3"/>
  <c r="M134" i="3"/>
  <c r="N134" i="3" s="1"/>
  <c r="R133" i="3"/>
  <c r="AN133" i="3"/>
  <c r="O133" i="3"/>
  <c r="Q133" i="3"/>
  <c r="T133" i="3"/>
  <c r="S133" i="3"/>
  <c r="AS127" i="3"/>
  <c r="AR127" i="3"/>
  <c r="L135" i="3"/>
  <c r="AX126" i="3"/>
  <c r="AY126" i="3" s="1"/>
  <c r="AK127" i="3"/>
  <c r="V132" i="3"/>
  <c r="W132" i="3" s="1"/>
  <c r="AL125" i="3"/>
  <c r="AM125" i="3" s="1"/>
  <c r="H125" i="3" s="1"/>
  <c r="I125" i="3" s="1"/>
  <c r="BA125" i="3" s="1"/>
  <c r="AD130" i="3"/>
  <c r="AE130" i="3"/>
  <c r="AB131" i="3" l="1"/>
  <c r="AS128" i="3"/>
  <c r="AT128" i="3" s="1"/>
  <c r="K128" i="3" s="1"/>
  <c r="AR128" i="3"/>
  <c r="X132" i="3"/>
  <c r="Y132" i="3" s="1"/>
  <c r="AA131" i="3"/>
  <c r="AT127" i="3"/>
  <c r="K127" i="3" s="1"/>
  <c r="AO133" i="3"/>
  <c r="AX127" i="3"/>
  <c r="AY127" i="3" s="1"/>
  <c r="M135" i="3"/>
  <c r="N135" i="3" s="1"/>
  <c r="Z132" i="3"/>
  <c r="AE131" i="3"/>
  <c r="AD131" i="3"/>
  <c r="AF129" i="3"/>
  <c r="AH129" i="3" s="1"/>
  <c r="AI129" i="3" s="1"/>
  <c r="AF130" i="3"/>
  <c r="AH130" i="3" s="1"/>
  <c r="AI130" i="3" s="1"/>
  <c r="AL127" i="3"/>
  <c r="AM127" i="3" s="1"/>
  <c r="H127" i="3" s="1"/>
  <c r="I127" i="3" s="1"/>
  <c r="BA127" i="3" s="1"/>
  <c r="S134" i="3"/>
  <c r="AN134" i="3"/>
  <c r="Q134" i="3"/>
  <c r="R134" i="3"/>
  <c r="O134" i="3"/>
  <c r="T134" i="3"/>
  <c r="BB125" i="3"/>
  <c r="BC125" i="3"/>
  <c r="BC126" i="3"/>
  <c r="V133" i="3"/>
  <c r="W133" i="3" s="1"/>
  <c r="BB126" i="3"/>
  <c r="L136" i="3"/>
  <c r="AU133" i="3"/>
  <c r="AV133" i="3" s="1"/>
  <c r="AJ133" i="3"/>
  <c r="P133" i="3"/>
  <c r="U133" i="3" s="1"/>
  <c r="Y131" i="3"/>
  <c r="AP131" i="3"/>
  <c r="AQ131" i="3" s="1"/>
  <c r="J131" i="3" s="1"/>
  <c r="AP132" i="3" l="1"/>
  <c r="AQ132" i="3" s="1"/>
  <c r="J132" i="3" s="1"/>
  <c r="Z133" i="3"/>
  <c r="X133" i="3"/>
  <c r="Y133" i="3" s="1"/>
  <c r="AR129" i="3"/>
  <c r="AC133" i="3"/>
  <c r="BB127" i="3"/>
  <c r="BC127" i="3"/>
  <c r="BB128" i="3"/>
  <c r="BC128" i="3"/>
  <c r="AR130" i="3"/>
  <c r="AJ134" i="3"/>
  <c r="P134" i="3"/>
  <c r="X134" i="3" s="1"/>
  <c r="AU134" i="3"/>
  <c r="AV134" i="3" s="1"/>
  <c r="L137" i="3"/>
  <c r="AO134" i="3"/>
  <c r="AG129" i="3"/>
  <c r="AK129" i="3" s="1"/>
  <c r="AG130" i="3"/>
  <c r="AK130" i="3" s="1"/>
  <c r="AX128" i="3"/>
  <c r="AY128" i="3" s="1"/>
  <c r="M136" i="3"/>
  <c r="S135" i="3"/>
  <c r="R135" i="3"/>
  <c r="Q135" i="3"/>
  <c r="O135" i="3"/>
  <c r="AN135" i="3"/>
  <c r="T135" i="3"/>
  <c r="V134" i="3"/>
  <c r="W134" i="3" s="1"/>
  <c r="AF131" i="3"/>
  <c r="AH131" i="3" s="1"/>
  <c r="AI131" i="3" s="1"/>
  <c r="AB132" i="3"/>
  <c r="AA132" i="3"/>
  <c r="AC132" i="3"/>
  <c r="AP133" i="3" l="1"/>
  <c r="AQ133" i="3" s="1"/>
  <c r="J133" i="3" s="1"/>
  <c r="AB133" i="3"/>
  <c r="AD133" i="3" s="1"/>
  <c r="AA133" i="3"/>
  <c r="AG131" i="3"/>
  <c r="AK131" i="3" s="1"/>
  <c r="AR131" i="3"/>
  <c r="Y134" i="3"/>
  <c r="AL130" i="3"/>
  <c r="AM130" i="3" s="1"/>
  <c r="H130" i="3" s="1"/>
  <c r="I130" i="3" s="1"/>
  <c r="BA130" i="3" s="1"/>
  <c r="AE133" i="3"/>
  <c r="U134" i="3"/>
  <c r="Z134" i="3" s="1"/>
  <c r="AP134" i="3" s="1"/>
  <c r="AQ134" i="3" s="1"/>
  <c r="J134" i="3" s="1"/>
  <c r="AL129" i="3"/>
  <c r="AM129" i="3" s="1"/>
  <c r="H129" i="3" s="1"/>
  <c r="I129" i="3" s="1"/>
  <c r="BA129" i="3" s="1"/>
  <c r="AS130" i="3"/>
  <c r="AT130" i="3" s="1"/>
  <c r="K130" i="3" s="1"/>
  <c r="L138" i="3"/>
  <c r="V135" i="3"/>
  <c r="W135" i="3" s="1"/>
  <c r="R136" i="3"/>
  <c r="S136" i="3"/>
  <c r="AN136" i="3"/>
  <c r="Q136" i="3"/>
  <c r="T136" i="3"/>
  <c r="O136" i="3"/>
  <c r="AO135" i="3"/>
  <c r="N136" i="3"/>
  <c r="AD132" i="3"/>
  <c r="AE132" i="3"/>
  <c r="AU135" i="3"/>
  <c r="AV135" i="3" s="1"/>
  <c r="AJ135" i="3"/>
  <c r="P135" i="3"/>
  <c r="U135" i="3" s="1"/>
  <c r="M137" i="3"/>
  <c r="AS129" i="3"/>
  <c r="AT129" i="3" s="1"/>
  <c r="K129" i="3" s="1"/>
  <c r="AS131" i="3" l="1"/>
  <c r="AT131" i="3" s="1"/>
  <c r="K131" i="3" s="1"/>
  <c r="Z135" i="3"/>
  <c r="AO136" i="3"/>
  <c r="X135" i="3"/>
  <c r="AB135" i="3" s="1"/>
  <c r="M138" i="3"/>
  <c r="BB130" i="3"/>
  <c r="BC130" i="3"/>
  <c r="AX129" i="3"/>
  <c r="AY129" i="3" s="1"/>
  <c r="V136" i="3"/>
  <c r="W136" i="3" s="1"/>
  <c r="AA134" i="3"/>
  <c r="AB134" i="3"/>
  <c r="AC134" i="3"/>
  <c r="AF132" i="3"/>
  <c r="AH132" i="3" s="1"/>
  <c r="AI132" i="3" s="1"/>
  <c r="AX130" i="3"/>
  <c r="AY130" i="3" s="1"/>
  <c r="S137" i="3"/>
  <c r="AN137" i="3"/>
  <c r="Q137" i="3"/>
  <c r="O137" i="3"/>
  <c r="R137" i="3"/>
  <c r="T137" i="3"/>
  <c r="BB129" i="3"/>
  <c r="BC129" i="3"/>
  <c r="N137" i="3"/>
  <c r="AC135" i="3"/>
  <c r="AL131" i="3"/>
  <c r="AM131" i="3" s="1"/>
  <c r="H131" i="3" s="1"/>
  <c r="I131" i="3" s="1"/>
  <c r="BA131" i="3" s="1"/>
  <c r="AF133" i="3"/>
  <c r="AH133" i="3" s="1"/>
  <c r="AI133" i="3" s="1"/>
  <c r="AJ136" i="3"/>
  <c r="P136" i="3"/>
  <c r="U136" i="3" s="1"/>
  <c r="AU136" i="3"/>
  <c r="AV136" i="3" s="1"/>
  <c r="L139" i="3"/>
  <c r="Z136" i="3" l="1"/>
  <c r="Y135" i="3"/>
  <c r="AA135" i="3"/>
  <c r="AP135" i="3"/>
  <c r="AQ135" i="3" s="1"/>
  <c r="J135" i="3" s="1"/>
  <c r="AG132" i="3"/>
  <c r="AS132" i="3" s="1"/>
  <c r="AO137" i="3"/>
  <c r="AR133" i="3"/>
  <c r="AC136" i="3"/>
  <c r="P137" i="3"/>
  <c r="U137" i="3" s="1"/>
  <c r="AU137" i="3"/>
  <c r="AV137" i="3" s="1"/>
  <c r="AJ137" i="3"/>
  <c r="AE134" i="3"/>
  <c r="AD134" i="3"/>
  <c r="AG133" i="3"/>
  <c r="AK133" i="3" s="1"/>
  <c r="V137" i="3"/>
  <c r="W137" i="3" s="1"/>
  <c r="L140" i="3"/>
  <c r="X136" i="3"/>
  <c r="AA136" i="3" s="1"/>
  <c r="AR132" i="3"/>
  <c r="AE135" i="3"/>
  <c r="AD135" i="3"/>
  <c r="AX131" i="3"/>
  <c r="AY131" i="3" s="1"/>
  <c r="BC131" i="3"/>
  <c r="BB131" i="3"/>
  <c r="M139" i="3"/>
  <c r="S138" i="3"/>
  <c r="O138" i="3"/>
  <c r="R138" i="3"/>
  <c r="Q138" i="3"/>
  <c r="AN138" i="3"/>
  <c r="T138" i="3"/>
  <c r="N138" i="3"/>
  <c r="Z137" i="3" l="1"/>
  <c r="AO138" i="3"/>
  <c r="AK132" i="3"/>
  <c r="AL132" i="3" s="1"/>
  <c r="AM132" i="3" s="1"/>
  <c r="H132" i="3" s="1"/>
  <c r="I132" i="3" s="1"/>
  <c r="BA132" i="3" s="1"/>
  <c r="BC132" i="3" s="1"/>
  <c r="AB136" i="3"/>
  <c r="AD136" i="3" s="1"/>
  <c r="X137" i="3"/>
  <c r="AA137" i="3" s="1"/>
  <c r="AC137" i="3"/>
  <c r="M140" i="3"/>
  <c r="N140" i="3" s="1"/>
  <c r="V138" i="3"/>
  <c r="W138" i="3" s="1"/>
  <c r="S139" i="3"/>
  <c r="R139" i="3"/>
  <c r="AN139" i="3"/>
  <c r="T139" i="3"/>
  <c r="Q139" i="3"/>
  <c r="O139" i="3"/>
  <c r="N139" i="3"/>
  <c r="P138" i="3"/>
  <c r="X138" i="3" s="1"/>
  <c r="AU138" i="3"/>
  <c r="AV138" i="3" s="1"/>
  <c r="AJ138" i="3"/>
  <c r="AT132" i="3"/>
  <c r="K132" i="3" s="1"/>
  <c r="AF134" i="3"/>
  <c r="AH134" i="3" s="1"/>
  <c r="AI134" i="3" s="1"/>
  <c r="AS133" i="3"/>
  <c r="AT133" i="3" s="1"/>
  <c r="K133" i="3" s="1"/>
  <c r="AF135" i="3"/>
  <c r="AH135" i="3" s="1"/>
  <c r="AI135" i="3" s="1"/>
  <c r="Y136" i="3"/>
  <c r="AP136" i="3"/>
  <c r="AQ136" i="3" s="1"/>
  <c r="J136" i="3" s="1"/>
  <c r="AL133" i="3"/>
  <c r="AM133" i="3" s="1"/>
  <c r="H133" i="3" s="1"/>
  <c r="I133" i="3" s="1"/>
  <c r="BA133" i="3" s="1"/>
  <c r="L141" i="3"/>
  <c r="AE136" i="3" l="1"/>
  <c r="AF136" i="3" s="1"/>
  <c r="AH136" i="3" s="1"/>
  <c r="AI136" i="3" s="1"/>
  <c r="Y137" i="3"/>
  <c r="AO139" i="3"/>
  <c r="BB132" i="3"/>
  <c r="AB137" i="3"/>
  <c r="AD137" i="3" s="1"/>
  <c r="AP137" i="3"/>
  <c r="AQ137" i="3" s="1"/>
  <c r="J137" i="3" s="1"/>
  <c r="AG135" i="3"/>
  <c r="AK135" i="3" s="1"/>
  <c r="AG134" i="3"/>
  <c r="AK134" i="3" s="1"/>
  <c r="AR134" i="3"/>
  <c r="Y138" i="3"/>
  <c r="AX133" i="3"/>
  <c r="AY133" i="3" s="1"/>
  <c r="U138" i="3"/>
  <c r="Z138" i="3" s="1"/>
  <c r="AP138" i="3" s="1"/>
  <c r="AQ138" i="3" s="1"/>
  <c r="J138" i="3" s="1"/>
  <c r="V139" i="3"/>
  <c r="W139" i="3" s="1"/>
  <c r="BC133" i="3"/>
  <c r="BB133" i="3"/>
  <c r="AE137" i="3"/>
  <c r="M141" i="3"/>
  <c r="AR135" i="3"/>
  <c r="S140" i="3"/>
  <c r="R140" i="3"/>
  <c r="T140" i="3"/>
  <c r="AN140" i="3"/>
  <c r="AO140" i="3" s="1"/>
  <c r="O140" i="3"/>
  <c r="Q140" i="3"/>
  <c r="L142" i="3"/>
  <c r="AX132" i="3"/>
  <c r="AY132" i="3" s="1"/>
  <c r="AJ139" i="3"/>
  <c r="P139" i="3"/>
  <c r="X139" i="3" s="1"/>
  <c r="AU139" i="3"/>
  <c r="AV139" i="3" s="1"/>
  <c r="AL135" i="3" l="1"/>
  <c r="AM135" i="3" s="1"/>
  <c r="H135" i="3" s="1"/>
  <c r="I135" i="3" s="1"/>
  <c r="BA135" i="3" s="1"/>
  <c r="AS134" i="3"/>
  <c r="AT134" i="3" s="1"/>
  <c r="K134" i="3" s="1"/>
  <c r="AS135" i="3"/>
  <c r="AT135" i="3" s="1"/>
  <c r="K135" i="3" s="1"/>
  <c r="AG136" i="3"/>
  <c r="AS136" i="3" s="1"/>
  <c r="AR136" i="3"/>
  <c r="Y139" i="3"/>
  <c r="S141" i="3"/>
  <c r="R141" i="3"/>
  <c r="T141" i="3"/>
  <c r="Q141" i="3"/>
  <c r="AN141" i="3"/>
  <c r="O141" i="3"/>
  <c r="V140" i="3"/>
  <c r="W140" i="3" s="1"/>
  <c r="L143" i="3"/>
  <c r="AF137" i="3"/>
  <c r="AG137" i="3" s="1"/>
  <c r="M142" i="3"/>
  <c r="N141" i="3"/>
  <c r="U139" i="3"/>
  <c r="Z139" i="3" s="1"/>
  <c r="AP139" i="3" s="1"/>
  <c r="AQ139" i="3" s="1"/>
  <c r="J139" i="3" s="1"/>
  <c r="AJ140" i="3"/>
  <c r="P140" i="3"/>
  <c r="U140" i="3" s="1"/>
  <c r="AU140" i="3"/>
  <c r="AV140" i="3" s="1"/>
  <c r="AL134" i="3"/>
  <c r="AM134" i="3" s="1"/>
  <c r="H134" i="3" s="1"/>
  <c r="I134" i="3" s="1"/>
  <c r="BA134" i="3" s="1"/>
  <c r="AC138" i="3"/>
  <c r="AA138" i="3"/>
  <c r="AB138" i="3"/>
  <c r="AK136" i="3" l="1"/>
  <c r="AL136" i="3" s="1"/>
  <c r="AM136" i="3" s="1"/>
  <c r="H136" i="3" s="1"/>
  <c r="I136" i="3" s="1"/>
  <c r="BA136" i="3" s="1"/>
  <c r="BC135" i="3"/>
  <c r="BB135" i="3"/>
  <c r="AX135" i="3"/>
  <c r="AY135" i="3" s="1"/>
  <c r="AX134" i="3"/>
  <c r="AY134" i="3" s="1"/>
  <c r="X140" i="3"/>
  <c r="Y140" i="3" s="1"/>
  <c r="AO141" i="3"/>
  <c r="Z140" i="3"/>
  <c r="AC140" i="3" s="1"/>
  <c r="L144" i="3"/>
  <c r="M143" i="3"/>
  <c r="N143" i="3" s="1"/>
  <c r="BC134" i="3"/>
  <c r="BB134" i="3"/>
  <c r="AH137" i="3"/>
  <c r="AI137" i="3" s="1"/>
  <c r="AK137" i="3" s="1"/>
  <c r="V141" i="3"/>
  <c r="W141" i="3" s="1"/>
  <c r="S142" i="3"/>
  <c r="AN142" i="3"/>
  <c r="O142" i="3"/>
  <c r="T142" i="3"/>
  <c r="R142" i="3"/>
  <c r="Q142" i="3"/>
  <c r="N142" i="3"/>
  <c r="AT136" i="3"/>
  <c r="K136" i="3" s="1"/>
  <c r="AE138" i="3"/>
  <c r="AD138" i="3"/>
  <c r="AA139" i="3"/>
  <c r="AC139" i="3"/>
  <c r="AB139" i="3"/>
  <c r="AU141" i="3"/>
  <c r="AV141" i="3" s="1"/>
  <c r="P141" i="3"/>
  <c r="X141" i="3" s="1"/>
  <c r="AJ141" i="3"/>
  <c r="AA140" i="3" l="1"/>
  <c r="AP140" i="3"/>
  <c r="AQ140" i="3" s="1"/>
  <c r="J140" i="3" s="1"/>
  <c r="AB140" i="3"/>
  <c r="AE140" i="3" s="1"/>
  <c r="AO142" i="3"/>
  <c r="Y141" i="3"/>
  <c r="L145" i="3"/>
  <c r="AX136" i="3"/>
  <c r="AY136" i="3" s="1"/>
  <c r="M144" i="3"/>
  <c r="AL137" i="3"/>
  <c r="AM137" i="3" s="1"/>
  <c r="H137" i="3" s="1"/>
  <c r="I137" i="3" s="1"/>
  <c r="BA137" i="3" s="1"/>
  <c r="AS137" i="3"/>
  <c r="AR137" i="3"/>
  <c r="S143" i="3"/>
  <c r="R143" i="3"/>
  <c r="T143" i="3"/>
  <c r="O143" i="3"/>
  <c r="Q143" i="3"/>
  <c r="AN143" i="3"/>
  <c r="AD139" i="3"/>
  <c r="AE139" i="3"/>
  <c r="U141" i="3"/>
  <c r="Z141" i="3" s="1"/>
  <c r="AP141" i="3" s="1"/>
  <c r="AQ141" i="3" s="1"/>
  <c r="J141" i="3" s="1"/>
  <c r="V142" i="3"/>
  <c r="W142" i="3" s="1"/>
  <c r="AF138" i="3"/>
  <c r="AH138" i="3" s="1"/>
  <c r="AI138" i="3" s="1"/>
  <c r="BC136" i="3"/>
  <c r="BB136" i="3"/>
  <c r="AJ142" i="3"/>
  <c r="P142" i="3"/>
  <c r="U142" i="3" s="1"/>
  <c r="AU142" i="3"/>
  <c r="AV142" i="3" s="1"/>
  <c r="AD140" i="3" l="1"/>
  <c r="Z142" i="3"/>
  <c r="AG138" i="3"/>
  <c r="AK138" i="3" s="1"/>
  <c r="AT137" i="3"/>
  <c r="K137" i="3" s="1"/>
  <c r="AX137" i="3" s="1"/>
  <c r="AY137" i="3" s="1"/>
  <c r="X142" i="3"/>
  <c r="Y142" i="3" s="1"/>
  <c r="AO143" i="3"/>
  <c r="AR138" i="3"/>
  <c r="AS138" i="3"/>
  <c r="P143" i="3"/>
  <c r="U143" i="3" s="1"/>
  <c r="AJ143" i="3"/>
  <c r="AU143" i="3"/>
  <c r="AV143" i="3" s="1"/>
  <c r="L146" i="3"/>
  <c r="BB137" i="3"/>
  <c r="BC137" i="3"/>
  <c r="M145" i="3"/>
  <c r="N145" i="3" s="1"/>
  <c r="AA141" i="3"/>
  <c r="AB141" i="3"/>
  <c r="AC141" i="3"/>
  <c r="AF139" i="3"/>
  <c r="AH139" i="3" s="1"/>
  <c r="AI139" i="3" s="1"/>
  <c r="T144" i="3"/>
  <c r="R144" i="3"/>
  <c r="Q144" i="3"/>
  <c r="O144" i="3"/>
  <c r="S144" i="3"/>
  <c r="AN144" i="3"/>
  <c r="V143" i="3"/>
  <c r="W143" i="3" s="1"/>
  <c r="AF140" i="3"/>
  <c r="N144" i="3"/>
  <c r="AH140" i="3" l="1"/>
  <c r="AI140" i="3" s="1"/>
  <c r="AR140" i="3" s="1"/>
  <c r="AB142" i="3"/>
  <c r="AD142" i="3" s="1"/>
  <c r="AC142" i="3"/>
  <c r="AG139" i="3"/>
  <c r="AK139" i="3" s="1"/>
  <c r="AG140" i="3"/>
  <c r="AA142" i="3"/>
  <c r="X143" i="3"/>
  <c r="Y143" i="3" s="1"/>
  <c r="AP142" i="3"/>
  <c r="AQ142" i="3" s="1"/>
  <c r="J142" i="3" s="1"/>
  <c r="AE141" i="3"/>
  <c r="AD141" i="3"/>
  <c r="P144" i="3"/>
  <c r="U144" i="3" s="1"/>
  <c r="AU144" i="3"/>
  <c r="AV144" i="3" s="1"/>
  <c r="AJ144" i="3"/>
  <c r="S145" i="3"/>
  <c r="R145" i="3"/>
  <c r="Q145" i="3"/>
  <c r="T145" i="3"/>
  <c r="O145" i="3"/>
  <c r="AN145" i="3"/>
  <c r="M146" i="3"/>
  <c r="N146" i="3" s="1"/>
  <c r="V144" i="3"/>
  <c r="W144" i="3" s="1"/>
  <c r="AR139" i="3"/>
  <c r="AS139" i="3"/>
  <c r="AO144" i="3"/>
  <c r="AT138" i="3"/>
  <c r="K138" i="3" s="1"/>
  <c r="L147" i="3"/>
  <c r="Z143" i="3"/>
  <c r="AL138" i="3"/>
  <c r="AM138" i="3" s="1"/>
  <c r="H138" i="3" s="1"/>
  <c r="I138" i="3" s="1"/>
  <c r="BA138" i="3" s="1"/>
  <c r="AK140" i="3" l="1"/>
  <c r="AL140" i="3" s="1"/>
  <c r="AM140" i="3" s="1"/>
  <c r="H140" i="3" s="1"/>
  <c r="I140" i="3" s="1"/>
  <c r="BA140" i="3" s="1"/>
  <c r="AE142" i="3"/>
  <c r="AS140" i="3"/>
  <c r="AP143" i="3"/>
  <c r="AQ143" i="3" s="1"/>
  <c r="J143" i="3" s="1"/>
  <c r="Z144" i="3"/>
  <c r="AO145" i="3"/>
  <c r="X144" i="3"/>
  <c r="Y144" i="3" s="1"/>
  <c r="AC144" i="3"/>
  <c r="M147" i="3"/>
  <c r="N147" i="3" s="1"/>
  <c r="AX138" i="3"/>
  <c r="AY138" i="3" s="1"/>
  <c r="AF142" i="3"/>
  <c r="AG142" i="3" s="1"/>
  <c r="V145" i="3"/>
  <c r="W145" i="3" s="1"/>
  <c r="AF141" i="3"/>
  <c r="AH141" i="3" s="1"/>
  <c r="AI141" i="3" s="1"/>
  <c r="BB138" i="3"/>
  <c r="BC138" i="3"/>
  <c r="AL139" i="3"/>
  <c r="AM139" i="3" s="1"/>
  <c r="H139" i="3" s="1"/>
  <c r="I139" i="3" s="1"/>
  <c r="BA139" i="3" s="1"/>
  <c r="AB143" i="3"/>
  <c r="AA143" i="3"/>
  <c r="AC143" i="3"/>
  <c r="AT139" i="3"/>
  <c r="K139" i="3" s="1"/>
  <c r="AT140" i="3"/>
  <c r="K140" i="3" s="1"/>
  <c r="AJ145" i="3"/>
  <c r="P145" i="3"/>
  <c r="U145" i="3" s="1"/>
  <c r="AU145" i="3"/>
  <c r="AV145" i="3" s="1"/>
  <c r="L148" i="3"/>
  <c r="AN146" i="3"/>
  <c r="S146" i="3"/>
  <c r="R146" i="3"/>
  <c r="O146" i="3"/>
  <c r="T146" i="3"/>
  <c r="Q146" i="3"/>
  <c r="AG141" i="3" l="1"/>
  <c r="BC140" i="3"/>
  <c r="AB144" i="3"/>
  <c r="AA144" i="3"/>
  <c r="AH142" i="3"/>
  <c r="AI142" i="3" s="1"/>
  <c r="AS142" i="3" s="1"/>
  <c r="AP144" i="3"/>
  <c r="AQ144" i="3" s="1"/>
  <c r="J144" i="3" s="1"/>
  <c r="Z145" i="3"/>
  <c r="AC145" i="3" s="1"/>
  <c r="V146" i="3"/>
  <c r="W146" i="3" s="1"/>
  <c r="AR142" i="3"/>
  <c r="AX139" i="3"/>
  <c r="AY139" i="3" s="1"/>
  <c r="AX140" i="3"/>
  <c r="AY140" i="3" s="1"/>
  <c r="X145" i="3"/>
  <c r="AO146" i="3"/>
  <c r="L149" i="3"/>
  <c r="AK141" i="3"/>
  <c r="BB139" i="3"/>
  <c r="BC139" i="3"/>
  <c r="AN147" i="3"/>
  <c r="Q147" i="3"/>
  <c r="O147" i="3"/>
  <c r="S147" i="3"/>
  <c r="R147" i="3"/>
  <c r="T147" i="3"/>
  <c r="AK142" i="3"/>
  <c r="BB140" i="3"/>
  <c r="P146" i="3"/>
  <c r="X146" i="3" s="1"/>
  <c r="AJ146" i="3"/>
  <c r="AU146" i="3"/>
  <c r="AV146" i="3" s="1"/>
  <c r="M148" i="3"/>
  <c r="N148" i="3" s="1"/>
  <c r="AE143" i="3"/>
  <c r="AD143" i="3"/>
  <c r="AR141" i="3"/>
  <c r="AS141" i="3"/>
  <c r="AD144" i="3"/>
  <c r="AE144" i="3"/>
  <c r="AO147" i="3" l="1"/>
  <c r="Y146" i="3"/>
  <c r="AL142" i="3"/>
  <c r="AM142" i="3" s="1"/>
  <c r="H142" i="3" s="1"/>
  <c r="I142" i="3" s="1"/>
  <c r="BA142" i="3" s="1"/>
  <c r="AP145" i="3"/>
  <c r="AQ145" i="3" s="1"/>
  <c r="J145" i="3" s="1"/>
  <c r="Y145" i="3"/>
  <c r="AT142" i="3"/>
  <c r="K142" i="3" s="1"/>
  <c r="M149" i="3"/>
  <c r="AT141" i="3"/>
  <c r="K141" i="3" s="1"/>
  <c r="AJ147" i="3"/>
  <c r="AU147" i="3"/>
  <c r="AV147" i="3" s="1"/>
  <c r="P147" i="3"/>
  <c r="U147" i="3" s="1"/>
  <c r="AF143" i="3"/>
  <c r="AH143" i="3" s="1"/>
  <c r="AI143" i="3" s="1"/>
  <c r="V147" i="3"/>
  <c r="W147" i="3" s="1"/>
  <c r="U146" i="3"/>
  <c r="Z146" i="3" s="1"/>
  <c r="AP146" i="3" s="1"/>
  <c r="AQ146" i="3" s="1"/>
  <c r="J146" i="3" s="1"/>
  <c r="AF144" i="3"/>
  <c r="AG144" i="3" s="1"/>
  <c r="S148" i="3"/>
  <c r="R148" i="3"/>
  <c r="AN148" i="3"/>
  <c r="AO148" i="3" s="1"/>
  <c r="O148" i="3"/>
  <c r="T148" i="3"/>
  <c r="Q148" i="3"/>
  <c r="AL141" i="3"/>
  <c r="AM141" i="3" s="1"/>
  <c r="H141" i="3" s="1"/>
  <c r="I141" i="3" s="1"/>
  <c r="BA141" i="3" s="1"/>
  <c r="AB145" i="3"/>
  <c r="L150" i="3"/>
  <c r="AA145" i="3"/>
  <c r="AH144" i="3" l="1"/>
  <c r="AI144" i="3" s="1"/>
  <c r="AR144" i="3" s="1"/>
  <c r="AG143" i="3"/>
  <c r="AS143" i="3" s="1"/>
  <c r="Z147" i="3"/>
  <c r="X147" i="3"/>
  <c r="BB141" i="3"/>
  <c r="BC141" i="3"/>
  <c r="AR143" i="3"/>
  <c r="T149" i="3"/>
  <c r="AN149" i="3"/>
  <c r="S149" i="3"/>
  <c r="R149" i="3"/>
  <c r="Q149" i="3"/>
  <c r="O149" i="3"/>
  <c r="AE145" i="3"/>
  <c r="AD145" i="3"/>
  <c r="AK143" i="3"/>
  <c r="AX142" i="3"/>
  <c r="AY142" i="3" s="1"/>
  <c r="M150" i="3"/>
  <c r="N150" i="3" s="1"/>
  <c r="AJ148" i="3"/>
  <c r="P148" i="3"/>
  <c r="X148" i="3" s="1"/>
  <c r="AU148" i="3"/>
  <c r="AV148" i="3" s="1"/>
  <c r="L151" i="3"/>
  <c r="BC142" i="3"/>
  <c r="BB142" i="3"/>
  <c r="V148" i="3"/>
  <c r="W148" i="3" s="1"/>
  <c r="AX141" i="3"/>
  <c r="AY141" i="3" s="1"/>
  <c r="AA146" i="3"/>
  <c r="AB146" i="3"/>
  <c r="AC146" i="3"/>
  <c r="N149" i="3"/>
  <c r="AS144" i="3" l="1"/>
  <c r="AT144" i="3" s="1"/>
  <c r="K144" i="3" s="1"/>
  <c r="AK144" i="3"/>
  <c r="AL144" i="3" s="1"/>
  <c r="U148" i="3"/>
  <c r="Z148" i="3" s="1"/>
  <c r="AA147" i="3"/>
  <c r="AP147" i="3"/>
  <c r="AQ147" i="3" s="1"/>
  <c r="J147" i="3" s="1"/>
  <c r="AB147" i="3"/>
  <c r="AC147" i="3"/>
  <c r="AT143" i="3"/>
  <c r="K143" i="3" s="1"/>
  <c r="Y147" i="3"/>
  <c r="L152" i="3"/>
  <c r="AP148" i="3"/>
  <c r="AQ148" i="3" s="1"/>
  <c r="J148" i="3" s="1"/>
  <c r="Y148" i="3"/>
  <c r="AL143" i="3"/>
  <c r="AM143" i="3" s="1"/>
  <c r="H143" i="3" s="1"/>
  <c r="I143" i="3" s="1"/>
  <c r="BA143" i="3" s="1"/>
  <c r="AA148" i="3"/>
  <c r="AC148" i="3"/>
  <c r="AB148" i="3"/>
  <c r="AF145" i="3"/>
  <c r="AH145" i="3" s="1"/>
  <c r="AI145" i="3" s="1"/>
  <c r="V149" i="3"/>
  <c r="W149" i="3" s="1"/>
  <c r="M151" i="3"/>
  <c r="AO149" i="3"/>
  <c r="AE146" i="3"/>
  <c r="AD146" i="3"/>
  <c r="R150" i="3"/>
  <c r="AN150" i="3"/>
  <c r="T150" i="3"/>
  <c r="S150" i="3"/>
  <c r="Q150" i="3"/>
  <c r="O150" i="3"/>
  <c r="P149" i="3"/>
  <c r="X149" i="3" s="1"/>
  <c r="AU149" i="3"/>
  <c r="AV149" i="3" s="1"/>
  <c r="AJ149" i="3"/>
  <c r="AM144" i="3" l="1"/>
  <c r="H144" i="3" s="1"/>
  <c r="I144" i="3" s="1"/>
  <c r="BA144" i="3" s="1"/>
  <c r="BB144" i="3" s="1"/>
  <c r="AO150" i="3"/>
  <c r="AE147" i="3"/>
  <c r="AD147" i="3"/>
  <c r="AX143" i="3"/>
  <c r="AY143" i="3" s="1"/>
  <c r="AG145" i="3"/>
  <c r="AK145" i="3" s="1"/>
  <c r="AX144" i="3"/>
  <c r="AY144" i="3" s="1"/>
  <c r="Y149" i="3"/>
  <c r="AR145" i="3"/>
  <c r="M152" i="3"/>
  <c r="U149" i="3"/>
  <c r="Z149" i="3" s="1"/>
  <c r="AP149" i="3" s="1"/>
  <c r="AQ149" i="3" s="1"/>
  <c r="J149" i="3" s="1"/>
  <c r="P150" i="3"/>
  <c r="X150" i="3" s="1"/>
  <c r="AJ150" i="3"/>
  <c r="AU150" i="3"/>
  <c r="AV150" i="3" s="1"/>
  <c r="AE148" i="3"/>
  <c r="AD148" i="3"/>
  <c r="AN151" i="3"/>
  <c r="S151" i="3"/>
  <c r="O151" i="3"/>
  <c r="Q151" i="3"/>
  <c r="R151" i="3"/>
  <c r="T151" i="3"/>
  <c r="AF147" i="3"/>
  <c r="AG147" i="3" s="1"/>
  <c r="BB143" i="3"/>
  <c r="BC143" i="3"/>
  <c r="BC144" i="3"/>
  <c r="AF146" i="3"/>
  <c r="AH146" i="3" s="1"/>
  <c r="AI146" i="3" s="1"/>
  <c r="V150" i="3"/>
  <c r="W150" i="3" s="1"/>
  <c r="N151" i="3"/>
  <c r="L153" i="3"/>
  <c r="AS145" i="3" l="1"/>
  <c r="AT145" i="3" s="1"/>
  <c r="K145" i="3" s="1"/>
  <c r="AX145" i="3" s="1"/>
  <c r="AY145" i="3" s="1"/>
  <c r="AH147" i="3"/>
  <c r="AI147" i="3" s="1"/>
  <c r="AK147" i="3" s="1"/>
  <c r="AG146" i="3"/>
  <c r="AS146" i="3" s="1"/>
  <c r="AR146" i="3"/>
  <c r="Y150" i="3"/>
  <c r="AF148" i="3"/>
  <c r="AG148" i="3" s="1"/>
  <c r="V151" i="3"/>
  <c r="W151" i="3" s="1"/>
  <c r="P151" i="3"/>
  <c r="U151" i="3" s="1"/>
  <c r="AJ151" i="3"/>
  <c r="AU151" i="3"/>
  <c r="AV151" i="3" s="1"/>
  <c r="M153" i="3"/>
  <c r="N153" i="3" s="1"/>
  <c r="U150" i="3"/>
  <c r="Z150" i="3" s="1"/>
  <c r="AP150" i="3" s="1"/>
  <c r="AQ150" i="3" s="1"/>
  <c r="J150" i="3" s="1"/>
  <c r="AO151" i="3"/>
  <c r="AL145" i="3"/>
  <c r="AM145" i="3" s="1"/>
  <c r="H145" i="3" s="1"/>
  <c r="I145" i="3" s="1"/>
  <c r="BA145" i="3" s="1"/>
  <c r="R152" i="3"/>
  <c r="S152" i="3"/>
  <c r="T152" i="3"/>
  <c r="Q152" i="3"/>
  <c r="O152" i="3"/>
  <c r="AN152" i="3"/>
  <c r="N152" i="3"/>
  <c r="L154" i="3"/>
  <c r="AA149" i="3"/>
  <c r="AB149" i="3"/>
  <c r="AC149" i="3"/>
  <c r="AK146" i="3" l="1"/>
  <c r="AL146" i="3" s="1"/>
  <c r="AM146" i="3" s="1"/>
  <c r="H146" i="3" s="1"/>
  <c r="I146" i="3" s="1"/>
  <c r="BA146" i="3" s="1"/>
  <c r="AS147" i="3"/>
  <c r="AH148" i="3"/>
  <c r="AI148" i="3" s="1"/>
  <c r="AR148" i="3" s="1"/>
  <c r="X151" i="3"/>
  <c r="Y151" i="3" s="1"/>
  <c r="AL147" i="3"/>
  <c r="AM147" i="3" s="1"/>
  <c r="H147" i="3" s="1"/>
  <c r="I147" i="3" s="1"/>
  <c r="BA147" i="3" s="1"/>
  <c r="AT146" i="3"/>
  <c r="K146" i="3" s="1"/>
  <c r="Z151" i="3"/>
  <c r="AR147" i="3"/>
  <c r="AT147" i="3" s="1"/>
  <c r="K147" i="3" s="1"/>
  <c r="V152" i="3"/>
  <c r="W152" i="3" s="1"/>
  <c r="L155" i="3"/>
  <c r="AN153" i="3"/>
  <c r="Q153" i="3"/>
  <c r="S153" i="3"/>
  <c r="R153" i="3"/>
  <c r="O153" i="3"/>
  <c r="T153" i="3"/>
  <c r="BB145" i="3"/>
  <c r="BC145" i="3"/>
  <c r="M154" i="3"/>
  <c r="N154" i="3" s="1"/>
  <c r="AJ152" i="3"/>
  <c r="P152" i="3"/>
  <c r="U152" i="3" s="1"/>
  <c r="AU152" i="3"/>
  <c r="AV152" i="3" s="1"/>
  <c r="AB150" i="3"/>
  <c r="AA150" i="3"/>
  <c r="AC150" i="3"/>
  <c r="AO152" i="3"/>
  <c r="AD149" i="3"/>
  <c r="AE149" i="3"/>
  <c r="AS148" i="3" l="1"/>
  <c r="AT148" i="3" s="1"/>
  <c r="K148" i="3" s="1"/>
  <c r="AK148" i="3"/>
  <c r="AL148" i="3" s="1"/>
  <c r="AM148" i="3" s="1"/>
  <c r="H148" i="3" s="1"/>
  <c r="I148" i="3" s="1"/>
  <c r="BA148" i="3" s="1"/>
  <c r="AP151" i="3"/>
  <c r="AQ151" i="3" s="1"/>
  <c r="J151" i="3" s="1"/>
  <c r="AB151" i="3"/>
  <c r="AC151" i="3"/>
  <c r="Z152" i="3"/>
  <c r="AC152" i="3" s="1"/>
  <c r="AA151" i="3"/>
  <c r="AX146" i="3"/>
  <c r="AY146" i="3" s="1"/>
  <c r="AX147" i="3"/>
  <c r="AY147" i="3" s="1"/>
  <c r="X152" i="3"/>
  <c r="BC146" i="3"/>
  <c r="BB146" i="3"/>
  <c r="AF149" i="3"/>
  <c r="AG149" i="3" s="1"/>
  <c r="BB147" i="3"/>
  <c r="AU153" i="3"/>
  <c r="AV153" i="3" s="1"/>
  <c r="AJ153" i="3"/>
  <c r="P153" i="3"/>
  <c r="U153" i="3" s="1"/>
  <c r="AE150" i="3"/>
  <c r="AD150" i="3"/>
  <c r="BC147" i="3"/>
  <c r="AO153" i="3"/>
  <c r="V153" i="3"/>
  <c r="W153" i="3" s="1"/>
  <c r="L156" i="3"/>
  <c r="AN154" i="3"/>
  <c r="R154" i="3"/>
  <c r="S154" i="3"/>
  <c r="T154" i="3"/>
  <c r="Q154" i="3"/>
  <c r="O154" i="3"/>
  <c r="M155" i="3"/>
  <c r="AE151" i="3" l="1"/>
  <c r="AF151" i="3" s="1"/>
  <c r="AH151" i="3" s="1"/>
  <c r="AI151" i="3" s="1"/>
  <c r="AD151" i="3"/>
  <c r="AB152" i="3"/>
  <c r="AE152" i="3" s="1"/>
  <c r="AH149" i="3"/>
  <c r="AI149" i="3" s="1"/>
  <c r="AK149" i="3" s="1"/>
  <c r="AP152" i="3"/>
  <c r="AQ152" i="3" s="1"/>
  <c r="J152" i="3" s="1"/>
  <c r="AA152" i="3"/>
  <c r="Y152" i="3"/>
  <c r="Z153" i="3"/>
  <c r="AC153" i="3" s="1"/>
  <c r="Q155" i="3"/>
  <c r="S155" i="3"/>
  <c r="R155" i="3"/>
  <c r="O155" i="3"/>
  <c r="AN155" i="3"/>
  <c r="T155" i="3"/>
  <c r="X153" i="3"/>
  <c r="N155" i="3"/>
  <c r="BC148" i="3"/>
  <c r="BB148" i="3"/>
  <c r="AX148" i="3"/>
  <c r="AY148" i="3" s="1"/>
  <c r="L157" i="3"/>
  <c r="M156" i="3"/>
  <c r="AO154" i="3"/>
  <c r="AJ154" i="3"/>
  <c r="P154" i="3"/>
  <c r="X154" i="3" s="1"/>
  <c r="AU154" i="3"/>
  <c r="AV154" i="3" s="1"/>
  <c r="V154" i="3"/>
  <c r="W154" i="3" s="1"/>
  <c r="AF150" i="3"/>
  <c r="AH150" i="3" s="1"/>
  <c r="AI150" i="3" s="1"/>
  <c r="AR149" i="3" l="1"/>
  <c r="AS149" i="3"/>
  <c r="AT149" i="3" s="1"/>
  <c r="K149" i="3" s="1"/>
  <c r="AD152" i="3"/>
  <c r="U154" i="3"/>
  <c r="Z154" i="3" s="1"/>
  <c r="AA153" i="3"/>
  <c r="AG151" i="3"/>
  <c r="AS151" i="3" s="1"/>
  <c r="AO155" i="3"/>
  <c r="AR151" i="3"/>
  <c r="AR150" i="3"/>
  <c r="AL149" i="3"/>
  <c r="AM149" i="3" s="1"/>
  <c r="H149" i="3" s="1"/>
  <c r="I149" i="3" s="1"/>
  <c r="BA149" i="3" s="1"/>
  <c r="AG150" i="3"/>
  <c r="AK150" i="3" s="1"/>
  <c r="AU155" i="3"/>
  <c r="AV155" i="3" s="1"/>
  <c r="P155" i="3"/>
  <c r="U155" i="3" s="1"/>
  <c r="AJ155" i="3"/>
  <c r="AF152" i="3"/>
  <c r="M157" i="3"/>
  <c r="Y154" i="3"/>
  <c r="V155" i="3"/>
  <c r="W155" i="3" s="1"/>
  <c r="AN156" i="3"/>
  <c r="T156" i="3"/>
  <c r="Q156" i="3"/>
  <c r="O156" i="3"/>
  <c r="S156" i="3"/>
  <c r="R156" i="3"/>
  <c r="N156" i="3"/>
  <c r="L158" i="3"/>
  <c r="AP153" i="3"/>
  <c r="AQ153" i="3" s="1"/>
  <c r="J153" i="3" s="1"/>
  <c r="Y153" i="3"/>
  <c r="AB153" i="3"/>
  <c r="Z155" i="3" l="1"/>
  <c r="AC155" i="3" s="1"/>
  <c r="AP154" i="3"/>
  <c r="AQ154" i="3" s="1"/>
  <c r="J154" i="3" s="1"/>
  <c r="AC154" i="3"/>
  <c r="AB154" i="3"/>
  <c r="AA154" i="3"/>
  <c r="AH152" i="3"/>
  <c r="AI152" i="3" s="1"/>
  <c r="AR152" i="3" s="1"/>
  <c r="AK151" i="3"/>
  <c r="AL151" i="3" s="1"/>
  <c r="AM151" i="3" s="1"/>
  <c r="H151" i="3" s="1"/>
  <c r="I151" i="3" s="1"/>
  <c r="BA151" i="3" s="1"/>
  <c r="AT151" i="3"/>
  <c r="K151" i="3" s="1"/>
  <c r="AX151" i="3" s="1"/>
  <c r="AY151" i="3" s="1"/>
  <c r="AS150" i="3"/>
  <c r="AT150" i="3" s="1"/>
  <c r="K150" i="3" s="1"/>
  <c r="AX150" i="3" s="1"/>
  <c r="AY150" i="3" s="1"/>
  <c r="AX149" i="3"/>
  <c r="AY149" i="3" s="1"/>
  <c r="X155" i="3"/>
  <c r="AG152" i="3"/>
  <c r="AO156" i="3"/>
  <c r="AJ156" i="3"/>
  <c r="P156" i="3"/>
  <c r="X156" i="3" s="1"/>
  <c r="AU156" i="3"/>
  <c r="AV156" i="3" s="1"/>
  <c r="M158" i="3"/>
  <c r="N158" i="3" s="1"/>
  <c r="V156" i="3"/>
  <c r="W156" i="3" s="1"/>
  <c r="Q157" i="3"/>
  <c r="S157" i="3"/>
  <c r="O157" i="3"/>
  <c r="R157" i="3"/>
  <c r="AN157" i="3"/>
  <c r="T157" i="3"/>
  <c r="AL150" i="3"/>
  <c r="AM150" i="3" s="1"/>
  <c r="H150" i="3" s="1"/>
  <c r="I150" i="3" s="1"/>
  <c r="BA150" i="3" s="1"/>
  <c r="AE153" i="3"/>
  <c r="AD153" i="3"/>
  <c r="N157" i="3"/>
  <c r="BC149" i="3"/>
  <c r="BB149" i="3"/>
  <c r="L159" i="3"/>
  <c r="AP155" i="3" l="1"/>
  <c r="AQ155" i="3" s="1"/>
  <c r="J155" i="3" s="1"/>
  <c r="AD154" i="3"/>
  <c r="AE154" i="3"/>
  <c r="AA155" i="3"/>
  <c r="AK152" i="3"/>
  <c r="AL152" i="3" s="1"/>
  <c r="AM152" i="3" s="1"/>
  <c r="H152" i="3" s="1"/>
  <c r="I152" i="3" s="1"/>
  <c r="BA152" i="3" s="1"/>
  <c r="Y155" i="3"/>
  <c r="AS152" i="3"/>
  <c r="AT152" i="3" s="1"/>
  <c r="K152" i="3" s="1"/>
  <c r="AX152" i="3" s="1"/>
  <c r="AY152" i="3" s="1"/>
  <c r="AB155" i="3"/>
  <c r="AE155" i="3" s="1"/>
  <c r="AO157" i="3"/>
  <c r="U156" i="3"/>
  <c r="Z156" i="3" s="1"/>
  <c r="AP156" i="3" s="1"/>
  <c r="AQ156" i="3" s="1"/>
  <c r="J156" i="3" s="1"/>
  <c r="BB151" i="3"/>
  <c r="BC151" i="3"/>
  <c r="R158" i="3"/>
  <c r="S158" i="3"/>
  <c r="Q158" i="3"/>
  <c r="AN158" i="3"/>
  <c r="O158" i="3"/>
  <c r="T158" i="3"/>
  <c r="AF153" i="3"/>
  <c r="AG153" i="3" s="1"/>
  <c r="Y156" i="3"/>
  <c r="BC150" i="3"/>
  <c r="BB150" i="3"/>
  <c r="AU157" i="3"/>
  <c r="AV157" i="3" s="1"/>
  <c r="P157" i="3"/>
  <c r="X157" i="3" s="1"/>
  <c r="AJ157" i="3"/>
  <c r="V157" i="3"/>
  <c r="W157" i="3" s="1"/>
  <c r="AF154" i="3"/>
  <c r="L160" i="3"/>
  <c r="M159" i="3"/>
  <c r="AH154" i="3" l="1"/>
  <c r="AI154" i="3" s="1"/>
  <c r="AR154" i="3" s="1"/>
  <c r="AD155" i="3"/>
  <c r="BC152" i="3"/>
  <c r="BB152" i="3"/>
  <c r="AG154" i="3"/>
  <c r="U157" i="3"/>
  <c r="Z157" i="3" s="1"/>
  <c r="Y157" i="3"/>
  <c r="V158" i="3"/>
  <c r="W158" i="3" s="1"/>
  <c r="AN159" i="3"/>
  <c r="T159" i="3"/>
  <c r="R159" i="3"/>
  <c r="Q159" i="3"/>
  <c r="S159" i="3"/>
  <c r="O159" i="3"/>
  <c r="AF155" i="3"/>
  <c r="AG155" i="3" s="1"/>
  <c r="AC156" i="3"/>
  <c r="AA156" i="3"/>
  <c r="AB156" i="3"/>
  <c r="L161" i="3"/>
  <c r="AO158" i="3"/>
  <c r="AH153" i="3"/>
  <c r="AI153" i="3" s="1"/>
  <c r="AK153" i="3" s="1"/>
  <c r="N159" i="3"/>
  <c r="M160" i="3"/>
  <c r="N160" i="3" s="1"/>
  <c r="P158" i="3"/>
  <c r="X158" i="3" s="1"/>
  <c r="AJ158" i="3"/>
  <c r="AU158" i="3"/>
  <c r="AV158" i="3" s="1"/>
  <c r="AS154" i="3" l="1"/>
  <c r="AT154" i="3" s="1"/>
  <c r="K154" i="3" s="1"/>
  <c r="AX154" i="3" s="1"/>
  <c r="AY154" i="3" s="1"/>
  <c r="AK154" i="3"/>
  <c r="AH155" i="3"/>
  <c r="AI155" i="3" s="1"/>
  <c r="U158" i="3"/>
  <c r="Z158" i="3" s="1"/>
  <c r="AP158" i="3" s="1"/>
  <c r="AQ158" i="3" s="1"/>
  <c r="J158" i="3" s="1"/>
  <c r="Y158" i="3"/>
  <c r="AL153" i="3"/>
  <c r="AM153" i="3" s="1"/>
  <c r="H153" i="3" s="1"/>
  <c r="I153" i="3" s="1"/>
  <c r="BA153" i="3" s="1"/>
  <c r="AN160" i="3"/>
  <c r="R160" i="3"/>
  <c r="Q160" i="3"/>
  <c r="S160" i="3"/>
  <c r="O160" i="3"/>
  <c r="T160" i="3"/>
  <c r="AA157" i="3"/>
  <c r="AB157" i="3"/>
  <c r="AC157" i="3"/>
  <c r="AD156" i="3"/>
  <c r="AE156" i="3"/>
  <c r="P159" i="3"/>
  <c r="U159" i="3" s="1"/>
  <c r="AJ159" i="3"/>
  <c r="AU159" i="3"/>
  <c r="AV159" i="3" s="1"/>
  <c r="AS155" i="3"/>
  <c r="AR155" i="3"/>
  <c r="M161" i="3"/>
  <c r="N161" i="3" s="1"/>
  <c r="AL154" i="3"/>
  <c r="AM154" i="3" s="1"/>
  <c r="H154" i="3" s="1"/>
  <c r="I154" i="3" s="1"/>
  <c r="BA154" i="3" s="1"/>
  <c r="AK155" i="3"/>
  <c r="V159" i="3"/>
  <c r="W159" i="3" s="1"/>
  <c r="AP157" i="3"/>
  <c r="AQ157" i="3" s="1"/>
  <c r="J157" i="3" s="1"/>
  <c r="AC158" i="3"/>
  <c r="AS153" i="3"/>
  <c r="AR153" i="3"/>
  <c r="L162" i="3"/>
  <c r="AO159" i="3"/>
  <c r="AA158" i="3" l="1"/>
  <c r="AB158" i="3"/>
  <c r="AD158" i="3" s="1"/>
  <c r="AT155" i="3"/>
  <c r="K155" i="3" s="1"/>
  <c r="AX155" i="3" s="1"/>
  <c r="AY155" i="3" s="1"/>
  <c r="X159" i="3"/>
  <c r="Y159" i="3" s="1"/>
  <c r="Z159" i="3"/>
  <c r="AC159" i="3" s="1"/>
  <c r="AL155" i="3"/>
  <c r="AM155" i="3" s="1"/>
  <c r="H155" i="3" s="1"/>
  <c r="I155" i="3" s="1"/>
  <c r="BA155" i="3" s="1"/>
  <c r="BB154" i="3"/>
  <c r="BC154" i="3"/>
  <c r="V160" i="3"/>
  <c r="W160" i="3" s="1"/>
  <c r="AF156" i="3"/>
  <c r="AG156" i="3" s="1"/>
  <c r="P160" i="3"/>
  <c r="X160" i="3" s="1"/>
  <c r="AJ160" i="3"/>
  <c r="AU160" i="3"/>
  <c r="AV160" i="3" s="1"/>
  <c r="AE158" i="3"/>
  <c r="L163" i="3"/>
  <c r="BC153" i="3"/>
  <c r="BB153" i="3"/>
  <c r="AD157" i="3"/>
  <c r="AE157" i="3"/>
  <c r="R161" i="3"/>
  <c r="AN161" i="3"/>
  <c r="S161" i="3"/>
  <c r="O161" i="3"/>
  <c r="T161" i="3"/>
  <c r="Q161" i="3"/>
  <c r="M162" i="3"/>
  <c r="AT153" i="3"/>
  <c r="K153" i="3" s="1"/>
  <c r="AO160" i="3"/>
  <c r="AA159" i="3" l="1"/>
  <c r="AP159" i="3"/>
  <c r="AQ159" i="3" s="1"/>
  <c r="J159" i="3" s="1"/>
  <c r="AB159" i="3"/>
  <c r="AD159" i="3" s="1"/>
  <c r="AH156" i="3"/>
  <c r="AI156" i="3" s="1"/>
  <c r="AK156" i="3" s="1"/>
  <c r="AL156" i="3" s="1"/>
  <c r="AM156" i="3" s="1"/>
  <c r="H156" i="3" s="1"/>
  <c r="I156" i="3" s="1"/>
  <c r="BA156" i="3" s="1"/>
  <c r="Y160" i="3"/>
  <c r="AN162" i="3"/>
  <c r="Q162" i="3"/>
  <c r="R162" i="3"/>
  <c r="S162" i="3"/>
  <c r="T162" i="3"/>
  <c r="O162" i="3"/>
  <c r="N162" i="3"/>
  <c r="AF158" i="3"/>
  <c r="AH158" i="3" s="1"/>
  <c r="AI158" i="3" s="1"/>
  <c r="U160" i="3"/>
  <c r="Z160" i="3" s="1"/>
  <c r="AE159" i="3"/>
  <c r="M163" i="3"/>
  <c r="AF157" i="3"/>
  <c r="AG157" i="3" s="1"/>
  <c r="V161" i="3"/>
  <c r="W161" i="3" s="1"/>
  <c r="AX153" i="3"/>
  <c r="AY153" i="3" s="1"/>
  <c r="BB155" i="3"/>
  <c r="BC155" i="3"/>
  <c r="AJ161" i="3"/>
  <c r="P161" i="3"/>
  <c r="X161" i="3" s="1"/>
  <c r="AU161" i="3"/>
  <c r="AV161" i="3" s="1"/>
  <c r="AO161" i="3"/>
  <c r="L164" i="3"/>
  <c r="AS156" i="3" l="1"/>
  <c r="AT156" i="3" s="1"/>
  <c r="K156" i="3" s="1"/>
  <c r="AR156" i="3"/>
  <c r="AH157" i="3"/>
  <c r="AI157" i="3" s="1"/>
  <c r="AK157" i="3" s="1"/>
  <c r="Y161" i="3"/>
  <c r="AR158" i="3"/>
  <c r="AG158" i="3"/>
  <c r="AK158" i="3" s="1"/>
  <c r="AU162" i="3"/>
  <c r="AV162" i="3" s="1"/>
  <c r="AJ162" i="3"/>
  <c r="P162" i="3"/>
  <c r="X162" i="3" s="1"/>
  <c r="AO162" i="3"/>
  <c r="S163" i="3"/>
  <c r="T163" i="3"/>
  <c r="R163" i="3"/>
  <c r="Q163" i="3"/>
  <c r="AN163" i="3"/>
  <c r="O163" i="3"/>
  <c r="AB160" i="3"/>
  <c r="AA160" i="3"/>
  <c r="AC160" i="3"/>
  <c r="N163" i="3"/>
  <c r="AF159" i="3"/>
  <c r="AH159" i="3" s="1"/>
  <c r="AI159" i="3" s="1"/>
  <c r="AG159" i="3"/>
  <c r="V162" i="3"/>
  <c r="W162" i="3" s="1"/>
  <c r="AP160" i="3"/>
  <c r="AQ160" i="3" s="1"/>
  <c r="J160" i="3" s="1"/>
  <c r="L165" i="3"/>
  <c r="M164" i="3"/>
  <c r="N164" i="3" s="1"/>
  <c r="U161" i="3"/>
  <c r="Z161" i="3" s="1"/>
  <c r="BC156" i="3"/>
  <c r="BB156" i="3"/>
  <c r="AR157" i="3" l="1"/>
  <c r="AS157" i="3"/>
  <c r="AT157" i="3" s="1"/>
  <c r="K157" i="3" s="1"/>
  <c r="U162" i="3"/>
  <c r="Z162" i="3" s="1"/>
  <c r="AL157" i="3"/>
  <c r="AM157" i="3" s="1"/>
  <c r="H157" i="3" s="1"/>
  <c r="I157" i="3" s="1"/>
  <c r="BA157" i="3" s="1"/>
  <c r="AL158" i="3"/>
  <c r="AM158" i="3" s="1"/>
  <c r="H158" i="3" s="1"/>
  <c r="I158" i="3" s="1"/>
  <c r="BA158" i="3" s="1"/>
  <c r="L166" i="3"/>
  <c r="M165" i="3"/>
  <c r="N165" i="3" s="1"/>
  <c r="V163" i="3"/>
  <c r="W163" i="3" s="1"/>
  <c r="AC161" i="3"/>
  <c r="AB161" i="3"/>
  <c r="AA161" i="3"/>
  <c r="AK159" i="3"/>
  <c r="AD160" i="3"/>
  <c r="AE160" i="3"/>
  <c r="AS158" i="3"/>
  <c r="AT158" i="3" s="1"/>
  <c r="K158" i="3" s="1"/>
  <c r="AX156" i="3"/>
  <c r="AY156" i="3" s="1"/>
  <c r="AJ163" i="3"/>
  <c r="P163" i="3"/>
  <c r="U163" i="3" s="1"/>
  <c r="AU163" i="3"/>
  <c r="AV163" i="3" s="1"/>
  <c r="Y162" i="3"/>
  <c r="AS159" i="3"/>
  <c r="AR159" i="3"/>
  <c r="R164" i="3"/>
  <c r="S164" i="3"/>
  <c r="T164" i="3"/>
  <c r="Q164" i="3"/>
  <c r="AN164" i="3"/>
  <c r="O164" i="3"/>
  <c r="AP161" i="3"/>
  <c r="AQ161" i="3" s="1"/>
  <c r="J161" i="3" s="1"/>
  <c r="AO163" i="3"/>
  <c r="Z163" i="3" l="1"/>
  <c r="AX157" i="3"/>
  <c r="AY157" i="3" s="1"/>
  <c r="AT159" i="3"/>
  <c r="K159" i="3" s="1"/>
  <c r="BC158" i="3"/>
  <c r="BB158" i="3"/>
  <c r="AC163" i="3"/>
  <c r="AE161" i="3"/>
  <c r="AD161" i="3"/>
  <c r="X163" i="3"/>
  <c r="AA163" i="3" s="1"/>
  <c r="M166" i="3"/>
  <c r="N166" i="3" s="1"/>
  <c r="V164" i="3"/>
  <c r="W164" i="3" s="1"/>
  <c r="AL159" i="3"/>
  <c r="AM159" i="3" s="1"/>
  <c r="H159" i="3" s="1"/>
  <c r="I159" i="3" s="1"/>
  <c r="BA159" i="3" s="1"/>
  <c r="L167" i="3"/>
  <c r="P164" i="3"/>
  <c r="X164" i="3" s="1"/>
  <c r="AJ164" i="3"/>
  <c r="AU164" i="3"/>
  <c r="AV164" i="3" s="1"/>
  <c r="BB157" i="3"/>
  <c r="BC157" i="3"/>
  <c r="AB162" i="3"/>
  <c r="AC162" i="3"/>
  <c r="AA162" i="3"/>
  <c r="AF160" i="3"/>
  <c r="AH160" i="3" s="1"/>
  <c r="AI160" i="3" s="1"/>
  <c r="AO164" i="3"/>
  <c r="AX158" i="3"/>
  <c r="AY158" i="3" s="1"/>
  <c r="AP162" i="3"/>
  <c r="AQ162" i="3" s="1"/>
  <c r="J162" i="3" s="1"/>
  <c r="R165" i="3"/>
  <c r="Q165" i="3"/>
  <c r="S165" i="3"/>
  <c r="O165" i="3"/>
  <c r="T165" i="3"/>
  <c r="AN165" i="3"/>
  <c r="AG160" i="3" l="1"/>
  <c r="AX159" i="3"/>
  <c r="AY159" i="3" s="1"/>
  <c r="AB163" i="3"/>
  <c r="AD163" i="3" s="1"/>
  <c r="AS160" i="3"/>
  <c r="AR160" i="3"/>
  <c r="Y164" i="3"/>
  <c r="U164" i="3"/>
  <c r="Z164" i="3" s="1"/>
  <c r="AJ165" i="3"/>
  <c r="P165" i="3"/>
  <c r="U165" i="3" s="1"/>
  <c r="AU165" i="3"/>
  <c r="AV165" i="3" s="1"/>
  <c r="AE163" i="3"/>
  <c r="BC159" i="3"/>
  <c r="BB159" i="3"/>
  <c r="Q166" i="3"/>
  <c r="S166" i="3"/>
  <c r="AN166" i="3"/>
  <c r="R166" i="3"/>
  <c r="O166" i="3"/>
  <c r="T166" i="3"/>
  <c r="AK160" i="3"/>
  <c r="AO165" i="3"/>
  <c r="L168" i="3"/>
  <c r="Y163" i="3"/>
  <c r="AP163" i="3"/>
  <c r="AQ163" i="3" s="1"/>
  <c r="J163" i="3" s="1"/>
  <c r="AF161" i="3"/>
  <c r="AH161" i="3" s="1"/>
  <c r="AI161" i="3" s="1"/>
  <c r="V165" i="3"/>
  <c r="W165" i="3" s="1"/>
  <c r="AD162" i="3"/>
  <c r="AE162" i="3"/>
  <c r="M167" i="3"/>
  <c r="N167" i="3" s="1"/>
  <c r="AT160" i="3" l="1"/>
  <c r="K160" i="3" s="1"/>
  <c r="AX160" i="3" s="1"/>
  <c r="AY160" i="3" s="1"/>
  <c r="AG161" i="3"/>
  <c r="AK161" i="3" s="1"/>
  <c r="AL161" i="3" s="1"/>
  <c r="AM161" i="3" s="1"/>
  <c r="H161" i="3" s="1"/>
  <c r="I161" i="3" s="1"/>
  <c r="BA161" i="3" s="1"/>
  <c r="X165" i="3"/>
  <c r="Y165" i="3" s="1"/>
  <c r="AL160" i="3"/>
  <c r="AM160" i="3" s="1"/>
  <c r="H160" i="3" s="1"/>
  <c r="I160" i="3" s="1"/>
  <c r="BA160" i="3" s="1"/>
  <c r="AC164" i="3"/>
  <c r="AB164" i="3"/>
  <c r="AA164" i="3"/>
  <c r="AS161" i="3"/>
  <c r="AR161" i="3"/>
  <c r="V166" i="3"/>
  <c r="W166" i="3" s="1"/>
  <c r="AP164" i="3"/>
  <c r="AQ164" i="3" s="1"/>
  <c r="J164" i="3" s="1"/>
  <c r="AF162" i="3"/>
  <c r="AH162" i="3" s="1"/>
  <c r="AI162" i="3" s="1"/>
  <c r="L169" i="3"/>
  <c r="AO166" i="3"/>
  <c r="AF163" i="3"/>
  <c r="AH163" i="3" s="1"/>
  <c r="AI163" i="3" s="1"/>
  <c r="S167" i="3"/>
  <c r="R167" i="3"/>
  <c r="AN167" i="3"/>
  <c r="T167" i="3"/>
  <c r="O167" i="3"/>
  <c r="Q167" i="3"/>
  <c r="M168" i="3"/>
  <c r="N168" i="3" s="1"/>
  <c r="Z165" i="3"/>
  <c r="AU166" i="3"/>
  <c r="AV166" i="3" s="1"/>
  <c r="P166" i="3"/>
  <c r="X166" i="3" s="1"/>
  <c r="AJ166" i="3"/>
  <c r="AG163" i="3" l="1"/>
  <c r="AT161" i="3"/>
  <c r="K161" i="3" s="1"/>
  <c r="AX161" i="3" s="1"/>
  <c r="AY161" i="3" s="1"/>
  <c r="U166" i="3"/>
  <c r="Z166" i="3" s="1"/>
  <c r="AP166" i="3" s="1"/>
  <c r="AQ166" i="3" s="1"/>
  <c r="J166" i="3" s="1"/>
  <c r="Y166" i="3"/>
  <c r="AR162" i="3"/>
  <c r="V167" i="3"/>
  <c r="W167" i="3" s="1"/>
  <c r="AO167" i="3"/>
  <c r="AG162" i="3"/>
  <c r="AK162" i="3" s="1"/>
  <c r="Q168" i="3"/>
  <c r="O168" i="3"/>
  <c r="S168" i="3"/>
  <c r="AN168" i="3"/>
  <c r="T168" i="3"/>
  <c r="R168" i="3"/>
  <c r="AS163" i="3"/>
  <c r="AR163" i="3"/>
  <c r="AK163" i="3"/>
  <c r="M169" i="3"/>
  <c r="AJ167" i="3"/>
  <c r="P167" i="3"/>
  <c r="U167" i="3" s="1"/>
  <c r="AU167" i="3"/>
  <c r="AV167" i="3" s="1"/>
  <c r="L170" i="3"/>
  <c r="AC165" i="3"/>
  <c r="AB165" i="3"/>
  <c r="AA165" i="3"/>
  <c r="BB161" i="3"/>
  <c r="BC161" i="3"/>
  <c r="BB160" i="3"/>
  <c r="BC160" i="3"/>
  <c r="AP165" i="3"/>
  <c r="AQ165" i="3" s="1"/>
  <c r="J165" i="3" s="1"/>
  <c r="AD164" i="3"/>
  <c r="AE164" i="3"/>
  <c r="AS162" i="3" l="1"/>
  <c r="AT162" i="3" s="1"/>
  <c r="K162" i="3" s="1"/>
  <c r="AX162" i="3" s="1"/>
  <c r="AY162" i="3" s="1"/>
  <c r="Z167" i="3"/>
  <c r="AT163" i="3"/>
  <c r="K163" i="3" s="1"/>
  <c r="AX163" i="3" s="1"/>
  <c r="AY163" i="3" s="1"/>
  <c r="X167" i="3"/>
  <c r="AP167" i="3" s="1"/>
  <c r="AQ167" i="3" s="1"/>
  <c r="J167" i="3" s="1"/>
  <c r="AC167" i="3"/>
  <c r="AU168" i="3"/>
  <c r="AV168" i="3" s="1"/>
  <c r="AJ168" i="3"/>
  <c r="P168" i="3"/>
  <c r="X168" i="3" s="1"/>
  <c r="AF164" i="3"/>
  <c r="AG164" i="3" s="1"/>
  <c r="R169" i="3"/>
  <c r="S169" i="3"/>
  <c r="O169" i="3"/>
  <c r="AN169" i="3"/>
  <c r="T169" i="3"/>
  <c r="Q169" i="3"/>
  <c r="V168" i="3"/>
  <c r="W168" i="3" s="1"/>
  <c r="L171" i="3"/>
  <c r="M170" i="3"/>
  <c r="N170" i="3" s="1"/>
  <c r="AE165" i="3"/>
  <c r="AD165" i="3"/>
  <c r="N169" i="3"/>
  <c r="AO168" i="3"/>
  <c r="AB166" i="3"/>
  <c r="AA166" i="3"/>
  <c r="AC166" i="3"/>
  <c r="AL162" i="3"/>
  <c r="AM162" i="3" s="1"/>
  <c r="H162" i="3" s="1"/>
  <c r="I162" i="3" s="1"/>
  <c r="BA162" i="3" s="1"/>
  <c r="AL163" i="3"/>
  <c r="AM163" i="3" s="1"/>
  <c r="H163" i="3" s="1"/>
  <c r="I163" i="3" s="1"/>
  <c r="BA163" i="3" s="1"/>
  <c r="AA167" i="3" l="1"/>
  <c r="Y167" i="3"/>
  <c r="AB167" i="3"/>
  <c r="AE167" i="3" s="1"/>
  <c r="U168" i="3"/>
  <c r="Z168" i="3" s="1"/>
  <c r="AP168" i="3" s="1"/>
  <c r="AQ168" i="3" s="1"/>
  <c r="J168" i="3" s="1"/>
  <c r="AH164" i="3"/>
  <c r="AI164" i="3" s="1"/>
  <c r="AK164" i="3" s="1"/>
  <c r="BB163" i="3"/>
  <c r="BC163" i="3"/>
  <c r="Y168" i="3"/>
  <c r="BC162" i="3"/>
  <c r="BB162" i="3"/>
  <c r="P169" i="3"/>
  <c r="U169" i="3" s="1"/>
  <c r="AU169" i="3"/>
  <c r="AV169" i="3" s="1"/>
  <c r="AJ169" i="3"/>
  <c r="AN170" i="3"/>
  <c r="S170" i="3"/>
  <c r="T170" i="3"/>
  <c r="R170" i="3"/>
  <c r="Q170" i="3"/>
  <c r="O170" i="3"/>
  <c r="AD166" i="3"/>
  <c r="AE166" i="3"/>
  <c r="L172" i="3"/>
  <c r="V169" i="3"/>
  <c r="W169" i="3" s="1"/>
  <c r="AF165" i="3"/>
  <c r="AH165" i="3" s="1"/>
  <c r="AI165" i="3" s="1"/>
  <c r="AO169" i="3"/>
  <c r="M171" i="3"/>
  <c r="N171" i="3" s="1"/>
  <c r="AD167" i="3" l="1"/>
  <c r="AS164" i="3"/>
  <c r="AR164" i="3"/>
  <c r="AO170" i="3"/>
  <c r="AG165" i="3"/>
  <c r="AS165" i="3" s="1"/>
  <c r="Z169" i="3"/>
  <c r="AC169" i="3" s="1"/>
  <c r="X169" i="3"/>
  <c r="AR165" i="3"/>
  <c r="Q171" i="3"/>
  <c r="S171" i="3"/>
  <c r="AN171" i="3"/>
  <c r="R171" i="3"/>
  <c r="O171" i="3"/>
  <c r="T171" i="3"/>
  <c r="L173" i="3"/>
  <c r="V170" i="3"/>
  <c r="W170" i="3" s="1"/>
  <c r="AF166" i="3"/>
  <c r="AG166" i="3" s="1"/>
  <c r="AL164" i="3"/>
  <c r="AM164" i="3" s="1"/>
  <c r="H164" i="3" s="1"/>
  <c r="I164" i="3" s="1"/>
  <c r="BA164" i="3" s="1"/>
  <c r="AJ170" i="3"/>
  <c r="P170" i="3"/>
  <c r="X170" i="3" s="1"/>
  <c r="AU170" i="3"/>
  <c r="AV170" i="3" s="1"/>
  <c r="AF167" i="3"/>
  <c r="AG167" i="3" s="1"/>
  <c r="M172" i="3"/>
  <c r="N172" i="3" s="1"/>
  <c r="AA168" i="3"/>
  <c r="AB168" i="3"/>
  <c r="AC168" i="3"/>
  <c r="AT164" i="3" l="1"/>
  <c r="K164" i="3" s="1"/>
  <c r="AX164" i="3" s="1"/>
  <c r="AY164" i="3" s="1"/>
  <c r="AK165" i="3"/>
  <c r="AL165" i="3" s="1"/>
  <c r="AM165" i="3" s="1"/>
  <c r="H165" i="3" s="1"/>
  <c r="I165" i="3" s="1"/>
  <c r="BA165" i="3" s="1"/>
  <c r="AP169" i="3"/>
  <c r="AQ169" i="3" s="1"/>
  <c r="J169" i="3" s="1"/>
  <c r="AB169" i="3"/>
  <c r="AD169" i="3" s="1"/>
  <c r="AA169" i="3"/>
  <c r="Y169" i="3"/>
  <c r="AT165" i="3"/>
  <c r="K165" i="3" s="1"/>
  <c r="AX165" i="3" s="1"/>
  <c r="AY165" i="3" s="1"/>
  <c r="U170" i="3"/>
  <c r="Z170" i="3" s="1"/>
  <c r="AB170" i="3" s="1"/>
  <c r="AH166" i="3"/>
  <c r="AI166" i="3" s="1"/>
  <c r="AK166" i="3" s="1"/>
  <c r="AL166" i="3" s="1"/>
  <c r="AM166" i="3" s="1"/>
  <c r="H166" i="3" s="1"/>
  <c r="I166" i="3" s="1"/>
  <c r="BA166" i="3" s="1"/>
  <c r="AH167" i="3"/>
  <c r="AI167" i="3" s="1"/>
  <c r="AK167" i="3" s="1"/>
  <c r="AL167" i="3" s="1"/>
  <c r="AM167" i="3" s="1"/>
  <c r="H167" i="3" s="1"/>
  <c r="I167" i="3" s="1"/>
  <c r="BA167" i="3" s="1"/>
  <c r="Y170" i="3"/>
  <c r="AO171" i="3"/>
  <c r="R172" i="3"/>
  <c r="S172" i="3"/>
  <c r="O172" i="3"/>
  <c r="T172" i="3"/>
  <c r="Q172" i="3"/>
  <c r="AN172" i="3"/>
  <c r="L174" i="3"/>
  <c r="AE168" i="3"/>
  <c r="AD168" i="3"/>
  <c r="AU171" i="3"/>
  <c r="AV171" i="3" s="1"/>
  <c r="AJ171" i="3"/>
  <c r="P171" i="3"/>
  <c r="U171" i="3" s="1"/>
  <c r="V171" i="3"/>
  <c r="W171" i="3" s="1"/>
  <c r="M173" i="3"/>
  <c r="BC164" i="3"/>
  <c r="BB164" i="3"/>
  <c r="AE169" i="3" l="1"/>
  <c r="AF169" i="3" s="1"/>
  <c r="AG169" i="3" s="1"/>
  <c r="Z171" i="3"/>
  <c r="AP170" i="3"/>
  <c r="AQ170" i="3" s="1"/>
  <c r="J170" i="3" s="1"/>
  <c r="AR167" i="3"/>
  <c r="AA170" i="3"/>
  <c r="AS167" i="3"/>
  <c r="AR166" i="3"/>
  <c r="AC170" i="3"/>
  <c r="AE170" i="3" s="1"/>
  <c r="AO172" i="3"/>
  <c r="AS166" i="3"/>
  <c r="X171" i="3"/>
  <c r="AA171" i="3" s="1"/>
  <c r="BB167" i="3"/>
  <c r="BC167" i="3"/>
  <c r="AC171" i="3"/>
  <c r="BC166" i="3"/>
  <c r="BB166" i="3"/>
  <c r="AF168" i="3"/>
  <c r="AH168" i="3" s="1"/>
  <c r="AI168" i="3" s="1"/>
  <c r="P172" i="3"/>
  <c r="X172" i="3" s="1"/>
  <c r="AJ172" i="3"/>
  <c r="AU172" i="3"/>
  <c r="AV172" i="3" s="1"/>
  <c r="L175" i="3"/>
  <c r="V172" i="3"/>
  <c r="W172" i="3" s="1"/>
  <c r="M174" i="3"/>
  <c r="BB165" i="3"/>
  <c r="BC165" i="3"/>
  <c r="S173" i="3"/>
  <c r="R173" i="3"/>
  <c r="AN173" i="3"/>
  <c r="T173" i="3"/>
  <c r="Q173" i="3"/>
  <c r="O173" i="3"/>
  <c r="N173" i="3"/>
  <c r="AB171" i="3" l="1"/>
  <c r="AD171" i="3" s="1"/>
  <c r="AT167" i="3"/>
  <c r="K167" i="3" s="1"/>
  <c r="AX167" i="3" s="1"/>
  <c r="AY167" i="3" s="1"/>
  <c r="AP171" i="3"/>
  <c r="AQ171" i="3" s="1"/>
  <c r="J171" i="3" s="1"/>
  <c r="Y171" i="3"/>
  <c r="AO173" i="3"/>
  <c r="AT166" i="3"/>
  <c r="K166" i="3" s="1"/>
  <c r="AH169" i="3"/>
  <c r="AI169" i="3" s="1"/>
  <c r="AK169" i="3" s="1"/>
  <c r="AL169" i="3" s="1"/>
  <c r="AD170" i="3"/>
  <c r="AX166" i="3"/>
  <c r="AY166" i="3" s="1"/>
  <c r="U172" i="3"/>
  <c r="Z172" i="3" s="1"/>
  <c r="AR168" i="3"/>
  <c r="Q174" i="3"/>
  <c r="R174" i="3"/>
  <c r="T174" i="3"/>
  <c r="S174" i="3"/>
  <c r="AN174" i="3"/>
  <c r="O174" i="3"/>
  <c r="AG168" i="3"/>
  <c r="AK168" i="3" s="1"/>
  <c r="AJ173" i="3"/>
  <c r="P173" i="3"/>
  <c r="X173" i="3" s="1"/>
  <c r="AU173" i="3"/>
  <c r="AV173" i="3" s="1"/>
  <c r="L176" i="3"/>
  <c r="AF170" i="3"/>
  <c r="AG170" i="3" s="1"/>
  <c r="Y172" i="3"/>
  <c r="V173" i="3"/>
  <c r="W173" i="3" s="1"/>
  <c r="M175" i="3"/>
  <c r="N174" i="3"/>
  <c r="AE171" i="3" l="1"/>
  <c r="AF171" i="3" s="1"/>
  <c r="AG171" i="3" s="1"/>
  <c r="AR169" i="3"/>
  <c r="AS169" i="3"/>
  <c r="AM169" i="3"/>
  <c r="H169" i="3" s="1"/>
  <c r="I169" i="3" s="1"/>
  <c r="BA169" i="3" s="1"/>
  <c r="AT169" i="3"/>
  <c r="K169" i="3" s="1"/>
  <c r="AX169" i="3" s="1"/>
  <c r="AY169" i="3" s="1"/>
  <c r="U173" i="3"/>
  <c r="Z173" i="3" s="1"/>
  <c r="AB173" i="3" s="1"/>
  <c r="AH170" i="3"/>
  <c r="AI170" i="3" s="1"/>
  <c r="AR170" i="3" s="1"/>
  <c r="Y173" i="3"/>
  <c r="AP173" i="3"/>
  <c r="AQ173" i="3" s="1"/>
  <c r="J173" i="3" s="1"/>
  <c r="V174" i="3"/>
  <c r="W174" i="3" s="1"/>
  <c r="M176" i="3"/>
  <c r="AC172" i="3"/>
  <c r="AA172" i="3"/>
  <c r="AB172" i="3"/>
  <c r="P174" i="3"/>
  <c r="U174" i="3" s="1"/>
  <c r="AJ174" i="3"/>
  <c r="AU174" i="3"/>
  <c r="AV174" i="3" s="1"/>
  <c r="AP172" i="3"/>
  <c r="AQ172" i="3" s="1"/>
  <c r="J172" i="3" s="1"/>
  <c r="S175" i="3"/>
  <c r="AN175" i="3"/>
  <c r="R175" i="3"/>
  <c r="Q175" i="3"/>
  <c r="O175" i="3"/>
  <c r="T175" i="3"/>
  <c r="AO174" i="3"/>
  <c r="N175" i="3"/>
  <c r="L177" i="3"/>
  <c r="AL168" i="3"/>
  <c r="AM168" i="3" s="1"/>
  <c r="H168" i="3" s="1"/>
  <c r="I168" i="3" s="1"/>
  <c r="BA168" i="3" s="1"/>
  <c r="AS168" i="3"/>
  <c r="AT168" i="3" s="1"/>
  <c r="K168" i="3" s="1"/>
  <c r="AH171" i="3" l="1"/>
  <c r="AI171" i="3" s="1"/>
  <c r="AR171" i="3" s="1"/>
  <c r="AC173" i="3"/>
  <c r="AA173" i="3"/>
  <c r="Z174" i="3"/>
  <c r="AC174" i="3" s="1"/>
  <c r="X174" i="3"/>
  <c r="Y174" i="3" s="1"/>
  <c r="AS170" i="3"/>
  <c r="AT170" i="3" s="1"/>
  <c r="K170" i="3" s="1"/>
  <c r="AK170" i="3"/>
  <c r="AL170" i="3" s="1"/>
  <c r="AM170" i="3" s="1"/>
  <c r="H170" i="3" s="1"/>
  <c r="I170" i="3" s="1"/>
  <c r="BA170" i="3" s="1"/>
  <c r="BB170" i="3" s="1"/>
  <c r="M177" i="3"/>
  <c r="N177" i="3" s="1"/>
  <c r="AX168" i="3"/>
  <c r="AY168" i="3" s="1"/>
  <c r="AE172" i="3"/>
  <c r="AD172" i="3"/>
  <c r="L178" i="3"/>
  <c r="BC168" i="3"/>
  <c r="BB168" i="3"/>
  <c r="V175" i="3"/>
  <c r="W175" i="3" s="1"/>
  <c r="BB169" i="3"/>
  <c r="S176" i="3"/>
  <c r="R176" i="3"/>
  <c r="Q176" i="3"/>
  <c r="O176" i="3"/>
  <c r="AN176" i="3"/>
  <c r="T176" i="3"/>
  <c r="BC169" i="3"/>
  <c r="N176" i="3"/>
  <c r="AU175" i="3"/>
  <c r="AV175" i="3" s="1"/>
  <c r="AJ175" i="3"/>
  <c r="P175" i="3"/>
  <c r="U175" i="3" s="1"/>
  <c r="AE173" i="3"/>
  <c r="AD173" i="3"/>
  <c r="AO175" i="3"/>
  <c r="AS171" i="3" l="1"/>
  <c r="AT171" i="3" s="1"/>
  <c r="K171" i="3" s="1"/>
  <c r="AK171" i="3"/>
  <c r="AL171" i="3" s="1"/>
  <c r="AM171" i="3" s="1"/>
  <c r="H171" i="3" s="1"/>
  <c r="I171" i="3" s="1"/>
  <c r="BA171" i="3" s="1"/>
  <c r="BC171" i="3" s="1"/>
  <c r="AP174" i="3"/>
  <c r="AQ174" i="3" s="1"/>
  <c r="J174" i="3" s="1"/>
  <c r="AB174" i="3"/>
  <c r="AA174" i="3"/>
  <c r="BC170" i="3"/>
  <c r="X175" i="3"/>
  <c r="Y175" i="3" s="1"/>
  <c r="Z175" i="3"/>
  <c r="AJ176" i="3"/>
  <c r="AU176" i="3"/>
  <c r="AV176" i="3" s="1"/>
  <c r="P176" i="3"/>
  <c r="X176" i="3" s="1"/>
  <c r="L179" i="3"/>
  <c r="AX170" i="3"/>
  <c r="AY170" i="3" s="1"/>
  <c r="S177" i="3"/>
  <c r="Q177" i="3"/>
  <c r="R177" i="3"/>
  <c r="T177" i="3"/>
  <c r="AN177" i="3"/>
  <c r="O177" i="3"/>
  <c r="AF173" i="3"/>
  <c r="AG173" i="3" s="1"/>
  <c r="AF172" i="3"/>
  <c r="AH172" i="3" s="1"/>
  <c r="AI172" i="3" s="1"/>
  <c r="AE174" i="3"/>
  <c r="AD174" i="3"/>
  <c r="M178" i="3"/>
  <c r="N178" i="3" s="1"/>
  <c r="V176" i="3"/>
  <c r="W176" i="3" s="1"/>
  <c r="AO176" i="3"/>
  <c r="BB171" i="3" l="1"/>
  <c r="AA175" i="3"/>
  <c r="AB175" i="3"/>
  <c r="U176" i="3"/>
  <c r="Z176" i="3" s="1"/>
  <c r="AO177" i="3"/>
  <c r="AC175" i="3"/>
  <c r="AP175" i="3"/>
  <c r="AQ175" i="3" s="1"/>
  <c r="J175" i="3" s="1"/>
  <c r="AG172" i="3"/>
  <c r="AK172" i="3" s="1"/>
  <c r="AH173" i="3"/>
  <c r="AI173" i="3" s="1"/>
  <c r="AK173" i="3" s="1"/>
  <c r="AR172" i="3"/>
  <c r="Y176" i="3"/>
  <c r="L180" i="3"/>
  <c r="M179" i="3"/>
  <c r="N179" i="3" s="1"/>
  <c r="AF174" i="3"/>
  <c r="AG174" i="3" s="1"/>
  <c r="AX171" i="3"/>
  <c r="AY171" i="3" s="1"/>
  <c r="V177" i="3"/>
  <c r="W177" i="3" s="1"/>
  <c r="S178" i="3"/>
  <c r="R178" i="3"/>
  <c r="AN178" i="3"/>
  <c r="T178" i="3"/>
  <c r="Q178" i="3"/>
  <c r="O178" i="3"/>
  <c r="AJ177" i="3"/>
  <c r="P177" i="3"/>
  <c r="X177" i="3" s="1"/>
  <c r="AU177" i="3"/>
  <c r="AV177" i="3" s="1"/>
  <c r="AD175" i="3" l="1"/>
  <c r="AE175" i="3"/>
  <c r="AF175" i="3" s="1"/>
  <c r="AG175" i="3" s="1"/>
  <c r="AS172" i="3"/>
  <c r="AS173" i="3"/>
  <c r="AO178" i="3"/>
  <c r="AR173" i="3"/>
  <c r="AL173" i="3"/>
  <c r="AM173" i="3" s="1"/>
  <c r="H173" i="3" s="1"/>
  <c r="I173" i="3" s="1"/>
  <c r="BA173" i="3" s="1"/>
  <c r="AH174" i="3"/>
  <c r="AI174" i="3" s="1"/>
  <c r="AS174" i="3" s="1"/>
  <c r="U177" i="3"/>
  <c r="Z177" i="3" s="1"/>
  <c r="AB177" i="3" s="1"/>
  <c r="Y177" i="3"/>
  <c r="AJ178" i="3"/>
  <c r="AU178" i="3"/>
  <c r="AV178" i="3" s="1"/>
  <c r="P178" i="3"/>
  <c r="U178" i="3" s="1"/>
  <c r="M180" i="3"/>
  <c r="N180" i="3" s="1"/>
  <c r="AL172" i="3"/>
  <c r="AM172" i="3" s="1"/>
  <c r="H172" i="3" s="1"/>
  <c r="I172" i="3" s="1"/>
  <c r="BA172" i="3" s="1"/>
  <c r="V178" i="3"/>
  <c r="W178" i="3" s="1"/>
  <c r="L181" i="3"/>
  <c r="AA176" i="3"/>
  <c r="AB176" i="3"/>
  <c r="AC176" i="3"/>
  <c r="S179" i="3"/>
  <c r="AN179" i="3"/>
  <c r="R179" i="3"/>
  <c r="O179" i="3"/>
  <c r="Q179" i="3"/>
  <c r="T179" i="3"/>
  <c r="AP176" i="3"/>
  <c r="AQ176" i="3" s="1"/>
  <c r="J176" i="3" s="1"/>
  <c r="AT172" i="3"/>
  <c r="K172" i="3" s="1"/>
  <c r="AT173" i="3" l="1"/>
  <c r="K173" i="3" s="1"/>
  <c r="AX173" i="3" s="1"/>
  <c r="AY173" i="3" s="1"/>
  <c r="AK174" i="3"/>
  <c r="AL174" i="3" s="1"/>
  <c r="AM174" i="3" s="1"/>
  <c r="H174" i="3" s="1"/>
  <c r="I174" i="3" s="1"/>
  <c r="BA174" i="3" s="1"/>
  <c r="AC177" i="3"/>
  <c r="AE177" i="3" s="1"/>
  <c r="AH175" i="3"/>
  <c r="AI175" i="3" s="1"/>
  <c r="AK175" i="3" s="1"/>
  <c r="AP177" i="3"/>
  <c r="AQ177" i="3" s="1"/>
  <c r="J177" i="3" s="1"/>
  <c r="AR174" i="3"/>
  <c r="AT174" i="3" s="1"/>
  <c r="K174" i="3" s="1"/>
  <c r="AA177" i="3"/>
  <c r="BC173" i="3"/>
  <c r="Z178" i="3"/>
  <c r="AC178" i="3" s="1"/>
  <c r="S180" i="3"/>
  <c r="R180" i="3"/>
  <c r="AN180" i="3"/>
  <c r="Q180" i="3"/>
  <c r="O180" i="3"/>
  <c r="T180" i="3"/>
  <c r="AE176" i="3"/>
  <c r="AD176" i="3"/>
  <c r="BC172" i="3"/>
  <c r="BB172" i="3"/>
  <c r="P179" i="3"/>
  <c r="U179" i="3" s="1"/>
  <c r="AU179" i="3"/>
  <c r="AV179" i="3" s="1"/>
  <c r="AJ179" i="3"/>
  <c r="AD177" i="3"/>
  <c r="M181" i="3"/>
  <c r="N181" i="3" s="1"/>
  <c r="X178" i="3"/>
  <c r="V179" i="3"/>
  <c r="W179" i="3" s="1"/>
  <c r="L182" i="3"/>
  <c r="BB173" i="3"/>
  <c r="AS175" i="3"/>
  <c r="AR175" i="3"/>
  <c r="AO179" i="3"/>
  <c r="AX172" i="3"/>
  <c r="AY172" i="3" s="1"/>
  <c r="Z179" i="3" l="1"/>
  <c r="AX174" i="3"/>
  <c r="AY174" i="3" s="1"/>
  <c r="AO180" i="3"/>
  <c r="AB178" i="3"/>
  <c r="AD178" i="3" s="1"/>
  <c r="AT175" i="3"/>
  <c r="K175" i="3" s="1"/>
  <c r="AX175" i="3" s="1"/>
  <c r="AY175" i="3" s="1"/>
  <c r="AC179" i="3"/>
  <c r="AF176" i="3"/>
  <c r="AG176" i="3" s="1"/>
  <c r="BC174" i="3"/>
  <c r="BB174" i="3"/>
  <c r="X179" i="3"/>
  <c r="AA179" i="3" s="1"/>
  <c r="P180" i="3"/>
  <c r="X180" i="3" s="1"/>
  <c r="AU180" i="3"/>
  <c r="AV180" i="3" s="1"/>
  <c r="AJ180" i="3"/>
  <c r="M182" i="3"/>
  <c r="V180" i="3"/>
  <c r="W180" i="3" s="1"/>
  <c r="Y178" i="3"/>
  <c r="AP178" i="3"/>
  <c r="AQ178" i="3" s="1"/>
  <c r="J178" i="3" s="1"/>
  <c r="AL175" i="3"/>
  <c r="AM175" i="3"/>
  <c r="H175" i="3" s="1"/>
  <c r="I175" i="3" s="1"/>
  <c r="BA175" i="3" s="1"/>
  <c r="S181" i="3"/>
  <c r="R181" i="3"/>
  <c r="Q181" i="3"/>
  <c r="T181" i="3"/>
  <c r="AN181" i="3"/>
  <c r="O181" i="3"/>
  <c r="L183" i="3"/>
  <c r="AF177" i="3"/>
  <c r="AH177" i="3" s="1"/>
  <c r="AI177" i="3" s="1"/>
  <c r="AA178" i="3"/>
  <c r="AE178" i="3" l="1"/>
  <c r="AB179" i="3"/>
  <c r="AD179" i="3" s="1"/>
  <c r="AO181" i="3"/>
  <c r="AH176" i="3"/>
  <c r="AI176" i="3" s="1"/>
  <c r="AK176" i="3" s="1"/>
  <c r="AR177" i="3"/>
  <c r="Y180" i="3"/>
  <c r="V181" i="3"/>
  <c r="W181" i="3" s="1"/>
  <c r="AE179" i="3"/>
  <c r="Y179" i="3"/>
  <c r="AP179" i="3"/>
  <c r="AQ179" i="3" s="1"/>
  <c r="J179" i="3" s="1"/>
  <c r="AF178" i="3"/>
  <c r="AH178" i="3" s="1"/>
  <c r="AI178" i="3" s="1"/>
  <c r="AN182" i="3"/>
  <c r="R182" i="3"/>
  <c r="S182" i="3"/>
  <c r="T182" i="3"/>
  <c r="Q182" i="3"/>
  <c r="O182" i="3"/>
  <c r="BB175" i="3"/>
  <c r="BC175" i="3"/>
  <c r="AG177" i="3"/>
  <c r="AK177" i="3" s="1"/>
  <c r="U180" i="3"/>
  <c r="Z180" i="3" s="1"/>
  <c r="AP180" i="3" s="1"/>
  <c r="AQ180" i="3" s="1"/>
  <c r="J180" i="3" s="1"/>
  <c r="N182" i="3"/>
  <c r="L184" i="3"/>
  <c r="AJ181" i="3"/>
  <c r="P181" i="3"/>
  <c r="U181" i="3" s="1"/>
  <c r="AU181" i="3"/>
  <c r="AV181" i="3" s="1"/>
  <c r="M183" i="3"/>
  <c r="N183" i="3" s="1"/>
  <c r="AR176" i="3" l="1"/>
  <c r="AS176" i="3"/>
  <c r="AT176" i="3" s="1"/>
  <c r="K176" i="3" s="1"/>
  <c r="Z181" i="3"/>
  <c r="AG178" i="3"/>
  <c r="AS178" i="3" s="1"/>
  <c r="AL176" i="3"/>
  <c r="AM176" i="3" s="1"/>
  <c r="H176" i="3" s="1"/>
  <c r="I176" i="3" s="1"/>
  <c r="BA176" i="3" s="1"/>
  <c r="AO182" i="3"/>
  <c r="X181" i="3"/>
  <c r="AA181" i="3" s="1"/>
  <c r="AC181" i="3"/>
  <c r="V182" i="3"/>
  <c r="W182" i="3" s="1"/>
  <c r="AR178" i="3"/>
  <c r="R183" i="3"/>
  <c r="S183" i="3"/>
  <c r="T183" i="3"/>
  <c r="O183" i="3"/>
  <c r="Q183" i="3"/>
  <c r="AN183" i="3"/>
  <c r="AL177" i="3"/>
  <c r="AM177" i="3" s="1"/>
  <c r="H177" i="3" s="1"/>
  <c r="I177" i="3" s="1"/>
  <c r="BA177" i="3" s="1"/>
  <c r="L185" i="3"/>
  <c r="AF179" i="3"/>
  <c r="AH179" i="3" s="1"/>
  <c r="AI179" i="3" s="1"/>
  <c r="AB180" i="3"/>
  <c r="AC180" i="3"/>
  <c r="AA180" i="3"/>
  <c r="P182" i="3"/>
  <c r="U182" i="3" s="1"/>
  <c r="AJ182" i="3"/>
  <c r="AU182" i="3"/>
  <c r="AV182" i="3" s="1"/>
  <c r="M184" i="3"/>
  <c r="AS177" i="3"/>
  <c r="AT177" i="3" s="1"/>
  <c r="K177" i="3" s="1"/>
  <c r="AK178" i="3" l="1"/>
  <c r="AL178" i="3" s="1"/>
  <c r="AM178" i="3" s="1"/>
  <c r="H178" i="3" s="1"/>
  <c r="I178" i="3" s="1"/>
  <c r="BA178" i="3" s="1"/>
  <c r="X182" i="3"/>
  <c r="Y182" i="3" s="1"/>
  <c r="AG179" i="3"/>
  <c r="AS179" i="3" s="1"/>
  <c r="AB181" i="3"/>
  <c r="AD181" i="3" s="1"/>
  <c r="Y181" i="3"/>
  <c r="BB176" i="3"/>
  <c r="BC176" i="3"/>
  <c r="AP181" i="3"/>
  <c r="AQ181" i="3" s="1"/>
  <c r="J181" i="3" s="1"/>
  <c r="AR179" i="3"/>
  <c r="BB177" i="3"/>
  <c r="BC177" i="3"/>
  <c r="P183" i="3"/>
  <c r="X183" i="3" s="1"/>
  <c r="AJ183" i="3"/>
  <c r="AU183" i="3"/>
  <c r="AV183" i="3" s="1"/>
  <c r="AO183" i="3"/>
  <c r="AT178" i="3"/>
  <c r="K178" i="3" s="1"/>
  <c r="R184" i="3"/>
  <c r="S184" i="3"/>
  <c r="Q184" i="3"/>
  <c r="AN184" i="3"/>
  <c r="T184" i="3"/>
  <c r="O184" i="3"/>
  <c r="AX177" i="3"/>
  <c r="AY177" i="3" s="1"/>
  <c r="L186" i="3"/>
  <c r="M185" i="3"/>
  <c r="V183" i="3"/>
  <c r="W183" i="3" s="1"/>
  <c r="AE181" i="3"/>
  <c r="N184" i="3"/>
  <c r="Z182" i="3"/>
  <c r="AX176" i="3"/>
  <c r="AY176" i="3" s="1"/>
  <c r="AD180" i="3"/>
  <c r="AE180" i="3"/>
  <c r="AP182" i="3" l="1"/>
  <c r="AQ182" i="3" s="1"/>
  <c r="J182" i="3" s="1"/>
  <c r="AK179" i="3"/>
  <c r="AL179" i="3" s="1"/>
  <c r="AM179" i="3" s="1"/>
  <c r="H179" i="3" s="1"/>
  <c r="I179" i="3" s="1"/>
  <c r="BA179" i="3" s="1"/>
  <c r="AO184" i="3"/>
  <c r="U183" i="3"/>
  <c r="Z183" i="3" s="1"/>
  <c r="AC183" i="3" s="1"/>
  <c r="Y183" i="3"/>
  <c r="AF180" i="3"/>
  <c r="AH180" i="3" s="1"/>
  <c r="AI180" i="3" s="1"/>
  <c r="L187" i="3"/>
  <c r="AJ184" i="3"/>
  <c r="P184" i="3"/>
  <c r="U184" i="3" s="1"/>
  <c r="AU184" i="3"/>
  <c r="AV184" i="3" s="1"/>
  <c r="M186" i="3"/>
  <c r="N186" i="3" s="1"/>
  <c r="AT179" i="3"/>
  <c r="K179" i="3" s="1"/>
  <c r="BB178" i="3"/>
  <c r="BC178" i="3"/>
  <c r="S185" i="3"/>
  <c r="AN185" i="3"/>
  <c r="Q185" i="3"/>
  <c r="R185" i="3"/>
  <c r="O185" i="3"/>
  <c r="T185" i="3"/>
  <c r="AA182" i="3"/>
  <c r="AB182" i="3"/>
  <c r="AC182" i="3"/>
  <c r="V184" i="3"/>
  <c r="W184" i="3" s="1"/>
  <c r="AX178" i="3"/>
  <c r="AY178" i="3" s="1"/>
  <c r="N185" i="3"/>
  <c r="AF181" i="3"/>
  <c r="AG181" i="3" s="1"/>
  <c r="AB183" i="3" l="1"/>
  <c r="X184" i="3"/>
  <c r="AP183" i="3"/>
  <c r="AQ183" i="3" s="1"/>
  <c r="J183" i="3" s="1"/>
  <c r="AA183" i="3"/>
  <c r="AG180" i="3"/>
  <c r="AS180" i="3" s="1"/>
  <c r="AO185" i="3"/>
  <c r="Z184" i="3"/>
  <c r="AC184" i="3" s="1"/>
  <c r="BB179" i="3"/>
  <c r="BC179" i="3"/>
  <c r="AE182" i="3"/>
  <c r="AD182" i="3"/>
  <c r="L188" i="3"/>
  <c r="M187" i="3"/>
  <c r="N187" i="3" s="1"/>
  <c r="AH181" i="3"/>
  <c r="AI181" i="3" s="1"/>
  <c r="Y184" i="3"/>
  <c r="R186" i="3"/>
  <c r="AN186" i="3"/>
  <c r="S186" i="3"/>
  <c r="O186" i="3"/>
  <c r="Q186" i="3"/>
  <c r="T186" i="3"/>
  <c r="AD183" i="3"/>
  <c r="AE183" i="3"/>
  <c r="V185" i="3"/>
  <c r="W185" i="3" s="1"/>
  <c r="AR180" i="3"/>
  <c r="P185" i="3"/>
  <c r="X185" i="3" s="1"/>
  <c r="AJ185" i="3"/>
  <c r="AU185" i="3"/>
  <c r="AV185" i="3" s="1"/>
  <c r="AX179" i="3"/>
  <c r="AY179" i="3" s="1"/>
  <c r="AK180" i="3" l="1"/>
  <c r="AL180" i="3" s="1"/>
  <c r="AB184" i="3"/>
  <c r="AA184" i="3"/>
  <c r="AP184" i="3"/>
  <c r="AQ184" i="3" s="1"/>
  <c r="J184" i="3" s="1"/>
  <c r="U185" i="3"/>
  <c r="Z185" i="3" s="1"/>
  <c r="AP185" i="3" s="1"/>
  <c r="AQ185" i="3" s="1"/>
  <c r="J185" i="3" s="1"/>
  <c r="Y185" i="3"/>
  <c r="AF183" i="3"/>
  <c r="AG183" i="3" s="1"/>
  <c r="AU186" i="3"/>
  <c r="AV186" i="3" s="1"/>
  <c r="AJ186" i="3"/>
  <c r="P186" i="3"/>
  <c r="X186" i="3" s="1"/>
  <c r="AS181" i="3"/>
  <c r="AR181" i="3"/>
  <c r="AK181" i="3"/>
  <c r="AO186" i="3"/>
  <c r="L189" i="3"/>
  <c r="AE184" i="3"/>
  <c r="AD184" i="3"/>
  <c r="AF182" i="3"/>
  <c r="AG182" i="3" s="1"/>
  <c r="S187" i="3"/>
  <c r="O187" i="3"/>
  <c r="T187" i="3"/>
  <c r="R187" i="3"/>
  <c r="AN187" i="3"/>
  <c r="Q187" i="3"/>
  <c r="AT180" i="3"/>
  <c r="K180" i="3" s="1"/>
  <c r="M188" i="3"/>
  <c r="V186" i="3"/>
  <c r="W186" i="3" s="1"/>
  <c r="AM180" i="3" l="1"/>
  <c r="H180" i="3" s="1"/>
  <c r="I180" i="3" s="1"/>
  <c r="BA180" i="3" s="1"/>
  <c r="BC180" i="3" s="1"/>
  <c r="AH183" i="3"/>
  <c r="AI183" i="3" s="1"/>
  <c r="AR183" i="3" s="1"/>
  <c r="AA185" i="3"/>
  <c r="AB185" i="3"/>
  <c r="AC185" i="3"/>
  <c r="AT181" i="3"/>
  <c r="K181" i="3" s="1"/>
  <c r="AX181" i="3" s="1"/>
  <c r="AY181" i="3" s="1"/>
  <c r="AH182" i="3"/>
  <c r="AI182" i="3" s="1"/>
  <c r="AR182" i="3" s="1"/>
  <c r="Y186" i="3"/>
  <c r="AL181" i="3"/>
  <c r="AM181" i="3" s="1"/>
  <c r="H181" i="3" s="1"/>
  <c r="I181" i="3" s="1"/>
  <c r="BA181" i="3" s="1"/>
  <c r="AF184" i="3"/>
  <c r="AH184" i="3" s="1"/>
  <c r="AI184" i="3" s="1"/>
  <c r="V187" i="3"/>
  <c r="W187" i="3" s="1"/>
  <c r="M189" i="3"/>
  <c r="N189" i="3" s="1"/>
  <c r="R188" i="3"/>
  <c r="S188" i="3"/>
  <c r="O188" i="3"/>
  <c r="AN188" i="3"/>
  <c r="Q188" i="3"/>
  <c r="T188" i="3"/>
  <c r="L190" i="3"/>
  <c r="N188" i="3"/>
  <c r="AX180" i="3"/>
  <c r="AY180" i="3" s="1"/>
  <c r="U186" i="3"/>
  <c r="Z186" i="3" s="1"/>
  <c r="P187" i="3"/>
  <c r="X187" i="3" s="1"/>
  <c r="AJ187" i="3"/>
  <c r="AU187" i="3"/>
  <c r="AV187" i="3" s="1"/>
  <c r="AO187" i="3"/>
  <c r="AS183" i="3" l="1"/>
  <c r="AT183" i="3" s="1"/>
  <c r="K183" i="3" s="1"/>
  <c r="AX183" i="3" s="1"/>
  <c r="AY183" i="3" s="1"/>
  <c r="AK183" i="3"/>
  <c r="BB180" i="3"/>
  <c r="AD185" i="3"/>
  <c r="AE185" i="3"/>
  <c r="AG184" i="3"/>
  <c r="AS184" i="3" s="1"/>
  <c r="AK182" i="3"/>
  <c r="AL182" i="3" s="1"/>
  <c r="AM182" i="3" s="1"/>
  <c r="H182" i="3" s="1"/>
  <c r="I182" i="3" s="1"/>
  <c r="BA182" i="3" s="1"/>
  <c r="BB182" i="3" s="1"/>
  <c r="AS182" i="3"/>
  <c r="AT182" i="3" s="1"/>
  <c r="K182" i="3" s="1"/>
  <c r="AX182" i="3" s="1"/>
  <c r="AY182" i="3" s="1"/>
  <c r="AR184" i="3"/>
  <c r="Y187" i="3"/>
  <c r="V188" i="3"/>
  <c r="W188" i="3" s="1"/>
  <c r="AB186" i="3"/>
  <c r="AC186" i="3"/>
  <c r="AA186" i="3"/>
  <c r="AO188" i="3"/>
  <c r="BB181" i="3"/>
  <c r="BC181" i="3"/>
  <c r="R189" i="3"/>
  <c r="AN189" i="3"/>
  <c r="Q189" i="3"/>
  <c r="T189" i="3"/>
  <c r="S189" i="3"/>
  <c r="O189" i="3"/>
  <c r="AF185" i="3"/>
  <c r="AH185" i="3" s="1"/>
  <c r="AI185" i="3" s="1"/>
  <c r="AL183" i="3"/>
  <c r="AM183" i="3" s="1"/>
  <c r="H183" i="3" s="1"/>
  <c r="I183" i="3" s="1"/>
  <c r="BA183" i="3" s="1"/>
  <c r="U187" i="3"/>
  <c r="Z187" i="3" s="1"/>
  <c r="M190" i="3"/>
  <c r="N190" i="3" s="1"/>
  <c r="AK184" i="3"/>
  <c r="AJ188" i="3"/>
  <c r="P188" i="3"/>
  <c r="X188" i="3" s="1"/>
  <c r="AU188" i="3"/>
  <c r="AV188" i="3" s="1"/>
  <c r="AP186" i="3"/>
  <c r="AQ186" i="3" s="1"/>
  <c r="J186" i="3" s="1"/>
  <c r="L191" i="3"/>
  <c r="AO189" i="3" l="1"/>
  <c r="BC182" i="3"/>
  <c r="AG185" i="3"/>
  <c r="AS185" i="3" s="1"/>
  <c r="AR185" i="3"/>
  <c r="Y188" i="3"/>
  <c r="BB183" i="3"/>
  <c r="BC183" i="3"/>
  <c r="AK185" i="3"/>
  <c r="AD186" i="3"/>
  <c r="AE186" i="3"/>
  <c r="AL184" i="3"/>
  <c r="AM184" i="3" s="1"/>
  <c r="H184" i="3" s="1"/>
  <c r="I184" i="3" s="1"/>
  <c r="BA184" i="3" s="1"/>
  <c r="U188" i="3"/>
  <c r="Z188" i="3" s="1"/>
  <c r="M191" i="3"/>
  <c r="N191" i="3" s="1"/>
  <c r="S190" i="3"/>
  <c r="Q190" i="3"/>
  <c r="O190" i="3"/>
  <c r="AN190" i="3"/>
  <c r="R190" i="3"/>
  <c r="T190" i="3"/>
  <c r="L192" i="3"/>
  <c r="AA187" i="3"/>
  <c r="AB187" i="3"/>
  <c r="AC187" i="3"/>
  <c r="V189" i="3"/>
  <c r="W189" i="3" s="1"/>
  <c r="AT184" i="3"/>
  <c r="K184" i="3" s="1"/>
  <c r="AJ189" i="3"/>
  <c r="P189" i="3"/>
  <c r="X189" i="3" s="1"/>
  <c r="AU189" i="3"/>
  <c r="AV189" i="3" s="1"/>
  <c r="AP187" i="3"/>
  <c r="AQ187" i="3" s="1"/>
  <c r="J187" i="3" s="1"/>
  <c r="AT185" i="3" l="1"/>
  <c r="K185" i="3" s="1"/>
  <c r="AX185" i="3" s="1"/>
  <c r="AY185" i="3" s="1"/>
  <c r="U189" i="3"/>
  <c r="Z189" i="3" s="1"/>
  <c r="Y189" i="3"/>
  <c r="AL185" i="3"/>
  <c r="AM185" i="3" s="1"/>
  <c r="H185" i="3" s="1"/>
  <c r="I185" i="3" s="1"/>
  <c r="BA185" i="3" s="1"/>
  <c r="AO190" i="3"/>
  <c r="AB188" i="3"/>
  <c r="AA188" i="3"/>
  <c r="AC188" i="3"/>
  <c r="AP188" i="3"/>
  <c r="AQ188" i="3" s="1"/>
  <c r="J188" i="3" s="1"/>
  <c r="BC184" i="3"/>
  <c r="BB184" i="3"/>
  <c r="AJ190" i="3"/>
  <c r="P190" i="3"/>
  <c r="X190" i="3" s="1"/>
  <c r="AU190" i="3"/>
  <c r="AV190" i="3" s="1"/>
  <c r="V190" i="3"/>
  <c r="W190" i="3" s="1"/>
  <c r="L193" i="3"/>
  <c r="AF186" i="3"/>
  <c r="AG186" i="3" s="1"/>
  <c r="S191" i="3"/>
  <c r="O191" i="3"/>
  <c r="R191" i="3"/>
  <c r="AN191" i="3"/>
  <c r="T191" i="3"/>
  <c r="Q191" i="3"/>
  <c r="AD187" i="3"/>
  <c r="AE187" i="3"/>
  <c r="AX184" i="3"/>
  <c r="AY184" i="3" s="1"/>
  <c r="M192" i="3"/>
  <c r="AH186" i="3" l="1"/>
  <c r="AI186" i="3" s="1"/>
  <c r="AK186" i="3" s="1"/>
  <c r="AO191" i="3"/>
  <c r="Y190" i="3"/>
  <c r="R192" i="3"/>
  <c r="S192" i="3"/>
  <c r="Q192" i="3"/>
  <c r="O192" i="3"/>
  <c r="T192" i="3"/>
  <c r="AN192" i="3"/>
  <c r="L194" i="3"/>
  <c r="N192" i="3"/>
  <c r="V191" i="3"/>
  <c r="W191" i="3" s="1"/>
  <c r="M193" i="3"/>
  <c r="BC185" i="3"/>
  <c r="BB185" i="3"/>
  <c r="AC189" i="3"/>
  <c r="AB189" i="3"/>
  <c r="AA189" i="3"/>
  <c r="AF187" i="3"/>
  <c r="AH187" i="3" s="1"/>
  <c r="AI187" i="3" s="1"/>
  <c r="U190" i="3"/>
  <c r="Z190" i="3" s="1"/>
  <c r="AE188" i="3"/>
  <c r="AD188" i="3"/>
  <c r="P191" i="3"/>
  <c r="U191" i="3" s="1"/>
  <c r="AJ191" i="3"/>
  <c r="AU191" i="3"/>
  <c r="AV191" i="3" s="1"/>
  <c r="AP189" i="3"/>
  <c r="AQ189" i="3" s="1"/>
  <c r="J189" i="3" s="1"/>
  <c r="AS186" i="3" l="1"/>
  <c r="AG187" i="3"/>
  <c r="Z191" i="3"/>
  <c r="AC191" i="3" s="1"/>
  <c r="AR186" i="3"/>
  <c r="AL186" i="3"/>
  <c r="AM186" i="3" s="1"/>
  <c r="H186" i="3" s="1"/>
  <c r="I186" i="3" s="1"/>
  <c r="BA186" i="3" s="1"/>
  <c r="AO192" i="3"/>
  <c r="AU192" i="3"/>
  <c r="AV192" i="3" s="1"/>
  <c r="AJ192" i="3"/>
  <c r="P192" i="3"/>
  <c r="U192" i="3" s="1"/>
  <c r="AE189" i="3"/>
  <c r="AD189" i="3"/>
  <c r="L195" i="3"/>
  <c r="M194" i="3"/>
  <c r="X191" i="3"/>
  <c r="AA191" i="3" s="1"/>
  <c r="V192" i="3"/>
  <c r="W192" i="3" s="1"/>
  <c r="AS187" i="3"/>
  <c r="AR187" i="3"/>
  <c r="AF188" i="3"/>
  <c r="AG188" i="3" s="1"/>
  <c r="AC190" i="3"/>
  <c r="AA190" i="3"/>
  <c r="AB190" i="3"/>
  <c r="S193" i="3"/>
  <c r="R193" i="3"/>
  <c r="AN193" i="3"/>
  <c r="Q193" i="3"/>
  <c r="T193" i="3"/>
  <c r="O193" i="3"/>
  <c r="AK187" i="3"/>
  <c r="N193" i="3"/>
  <c r="AP190" i="3"/>
  <c r="AQ190" i="3" s="1"/>
  <c r="J190" i="3" s="1"/>
  <c r="AT186" i="3" l="1"/>
  <c r="K186" i="3" s="1"/>
  <c r="AX186" i="3" s="1"/>
  <c r="AY186" i="3" s="1"/>
  <c r="AO193" i="3"/>
  <c r="BC186" i="3"/>
  <c r="BB186" i="3"/>
  <c r="AT187" i="3"/>
  <c r="K187" i="3" s="1"/>
  <c r="AX187" i="3" s="1"/>
  <c r="AY187" i="3" s="1"/>
  <c r="Z192" i="3"/>
  <c r="AC192" i="3" s="1"/>
  <c r="X192" i="3"/>
  <c r="AL187" i="3"/>
  <c r="AM187" i="3" s="1"/>
  <c r="H187" i="3" s="1"/>
  <c r="I187" i="3" s="1"/>
  <c r="BA187" i="3" s="1"/>
  <c r="M195" i="3"/>
  <c r="AH188" i="3"/>
  <c r="AI188" i="3" s="1"/>
  <c r="AN194" i="3"/>
  <c r="S194" i="3"/>
  <c r="R194" i="3"/>
  <c r="Q194" i="3"/>
  <c r="T194" i="3"/>
  <c r="O194" i="3"/>
  <c r="N194" i="3"/>
  <c r="V193" i="3"/>
  <c r="W193" i="3" s="1"/>
  <c r="P193" i="3"/>
  <c r="U193" i="3" s="1"/>
  <c r="AJ193" i="3"/>
  <c r="AU193" i="3"/>
  <c r="AV193" i="3" s="1"/>
  <c r="Y191" i="3"/>
  <c r="AP191" i="3"/>
  <c r="AQ191" i="3" s="1"/>
  <c r="J191" i="3" s="1"/>
  <c r="AB191" i="3"/>
  <c r="AD190" i="3"/>
  <c r="AE190" i="3"/>
  <c r="L196" i="3"/>
  <c r="AF189" i="3"/>
  <c r="AG189" i="3" s="1"/>
  <c r="AH189" i="3" l="1"/>
  <c r="AI189" i="3" s="1"/>
  <c r="AS189" i="3" s="1"/>
  <c r="AA192" i="3"/>
  <c r="Z193" i="3"/>
  <c r="AC193" i="3" s="1"/>
  <c r="X193" i="3"/>
  <c r="BB187" i="3"/>
  <c r="BC187" i="3"/>
  <c r="AD191" i="3"/>
  <c r="AE191" i="3"/>
  <c r="AO194" i="3"/>
  <c r="L197" i="3"/>
  <c r="AS188" i="3"/>
  <c r="AR188" i="3"/>
  <c r="V194" i="3"/>
  <c r="W194" i="3" s="1"/>
  <c r="S195" i="3"/>
  <c r="AN195" i="3"/>
  <c r="R195" i="3"/>
  <c r="O195" i="3"/>
  <c r="Q195" i="3"/>
  <c r="T195" i="3"/>
  <c r="AB192" i="3"/>
  <c r="N195" i="3"/>
  <c r="Y192" i="3"/>
  <c r="AP192" i="3"/>
  <c r="AQ192" i="3" s="1"/>
  <c r="J192" i="3" s="1"/>
  <c r="M196" i="3"/>
  <c r="N196" i="3" s="1"/>
  <c r="AF190" i="3"/>
  <c r="AH190" i="3" s="1"/>
  <c r="AI190" i="3" s="1"/>
  <c r="AJ194" i="3"/>
  <c r="P194" i="3"/>
  <c r="U194" i="3" s="1"/>
  <c r="AU194" i="3"/>
  <c r="AV194" i="3" s="1"/>
  <c r="AK188" i="3"/>
  <c r="AK189" i="3" l="1"/>
  <c r="AL189" i="3" s="1"/>
  <c r="AM189" i="3" s="1"/>
  <c r="H189" i="3" s="1"/>
  <c r="I189" i="3" s="1"/>
  <c r="BA189" i="3" s="1"/>
  <c r="AB193" i="3"/>
  <c r="AR189" i="3"/>
  <c r="AT189" i="3" s="1"/>
  <c r="K189" i="3" s="1"/>
  <c r="AX189" i="3" s="1"/>
  <c r="AY189" i="3" s="1"/>
  <c r="AP193" i="3"/>
  <c r="AQ193" i="3" s="1"/>
  <c r="J193" i="3" s="1"/>
  <c r="Y193" i="3"/>
  <c r="AA193" i="3"/>
  <c r="AG190" i="3"/>
  <c r="AS190" i="3" s="1"/>
  <c r="AT188" i="3"/>
  <c r="K188" i="3" s="1"/>
  <c r="AX188" i="3" s="1"/>
  <c r="AY188" i="3" s="1"/>
  <c r="Z194" i="3"/>
  <c r="AC194" i="3" s="1"/>
  <c r="AR190" i="3"/>
  <c r="S196" i="3"/>
  <c r="R196" i="3"/>
  <c r="O196" i="3"/>
  <c r="T196" i="3"/>
  <c r="Q196" i="3"/>
  <c r="AN196" i="3"/>
  <c r="AF191" i="3"/>
  <c r="AH191" i="3" s="1"/>
  <c r="AI191" i="3" s="1"/>
  <c r="AO195" i="3"/>
  <c r="AE192" i="3"/>
  <c r="AD192" i="3"/>
  <c r="X194" i="3"/>
  <c r="V195" i="3"/>
  <c r="W195" i="3" s="1"/>
  <c r="AK190" i="3"/>
  <c r="AL188" i="3"/>
  <c r="AM188" i="3" s="1"/>
  <c r="H188" i="3" s="1"/>
  <c r="I188" i="3" s="1"/>
  <c r="BA188" i="3" s="1"/>
  <c r="AE193" i="3"/>
  <c r="AD193" i="3"/>
  <c r="L198" i="3"/>
  <c r="M197" i="3"/>
  <c r="N197" i="3" s="1"/>
  <c r="P195" i="3"/>
  <c r="U195" i="3" s="1"/>
  <c r="AJ195" i="3"/>
  <c r="AU195" i="3"/>
  <c r="AV195" i="3" s="1"/>
  <c r="BC189" i="3" l="1"/>
  <c r="Z195" i="3"/>
  <c r="AA194" i="3"/>
  <c r="AT190" i="3"/>
  <c r="K190" i="3" s="1"/>
  <c r="AX190" i="3" s="1"/>
  <c r="AY190" i="3" s="1"/>
  <c r="AG191" i="3"/>
  <c r="AS191" i="3" s="1"/>
  <c r="BB189" i="3"/>
  <c r="X195" i="3"/>
  <c r="Y195" i="3" s="1"/>
  <c r="AO196" i="3"/>
  <c r="M198" i="3"/>
  <c r="N198" i="3" s="1"/>
  <c r="AC195" i="3"/>
  <c r="L199" i="3"/>
  <c r="AR191" i="3"/>
  <c r="BB188" i="3"/>
  <c r="BC188" i="3"/>
  <c r="Y194" i="3"/>
  <c r="AP194" i="3"/>
  <c r="AQ194" i="3" s="1"/>
  <c r="J194" i="3" s="1"/>
  <c r="P196" i="3"/>
  <c r="X196" i="3" s="1"/>
  <c r="AU196" i="3"/>
  <c r="AV196" i="3" s="1"/>
  <c r="AJ196" i="3"/>
  <c r="AF193" i="3"/>
  <c r="AH193" i="3" s="1"/>
  <c r="AI193" i="3" s="1"/>
  <c r="AB194" i="3"/>
  <c r="R197" i="3"/>
  <c r="T197" i="3"/>
  <c r="S197" i="3"/>
  <c r="AN197" i="3"/>
  <c r="Q197" i="3"/>
  <c r="O197" i="3"/>
  <c r="AL190" i="3"/>
  <c r="AM190" i="3" s="1"/>
  <c r="H190" i="3" s="1"/>
  <c r="I190" i="3" s="1"/>
  <c r="BA190" i="3" s="1"/>
  <c r="AF192" i="3"/>
  <c r="AG192" i="3" s="1"/>
  <c r="V196" i="3"/>
  <c r="W196" i="3" s="1"/>
  <c r="AK191" i="3" l="1"/>
  <c r="AL191" i="3" s="1"/>
  <c r="AG193" i="3"/>
  <c r="AS193" i="3" s="1"/>
  <c r="AT191" i="3"/>
  <c r="K191" i="3" s="1"/>
  <c r="AX191" i="3" s="1"/>
  <c r="AY191" i="3" s="1"/>
  <c r="AA195" i="3"/>
  <c r="AP195" i="3"/>
  <c r="AQ195" i="3" s="1"/>
  <c r="J195" i="3" s="1"/>
  <c r="AB195" i="3"/>
  <c r="AE195" i="3" s="1"/>
  <c r="AH192" i="3"/>
  <c r="AI192" i="3" s="1"/>
  <c r="AS192" i="3" s="1"/>
  <c r="Y196" i="3"/>
  <c r="BB190" i="3"/>
  <c r="BC190" i="3"/>
  <c r="Q198" i="3"/>
  <c r="S198" i="3"/>
  <c r="O198" i="3"/>
  <c r="T198" i="3"/>
  <c r="R198" i="3"/>
  <c r="AN198" i="3"/>
  <c r="AE194" i="3"/>
  <c r="AD194" i="3"/>
  <c r="AR193" i="3"/>
  <c r="M199" i="3"/>
  <c r="N199" i="3" s="1"/>
  <c r="V197" i="3"/>
  <c r="W197" i="3" s="1"/>
  <c r="U196" i="3"/>
  <c r="Z196" i="3" s="1"/>
  <c r="AO197" i="3"/>
  <c r="L200" i="3"/>
  <c r="P197" i="3"/>
  <c r="U197" i="3" s="1"/>
  <c r="AJ197" i="3"/>
  <c r="AU197" i="3"/>
  <c r="AV197" i="3" s="1"/>
  <c r="AM191" i="3" l="1"/>
  <c r="H191" i="3" s="1"/>
  <c r="I191" i="3" s="1"/>
  <c r="BA191" i="3" s="1"/>
  <c r="AK193" i="3"/>
  <c r="AL193" i="3" s="1"/>
  <c r="AM193" i="3" s="1"/>
  <c r="H193" i="3" s="1"/>
  <c r="I193" i="3" s="1"/>
  <c r="BA193" i="3" s="1"/>
  <c r="AD195" i="3"/>
  <c r="AO198" i="3"/>
  <c r="AK192" i="3"/>
  <c r="AL192" i="3" s="1"/>
  <c r="AM192" i="3" s="1"/>
  <c r="H192" i="3" s="1"/>
  <c r="I192" i="3" s="1"/>
  <c r="BA192" i="3" s="1"/>
  <c r="AR192" i="3"/>
  <c r="AT192" i="3" s="1"/>
  <c r="K192" i="3" s="1"/>
  <c r="Z197" i="3"/>
  <c r="AC197" i="3" s="1"/>
  <c r="L201" i="3"/>
  <c r="P198" i="3"/>
  <c r="X198" i="3" s="1"/>
  <c r="AJ198" i="3"/>
  <c r="AU198" i="3"/>
  <c r="AV198" i="3" s="1"/>
  <c r="AN199" i="3"/>
  <c r="Q199" i="3"/>
  <c r="R199" i="3"/>
  <c r="O199" i="3"/>
  <c r="T199" i="3"/>
  <c r="S199" i="3"/>
  <c r="X197" i="3"/>
  <c r="AF195" i="3"/>
  <c r="AH195" i="3" s="1"/>
  <c r="AI195" i="3" s="1"/>
  <c r="AA196" i="3"/>
  <c r="AC196" i="3"/>
  <c r="AB196" i="3"/>
  <c r="M200" i="3"/>
  <c r="N200" i="3" s="1"/>
  <c r="AF194" i="3"/>
  <c r="AH194" i="3" s="1"/>
  <c r="AI194" i="3" s="1"/>
  <c r="V198" i="3"/>
  <c r="W198" i="3" s="1"/>
  <c r="AP196" i="3"/>
  <c r="AQ196" i="3" s="1"/>
  <c r="J196" i="3" s="1"/>
  <c r="AT193" i="3"/>
  <c r="K193" i="3" s="1"/>
  <c r="BB191" i="3" l="1"/>
  <c r="BC191" i="3"/>
  <c r="AG194" i="3"/>
  <c r="AK194" i="3" s="1"/>
  <c r="AG195" i="3"/>
  <c r="AS195" i="3" s="1"/>
  <c r="AX192" i="3"/>
  <c r="AY192" i="3" s="1"/>
  <c r="AR195" i="3"/>
  <c r="AS194" i="3"/>
  <c r="AR194" i="3"/>
  <c r="Y198" i="3"/>
  <c r="BC192" i="3"/>
  <c r="BB192" i="3"/>
  <c r="BC193" i="3"/>
  <c r="BB193" i="3"/>
  <c r="V199" i="3"/>
  <c r="W199" i="3" s="1"/>
  <c r="AX193" i="3"/>
  <c r="AY193" i="3" s="1"/>
  <c r="S200" i="3"/>
  <c r="AN200" i="3"/>
  <c r="T200" i="3"/>
  <c r="R200" i="3"/>
  <c r="O200" i="3"/>
  <c r="Q200" i="3"/>
  <c r="L202" i="3"/>
  <c r="AE196" i="3"/>
  <c r="AD196" i="3"/>
  <c r="P199" i="3"/>
  <c r="X199" i="3" s="1"/>
  <c r="AJ199" i="3"/>
  <c r="AU199" i="3"/>
  <c r="AV199" i="3" s="1"/>
  <c r="U198" i="3"/>
  <c r="Z198" i="3" s="1"/>
  <c r="AP198" i="3" s="1"/>
  <c r="AQ198" i="3" s="1"/>
  <c r="J198" i="3" s="1"/>
  <c r="Y197" i="3"/>
  <c r="AP197" i="3"/>
  <c r="AQ197" i="3" s="1"/>
  <c r="J197" i="3" s="1"/>
  <c r="AO199" i="3"/>
  <c r="AA197" i="3"/>
  <c r="AB197" i="3"/>
  <c r="M201" i="3"/>
  <c r="N201" i="3"/>
  <c r="AK195" i="3" l="1"/>
  <c r="AL195" i="3" s="1"/>
  <c r="AM195" i="3" s="1"/>
  <c r="H195" i="3" s="1"/>
  <c r="I195" i="3" s="1"/>
  <c r="BA195" i="3" s="1"/>
  <c r="AT195" i="3"/>
  <c r="K195" i="3" s="1"/>
  <c r="AX195" i="3" s="1"/>
  <c r="AY195" i="3" s="1"/>
  <c r="U199" i="3"/>
  <c r="Z199" i="3" s="1"/>
  <c r="AB199" i="3" s="1"/>
  <c r="Y199" i="3"/>
  <c r="V200" i="3"/>
  <c r="W200" i="3" s="1"/>
  <c r="AT194" i="3"/>
  <c r="K194" i="3" s="1"/>
  <c r="AJ200" i="3"/>
  <c r="P200" i="3"/>
  <c r="U200" i="3" s="1"/>
  <c r="AU200" i="3"/>
  <c r="AV200" i="3" s="1"/>
  <c r="AF196" i="3"/>
  <c r="AH196" i="3" s="1"/>
  <c r="AI196" i="3" s="1"/>
  <c r="L203" i="3"/>
  <c r="AO200" i="3"/>
  <c r="AC198" i="3"/>
  <c r="AB198" i="3"/>
  <c r="AA198" i="3"/>
  <c r="S201" i="3"/>
  <c r="R201" i="3"/>
  <c r="AN201" i="3"/>
  <c r="O201" i="3"/>
  <c r="Q201" i="3"/>
  <c r="T201" i="3"/>
  <c r="AL194" i="3"/>
  <c r="AM194" i="3" s="1"/>
  <c r="H194" i="3" s="1"/>
  <c r="I194" i="3" s="1"/>
  <c r="BA194" i="3" s="1"/>
  <c r="M202" i="3"/>
  <c r="N202" i="3" s="1"/>
  <c r="AD197" i="3"/>
  <c r="AE197" i="3"/>
  <c r="AC199" i="3" l="1"/>
  <c r="AA199" i="3"/>
  <c r="AP199" i="3"/>
  <c r="AQ199" i="3" s="1"/>
  <c r="J199" i="3" s="1"/>
  <c r="AG196" i="3"/>
  <c r="AS196" i="3" s="1"/>
  <c r="X200" i="3"/>
  <c r="Y200" i="3" s="1"/>
  <c r="Z200" i="3"/>
  <c r="AO201" i="3"/>
  <c r="BB194" i="3"/>
  <c r="BC194" i="3"/>
  <c r="AR196" i="3"/>
  <c r="AD199" i="3"/>
  <c r="AE199" i="3"/>
  <c r="V201" i="3"/>
  <c r="W201" i="3" s="1"/>
  <c r="S202" i="3"/>
  <c r="R202" i="3"/>
  <c r="O202" i="3"/>
  <c r="Q202" i="3"/>
  <c r="T202" i="3"/>
  <c r="AN202" i="3"/>
  <c r="AJ201" i="3"/>
  <c r="AU201" i="3"/>
  <c r="AV201" i="3" s="1"/>
  <c r="P201" i="3"/>
  <c r="U201" i="3" s="1"/>
  <c r="AF197" i="3"/>
  <c r="AH197" i="3" s="1"/>
  <c r="AI197" i="3" s="1"/>
  <c r="BC195" i="3"/>
  <c r="BB195" i="3"/>
  <c r="AX194" i="3"/>
  <c r="AY194" i="3" s="1"/>
  <c r="AD198" i="3"/>
  <c r="AE198" i="3"/>
  <c r="L204" i="3"/>
  <c r="M203" i="3"/>
  <c r="N203" i="3" s="1"/>
  <c r="AK196" i="3" l="1"/>
  <c r="AL196" i="3" s="1"/>
  <c r="AM196" i="3" s="1"/>
  <c r="H196" i="3" s="1"/>
  <c r="I196" i="3" s="1"/>
  <c r="BA196" i="3" s="1"/>
  <c r="AO202" i="3"/>
  <c r="AP200" i="3"/>
  <c r="AQ200" i="3" s="1"/>
  <c r="J200" i="3" s="1"/>
  <c r="AA200" i="3"/>
  <c r="AC200" i="3"/>
  <c r="Z201" i="3"/>
  <c r="AC201" i="3" s="1"/>
  <c r="AT196" i="3"/>
  <c r="K196" i="3" s="1"/>
  <c r="X201" i="3"/>
  <c r="Y201" i="3" s="1"/>
  <c r="AB200" i="3"/>
  <c r="AG197" i="3"/>
  <c r="AS197" i="3" s="1"/>
  <c r="AR197" i="3"/>
  <c r="M204" i="3"/>
  <c r="N204" i="3" s="1"/>
  <c r="L205" i="3"/>
  <c r="V202" i="3"/>
  <c r="W202" i="3" s="1"/>
  <c r="AF199" i="3"/>
  <c r="AG199" i="3" s="1"/>
  <c r="AF198" i="3"/>
  <c r="AH198" i="3" s="1"/>
  <c r="AI198" i="3" s="1"/>
  <c r="AU202" i="3"/>
  <c r="AV202" i="3" s="1"/>
  <c r="P202" i="3"/>
  <c r="X202" i="3" s="1"/>
  <c r="AJ202" i="3"/>
  <c r="AN203" i="3"/>
  <c r="R203" i="3"/>
  <c r="Q203" i="3"/>
  <c r="T203" i="3"/>
  <c r="S203" i="3"/>
  <c r="O203" i="3"/>
  <c r="AK197" i="3" l="1"/>
  <c r="AL197" i="3" s="1"/>
  <c r="AM197" i="3" s="1"/>
  <c r="H197" i="3" s="1"/>
  <c r="I197" i="3" s="1"/>
  <c r="BA197" i="3" s="1"/>
  <c r="AE200" i="3"/>
  <c r="AF200" i="3" s="1"/>
  <c r="AP201" i="3"/>
  <c r="AQ201" i="3" s="1"/>
  <c r="J201" i="3" s="1"/>
  <c r="AA201" i="3"/>
  <c r="AB201" i="3"/>
  <c r="AD201" i="3" s="1"/>
  <c r="AD200" i="3"/>
  <c r="AX196" i="3"/>
  <c r="AY196" i="3" s="1"/>
  <c r="AT197" i="3"/>
  <c r="K197" i="3" s="1"/>
  <c r="AG198" i="3"/>
  <c r="AS198" i="3" s="1"/>
  <c r="Y202" i="3"/>
  <c r="BB196" i="3"/>
  <c r="BC196" i="3"/>
  <c r="AR198" i="3"/>
  <c r="L206" i="3"/>
  <c r="AH199" i="3"/>
  <c r="AI199" i="3" s="1"/>
  <c r="AK199" i="3" s="1"/>
  <c r="U202" i="3"/>
  <c r="Z202" i="3" s="1"/>
  <c r="S204" i="3"/>
  <c r="Q204" i="3"/>
  <c r="R204" i="3"/>
  <c r="AN204" i="3"/>
  <c r="O204" i="3"/>
  <c r="T204" i="3"/>
  <c r="V203" i="3"/>
  <c r="W203" i="3" s="1"/>
  <c r="AJ203" i="3"/>
  <c r="P203" i="3"/>
  <c r="U203" i="3" s="1"/>
  <c r="AU203" i="3"/>
  <c r="AV203" i="3" s="1"/>
  <c r="M205" i="3"/>
  <c r="AO203" i="3"/>
  <c r="AE201" i="3" l="1"/>
  <c r="AF201" i="3" s="1"/>
  <c r="AH201" i="3" s="1"/>
  <c r="AI201" i="3" s="1"/>
  <c r="AH200" i="3"/>
  <c r="AI200" i="3" s="1"/>
  <c r="AR200" i="3" s="1"/>
  <c r="AK198" i="3"/>
  <c r="AL198" i="3" s="1"/>
  <c r="AM198" i="3" s="1"/>
  <c r="H198" i="3" s="1"/>
  <c r="I198" i="3" s="1"/>
  <c r="BA198" i="3" s="1"/>
  <c r="AG200" i="3"/>
  <c r="AX197" i="3"/>
  <c r="AY197" i="3" s="1"/>
  <c r="Z203" i="3"/>
  <c r="AC203" i="3" s="1"/>
  <c r="BC197" i="3"/>
  <c r="BB197" i="3"/>
  <c r="L207" i="3"/>
  <c r="AU204" i="3"/>
  <c r="AV204" i="3" s="1"/>
  <c r="AJ204" i="3"/>
  <c r="P204" i="3"/>
  <c r="X204" i="3" s="1"/>
  <c r="AL199" i="3"/>
  <c r="AM199" i="3" s="1"/>
  <c r="H199" i="3" s="1"/>
  <c r="I199" i="3" s="1"/>
  <c r="BA199" i="3" s="1"/>
  <c r="M206" i="3"/>
  <c r="N206" i="3" s="1"/>
  <c r="AA202" i="3"/>
  <c r="AC202" i="3"/>
  <c r="AB202" i="3"/>
  <c r="X203" i="3"/>
  <c r="R205" i="3"/>
  <c r="S205" i="3"/>
  <c r="Q205" i="3"/>
  <c r="AN205" i="3"/>
  <c r="T205" i="3"/>
  <c r="O205" i="3"/>
  <c r="AS199" i="3"/>
  <c r="AR199" i="3"/>
  <c r="V204" i="3"/>
  <c r="W204" i="3" s="1"/>
  <c r="N205" i="3"/>
  <c r="AO204" i="3"/>
  <c r="AT198" i="3"/>
  <c r="K198" i="3" s="1"/>
  <c r="AP202" i="3"/>
  <c r="AQ202" i="3" s="1"/>
  <c r="J202" i="3" s="1"/>
  <c r="AK200" i="3" l="1"/>
  <c r="AL200" i="3" s="1"/>
  <c r="AM200" i="3" s="1"/>
  <c r="H200" i="3" s="1"/>
  <c r="I200" i="3" s="1"/>
  <c r="BA200" i="3" s="1"/>
  <c r="AS200" i="3"/>
  <c r="AT200" i="3" s="1"/>
  <c r="K200" i="3" s="1"/>
  <c r="AX200" i="3" s="1"/>
  <c r="AY200" i="3" s="1"/>
  <c r="U204" i="3"/>
  <c r="AT199" i="3"/>
  <c r="K199" i="3" s="1"/>
  <c r="AX199" i="3" s="1"/>
  <c r="AY199" i="3" s="1"/>
  <c r="AG201" i="3"/>
  <c r="AK201" i="3" s="1"/>
  <c r="Z204" i="3"/>
  <c r="AA204" i="3" s="1"/>
  <c r="Y204" i="3"/>
  <c r="L208" i="3"/>
  <c r="Y203" i="3"/>
  <c r="AP203" i="3"/>
  <c r="AQ203" i="3" s="1"/>
  <c r="J203" i="3" s="1"/>
  <c r="M207" i="3"/>
  <c r="N207" i="3" s="1"/>
  <c r="AR201" i="3"/>
  <c r="BC198" i="3"/>
  <c r="BB198" i="3"/>
  <c r="AD202" i="3"/>
  <c r="AE202" i="3"/>
  <c r="V205" i="3"/>
  <c r="W205" i="3" s="1"/>
  <c r="AB203" i="3"/>
  <c r="BC199" i="3"/>
  <c r="BB199" i="3"/>
  <c r="AX198" i="3"/>
  <c r="AY198" i="3" s="1"/>
  <c r="AO205" i="3"/>
  <c r="AN206" i="3"/>
  <c r="S206" i="3"/>
  <c r="R206" i="3"/>
  <c r="Q206" i="3"/>
  <c r="T206" i="3"/>
  <c r="O206" i="3"/>
  <c r="AA203" i="3"/>
  <c r="AJ205" i="3"/>
  <c r="P205" i="3"/>
  <c r="X205" i="3" s="1"/>
  <c r="AU205" i="3"/>
  <c r="AV205" i="3" s="1"/>
  <c r="AS201" i="3" l="1"/>
  <c r="AT201" i="3" s="1"/>
  <c r="K201" i="3" s="1"/>
  <c r="AX201" i="3" s="1"/>
  <c r="AY201" i="3" s="1"/>
  <c r="AP204" i="3"/>
  <c r="AQ204" i="3" s="1"/>
  <c r="J204" i="3" s="1"/>
  <c r="AB204" i="3"/>
  <c r="AC204" i="3"/>
  <c r="Y205" i="3"/>
  <c r="U205" i="3"/>
  <c r="Z205" i="3" s="1"/>
  <c r="AL201" i="3"/>
  <c r="AM201" i="3" s="1"/>
  <c r="H201" i="3" s="1"/>
  <c r="I201" i="3" s="1"/>
  <c r="BA201" i="3" s="1"/>
  <c r="AJ206" i="3"/>
  <c r="P206" i="3"/>
  <c r="X206" i="3" s="1"/>
  <c r="AU206" i="3"/>
  <c r="AV206" i="3" s="1"/>
  <c r="BB200" i="3"/>
  <c r="BC200" i="3"/>
  <c r="M208" i="3"/>
  <c r="N208" i="3" s="1"/>
  <c r="AF202" i="3"/>
  <c r="AG202" i="3" s="1"/>
  <c r="AO206" i="3"/>
  <c r="AN207" i="3"/>
  <c r="O207" i="3"/>
  <c r="S207" i="3"/>
  <c r="R207" i="3"/>
  <c r="Q207" i="3"/>
  <c r="T207" i="3"/>
  <c r="V206" i="3"/>
  <c r="W206" i="3" s="1"/>
  <c r="AD203" i="3"/>
  <c r="AE203" i="3"/>
  <c r="L209" i="3"/>
  <c r="AE204" i="3" l="1"/>
  <c r="AF204" i="3" s="1"/>
  <c r="AD204" i="3"/>
  <c r="U206" i="3"/>
  <c r="Z206" i="3" s="1"/>
  <c r="AO207" i="3"/>
  <c r="AH202" i="3"/>
  <c r="AI202" i="3" s="1"/>
  <c r="AS202" i="3" s="1"/>
  <c r="AA205" i="3"/>
  <c r="AB205" i="3"/>
  <c r="AC205" i="3"/>
  <c r="L210" i="3"/>
  <c r="M209" i="3"/>
  <c r="BC201" i="3"/>
  <c r="BB201" i="3"/>
  <c r="Y206" i="3"/>
  <c r="V207" i="3"/>
  <c r="W207" i="3" s="1"/>
  <c r="AJ207" i="3"/>
  <c r="P207" i="3"/>
  <c r="X207" i="3" s="1"/>
  <c r="AU207" i="3"/>
  <c r="AV207" i="3" s="1"/>
  <c r="AF203" i="3"/>
  <c r="AG203" i="3" s="1"/>
  <c r="AP205" i="3"/>
  <c r="AQ205" i="3" s="1"/>
  <c r="J205" i="3" s="1"/>
  <c r="Q208" i="3"/>
  <c r="R208" i="3"/>
  <c r="S208" i="3"/>
  <c r="T208" i="3"/>
  <c r="AN208" i="3"/>
  <c r="O208" i="3"/>
  <c r="AH204" i="3" l="1"/>
  <c r="AI204" i="3" s="1"/>
  <c r="AR204" i="3" s="1"/>
  <c r="AK202" i="3"/>
  <c r="AL202" i="3" s="1"/>
  <c r="AM202" i="3" s="1"/>
  <c r="H202" i="3" s="1"/>
  <c r="I202" i="3" s="1"/>
  <c r="BA202" i="3" s="1"/>
  <c r="BC202" i="3" s="1"/>
  <c r="AH203" i="3"/>
  <c r="AI203" i="3" s="1"/>
  <c r="AS203" i="3" s="1"/>
  <c r="AR202" i="3"/>
  <c r="AT202" i="3" s="1"/>
  <c r="K202" i="3" s="1"/>
  <c r="AX202" i="3" s="1"/>
  <c r="AY202" i="3" s="1"/>
  <c r="AG204" i="3"/>
  <c r="U207" i="3"/>
  <c r="Z207" i="3" s="1"/>
  <c r="AP207" i="3" s="1"/>
  <c r="AQ207" i="3" s="1"/>
  <c r="J207" i="3" s="1"/>
  <c r="AO208" i="3"/>
  <c r="S209" i="3"/>
  <c r="R209" i="3"/>
  <c r="Q209" i="3"/>
  <c r="O209" i="3"/>
  <c r="T209" i="3"/>
  <c r="AN209" i="3"/>
  <c r="AR203" i="3"/>
  <c r="L211" i="3"/>
  <c r="AC206" i="3"/>
  <c r="AB206" i="3"/>
  <c r="AA206" i="3"/>
  <c r="N209" i="3"/>
  <c r="M210" i="3"/>
  <c r="N210" i="3" s="1"/>
  <c r="Y207" i="3"/>
  <c r="AK203" i="3"/>
  <c r="AP206" i="3"/>
  <c r="AQ206" i="3" s="1"/>
  <c r="J206" i="3" s="1"/>
  <c r="V208" i="3"/>
  <c r="W208" i="3" s="1"/>
  <c r="AE205" i="3"/>
  <c r="AD205" i="3"/>
  <c r="P208" i="3"/>
  <c r="U208" i="3" s="1"/>
  <c r="AJ208" i="3"/>
  <c r="AU208" i="3"/>
  <c r="AV208" i="3" s="1"/>
  <c r="AS204" i="3" l="1"/>
  <c r="AT204" i="3" s="1"/>
  <c r="K204" i="3" s="1"/>
  <c r="BB202" i="3"/>
  <c r="AK204" i="3"/>
  <c r="Z208" i="3"/>
  <c r="AT203" i="3"/>
  <c r="K203" i="3" s="1"/>
  <c r="AC208" i="3"/>
  <c r="AL203" i="3"/>
  <c r="AM203" i="3" s="1"/>
  <c r="H203" i="3" s="1"/>
  <c r="I203" i="3" s="1"/>
  <c r="BA203" i="3" s="1"/>
  <c r="L212" i="3"/>
  <c r="AE206" i="3"/>
  <c r="AD206" i="3"/>
  <c r="X208" i="3"/>
  <c r="AJ209" i="3"/>
  <c r="P209" i="3"/>
  <c r="U209" i="3" s="1"/>
  <c r="AU209" i="3"/>
  <c r="AV209" i="3" s="1"/>
  <c r="AN210" i="3"/>
  <c r="R210" i="3"/>
  <c r="T210" i="3"/>
  <c r="S210" i="3"/>
  <c r="O210" i="3"/>
  <c r="Q210" i="3"/>
  <c r="AX203" i="3"/>
  <c r="AY203" i="3" s="1"/>
  <c r="AO209" i="3"/>
  <c r="AF205" i="3"/>
  <c r="AG205" i="3" s="1"/>
  <c r="AC207" i="3"/>
  <c r="AB207" i="3"/>
  <c r="AA207" i="3"/>
  <c r="V209" i="3"/>
  <c r="W209" i="3" s="1"/>
  <c r="M211" i="3"/>
  <c r="N211" i="3" s="1"/>
  <c r="AL204" i="3"/>
  <c r="AM204" i="3"/>
  <c r="H204" i="3" s="1"/>
  <c r="I204" i="3" s="1"/>
  <c r="BA204" i="3" s="1"/>
  <c r="AO210" i="3" l="1"/>
  <c r="AH205" i="3"/>
  <c r="AI205" i="3" s="1"/>
  <c r="AK205" i="3" s="1"/>
  <c r="Z209" i="3"/>
  <c r="AC209" i="3" s="1"/>
  <c r="X209" i="3"/>
  <c r="BC204" i="3"/>
  <c r="BB204" i="3"/>
  <c r="AD207" i="3"/>
  <c r="AE207" i="3"/>
  <c r="BB203" i="3"/>
  <c r="BC203" i="3"/>
  <c r="P210" i="3"/>
  <c r="U210" i="3" s="1"/>
  <c r="AJ210" i="3"/>
  <c r="AU210" i="3"/>
  <c r="AV210" i="3" s="1"/>
  <c r="Y208" i="3"/>
  <c r="AP208" i="3"/>
  <c r="AQ208" i="3" s="1"/>
  <c r="J208" i="3" s="1"/>
  <c r="AB208" i="3"/>
  <c r="AX204" i="3"/>
  <c r="AY204" i="3" s="1"/>
  <c r="L213" i="3"/>
  <c r="M212" i="3"/>
  <c r="V210" i="3"/>
  <c r="W210" i="3" s="1"/>
  <c r="T211" i="3"/>
  <c r="R211" i="3"/>
  <c r="Q211" i="3"/>
  <c r="AN211" i="3"/>
  <c r="O211" i="3"/>
  <c r="S211" i="3"/>
  <c r="AF206" i="3"/>
  <c r="AH206" i="3" s="1"/>
  <c r="AI206" i="3" s="1"/>
  <c r="AA208" i="3"/>
  <c r="AR205" i="3" l="1"/>
  <c r="AS205" i="3"/>
  <c r="AT205" i="3" s="1"/>
  <c r="K205" i="3" s="1"/>
  <c r="AX205" i="3" s="1"/>
  <c r="AY205" i="3" s="1"/>
  <c r="AA209" i="3"/>
  <c r="AG206" i="3"/>
  <c r="AS206" i="3" s="1"/>
  <c r="Z210" i="3"/>
  <c r="AC210" i="3" s="1"/>
  <c r="AP209" i="3"/>
  <c r="AQ209" i="3" s="1"/>
  <c r="J209" i="3" s="1"/>
  <c r="AB209" i="3"/>
  <c r="AD209" i="3" s="1"/>
  <c r="Y209" i="3"/>
  <c r="AO211" i="3"/>
  <c r="X210" i="3"/>
  <c r="Y210" i="3" s="1"/>
  <c r="M213" i="3"/>
  <c r="N213" i="3" s="1"/>
  <c r="L214" i="3"/>
  <c r="AR206" i="3"/>
  <c r="V211" i="3"/>
  <c r="W211" i="3" s="1"/>
  <c r="S212" i="3"/>
  <c r="R212" i="3"/>
  <c r="T212" i="3"/>
  <c r="O212" i="3"/>
  <c r="AN212" i="3"/>
  <c r="Q212" i="3"/>
  <c r="AF207" i="3"/>
  <c r="AG207" i="3" s="1"/>
  <c r="AL205" i="3"/>
  <c r="AM205" i="3" s="1"/>
  <c r="H205" i="3" s="1"/>
  <c r="I205" i="3" s="1"/>
  <c r="BA205" i="3" s="1"/>
  <c r="AK206" i="3"/>
  <c r="AU211" i="3"/>
  <c r="AV211" i="3" s="1"/>
  <c r="AJ211" i="3"/>
  <c r="P211" i="3"/>
  <c r="X211" i="3" s="1"/>
  <c r="N212" i="3"/>
  <c r="AE208" i="3"/>
  <c r="AD208" i="3"/>
  <c r="AT206" i="3" l="1"/>
  <c r="K206" i="3" s="1"/>
  <c r="AX206" i="3" s="1"/>
  <c r="AY206" i="3" s="1"/>
  <c r="AE209" i="3"/>
  <c r="AF209" i="3" s="1"/>
  <c r="AH209" i="3" s="1"/>
  <c r="AI209" i="3" s="1"/>
  <c r="AO212" i="3"/>
  <c r="AA210" i="3"/>
  <c r="AH207" i="3"/>
  <c r="AI207" i="3" s="1"/>
  <c r="AS207" i="3" s="1"/>
  <c r="AP210" i="3"/>
  <c r="AQ210" i="3" s="1"/>
  <c r="J210" i="3" s="1"/>
  <c r="AB210" i="3"/>
  <c r="AE210" i="3" s="1"/>
  <c r="U211" i="3"/>
  <c r="Z211" i="3" s="1"/>
  <c r="AP211" i="3" s="1"/>
  <c r="AQ211" i="3" s="1"/>
  <c r="J211" i="3" s="1"/>
  <c r="Y211" i="3"/>
  <c r="BC205" i="3"/>
  <c r="BB205" i="3"/>
  <c r="V212" i="3"/>
  <c r="W212" i="3" s="1"/>
  <c r="R213" i="3"/>
  <c r="AN213" i="3"/>
  <c r="Q213" i="3"/>
  <c r="T213" i="3"/>
  <c r="O213" i="3"/>
  <c r="S213" i="3"/>
  <c r="L215" i="3"/>
  <c r="M214" i="3"/>
  <c r="N214" i="3" s="1"/>
  <c r="AF208" i="3"/>
  <c r="AH208" i="3" s="1"/>
  <c r="AI208" i="3" s="1"/>
  <c r="AL206" i="3"/>
  <c r="AM206" i="3" s="1"/>
  <c r="H206" i="3" s="1"/>
  <c r="I206" i="3" s="1"/>
  <c r="BA206" i="3" s="1"/>
  <c r="P212" i="3"/>
  <c r="X212" i="3" s="1"/>
  <c r="AJ212" i="3"/>
  <c r="AU212" i="3"/>
  <c r="AV212" i="3" s="1"/>
  <c r="AR207" i="3" l="1"/>
  <c r="AK207" i="3"/>
  <c r="AL207" i="3" s="1"/>
  <c r="AM207" i="3" s="1"/>
  <c r="H207" i="3" s="1"/>
  <c r="I207" i="3" s="1"/>
  <c r="BA207" i="3" s="1"/>
  <c r="BB207" i="3" s="1"/>
  <c r="AO213" i="3"/>
  <c r="AC211" i="3"/>
  <c r="AD210" i="3"/>
  <c r="AB211" i="3"/>
  <c r="AG209" i="3"/>
  <c r="AS209" i="3" s="1"/>
  <c r="AA211" i="3"/>
  <c r="AG208" i="3"/>
  <c r="AS208" i="3" s="1"/>
  <c r="BC206" i="3"/>
  <c r="BB206" i="3"/>
  <c r="Y212" i="3"/>
  <c r="AR208" i="3"/>
  <c r="AR209" i="3"/>
  <c r="M215" i="3"/>
  <c r="N215" i="3" s="1"/>
  <c r="AF210" i="3"/>
  <c r="AG210" i="3" s="1"/>
  <c r="U212" i="3"/>
  <c r="Z212" i="3" s="1"/>
  <c r="AP212" i="3" s="1"/>
  <c r="AQ212" i="3" s="1"/>
  <c r="J212" i="3" s="1"/>
  <c r="L216" i="3"/>
  <c r="AJ213" i="3"/>
  <c r="P213" i="3"/>
  <c r="U213" i="3" s="1"/>
  <c r="AU213" i="3"/>
  <c r="AV213" i="3" s="1"/>
  <c r="V213" i="3"/>
  <c r="W213" i="3" s="1"/>
  <c r="AT207" i="3"/>
  <c r="K207" i="3" s="1"/>
  <c r="Q214" i="3"/>
  <c r="R214" i="3"/>
  <c r="S214" i="3"/>
  <c r="O214" i="3"/>
  <c r="AN214" i="3"/>
  <c r="T214" i="3"/>
  <c r="AE211" i="3" l="1"/>
  <c r="AF211" i="3" s="1"/>
  <c r="AH211" i="3" s="1"/>
  <c r="AI211" i="3" s="1"/>
  <c r="AD211" i="3"/>
  <c r="BC207" i="3"/>
  <c r="AK209" i="3"/>
  <c r="AL209" i="3" s="1"/>
  <c r="AM209" i="3" s="1"/>
  <c r="H209" i="3" s="1"/>
  <c r="I209" i="3" s="1"/>
  <c r="BA209" i="3" s="1"/>
  <c r="AK208" i="3"/>
  <c r="AL208" i="3" s="1"/>
  <c r="AM208" i="3" s="1"/>
  <c r="H208" i="3" s="1"/>
  <c r="I208" i="3" s="1"/>
  <c r="BA208" i="3" s="1"/>
  <c r="Z213" i="3"/>
  <c r="AC213" i="3" s="1"/>
  <c r="AT209" i="3"/>
  <c r="K209" i="3" s="1"/>
  <c r="AX209" i="3" s="1"/>
  <c r="AY209" i="3" s="1"/>
  <c r="X213" i="3"/>
  <c r="AT208" i="3"/>
  <c r="K208" i="3" s="1"/>
  <c r="AX207" i="3"/>
  <c r="AY207" i="3" s="1"/>
  <c r="R215" i="3"/>
  <c r="Q215" i="3"/>
  <c r="S215" i="3"/>
  <c r="T215" i="3"/>
  <c r="AN215" i="3"/>
  <c r="O215" i="3"/>
  <c r="AH210" i="3"/>
  <c r="AI210" i="3" s="1"/>
  <c r="V214" i="3"/>
  <c r="W214" i="3" s="1"/>
  <c r="AO214" i="3"/>
  <c r="M216" i="3"/>
  <c r="N216" i="3" s="1"/>
  <c r="AJ214" i="3"/>
  <c r="P214" i="3"/>
  <c r="X214" i="3" s="1"/>
  <c r="AU214" i="3"/>
  <c r="AV214" i="3" s="1"/>
  <c r="L217" i="3"/>
  <c r="AA212" i="3"/>
  <c r="AB212" i="3"/>
  <c r="AC212" i="3"/>
  <c r="AB213" i="3" l="1"/>
  <c r="AO215" i="3"/>
  <c r="AR211" i="3"/>
  <c r="BC209" i="3"/>
  <c r="BB209" i="3"/>
  <c r="Y214" i="3"/>
  <c r="AD213" i="3"/>
  <c r="AE213" i="3"/>
  <c r="M217" i="3"/>
  <c r="N217" i="3" s="1"/>
  <c r="BC208" i="3"/>
  <c r="BB208" i="3"/>
  <c r="V215" i="3"/>
  <c r="W215" i="3" s="1"/>
  <c r="AX208" i="3"/>
  <c r="AY208" i="3" s="1"/>
  <c r="U214" i="3"/>
  <c r="Z214" i="3" s="1"/>
  <c r="AP214" i="3" s="1"/>
  <c r="AQ214" i="3" s="1"/>
  <c r="J214" i="3" s="1"/>
  <c r="Y213" i="3"/>
  <c r="AP213" i="3"/>
  <c r="AQ213" i="3" s="1"/>
  <c r="J213" i="3" s="1"/>
  <c r="AS210" i="3"/>
  <c r="AR210" i="3"/>
  <c r="AJ215" i="3"/>
  <c r="AU215" i="3"/>
  <c r="AV215" i="3" s="1"/>
  <c r="P215" i="3"/>
  <c r="X215" i="3" s="1"/>
  <c r="AA213" i="3"/>
  <c r="AD212" i="3"/>
  <c r="AE212" i="3"/>
  <c r="AN216" i="3"/>
  <c r="R216" i="3"/>
  <c r="Q216" i="3"/>
  <c r="O216" i="3"/>
  <c r="T216" i="3"/>
  <c r="S216" i="3"/>
  <c r="L218" i="3"/>
  <c r="AG211" i="3"/>
  <c r="AK211" i="3" s="1"/>
  <c r="AK210" i="3"/>
  <c r="AT210" i="3" l="1"/>
  <c r="K210" i="3" s="1"/>
  <c r="AX210" i="3" s="1"/>
  <c r="AY210" i="3" s="1"/>
  <c r="U215" i="3"/>
  <c r="Z215" i="3" s="1"/>
  <c r="AC215" i="3" s="1"/>
  <c r="AO216" i="3"/>
  <c r="M218" i="3"/>
  <c r="N218" i="3" s="1"/>
  <c r="AA215" i="3"/>
  <c r="AB215" i="3"/>
  <c r="AF212" i="3"/>
  <c r="AG212" i="3" s="1"/>
  <c r="AL210" i="3"/>
  <c r="AM210" i="3" s="1"/>
  <c r="H210" i="3" s="1"/>
  <c r="I210" i="3" s="1"/>
  <c r="BA210" i="3" s="1"/>
  <c r="AC214" i="3"/>
  <c r="AB214" i="3"/>
  <c r="AA214" i="3"/>
  <c r="AF213" i="3"/>
  <c r="AG213" i="3" s="1"/>
  <c r="AP215" i="3"/>
  <c r="AQ215" i="3" s="1"/>
  <c r="J215" i="3" s="1"/>
  <c r="Y215" i="3"/>
  <c r="V216" i="3"/>
  <c r="W216" i="3" s="1"/>
  <c r="R217" i="3"/>
  <c r="T217" i="3"/>
  <c r="S217" i="3"/>
  <c r="O217" i="3"/>
  <c r="Q217" i="3"/>
  <c r="AN217" i="3"/>
  <c r="AL211" i="3"/>
  <c r="AM211" i="3" s="1"/>
  <c r="H211" i="3" s="1"/>
  <c r="I211" i="3" s="1"/>
  <c r="BA211" i="3" s="1"/>
  <c r="AJ216" i="3"/>
  <c r="AU216" i="3"/>
  <c r="AV216" i="3" s="1"/>
  <c r="P216" i="3"/>
  <c r="U216" i="3" s="1"/>
  <c r="L219" i="3"/>
  <c r="AS211" i="3"/>
  <c r="AT211" i="3" s="1"/>
  <c r="K211" i="3" s="1"/>
  <c r="Z216" i="3" l="1"/>
  <c r="AH212" i="3"/>
  <c r="AI212" i="3" s="1"/>
  <c r="AR212" i="3" s="1"/>
  <c r="AO217" i="3"/>
  <c r="AH213" i="3"/>
  <c r="AI213" i="3" s="1"/>
  <c r="AK213" i="3" s="1"/>
  <c r="AL213" i="3" s="1"/>
  <c r="AM213" i="3" s="1"/>
  <c r="H213" i="3" s="1"/>
  <c r="I213" i="3" s="1"/>
  <c r="BA213" i="3" s="1"/>
  <c r="X216" i="3"/>
  <c r="Y216" i="3" s="1"/>
  <c r="AC216" i="3"/>
  <c r="AX211" i="3"/>
  <c r="AY211" i="3" s="1"/>
  <c r="L220" i="3"/>
  <c r="M219" i="3"/>
  <c r="N219" i="3" s="1"/>
  <c r="AJ217" i="3"/>
  <c r="AU217" i="3"/>
  <c r="AV217" i="3" s="1"/>
  <c r="P217" i="3"/>
  <c r="U217" i="3" s="1"/>
  <c r="AD214" i="3"/>
  <c r="AE214" i="3"/>
  <c r="BB210" i="3"/>
  <c r="BC210" i="3"/>
  <c r="S218" i="3"/>
  <c r="AN218" i="3"/>
  <c r="O218" i="3"/>
  <c r="T218" i="3"/>
  <c r="R218" i="3"/>
  <c r="Q218" i="3"/>
  <c r="BC211" i="3"/>
  <c r="BB211" i="3"/>
  <c r="V217" i="3"/>
  <c r="W217" i="3" s="1"/>
  <c r="AK212" i="3"/>
  <c r="AE215" i="3"/>
  <c r="AD215" i="3"/>
  <c r="AS213" i="3" l="1"/>
  <c r="AR213" i="3"/>
  <c r="AS212" i="3"/>
  <c r="AT212" i="3" s="1"/>
  <c r="K212" i="3" s="1"/>
  <c r="AX212" i="3" s="1"/>
  <c r="AY212" i="3" s="1"/>
  <c r="AB216" i="3"/>
  <c r="AD216" i="3" s="1"/>
  <c r="AA216" i="3"/>
  <c r="Z217" i="3"/>
  <c r="AC217" i="3" s="1"/>
  <c r="AP216" i="3"/>
  <c r="AQ216" i="3" s="1"/>
  <c r="J216" i="3" s="1"/>
  <c r="AF214" i="3"/>
  <c r="AH214" i="3" s="1"/>
  <c r="AI214" i="3" s="1"/>
  <c r="M220" i="3"/>
  <c r="N220" i="3" s="1"/>
  <c r="AL212" i="3"/>
  <c r="AM212" i="3" s="1"/>
  <c r="H212" i="3" s="1"/>
  <c r="I212" i="3" s="1"/>
  <c r="BA212" i="3" s="1"/>
  <c r="BC213" i="3" s="1"/>
  <c r="L221" i="3"/>
  <c r="X217" i="3"/>
  <c r="AJ218" i="3"/>
  <c r="P218" i="3"/>
  <c r="X218" i="3" s="1"/>
  <c r="AU218" i="3"/>
  <c r="AV218" i="3" s="1"/>
  <c r="V218" i="3"/>
  <c r="W218" i="3" s="1"/>
  <c r="AO218" i="3"/>
  <c r="AF215" i="3"/>
  <c r="AG215" i="3" s="1"/>
  <c r="R219" i="3"/>
  <c r="S219" i="3"/>
  <c r="T219" i="3"/>
  <c r="Q219" i="3"/>
  <c r="AN219" i="3"/>
  <c r="O219" i="3"/>
  <c r="AT213" i="3" l="1"/>
  <c r="K213" i="3" s="1"/>
  <c r="AX213" i="3" s="1"/>
  <c r="AY213" i="3" s="1"/>
  <c r="AB217" i="3"/>
  <c r="AE216" i="3"/>
  <c r="AG214" i="3"/>
  <c r="AS214" i="3" s="1"/>
  <c r="AA217" i="3"/>
  <c r="Y218" i="3"/>
  <c r="AE217" i="3"/>
  <c r="AD217" i="3"/>
  <c r="BB213" i="3"/>
  <c r="AH215" i="3"/>
  <c r="AI215" i="3" s="1"/>
  <c r="AK215" i="3" s="1"/>
  <c r="U218" i="3"/>
  <c r="Z218" i="3" s="1"/>
  <c r="AP218" i="3" s="1"/>
  <c r="AQ218" i="3" s="1"/>
  <c r="J218" i="3" s="1"/>
  <c r="AR214" i="3"/>
  <c r="AO219" i="3"/>
  <c r="R220" i="3"/>
  <c r="S220" i="3"/>
  <c r="T220" i="3"/>
  <c r="AN220" i="3"/>
  <c r="Q220" i="3"/>
  <c r="O220" i="3"/>
  <c r="AJ219" i="3"/>
  <c r="P219" i="3"/>
  <c r="X219" i="3" s="1"/>
  <c r="AU219" i="3"/>
  <c r="AV219" i="3" s="1"/>
  <c r="Y217" i="3"/>
  <c r="AP217" i="3"/>
  <c r="AQ217" i="3" s="1"/>
  <c r="J217" i="3" s="1"/>
  <c r="M221" i="3"/>
  <c r="N221" i="3" s="1"/>
  <c r="BC212" i="3"/>
  <c r="BB212" i="3"/>
  <c r="V219" i="3"/>
  <c r="W219" i="3" s="1"/>
  <c r="AF216" i="3"/>
  <c r="AH216" i="3" s="1"/>
  <c r="AI216" i="3" s="1"/>
  <c r="L222" i="3"/>
  <c r="AK214" i="3" l="1"/>
  <c r="AL214" i="3" s="1"/>
  <c r="AM214" i="3" s="1"/>
  <c r="H214" i="3" s="1"/>
  <c r="I214" i="3" s="1"/>
  <c r="BA214" i="3" s="1"/>
  <c r="AT214" i="3"/>
  <c r="K214" i="3" s="1"/>
  <c r="AX214" i="3" s="1"/>
  <c r="AY214" i="3" s="1"/>
  <c r="U219" i="3"/>
  <c r="Z219" i="3" s="1"/>
  <c r="AA219" i="3" s="1"/>
  <c r="AR216" i="3"/>
  <c r="AL215" i="3"/>
  <c r="AM215" i="3" s="1"/>
  <c r="H215" i="3" s="1"/>
  <c r="I215" i="3" s="1"/>
  <c r="BA215" i="3" s="1"/>
  <c r="P220" i="3"/>
  <c r="U220" i="3" s="1"/>
  <c r="AJ220" i="3"/>
  <c r="AU220" i="3"/>
  <c r="AV220" i="3" s="1"/>
  <c r="M222" i="3"/>
  <c r="N222" i="3" s="1"/>
  <c r="AG216" i="3"/>
  <c r="AK216" i="3" s="1"/>
  <c r="AO220" i="3"/>
  <c r="AF217" i="3"/>
  <c r="AH217" i="3" s="1"/>
  <c r="AI217" i="3" s="1"/>
  <c r="V220" i="3"/>
  <c r="W220" i="3" s="1"/>
  <c r="AS215" i="3"/>
  <c r="AR215" i="3"/>
  <c r="L223" i="3"/>
  <c r="R221" i="3"/>
  <c r="S221" i="3"/>
  <c r="AN221" i="3"/>
  <c r="Q221" i="3"/>
  <c r="T221" i="3"/>
  <c r="O221" i="3"/>
  <c r="Y219" i="3"/>
  <c r="AP219" i="3"/>
  <c r="AQ219" i="3" s="1"/>
  <c r="J219" i="3" s="1"/>
  <c r="AA218" i="3"/>
  <c r="AB218" i="3"/>
  <c r="AC218" i="3"/>
  <c r="AB219" i="3" l="1"/>
  <c r="AC219" i="3"/>
  <c r="AD219" i="3" s="1"/>
  <c r="AG217" i="3"/>
  <c r="AS217" i="3" s="1"/>
  <c r="X220" i="3"/>
  <c r="Y220" i="3" s="1"/>
  <c r="BB215" i="3"/>
  <c r="BC215" i="3"/>
  <c r="AL216" i="3"/>
  <c r="AM216" i="3" s="1"/>
  <c r="H216" i="3" s="1"/>
  <c r="I216" i="3" s="1"/>
  <c r="BA216" i="3" s="1"/>
  <c r="AE219" i="3"/>
  <c r="AO221" i="3"/>
  <c r="BC214" i="3"/>
  <c r="BB214" i="3"/>
  <c r="S222" i="3"/>
  <c r="AN222" i="3"/>
  <c r="T222" i="3"/>
  <c r="O222" i="3"/>
  <c r="R222" i="3"/>
  <c r="Q222" i="3"/>
  <c r="AR217" i="3"/>
  <c r="M223" i="3"/>
  <c r="AK217" i="3"/>
  <c r="AS216" i="3"/>
  <c r="AT216" i="3" s="1"/>
  <c r="K216" i="3" s="1"/>
  <c r="AU221" i="3"/>
  <c r="AV221" i="3" s="1"/>
  <c r="P221" i="3"/>
  <c r="X221" i="3" s="1"/>
  <c r="AJ221" i="3"/>
  <c r="L224" i="3"/>
  <c r="Z220" i="3"/>
  <c r="AD218" i="3"/>
  <c r="AE218" i="3"/>
  <c r="V221" i="3"/>
  <c r="W221" i="3" s="1"/>
  <c r="AT215" i="3"/>
  <c r="K215" i="3" s="1"/>
  <c r="AP220" i="3" l="1"/>
  <c r="AQ220" i="3" s="1"/>
  <c r="J220" i="3" s="1"/>
  <c r="AT217" i="3"/>
  <c r="K217" i="3" s="1"/>
  <c r="AX217" i="3" s="1"/>
  <c r="AY217" i="3" s="1"/>
  <c r="AO222" i="3"/>
  <c r="Y221" i="3"/>
  <c r="AX216" i="3"/>
  <c r="AY216" i="3" s="1"/>
  <c r="M224" i="3"/>
  <c r="N224" i="3" s="1"/>
  <c r="V222" i="3"/>
  <c r="W222" i="3" s="1"/>
  <c r="AX215" i="3"/>
  <c r="AY215" i="3" s="1"/>
  <c r="U221" i="3"/>
  <c r="Z221" i="3" s="1"/>
  <c r="AF218" i="3"/>
  <c r="AG218" i="3" s="1"/>
  <c r="AL217" i="3"/>
  <c r="AM217" i="3" s="1"/>
  <c r="H217" i="3" s="1"/>
  <c r="I217" i="3" s="1"/>
  <c r="BA217" i="3" s="1"/>
  <c r="S223" i="3"/>
  <c r="R223" i="3"/>
  <c r="Q223" i="3"/>
  <c r="O223" i="3"/>
  <c r="T223" i="3"/>
  <c r="AN223" i="3"/>
  <c r="P222" i="3"/>
  <c r="X222" i="3" s="1"/>
  <c r="AJ222" i="3"/>
  <c r="AU222" i="3"/>
  <c r="AV222" i="3" s="1"/>
  <c r="AF219" i="3"/>
  <c r="AG219" i="3" s="1"/>
  <c r="BC216" i="3"/>
  <c r="BB216" i="3"/>
  <c r="AC220" i="3"/>
  <c r="AA220" i="3"/>
  <c r="AB220" i="3"/>
  <c r="L225" i="3"/>
  <c r="N223" i="3"/>
  <c r="Y222" i="3" l="1"/>
  <c r="BC217" i="3"/>
  <c r="BB217" i="3"/>
  <c r="AC221" i="3"/>
  <c r="AA221" i="3"/>
  <c r="AB221" i="3"/>
  <c r="L226" i="3"/>
  <c r="V223" i="3"/>
  <c r="W223" i="3" s="1"/>
  <c r="AH219" i="3"/>
  <c r="AI219" i="3" s="1"/>
  <c r="AU223" i="3"/>
  <c r="AV223" i="3" s="1"/>
  <c r="AJ223" i="3"/>
  <c r="P223" i="3"/>
  <c r="U223" i="3" s="1"/>
  <c r="S224" i="3"/>
  <c r="AN224" i="3"/>
  <c r="O224" i="3"/>
  <c r="R224" i="3"/>
  <c r="Q224" i="3"/>
  <c r="T224" i="3"/>
  <c r="AH218" i="3"/>
  <c r="AI218" i="3" s="1"/>
  <c r="AK218" i="3" s="1"/>
  <c r="U222" i="3"/>
  <c r="Z222" i="3" s="1"/>
  <c r="AP222" i="3" s="1"/>
  <c r="AQ222" i="3" s="1"/>
  <c r="J222" i="3" s="1"/>
  <c r="AP221" i="3"/>
  <c r="AQ221" i="3" s="1"/>
  <c r="J221" i="3" s="1"/>
  <c r="M225" i="3"/>
  <c r="AE220" i="3"/>
  <c r="AD220" i="3"/>
  <c r="AO223" i="3"/>
  <c r="Z223" i="3" l="1"/>
  <c r="X223" i="3"/>
  <c r="Y223" i="3" s="1"/>
  <c r="R225" i="3"/>
  <c r="S225" i="3"/>
  <c r="T225" i="3"/>
  <c r="AN225" i="3"/>
  <c r="Q225" i="3"/>
  <c r="O225" i="3"/>
  <c r="AS218" i="3"/>
  <c r="AR218" i="3"/>
  <c r="M226" i="3"/>
  <c r="N226" i="3" s="1"/>
  <c r="AR219" i="3"/>
  <c r="AS219" i="3"/>
  <c r="N225" i="3"/>
  <c r="AB222" i="3"/>
  <c r="AA222" i="3"/>
  <c r="AC222" i="3"/>
  <c r="V224" i="3"/>
  <c r="W224" i="3" s="1"/>
  <c r="AE221" i="3"/>
  <c r="AD221" i="3"/>
  <c r="AF220" i="3"/>
  <c r="AH220" i="3" s="1"/>
  <c r="AI220" i="3" s="1"/>
  <c r="AL218" i="3"/>
  <c r="AM218" i="3" s="1"/>
  <c r="H218" i="3" s="1"/>
  <c r="I218" i="3" s="1"/>
  <c r="BA218" i="3" s="1"/>
  <c r="AC223" i="3"/>
  <c r="AB223" i="3"/>
  <c r="AO224" i="3"/>
  <c r="L227" i="3"/>
  <c r="AJ224" i="3"/>
  <c r="P224" i="3"/>
  <c r="X224" i="3" s="1"/>
  <c r="AU224" i="3"/>
  <c r="AV224" i="3" s="1"/>
  <c r="AK219" i="3"/>
  <c r="AT218" i="3" l="1"/>
  <c r="K218" i="3" s="1"/>
  <c r="AX218" i="3" s="1"/>
  <c r="AY218" i="3" s="1"/>
  <c r="AA223" i="3"/>
  <c r="AO225" i="3"/>
  <c r="AP223" i="3"/>
  <c r="AQ223" i="3" s="1"/>
  <c r="J223" i="3" s="1"/>
  <c r="AG220" i="3"/>
  <c r="AS220" i="3" s="1"/>
  <c r="Y224" i="3"/>
  <c r="BB218" i="3"/>
  <c r="BC218" i="3"/>
  <c r="S226" i="3"/>
  <c r="R226" i="3"/>
  <c r="AN226" i="3"/>
  <c r="O226" i="3"/>
  <c r="Q226" i="3"/>
  <c r="T226" i="3"/>
  <c r="AR220" i="3"/>
  <c r="P225" i="3"/>
  <c r="U225" i="3" s="1"/>
  <c r="AJ225" i="3"/>
  <c r="AU225" i="3"/>
  <c r="AV225" i="3" s="1"/>
  <c r="U224" i="3"/>
  <c r="Z224" i="3" s="1"/>
  <c r="AP224" i="3" s="1"/>
  <c r="AQ224" i="3" s="1"/>
  <c r="J224" i="3" s="1"/>
  <c r="L228" i="3"/>
  <c r="V225" i="3"/>
  <c r="W225" i="3" s="1"/>
  <c r="AE222" i="3"/>
  <c r="AD222" i="3"/>
  <c r="M227" i="3"/>
  <c r="N227" i="3" s="1"/>
  <c r="AL219" i="3"/>
  <c r="AM219" i="3" s="1"/>
  <c r="H219" i="3" s="1"/>
  <c r="I219" i="3" s="1"/>
  <c r="BA219" i="3" s="1"/>
  <c r="AF221" i="3"/>
  <c r="AH221" i="3" s="1"/>
  <c r="AI221" i="3" s="1"/>
  <c r="AD223" i="3"/>
  <c r="AE223" i="3"/>
  <c r="AT219" i="3"/>
  <c r="K219" i="3" s="1"/>
  <c r="AK220" i="3" l="1"/>
  <c r="AL220" i="3" s="1"/>
  <c r="AM220" i="3" s="1"/>
  <c r="H220" i="3" s="1"/>
  <c r="I220" i="3" s="1"/>
  <c r="BA220" i="3" s="1"/>
  <c r="BB220" i="3" s="1"/>
  <c r="AG221" i="3"/>
  <c r="AS221" i="3" s="1"/>
  <c r="Z225" i="3"/>
  <c r="X225" i="3"/>
  <c r="Y225" i="3" s="1"/>
  <c r="AR221" i="3"/>
  <c r="AF222" i="3"/>
  <c r="AH222" i="3" s="1"/>
  <c r="AI222" i="3" s="1"/>
  <c r="L229" i="3"/>
  <c r="M228" i="3"/>
  <c r="N228" i="3" s="1"/>
  <c r="BC219" i="3"/>
  <c r="BB219" i="3"/>
  <c r="AJ226" i="3"/>
  <c r="P226" i="3"/>
  <c r="X226" i="3" s="1"/>
  <c r="AU226" i="3"/>
  <c r="AV226" i="3" s="1"/>
  <c r="V226" i="3"/>
  <c r="W226" i="3" s="1"/>
  <c r="AA224" i="3"/>
  <c r="AB224" i="3"/>
  <c r="AC224" i="3"/>
  <c r="AX219" i="3"/>
  <c r="AY219" i="3" s="1"/>
  <c r="S227" i="3"/>
  <c r="R227" i="3"/>
  <c r="AN227" i="3"/>
  <c r="O227" i="3"/>
  <c r="T227" i="3"/>
  <c r="Q227" i="3"/>
  <c r="AF223" i="3"/>
  <c r="AG223" i="3" s="1"/>
  <c r="AT220" i="3"/>
  <c r="K220" i="3" s="1"/>
  <c r="AO226" i="3"/>
  <c r="BC220" i="3" l="1"/>
  <c r="AK221" i="3"/>
  <c r="AL221" i="3" s="1"/>
  <c r="AM221" i="3" s="1"/>
  <c r="H221" i="3" s="1"/>
  <c r="I221" i="3" s="1"/>
  <c r="BA221" i="3" s="1"/>
  <c r="AP225" i="3"/>
  <c r="AQ225" i="3" s="1"/>
  <c r="J225" i="3" s="1"/>
  <c r="AA225" i="3"/>
  <c r="AH223" i="3"/>
  <c r="AI223" i="3" s="1"/>
  <c r="AS223" i="3" s="1"/>
  <c r="AB225" i="3"/>
  <c r="AC225" i="3"/>
  <c r="U226" i="3"/>
  <c r="Z226" i="3" s="1"/>
  <c r="AA226" i="3" s="1"/>
  <c r="AT221" i="3"/>
  <c r="K221" i="3" s="1"/>
  <c r="AX221" i="3" s="1"/>
  <c r="AY221" i="3" s="1"/>
  <c r="AO227" i="3"/>
  <c r="AR222" i="3"/>
  <c r="M229" i="3"/>
  <c r="N229" i="3" s="1"/>
  <c r="AJ227" i="3"/>
  <c r="AU227" i="3"/>
  <c r="AV227" i="3" s="1"/>
  <c r="P227" i="3"/>
  <c r="U227" i="3" s="1"/>
  <c r="Y226" i="3"/>
  <c r="AP226" i="3"/>
  <c r="AQ226" i="3" s="1"/>
  <c r="J226" i="3" s="1"/>
  <c r="V227" i="3"/>
  <c r="W227" i="3" s="1"/>
  <c r="AG222" i="3"/>
  <c r="AK222" i="3" s="1"/>
  <c r="AX220" i="3"/>
  <c r="AY220" i="3" s="1"/>
  <c r="R228" i="3"/>
  <c r="S228" i="3"/>
  <c r="Q228" i="3"/>
  <c r="AN228" i="3"/>
  <c r="T228" i="3"/>
  <c r="O228" i="3"/>
  <c r="AD224" i="3"/>
  <c r="AE224" i="3"/>
  <c r="L230" i="3"/>
  <c r="AK223" i="3" l="1"/>
  <c r="AL223" i="3" s="1"/>
  <c r="AM223" i="3" s="1"/>
  <c r="H223" i="3" s="1"/>
  <c r="I223" i="3" s="1"/>
  <c r="BA223" i="3" s="1"/>
  <c r="AR223" i="3"/>
  <c r="AD225" i="3"/>
  <c r="AC226" i="3"/>
  <c r="AE225" i="3"/>
  <c r="AF225" i="3" s="1"/>
  <c r="AG225" i="3" s="1"/>
  <c r="X227" i="3"/>
  <c r="Y227" i="3" s="1"/>
  <c r="AB226" i="3"/>
  <c r="AT223" i="3"/>
  <c r="K223" i="3" s="1"/>
  <c r="AX223" i="3" s="1"/>
  <c r="AY223" i="3" s="1"/>
  <c r="Z227" i="3"/>
  <c r="AC227" i="3" s="1"/>
  <c r="T229" i="3"/>
  <c r="AN229" i="3"/>
  <c r="Q229" i="3"/>
  <c r="R229" i="3"/>
  <c r="O229" i="3"/>
  <c r="S229" i="3"/>
  <c r="M230" i="3"/>
  <c r="AF224" i="3"/>
  <c r="AG224" i="3" s="1"/>
  <c r="V228" i="3"/>
  <c r="W228" i="3" s="1"/>
  <c r="AO228" i="3"/>
  <c r="AS222" i="3"/>
  <c r="AT222" i="3" s="1"/>
  <c r="K222" i="3" s="1"/>
  <c r="AL222" i="3"/>
  <c r="AM222" i="3" s="1"/>
  <c r="H222" i="3" s="1"/>
  <c r="I222" i="3" s="1"/>
  <c r="BA222" i="3" s="1"/>
  <c r="BC221" i="3"/>
  <c r="BB221" i="3"/>
  <c r="L231" i="3"/>
  <c r="P228" i="3"/>
  <c r="X228" i="3" s="1"/>
  <c r="AJ228" i="3"/>
  <c r="AU228" i="3"/>
  <c r="AV228" i="3" s="1"/>
  <c r="AD226" i="3" l="1"/>
  <c r="AE226" i="3"/>
  <c r="AB227" i="3"/>
  <c r="AD227" i="3" s="1"/>
  <c r="AA227" i="3"/>
  <c r="AP227" i="3"/>
  <c r="AQ227" i="3" s="1"/>
  <c r="J227" i="3" s="1"/>
  <c r="AH225" i="3"/>
  <c r="AI225" i="3" s="1"/>
  <c r="AK225" i="3" s="1"/>
  <c r="BB223" i="3"/>
  <c r="BC223" i="3"/>
  <c r="Y228" i="3"/>
  <c r="S230" i="3"/>
  <c r="R230" i="3"/>
  <c r="Q230" i="3"/>
  <c r="AN230" i="3"/>
  <c r="T230" i="3"/>
  <c r="O230" i="3"/>
  <c r="AJ229" i="3"/>
  <c r="P229" i="3"/>
  <c r="X229" i="3" s="1"/>
  <c r="AU229" i="3"/>
  <c r="AV229" i="3" s="1"/>
  <c r="U228" i="3"/>
  <c r="Z228" i="3" s="1"/>
  <c r="AP228" i="3" s="1"/>
  <c r="AQ228" i="3" s="1"/>
  <c r="J228" i="3" s="1"/>
  <c r="N230" i="3"/>
  <c r="AO229" i="3"/>
  <c r="BB222" i="3"/>
  <c r="BC222" i="3"/>
  <c r="AE227" i="3"/>
  <c r="M231" i="3"/>
  <c r="N231" i="3" s="1"/>
  <c r="AX222" i="3"/>
  <c r="AY222" i="3" s="1"/>
  <c r="AH224" i="3"/>
  <c r="AI224" i="3" s="1"/>
  <c r="AF226" i="3"/>
  <c r="AG226" i="3" s="1"/>
  <c r="L232" i="3"/>
  <c r="V229" i="3"/>
  <c r="W229" i="3" s="1"/>
  <c r="AR225" i="3" l="1"/>
  <c r="AS225" i="3"/>
  <c r="AT225" i="3" s="1"/>
  <c r="K225" i="3" s="1"/>
  <c r="AO230" i="3"/>
  <c r="AL225" i="3"/>
  <c r="AM225" i="3" s="1"/>
  <c r="H225" i="3" s="1"/>
  <c r="I225" i="3" s="1"/>
  <c r="BA225" i="3" s="1"/>
  <c r="U229" i="3"/>
  <c r="Z229" i="3" s="1"/>
  <c r="AP229" i="3" s="1"/>
  <c r="AQ229" i="3" s="1"/>
  <c r="J229" i="3" s="1"/>
  <c r="AR224" i="3"/>
  <c r="AS224" i="3"/>
  <c r="Y229" i="3"/>
  <c r="V230" i="3"/>
  <c r="W230" i="3" s="1"/>
  <c r="L233" i="3"/>
  <c r="R231" i="3"/>
  <c r="AN231" i="3"/>
  <c r="Q231" i="3"/>
  <c r="T231" i="3"/>
  <c r="O231" i="3"/>
  <c r="S231" i="3"/>
  <c r="AC228" i="3"/>
  <c r="AB228" i="3"/>
  <c r="AA228" i="3"/>
  <c r="AK224" i="3"/>
  <c r="AU230" i="3"/>
  <c r="AV230" i="3" s="1"/>
  <c r="P230" i="3"/>
  <c r="X230" i="3" s="1"/>
  <c r="AJ230" i="3"/>
  <c r="AF227" i="3"/>
  <c r="AG227" i="3" s="1"/>
  <c r="M232" i="3"/>
  <c r="AH226" i="3"/>
  <c r="AI226" i="3" s="1"/>
  <c r="AO231" i="3" l="1"/>
  <c r="AX225" i="3"/>
  <c r="AY225" i="3" s="1"/>
  <c r="AC229" i="3"/>
  <c r="AA229" i="3"/>
  <c r="AB229" i="3"/>
  <c r="Y230" i="3"/>
  <c r="P231" i="3"/>
  <c r="U231" i="3" s="1"/>
  <c r="AJ231" i="3"/>
  <c r="AU231" i="3"/>
  <c r="AV231" i="3" s="1"/>
  <c r="S232" i="3"/>
  <c r="R232" i="3"/>
  <c r="Q232" i="3"/>
  <c r="AN232" i="3"/>
  <c r="T232" i="3"/>
  <c r="O232" i="3"/>
  <c r="N232" i="3"/>
  <c r="AD229" i="3"/>
  <c r="L234" i="3"/>
  <c r="AE228" i="3"/>
  <c r="AD228" i="3"/>
  <c r="U230" i="3"/>
  <c r="Z230" i="3" s="1"/>
  <c r="AP230" i="3" s="1"/>
  <c r="AQ230" i="3" s="1"/>
  <c r="J230" i="3" s="1"/>
  <c r="AS226" i="3"/>
  <c r="AR226" i="3"/>
  <c r="M233" i="3"/>
  <c r="N233" i="3" s="1"/>
  <c r="AT224" i="3"/>
  <c r="K224" i="3" s="1"/>
  <c r="AH227" i="3"/>
  <c r="AI227" i="3" s="1"/>
  <c r="AL224" i="3"/>
  <c r="AM224" i="3" s="1"/>
  <c r="H224" i="3" s="1"/>
  <c r="I224" i="3" s="1"/>
  <c r="BA224" i="3" s="1"/>
  <c r="V231" i="3"/>
  <c r="W231" i="3" s="1"/>
  <c r="AK226" i="3"/>
  <c r="AE229" i="3" l="1"/>
  <c r="AF229" i="3" s="1"/>
  <c r="AH229" i="3" s="1"/>
  <c r="AI229" i="3" s="1"/>
  <c r="X231" i="3"/>
  <c r="AT226" i="3"/>
  <c r="K226" i="3" s="1"/>
  <c r="AX226" i="3" s="1"/>
  <c r="AY226" i="3" s="1"/>
  <c r="Z231" i="3"/>
  <c r="AP231" i="3" s="1"/>
  <c r="AQ231" i="3" s="1"/>
  <c r="J231" i="3" s="1"/>
  <c r="AA231" i="3"/>
  <c r="BB224" i="3"/>
  <c r="BC224" i="3"/>
  <c r="BC225" i="3"/>
  <c r="BB225" i="3"/>
  <c r="AF228" i="3"/>
  <c r="AH228" i="3" s="1"/>
  <c r="AI228" i="3" s="1"/>
  <c r="AL226" i="3"/>
  <c r="AM226" i="3" s="1"/>
  <c r="H226" i="3" s="1"/>
  <c r="I226" i="3" s="1"/>
  <c r="BA226" i="3" s="1"/>
  <c r="L235" i="3"/>
  <c r="AS227" i="3"/>
  <c r="AR227" i="3"/>
  <c r="Y231" i="3"/>
  <c r="M234" i="3"/>
  <c r="AO232" i="3"/>
  <c r="AB230" i="3"/>
  <c r="AC230" i="3"/>
  <c r="AA230" i="3"/>
  <c r="AX224" i="3"/>
  <c r="AY224" i="3" s="1"/>
  <c r="V232" i="3"/>
  <c r="W232" i="3" s="1"/>
  <c r="S233" i="3"/>
  <c r="R233" i="3"/>
  <c r="AN233" i="3"/>
  <c r="T233" i="3"/>
  <c r="Q233" i="3"/>
  <c r="O233" i="3"/>
  <c r="AU232" i="3"/>
  <c r="AV232" i="3" s="1"/>
  <c r="P232" i="3"/>
  <c r="X232" i="3" s="1"/>
  <c r="AJ232" i="3"/>
  <c r="AK227" i="3"/>
  <c r="AG228" i="3" l="1"/>
  <c r="AO233" i="3"/>
  <c r="AC231" i="3"/>
  <c r="AB231" i="3"/>
  <c r="AG229" i="3"/>
  <c r="AK229" i="3" s="1"/>
  <c r="AT227" i="3"/>
  <c r="K227" i="3" s="1"/>
  <c r="AX227" i="3" s="1"/>
  <c r="AY227" i="3" s="1"/>
  <c r="AR229" i="3"/>
  <c r="AS229" i="3"/>
  <c r="Y232" i="3"/>
  <c r="M235" i="3"/>
  <c r="N235" i="3" s="1"/>
  <c r="AS228" i="3"/>
  <c r="AR228" i="3"/>
  <c r="U232" i="3"/>
  <c r="Z232" i="3" s="1"/>
  <c r="BB226" i="3"/>
  <c r="BC226" i="3"/>
  <c r="AE231" i="3"/>
  <c r="V233" i="3"/>
  <c r="W233" i="3" s="1"/>
  <c r="S234" i="3"/>
  <c r="T234" i="3"/>
  <c r="AN234" i="3"/>
  <c r="R234" i="3"/>
  <c r="O234" i="3"/>
  <c r="Q234" i="3"/>
  <c r="N234" i="3"/>
  <c r="AK228" i="3"/>
  <c r="AD230" i="3"/>
  <c r="AE230" i="3"/>
  <c r="AL227" i="3"/>
  <c r="AM227" i="3" s="1"/>
  <c r="H227" i="3" s="1"/>
  <c r="I227" i="3" s="1"/>
  <c r="BA227" i="3" s="1"/>
  <c r="P233" i="3"/>
  <c r="X233" i="3" s="1"/>
  <c r="AJ233" i="3"/>
  <c r="AU233" i="3"/>
  <c r="AV233" i="3" s="1"/>
  <c r="L236" i="3"/>
  <c r="AD231" i="3" l="1"/>
  <c r="AT228" i="3"/>
  <c r="K228" i="3" s="1"/>
  <c r="AX228" i="3" s="1"/>
  <c r="AY228" i="3" s="1"/>
  <c r="Y233" i="3"/>
  <c r="BC227" i="3"/>
  <c r="BB227" i="3"/>
  <c r="M236" i="3"/>
  <c r="N236" i="3" s="1"/>
  <c r="AB232" i="3"/>
  <c r="AC232" i="3"/>
  <c r="AA232" i="3"/>
  <c r="AL228" i="3"/>
  <c r="AM228" i="3" s="1"/>
  <c r="H228" i="3" s="1"/>
  <c r="I228" i="3" s="1"/>
  <c r="BA228" i="3" s="1"/>
  <c r="U233" i="3"/>
  <c r="Z233" i="3" s="1"/>
  <c r="AP232" i="3"/>
  <c r="AQ232" i="3" s="1"/>
  <c r="J232" i="3" s="1"/>
  <c r="AF231" i="3"/>
  <c r="AT229" i="3"/>
  <c r="K229" i="3" s="1"/>
  <c r="L237" i="3"/>
  <c r="V234" i="3"/>
  <c r="W234" i="3" s="1"/>
  <c r="AJ234" i="3"/>
  <c r="P234" i="3"/>
  <c r="X234" i="3" s="1"/>
  <c r="AU234" i="3"/>
  <c r="AV234" i="3" s="1"/>
  <c r="AL229" i="3"/>
  <c r="AM229" i="3" s="1"/>
  <c r="H229" i="3" s="1"/>
  <c r="I229" i="3" s="1"/>
  <c r="BA229" i="3" s="1"/>
  <c r="AF230" i="3"/>
  <c r="AG230" i="3" s="1"/>
  <c r="AO234" i="3"/>
  <c r="S235" i="3"/>
  <c r="AN235" i="3"/>
  <c r="O235" i="3"/>
  <c r="T235" i="3"/>
  <c r="Q235" i="3"/>
  <c r="R235" i="3"/>
  <c r="AH231" i="3" l="1"/>
  <c r="AI231" i="3" s="1"/>
  <c r="AR231" i="3" s="1"/>
  <c r="AG231" i="3"/>
  <c r="AO235" i="3"/>
  <c r="U234" i="3"/>
  <c r="Z234" i="3" s="1"/>
  <c r="AP234" i="3" s="1"/>
  <c r="AQ234" i="3" s="1"/>
  <c r="J234" i="3" s="1"/>
  <c r="BC228" i="3"/>
  <c r="BB228" i="3"/>
  <c r="BB229" i="3"/>
  <c r="BC229" i="3"/>
  <c r="V235" i="3"/>
  <c r="W235" i="3" s="1"/>
  <c r="Y234" i="3"/>
  <c r="L238" i="3"/>
  <c r="AA233" i="3"/>
  <c r="AB233" i="3"/>
  <c r="AC233" i="3"/>
  <c r="M237" i="3"/>
  <c r="S236" i="3"/>
  <c r="R236" i="3"/>
  <c r="Q236" i="3"/>
  <c r="AN236" i="3"/>
  <c r="T236" i="3"/>
  <c r="O236" i="3"/>
  <c r="AH230" i="3"/>
  <c r="AI230" i="3" s="1"/>
  <c r="AJ235" i="3"/>
  <c r="P235" i="3"/>
  <c r="X235" i="3" s="1"/>
  <c r="AU235" i="3"/>
  <c r="AV235" i="3" s="1"/>
  <c r="AE232" i="3"/>
  <c r="AD232" i="3"/>
  <c r="AX229" i="3"/>
  <c r="AY229" i="3" s="1"/>
  <c r="AP233" i="3"/>
  <c r="AQ233" i="3" s="1"/>
  <c r="J233" i="3" s="1"/>
  <c r="AS231" i="3" l="1"/>
  <c r="AT231" i="3" s="1"/>
  <c r="K231" i="3" s="1"/>
  <c r="AK231" i="3"/>
  <c r="AL231" i="3" s="1"/>
  <c r="AM231" i="3" s="1"/>
  <c r="H231" i="3" s="1"/>
  <c r="I231" i="3" s="1"/>
  <c r="BA231" i="3" s="1"/>
  <c r="AA234" i="3"/>
  <c r="AB234" i="3"/>
  <c r="AC234" i="3"/>
  <c r="U235" i="3"/>
  <c r="Z235" i="3" s="1"/>
  <c r="Y235" i="3"/>
  <c r="P236" i="3"/>
  <c r="U236" i="3" s="1"/>
  <c r="AJ236" i="3"/>
  <c r="AU236" i="3"/>
  <c r="AV236" i="3" s="1"/>
  <c r="AS230" i="3"/>
  <c r="AR230" i="3"/>
  <c r="AD233" i="3"/>
  <c r="AE233" i="3"/>
  <c r="AK230" i="3"/>
  <c r="M238" i="3"/>
  <c r="N238" i="3" s="1"/>
  <c r="AF232" i="3"/>
  <c r="AG232" i="3" s="1"/>
  <c r="V236" i="3"/>
  <c r="W236" i="3" s="1"/>
  <c r="AO236" i="3"/>
  <c r="R237" i="3"/>
  <c r="S237" i="3"/>
  <c r="O237" i="3"/>
  <c r="AN237" i="3"/>
  <c r="T237" i="3"/>
  <c r="Q237" i="3"/>
  <c r="L239" i="3"/>
  <c r="N237" i="3"/>
  <c r="AH232" i="3" l="1"/>
  <c r="AI232" i="3" s="1"/>
  <c r="AS232" i="3" s="1"/>
  <c r="AE234" i="3"/>
  <c r="AD234" i="3"/>
  <c r="X236" i="3"/>
  <c r="AT230" i="3"/>
  <c r="K230" i="3" s="1"/>
  <c r="AX230" i="3" s="1"/>
  <c r="AY230" i="3" s="1"/>
  <c r="Z236" i="3"/>
  <c r="AA236" i="3" s="1"/>
  <c r="AO237" i="3"/>
  <c r="AA235" i="3"/>
  <c r="AB235" i="3"/>
  <c r="AC235" i="3"/>
  <c r="Y236" i="3"/>
  <c r="V237" i="3"/>
  <c r="W237" i="3" s="1"/>
  <c r="AL230" i="3"/>
  <c r="AM230" i="3" s="1"/>
  <c r="H230" i="3" s="1"/>
  <c r="I230" i="3" s="1"/>
  <c r="BA230" i="3" s="1"/>
  <c r="BB231" i="3" s="1"/>
  <c r="L240" i="3"/>
  <c r="AF233" i="3"/>
  <c r="AG233" i="3" s="1"/>
  <c r="AP235" i="3"/>
  <c r="AQ235" i="3" s="1"/>
  <c r="J235" i="3" s="1"/>
  <c r="P237" i="3"/>
  <c r="U237" i="3" s="1"/>
  <c r="AJ237" i="3"/>
  <c r="AU237" i="3"/>
  <c r="AV237" i="3" s="1"/>
  <c r="R238" i="3"/>
  <c r="AN238" i="3"/>
  <c r="S238" i="3"/>
  <c r="T238" i="3"/>
  <c r="O238" i="3"/>
  <c r="Q238" i="3"/>
  <c r="AX231" i="3"/>
  <c r="AY231" i="3" s="1"/>
  <c r="AF234" i="3"/>
  <c r="AH234" i="3" s="1"/>
  <c r="AI234" i="3" s="1"/>
  <c r="M239" i="3"/>
  <c r="AK232" i="3" l="1"/>
  <c r="AL232" i="3" s="1"/>
  <c r="AM232" i="3" s="1"/>
  <c r="H232" i="3" s="1"/>
  <c r="I232" i="3" s="1"/>
  <c r="BA232" i="3" s="1"/>
  <c r="AR232" i="3"/>
  <c r="AB236" i="3"/>
  <c r="AC236" i="3"/>
  <c r="AP236" i="3"/>
  <c r="AQ236" i="3" s="1"/>
  <c r="J236" i="3" s="1"/>
  <c r="AT232" i="3"/>
  <c r="K232" i="3" s="1"/>
  <c r="AX232" i="3" s="1"/>
  <c r="AY232" i="3" s="1"/>
  <c r="AG234" i="3"/>
  <c r="AS234" i="3" s="1"/>
  <c r="BC231" i="3"/>
  <c r="Z237" i="3"/>
  <c r="AC237" i="3" s="1"/>
  <c r="AH233" i="3"/>
  <c r="AI233" i="3" s="1"/>
  <c r="AS233" i="3" s="1"/>
  <c r="AR234" i="3"/>
  <c r="M240" i="3"/>
  <c r="N240" i="3"/>
  <c r="P238" i="3"/>
  <c r="U238" i="3" s="1"/>
  <c r="AJ238" i="3"/>
  <c r="AU238" i="3"/>
  <c r="AV238" i="3" s="1"/>
  <c r="Q239" i="3"/>
  <c r="S239" i="3"/>
  <c r="R239" i="3"/>
  <c r="AN239" i="3"/>
  <c r="O239" i="3"/>
  <c r="T239" i="3"/>
  <c r="N239" i="3"/>
  <c r="X238" i="3"/>
  <c r="V238" i="3"/>
  <c r="W238" i="3" s="1"/>
  <c r="BB230" i="3"/>
  <c r="BC230" i="3"/>
  <c r="AD236" i="3"/>
  <c r="AE236" i="3"/>
  <c r="L241" i="3"/>
  <c r="AD235" i="3"/>
  <c r="AE235" i="3"/>
  <c r="X237" i="3"/>
  <c r="AO238" i="3"/>
  <c r="AK234" i="3" l="1"/>
  <c r="AL234" i="3" s="1"/>
  <c r="AM234" i="3" s="1"/>
  <c r="H234" i="3" s="1"/>
  <c r="I234" i="3" s="1"/>
  <c r="BA234" i="3" s="1"/>
  <c r="Z238" i="3"/>
  <c r="AC238" i="3" s="1"/>
  <c r="AO239" i="3"/>
  <c r="AR233" i="3"/>
  <c r="AT233" i="3" s="1"/>
  <c r="K233" i="3" s="1"/>
  <c r="AK233" i="3"/>
  <c r="AL233" i="3" s="1"/>
  <c r="AM233" i="3" s="1"/>
  <c r="H233" i="3" s="1"/>
  <c r="I233" i="3" s="1"/>
  <c r="BA233" i="3" s="1"/>
  <c r="AB237" i="3"/>
  <c r="AE237" i="3" s="1"/>
  <c r="AT234" i="3"/>
  <c r="K234" i="3" s="1"/>
  <c r="AA237" i="3"/>
  <c r="BB232" i="3"/>
  <c r="BC232" i="3"/>
  <c r="AF235" i="3"/>
  <c r="AH235" i="3" s="1"/>
  <c r="AI235" i="3" s="1"/>
  <c r="S240" i="3"/>
  <c r="R240" i="3"/>
  <c r="AN240" i="3"/>
  <c r="Q240" i="3"/>
  <c r="T240" i="3"/>
  <c r="O240" i="3"/>
  <c r="M241" i="3"/>
  <c r="AF236" i="3"/>
  <c r="AG236" i="3" s="1"/>
  <c r="AU239" i="3"/>
  <c r="AV239" i="3" s="1"/>
  <c r="AJ239" i="3"/>
  <c r="P239" i="3"/>
  <c r="U239" i="3" s="1"/>
  <c r="AA238" i="3"/>
  <c r="AB238" i="3"/>
  <c r="L242" i="3"/>
  <c r="Y238" i="3"/>
  <c r="AP238" i="3"/>
  <c r="AQ238" i="3" s="1"/>
  <c r="J238" i="3" s="1"/>
  <c r="V239" i="3"/>
  <c r="W239" i="3" s="1"/>
  <c r="Y237" i="3"/>
  <c r="AP237" i="3"/>
  <c r="AQ237" i="3" s="1"/>
  <c r="J237" i="3" s="1"/>
  <c r="AD237" i="3" l="1"/>
  <c r="AO240" i="3"/>
  <c r="AH236" i="3"/>
  <c r="AI236" i="3" s="1"/>
  <c r="AX234" i="3"/>
  <c r="AY234" i="3" s="1"/>
  <c r="X239" i="3"/>
  <c r="Y239" i="3" s="1"/>
  <c r="Z239" i="3"/>
  <c r="AK236" i="3"/>
  <c r="AL236" i="3" s="1"/>
  <c r="AM236" i="3" s="1"/>
  <c r="H236" i="3" s="1"/>
  <c r="I236" i="3" s="1"/>
  <c r="BA236" i="3" s="1"/>
  <c r="AG235" i="3"/>
  <c r="AS235" i="3" s="1"/>
  <c r="AR235" i="3"/>
  <c r="BB234" i="3"/>
  <c r="BC234" i="3"/>
  <c r="BB233" i="3"/>
  <c r="BC233" i="3"/>
  <c r="M242" i="3"/>
  <c r="N242" i="3" s="1"/>
  <c r="AD238" i="3"/>
  <c r="AE238" i="3"/>
  <c r="R241" i="3"/>
  <c r="S241" i="3"/>
  <c r="O241" i="3"/>
  <c r="T241" i="3"/>
  <c r="AN241" i="3"/>
  <c r="Q241" i="3"/>
  <c r="AX233" i="3"/>
  <c r="AY233" i="3" s="1"/>
  <c r="N241" i="3"/>
  <c r="AF237" i="3"/>
  <c r="V240" i="3"/>
  <c r="W240" i="3" s="1"/>
  <c r="L243" i="3"/>
  <c r="P240" i="3"/>
  <c r="U240" i="3" s="1"/>
  <c r="AJ240" i="3"/>
  <c r="AU240" i="3"/>
  <c r="AV240" i="3" s="1"/>
  <c r="AS236" i="3"/>
  <c r="AR236" i="3"/>
  <c r="AH237" i="3" l="1"/>
  <c r="AI237" i="3" s="1"/>
  <c r="AR237" i="3" s="1"/>
  <c r="AA239" i="3"/>
  <c r="AG237" i="3"/>
  <c r="AP239" i="3"/>
  <c r="AQ239" i="3" s="1"/>
  <c r="J239" i="3" s="1"/>
  <c r="AK235" i="3"/>
  <c r="AL235" i="3" s="1"/>
  <c r="AM235" i="3" s="1"/>
  <c r="H235" i="3" s="1"/>
  <c r="I235" i="3" s="1"/>
  <c r="BA235" i="3" s="1"/>
  <c r="BC236" i="3" s="1"/>
  <c r="AB239" i="3"/>
  <c r="AC239" i="3"/>
  <c r="Z240" i="3"/>
  <c r="AC240" i="3" s="1"/>
  <c r="AJ241" i="3"/>
  <c r="AU241" i="3"/>
  <c r="AV241" i="3" s="1"/>
  <c r="P241" i="3"/>
  <c r="U241" i="3" s="1"/>
  <c r="AF238" i="3"/>
  <c r="AG238" i="3" s="1"/>
  <c r="M243" i="3"/>
  <c r="N243" i="3" s="1"/>
  <c r="V241" i="3"/>
  <c r="W241" i="3" s="1"/>
  <c r="AN242" i="3"/>
  <c r="R242" i="3"/>
  <c r="S242" i="3"/>
  <c r="T242" i="3"/>
  <c r="O242" i="3"/>
  <c r="Q242" i="3"/>
  <c r="X240" i="3"/>
  <c r="AO241" i="3"/>
  <c r="L244" i="3"/>
  <c r="AT236" i="3"/>
  <c r="K236" i="3" s="1"/>
  <c r="AT235" i="3"/>
  <c r="K235" i="3" s="1"/>
  <c r="AS237" i="3" l="1"/>
  <c r="AT237" i="3" s="1"/>
  <c r="K237" i="3" s="1"/>
  <c r="AX237" i="3" s="1"/>
  <c r="AY237" i="3" s="1"/>
  <c r="AK237" i="3"/>
  <c r="AL237" i="3" s="1"/>
  <c r="AM237" i="3" s="1"/>
  <c r="H237" i="3" s="1"/>
  <c r="I237" i="3" s="1"/>
  <c r="BA237" i="3" s="1"/>
  <c r="AD239" i="3"/>
  <c r="AE239" i="3"/>
  <c r="AF239" i="3" s="1"/>
  <c r="AH239" i="3" s="1"/>
  <c r="AI239" i="3" s="1"/>
  <c r="AH238" i="3"/>
  <c r="AI238" i="3" s="1"/>
  <c r="AS238" i="3" s="1"/>
  <c r="Z241" i="3"/>
  <c r="AC241" i="3" s="1"/>
  <c r="AX235" i="3"/>
  <c r="AY235" i="3" s="1"/>
  <c r="BB235" i="3"/>
  <c r="BC235" i="3"/>
  <c r="Y240" i="3"/>
  <c r="AP240" i="3"/>
  <c r="AQ240" i="3" s="1"/>
  <c r="J240" i="3" s="1"/>
  <c r="V242" i="3"/>
  <c r="W242" i="3" s="1"/>
  <c r="S243" i="3"/>
  <c r="Q243" i="3"/>
  <c r="AN243" i="3"/>
  <c r="R243" i="3"/>
  <c r="O243" i="3"/>
  <c r="T243" i="3"/>
  <c r="AA240" i="3"/>
  <c r="M244" i="3"/>
  <c r="AB240" i="3"/>
  <c r="AX236" i="3"/>
  <c r="AY236" i="3" s="1"/>
  <c r="BB236" i="3"/>
  <c r="L245" i="3"/>
  <c r="AO242" i="3"/>
  <c r="X241" i="3"/>
  <c r="P242" i="3"/>
  <c r="X242" i="3" s="1"/>
  <c r="AJ242" i="3"/>
  <c r="AU242" i="3"/>
  <c r="AV242" i="3" s="1"/>
  <c r="AA241" i="3" l="1"/>
  <c r="AK238" i="3"/>
  <c r="AL238" i="3" s="1"/>
  <c r="AM238" i="3" s="1"/>
  <c r="H238" i="3" s="1"/>
  <c r="I238" i="3" s="1"/>
  <c r="BA238" i="3" s="1"/>
  <c r="AR238" i="3"/>
  <c r="AT238" i="3" s="1"/>
  <c r="K238" i="3" s="1"/>
  <c r="AX238" i="3" s="1"/>
  <c r="AY238" i="3" s="1"/>
  <c r="U242" i="3"/>
  <c r="Z242" i="3" s="1"/>
  <c r="AB242" i="3" s="1"/>
  <c r="AG239" i="3"/>
  <c r="AK239" i="3" s="1"/>
  <c r="AR239" i="3"/>
  <c r="L246" i="3"/>
  <c r="AO243" i="3"/>
  <c r="M245" i="3"/>
  <c r="N245" i="3" s="1"/>
  <c r="S244" i="3"/>
  <c r="Q244" i="3"/>
  <c r="O244" i="3"/>
  <c r="T244" i="3"/>
  <c r="AN244" i="3"/>
  <c r="R244" i="3"/>
  <c r="N244" i="3"/>
  <c r="AJ243" i="3"/>
  <c r="AU243" i="3"/>
  <c r="AV243" i="3" s="1"/>
  <c r="P243" i="3"/>
  <c r="X243" i="3" s="1"/>
  <c r="Y242" i="3"/>
  <c r="V243" i="3"/>
  <c r="W243" i="3" s="1"/>
  <c r="AD240" i="3"/>
  <c r="AE240" i="3"/>
  <c r="Y241" i="3"/>
  <c r="AP241" i="3"/>
  <c r="AQ241" i="3" s="1"/>
  <c r="J241" i="3" s="1"/>
  <c r="BC237" i="3"/>
  <c r="BB237" i="3"/>
  <c r="AB241" i="3"/>
  <c r="AC242" i="3" l="1"/>
  <c r="AP242" i="3"/>
  <c r="AQ242" i="3" s="1"/>
  <c r="J242" i="3" s="1"/>
  <c r="BB238" i="3"/>
  <c r="BC238" i="3"/>
  <c r="AS239" i="3"/>
  <c r="AT239" i="3" s="1"/>
  <c r="K239" i="3" s="1"/>
  <c r="AX239" i="3" s="1"/>
  <c r="AY239" i="3" s="1"/>
  <c r="AA242" i="3"/>
  <c r="U243" i="3"/>
  <c r="Z243" i="3" s="1"/>
  <c r="Y243" i="3"/>
  <c r="AO244" i="3"/>
  <c r="AE242" i="3"/>
  <c r="AD242" i="3"/>
  <c r="L247" i="3"/>
  <c r="O245" i="3"/>
  <c r="S245" i="3"/>
  <c r="R245" i="3"/>
  <c r="AN245" i="3"/>
  <c r="Q245" i="3"/>
  <c r="T245" i="3"/>
  <c r="M246" i="3"/>
  <c r="N246" i="3" s="1"/>
  <c r="AD241" i="3"/>
  <c r="AE241" i="3"/>
  <c r="V244" i="3"/>
  <c r="W244" i="3" s="1"/>
  <c r="AF240" i="3"/>
  <c r="AG240" i="3" s="1"/>
  <c r="AU244" i="3"/>
  <c r="AV244" i="3" s="1"/>
  <c r="AJ244" i="3"/>
  <c r="P244" i="3"/>
  <c r="X244" i="3" s="1"/>
  <c r="AL239" i="3"/>
  <c r="AM239" i="3" s="1"/>
  <c r="H239" i="3" s="1"/>
  <c r="I239" i="3" s="1"/>
  <c r="BA239" i="3" s="1"/>
  <c r="AO245" i="3" l="1"/>
  <c r="AH240" i="3"/>
  <c r="AI240" i="3" s="1"/>
  <c r="AR240" i="3" s="1"/>
  <c r="Y244" i="3"/>
  <c r="P245" i="3"/>
  <c r="X245" i="3" s="1"/>
  <c r="AJ245" i="3"/>
  <c r="AU245" i="3"/>
  <c r="AV245" i="3" s="1"/>
  <c r="S246" i="3"/>
  <c r="O246" i="3"/>
  <c r="R246" i="3"/>
  <c r="Q246" i="3"/>
  <c r="AN246" i="3"/>
  <c r="T246" i="3"/>
  <c r="AC243" i="3"/>
  <c r="AA243" i="3"/>
  <c r="AB243" i="3"/>
  <c r="V245" i="3"/>
  <c r="W245" i="3" s="1"/>
  <c r="L248" i="3"/>
  <c r="AF242" i="3"/>
  <c r="AH242" i="3" s="1"/>
  <c r="AI242" i="3" s="1"/>
  <c r="BB239" i="3"/>
  <c r="BC239" i="3"/>
  <c r="M247" i="3"/>
  <c r="AP243" i="3"/>
  <c r="AQ243" i="3" s="1"/>
  <c r="J243" i="3" s="1"/>
  <c r="AF241" i="3"/>
  <c r="AG241" i="3" s="1"/>
  <c r="U244" i="3"/>
  <c r="Z244" i="3" s="1"/>
  <c r="AK240" i="3" l="1"/>
  <c r="AL240" i="3" s="1"/>
  <c r="AM240" i="3" s="1"/>
  <c r="H240" i="3" s="1"/>
  <c r="I240" i="3" s="1"/>
  <c r="BA240" i="3" s="1"/>
  <c r="AS240" i="3"/>
  <c r="AH241" i="3"/>
  <c r="AI241" i="3" s="1"/>
  <c r="AK241" i="3" s="1"/>
  <c r="AG242" i="3"/>
  <c r="AK242" i="3" s="1"/>
  <c r="AT240" i="3"/>
  <c r="K240" i="3" s="1"/>
  <c r="Y245" i="3"/>
  <c r="AR242" i="3"/>
  <c r="AS242" i="3"/>
  <c r="AD243" i="3"/>
  <c r="AE243" i="3"/>
  <c r="R247" i="3"/>
  <c r="S247" i="3"/>
  <c r="Q247" i="3"/>
  <c r="T247" i="3"/>
  <c r="AN247" i="3"/>
  <c r="O247" i="3"/>
  <c r="AB244" i="3"/>
  <c r="AA244" i="3"/>
  <c r="AC244" i="3"/>
  <c r="N247" i="3"/>
  <c r="M248" i="3"/>
  <c r="N248" i="3" s="1"/>
  <c r="AS241" i="3"/>
  <c r="V246" i="3"/>
  <c r="W246" i="3" s="1"/>
  <c r="U245" i="3"/>
  <c r="Z245" i="3" s="1"/>
  <c r="AP245" i="3" s="1"/>
  <c r="AQ245" i="3" s="1"/>
  <c r="J245" i="3" s="1"/>
  <c r="AO246" i="3"/>
  <c r="L249" i="3"/>
  <c r="AJ246" i="3"/>
  <c r="P246" i="3"/>
  <c r="X246" i="3" s="1"/>
  <c r="AU246" i="3"/>
  <c r="AV246" i="3" s="1"/>
  <c r="AP244" i="3"/>
  <c r="AQ244" i="3" s="1"/>
  <c r="J244" i="3" s="1"/>
  <c r="AR241" i="3" l="1"/>
  <c r="AT241" i="3"/>
  <c r="K241" i="3" s="1"/>
  <c r="AX241" i="3" s="1"/>
  <c r="AY241" i="3" s="1"/>
  <c r="AO247" i="3"/>
  <c r="AX240" i="3"/>
  <c r="AY240" i="3" s="1"/>
  <c r="AT242" i="3"/>
  <c r="K242" i="3" s="1"/>
  <c r="Y246" i="3"/>
  <c r="AL241" i="3"/>
  <c r="AM241" i="3" s="1"/>
  <c r="H241" i="3" s="1"/>
  <c r="I241" i="3" s="1"/>
  <c r="BA241" i="3" s="1"/>
  <c r="BB240" i="3"/>
  <c r="BC240" i="3"/>
  <c r="L250" i="3"/>
  <c r="V247" i="3"/>
  <c r="W247" i="3" s="1"/>
  <c r="AL242" i="3"/>
  <c r="AM242" i="3" s="1"/>
  <c r="H242" i="3" s="1"/>
  <c r="I242" i="3" s="1"/>
  <c r="BA242" i="3" s="1"/>
  <c r="AD244" i="3"/>
  <c r="AE244" i="3"/>
  <c r="M249" i="3"/>
  <c r="U246" i="3"/>
  <c r="Z246" i="3" s="1"/>
  <c r="AP246" i="3" s="1"/>
  <c r="AQ246" i="3" s="1"/>
  <c r="J246" i="3" s="1"/>
  <c r="P247" i="3"/>
  <c r="X247" i="3" s="1"/>
  <c r="AU247" i="3"/>
  <c r="AV247" i="3" s="1"/>
  <c r="AJ247" i="3"/>
  <c r="S248" i="3"/>
  <c r="AN248" i="3"/>
  <c r="R248" i="3"/>
  <c r="Q248" i="3"/>
  <c r="T248" i="3"/>
  <c r="O248" i="3"/>
  <c r="AB245" i="3"/>
  <c r="AC245" i="3"/>
  <c r="AA245" i="3"/>
  <c r="AF243" i="3"/>
  <c r="AG243" i="3" s="1"/>
  <c r="AX242" i="3" l="1"/>
  <c r="AY242" i="3" s="1"/>
  <c r="BB242" i="3"/>
  <c r="BC242" i="3"/>
  <c r="BB241" i="3"/>
  <c r="BC241" i="3"/>
  <c r="Y247" i="3"/>
  <c r="AJ248" i="3"/>
  <c r="P248" i="3"/>
  <c r="U248" i="3" s="1"/>
  <c r="AU248" i="3"/>
  <c r="AV248" i="3" s="1"/>
  <c r="V248" i="3"/>
  <c r="W248" i="3" s="1"/>
  <c r="U247" i="3"/>
  <c r="Z247" i="3" s="1"/>
  <c r="AP247" i="3" s="1"/>
  <c r="AQ247" i="3" s="1"/>
  <c r="J247" i="3" s="1"/>
  <c r="AO248" i="3"/>
  <c r="R249" i="3"/>
  <c r="S249" i="3"/>
  <c r="Q249" i="3"/>
  <c r="T249" i="3"/>
  <c r="AN249" i="3"/>
  <c r="O249" i="3"/>
  <c r="L251" i="3"/>
  <c r="N249" i="3"/>
  <c r="AH243" i="3"/>
  <c r="AI243" i="3" s="1"/>
  <c r="AF244" i="3"/>
  <c r="AH244" i="3" s="1"/>
  <c r="AI244" i="3" s="1"/>
  <c r="AE245" i="3"/>
  <c r="AD245" i="3"/>
  <c r="AA246" i="3"/>
  <c r="AC246" i="3"/>
  <c r="AB246" i="3"/>
  <c r="M250" i="3"/>
  <c r="AG244" i="3" l="1"/>
  <c r="Z248" i="3"/>
  <c r="X248" i="3"/>
  <c r="Y248" i="3" s="1"/>
  <c r="AC248" i="3"/>
  <c r="AR244" i="3"/>
  <c r="AS244" i="3"/>
  <c r="M251" i="3"/>
  <c r="N251" i="3" s="1"/>
  <c r="L252" i="3"/>
  <c r="AN250" i="3"/>
  <c r="R250" i="3"/>
  <c r="S250" i="3"/>
  <c r="Q250" i="3"/>
  <c r="T250" i="3"/>
  <c r="O250" i="3"/>
  <c r="AA247" i="3"/>
  <c r="AB247" i="3"/>
  <c r="AC247" i="3"/>
  <c r="AK244" i="3"/>
  <c r="AO249" i="3"/>
  <c r="AE246" i="3"/>
  <c r="AD246" i="3"/>
  <c r="AF245" i="3"/>
  <c r="AH245" i="3" s="1"/>
  <c r="AI245" i="3" s="1"/>
  <c r="N250" i="3"/>
  <c r="AS243" i="3"/>
  <c r="AR243" i="3"/>
  <c r="V249" i="3"/>
  <c r="W249" i="3" s="1"/>
  <c r="AU249" i="3"/>
  <c r="AV249" i="3" s="1"/>
  <c r="AJ249" i="3"/>
  <c r="P249" i="3"/>
  <c r="X249" i="3" s="1"/>
  <c r="AK243" i="3"/>
  <c r="AB248" i="3" l="1"/>
  <c r="AP248" i="3"/>
  <c r="AQ248" i="3" s="1"/>
  <c r="J248" i="3" s="1"/>
  <c r="AA248" i="3"/>
  <c r="U249" i="3"/>
  <c r="Z249" i="3" s="1"/>
  <c r="AP249" i="3" s="1"/>
  <c r="AQ249" i="3" s="1"/>
  <c r="J249" i="3" s="1"/>
  <c r="AT243" i="3"/>
  <c r="K243" i="3" s="1"/>
  <c r="AR245" i="3"/>
  <c r="Y249" i="3"/>
  <c r="S251" i="3"/>
  <c r="R251" i="3"/>
  <c r="AN251" i="3"/>
  <c r="T251" i="3"/>
  <c r="Q251" i="3"/>
  <c r="O251" i="3"/>
  <c r="AG245" i="3"/>
  <c r="AK245" i="3" s="1"/>
  <c r="AO250" i="3"/>
  <c r="AT244" i="3"/>
  <c r="K244" i="3" s="1"/>
  <c r="AF246" i="3"/>
  <c r="AH246" i="3" s="1"/>
  <c r="AI246" i="3" s="1"/>
  <c r="V250" i="3"/>
  <c r="W250" i="3" s="1"/>
  <c r="L253" i="3"/>
  <c r="AL243" i="3"/>
  <c r="AM243" i="3" s="1"/>
  <c r="H243" i="3" s="1"/>
  <c r="I243" i="3" s="1"/>
  <c r="BA243" i="3" s="1"/>
  <c r="P250" i="3"/>
  <c r="U250" i="3" s="1"/>
  <c r="AJ250" i="3"/>
  <c r="AU250" i="3"/>
  <c r="AV250" i="3" s="1"/>
  <c r="M252" i="3"/>
  <c r="AE247" i="3"/>
  <c r="AD247" i="3"/>
  <c r="AL244" i="3"/>
  <c r="AM244" i="3" s="1"/>
  <c r="H244" i="3" s="1"/>
  <c r="I244" i="3" s="1"/>
  <c r="BA244" i="3" s="1"/>
  <c r="AD248" i="3"/>
  <c r="AE248" i="3"/>
  <c r="Z250" i="3" l="1"/>
  <c r="AS245" i="3"/>
  <c r="AT245" i="3" s="1"/>
  <c r="K245" i="3" s="1"/>
  <c r="AG246" i="3"/>
  <c r="AS246" i="3" s="1"/>
  <c r="AO251" i="3"/>
  <c r="AX243" i="3"/>
  <c r="AY243" i="3" s="1"/>
  <c r="AR246" i="3"/>
  <c r="BB243" i="3"/>
  <c r="BC243" i="3"/>
  <c r="AC250" i="3"/>
  <c r="AF247" i="3"/>
  <c r="AG247" i="3" s="1"/>
  <c r="AB249" i="3"/>
  <c r="AC249" i="3"/>
  <c r="AA249" i="3"/>
  <c r="BC244" i="3"/>
  <c r="BB244" i="3"/>
  <c r="AJ251" i="3"/>
  <c r="P251" i="3"/>
  <c r="X251" i="3" s="1"/>
  <c r="AU251" i="3"/>
  <c r="AV251" i="3" s="1"/>
  <c r="AN252" i="3"/>
  <c r="R252" i="3"/>
  <c r="O252" i="3"/>
  <c r="Q252" i="3"/>
  <c r="S252" i="3"/>
  <c r="T252" i="3"/>
  <c r="X250" i="3"/>
  <c r="AB250" i="3" s="1"/>
  <c r="AX244" i="3"/>
  <c r="AY244" i="3" s="1"/>
  <c r="V251" i="3"/>
  <c r="W251" i="3" s="1"/>
  <c r="N252" i="3"/>
  <c r="L254" i="3"/>
  <c r="AF248" i="3"/>
  <c r="AG248" i="3" s="1"/>
  <c r="M253" i="3"/>
  <c r="N253" i="3" s="1"/>
  <c r="AL245" i="3"/>
  <c r="AM245" i="3" s="1"/>
  <c r="H245" i="3" s="1"/>
  <c r="I245" i="3" s="1"/>
  <c r="BA245" i="3" s="1"/>
  <c r="AX245" i="3" l="1"/>
  <c r="AY245" i="3" s="1"/>
  <c r="AK246" i="3"/>
  <c r="AL246" i="3" s="1"/>
  <c r="AM246" i="3" s="1"/>
  <c r="H246" i="3" s="1"/>
  <c r="I246" i="3" s="1"/>
  <c r="BA246" i="3" s="1"/>
  <c r="AT246" i="3"/>
  <c r="K246" i="3" s="1"/>
  <c r="AX246" i="3" s="1"/>
  <c r="AY246" i="3" s="1"/>
  <c r="Y251" i="3"/>
  <c r="AD249" i="3"/>
  <c r="AE249" i="3"/>
  <c r="BC245" i="3"/>
  <c r="BB245" i="3"/>
  <c r="L255" i="3"/>
  <c r="V252" i="3"/>
  <c r="W252" i="3" s="1"/>
  <c r="S253" i="3"/>
  <c r="O253" i="3"/>
  <c r="Q253" i="3"/>
  <c r="T253" i="3"/>
  <c r="R253" i="3"/>
  <c r="AN253" i="3"/>
  <c r="U251" i="3"/>
  <c r="Z251" i="3" s="1"/>
  <c r="AP251" i="3" s="1"/>
  <c r="AQ251" i="3" s="1"/>
  <c r="J251" i="3" s="1"/>
  <c r="AJ252" i="3"/>
  <c r="AU252" i="3"/>
  <c r="AV252" i="3" s="1"/>
  <c r="P252" i="3"/>
  <c r="X252" i="3" s="1"/>
  <c r="AH247" i="3"/>
  <c r="AI247" i="3" s="1"/>
  <c r="AK247" i="3" s="1"/>
  <c r="AD250" i="3"/>
  <c r="AE250" i="3"/>
  <c r="Y250" i="3"/>
  <c r="AP250" i="3"/>
  <c r="AQ250" i="3" s="1"/>
  <c r="J250" i="3" s="1"/>
  <c r="AO252" i="3"/>
  <c r="AA250" i="3"/>
  <c r="M254" i="3"/>
  <c r="N254" i="3" s="1"/>
  <c r="AH248" i="3"/>
  <c r="AI248" i="3" s="1"/>
  <c r="AO253" i="3" l="1"/>
  <c r="BB246" i="3"/>
  <c r="BC246" i="3"/>
  <c r="AL247" i="3"/>
  <c r="AM247" i="3" s="1"/>
  <c r="H247" i="3" s="1"/>
  <c r="I247" i="3" s="1"/>
  <c r="BA247" i="3" s="1"/>
  <c r="Y252" i="3"/>
  <c r="AF249" i="3"/>
  <c r="AH249" i="3" s="1"/>
  <c r="AI249" i="3" s="1"/>
  <c r="AF250" i="3"/>
  <c r="AG250" i="3" s="1"/>
  <c r="U252" i="3"/>
  <c r="Z252" i="3" s="1"/>
  <c r="AP252" i="3" s="1"/>
  <c r="AQ252" i="3" s="1"/>
  <c r="J252" i="3" s="1"/>
  <c r="S254" i="3"/>
  <c r="AN254" i="3"/>
  <c r="Q254" i="3"/>
  <c r="R254" i="3"/>
  <c r="O254" i="3"/>
  <c r="T254" i="3"/>
  <c r="V253" i="3"/>
  <c r="W253" i="3" s="1"/>
  <c r="L256" i="3"/>
  <c r="AS248" i="3"/>
  <c r="AR248" i="3"/>
  <c r="P253" i="3"/>
  <c r="X253" i="3" s="1"/>
  <c r="AJ253" i="3"/>
  <c r="AU253" i="3"/>
  <c r="AV253" i="3" s="1"/>
  <c r="M255" i="3"/>
  <c r="AS247" i="3"/>
  <c r="AR247" i="3"/>
  <c r="AA251" i="3"/>
  <c r="AC251" i="3"/>
  <c r="AB251" i="3"/>
  <c r="AK248" i="3"/>
  <c r="AH250" i="3" l="1"/>
  <c r="AI250" i="3" s="1"/>
  <c r="AR250" i="3" s="1"/>
  <c r="AT248" i="3"/>
  <c r="K248" i="3" s="1"/>
  <c r="AX248" i="3" s="1"/>
  <c r="AY248" i="3" s="1"/>
  <c r="AT247" i="3"/>
  <c r="K247" i="3" s="1"/>
  <c r="AX247" i="3" s="1"/>
  <c r="AY247" i="3" s="1"/>
  <c r="AG249" i="3"/>
  <c r="AS249" i="3"/>
  <c r="AR249" i="3"/>
  <c r="Y253" i="3"/>
  <c r="P254" i="3"/>
  <c r="X254" i="3" s="1"/>
  <c r="AU254" i="3"/>
  <c r="AV254" i="3" s="1"/>
  <c r="AJ254" i="3"/>
  <c r="AA252" i="3"/>
  <c r="AC252" i="3"/>
  <c r="AB252" i="3"/>
  <c r="AO254" i="3"/>
  <c r="AL248" i="3"/>
  <c r="AM248" i="3" s="1"/>
  <c r="H248" i="3" s="1"/>
  <c r="I248" i="3" s="1"/>
  <c r="BA248" i="3" s="1"/>
  <c r="S255" i="3"/>
  <c r="Q255" i="3"/>
  <c r="R255" i="3"/>
  <c r="T255" i="3"/>
  <c r="AN255" i="3"/>
  <c r="O255" i="3"/>
  <c r="M256" i="3"/>
  <c r="N256" i="3" s="1"/>
  <c r="AK249" i="3"/>
  <c r="U253" i="3"/>
  <c r="Z253" i="3" s="1"/>
  <c r="AP253" i="3" s="1"/>
  <c r="AQ253" i="3" s="1"/>
  <c r="J253" i="3" s="1"/>
  <c r="BB247" i="3"/>
  <c r="BC247" i="3"/>
  <c r="V254" i="3"/>
  <c r="W254" i="3" s="1"/>
  <c r="AE251" i="3"/>
  <c r="AD251" i="3"/>
  <c r="N255" i="3"/>
  <c r="L257" i="3"/>
  <c r="AK250" i="3" l="1"/>
  <c r="AL250" i="3" s="1"/>
  <c r="AM250" i="3" s="1"/>
  <c r="H250" i="3" s="1"/>
  <c r="I250" i="3" s="1"/>
  <c r="BA250" i="3" s="1"/>
  <c r="AS250" i="3"/>
  <c r="AO255" i="3"/>
  <c r="AT249" i="3"/>
  <c r="K249" i="3" s="1"/>
  <c r="Y254" i="3"/>
  <c r="BB248" i="3"/>
  <c r="BC248" i="3"/>
  <c r="AX249" i="3"/>
  <c r="AY249" i="3" s="1"/>
  <c r="U254" i="3"/>
  <c r="Z254" i="3" s="1"/>
  <c r="V255" i="3"/>
  <c r="W255" i="3" s="1"/>
  <c r="AF251" i="3"/>
  <c r="AH251" i="3" s="1"/>
  <c r="AI251" i="3" s="1"/>
  <c r="L258" i="3"/>
  <c r="AU255" i="3"/>
  <c r="AV255" i="3" s="1"/>
  <c r="P255" i="3"/>
  <c r="U255" i="3" s="1"/>
  <c r="AJ255" i="3"/>
  <c r="M257" i="3"/>
  <c r="AC253" i="3"/>
  <c r="AA253" i="3"/>
  <c r="AB253" i="3"/>
  <c r="AL249" i="3"/>
  <c r="AM249" i="3" s="1"/>
  <c r="H249" i="3" s="1"/>
  <c r="I249" i="3" s="1"/>
  <c r="BA249" i="3" s="1"/>
  <c r="R256" i="3"/>
  <c r="S256" i="3"/>
  <c r="O256" i="3"/>
  <c r="AN256" i="3"/>
  <c r="T256" i="3"/>
  <c r="Q256" i="3"/>
  <c r="AE252" i="3"/>
  <c r="AD252" i="3"/>
  <c r="AT250" i="3"/>
  <c r="K250" i="3" s="1"/>
  <c r="AO256" i="3" l="1"/>
  <c r="Z255" i="3"/>
  <c r="X255" i="3"/>
  <c r="Y255" i="3" s="1"/>
  <c r="AG251" i="3"/>
  <c r="AS251" i="3" s="1"/>
  <c r="AC255" i="3"/>
  <c r="BB250" i="3"/>
  <c r="BC250" i="3"/>
  <c r="AR251" i="3"/>
  <c r="BC249" i="3"/>
  <c r="BB249" i="3"/>
  <c r="AX250" i="3"/>
  <c r="AY250" i="3" s="1"/>
  <c r="AE253" i="3"/>
  <c r="AD253" i="3"/>
  <c r="L259" i="3"/>
  <c r="M258" i="3"/>
  <c r="R257" i="3"/>
  <c r="S257" i="3"/>
  <c r="Q257" i="3"/>
  <c r="T257" i="3"/>
  <c r="AN257" i="3"/>
  <c r="O257" i="3"/>
  <c r="V256" i="3"/>
  <c r="W256" i="3" s="1"/>
  <c r="AB254" i="3"/>
  <c r="AA254" i="3"/>
  <c r="AC254" i="3"/>
  <c r="N257" i="3"/>
  <c r="AF252" i="3"/>
  <c r="AH252" i="3" s="1"/>
  <c r="AI252" i="3" s="1"/>
  <c r="AJ256" i="3"/>
  <c r="AU256" i="3"/>
  <c r="AV256" i="3" s="1"/>
  <c r="P256" i="3"/>
  <c r="X256" i="3" s="1"/>
  <c r="AP254" i="3"/>
  <c r="AQ254" i="3" s="1"/>
  <c r="J254" i="3" s="1"/>
  <c r="AB255" i="3" l="1"/>
  <c r="AK251" i="3"/>
  <c r="AL251" i="3" s="1"/>
  <c r="AM251" i="3" s="1"/>
  <c r="H251" i="3" s="1"/>
  <c r="I251" i="3" s="1"/>
  <c r="BA251" i="3" s="1"/>
  <c r="AA255" i="3"/>
  <c r="AP255" i="3"/>
  <c r="AQ255" i="3" s="1"/>
  <c r="J255" i="3" s="1"/>
  <c r="AG252" i="3"/>
  <c r="AS252" i="3" s="1"/>
  <c r="U256" i="3"/>
  <c r="Z256" i="3" s="1"/>
  <c r="AP256" i="3" s="1"/>
  <c r="AQ256" i="3" s="1"/>
  <c r="J256" i="3" s="1"/>
  <c r="AO257" i="3"/>
  <c r="AT251" i="3"/>
  <c r="K251" i="3" s="1"/>
  <c r="AX251" i="3" s="1"/>
  <c r="AY251" i="3" s="1"/>
  <c r="AR252" i="3"/>
  <c r="Y256" i="3"/>
  <c r="M259" i="3"/>
  <c r="N259" i="3" s="1"/>
  <c r="AD254" i="3"/>
  <c r="AE254" i="3"/>
  <c r="L260" i="3"/>
  <c r="AK252" i="3"/>
  <c r="V257" i="3"/>
  <c r="W257" i="3" s="1"/>
  <c r="AE255" i="3"/>
  <c r="AD255" i="3"/>
  <c r="AF253" i="3"/>
  <c r="AH253" i="3" s="1"/>
  <c r="AI253" i="3" s="1"/>
  <c r="P257" i="3"/>
  <c r="X257" i="3" s="1"/>
  <c r="AJ257" i="3"/>
  <c r="AU257" i="3"/>
  <c r="AV257" i="3" s="1"/>
  <c r="AN258" i="3"/>
  <c r="S258" i="3"/>
  <c r="R258" i="3"/>
  <c r="Q258" i="3"/>
  <c r="T258" i="3"/>
  <c r="O258" i="3"/>
  <c r="N258" i="3"/>
  <c r="AB256" i="3" l="1"/>
  <c r="AA256" i="3"/>
  <c r="AC256" i="3"/>
  <c r="AT252" i="3"/>
  <c r="K252" i="3" s="1"/>
  <c r="AX252" i="3" s="1"/>
  <c r="AY252" i="3" s="1"/>
  <c r="AO258" i="3"/>
  <c r="AG253" i="3"/>
  <c r="AS253" i="3" s="1"/>
  <c r="Y257" i="3"/>
  <c r="BC251" i="3"/>
  <c r="BB251" i="3"/>
  <c r="AR253" i="3"/>
  <c r="M260" i="3"/>
  <c r="N260" i="3" s="1"/>
  <c r="AL252" i="3"/>
  <c r="AM252" i="3" s="1"/>
  <c r="H252" i="3" s="1"/>
  <c r="I252" i="3" s="1"/>
  <c r="BA252" i="3" s="1"/>
  <c r="V258" i="3"/>
  <c r="W258" i="3" s="1"/>
  <c r="AF255" i="3"/>
  <c r="AH255" i="3" s="1"/>
  <c r="AI255" i="3" s="1"/>
  <c r="L261" i="3"/>
  <c r="P258" i="3"/>
  <c r="X258" i="3" s="1"/>
  <c r="AJ258" i="3"/>
  <c r="AU258" i="3"/>
  <c r="AV258" i="3" s="1"/>
  <c r="U257" i="3"/>
  <c r="Z257" i="3" s="1"/>
  <c r="AP257" i="3" s="1"/>
  <c r="AQ257" i="3" s="1"/>
  <c r="J257" i="3" s="1"/>
  <c r="AE256" i="3"/>
  <c r="AD256" i="3"/>
  <c r="AF254" i="3"/>
  <c r="AG254" i="3" s="1"/>
  <c r="S259" i="3"/>
  <c r="R259" i="3"/>
  <c r="Q259" i="3"/>
  <c r="O259" i="3"/>
  <c r="AN259" i="3"/>
  <c r="T259" i="3"/>
  <c r="AK253" i="3" l="1"/>
  <c r="AL253" i="3" s="1"/>
  <c r="AM253" i="3" s="1"/>
  <c r="H253" i="3" s="1"/>
  <c r="I253" i="3" s="1"/>
  <c r="BA253" i="3" s="1"/>
  <c r="AO259" i="3"/>
  <c r="U258" i="3"/>
  <c r="Z258" i="3" s="1"/>
  <c r="AC258" i="3" s="1"/>
  <c r="Y258" i="3"/>
  <c r="AR255" i="3"/>
  <c r="BB252" i="3"/>
  <c r="BC252" i="3"/>
  <c r="AF256" i="3"/>
  <c r="AH256" i="3" s="1"/>
  <c r="AI256" i="3" s="1"/>
  <c r="AG255" i="3"/>
  <c r="AK255" i="3" s="1"/>
  <c r="AT253" i="3"/>
  <c r="K253" i="3" s="1"/>
  <c r="L262" i="3"/>
  <c r="P259" i="3"/>
  <c r="U259" i="3" s="1"/>
  <c r="AJ259" i="3"/>
  <c r="AU259" i="3"/>
  <c r="AV259" i="3" s="1"/>
  <c r="R260" i="3"/>
  <c r="Q260" i="3"/>
  <c r="O260" i="3"/>
  <c r="AN260" i="3"/>
  <c r="T260" i="3"/>
  <c r="S260" i="3"/>
  <c r="M261" i="3"/>
  <c r="N261" i="3" s="1"/>
  <c r="AH254" i="3"/>
  <c r="AI254" i="3" s="1"/>
  <c r="AK254" i="3" s="1"/>
  <c r="AC257" i="3"/>
  <c r="AA257" i="3"/>
  <c r="AB257" i="3"/>
  <c r="V259" i="3"/>
  <c r="W259" i="3" s="1"/>
  <c r="AO260" i="3" l="1"/>
  <c r="AP258" i="3"/>
  <c r="AQ258" i="3" s="1"/>
  <c r="J258" i="3" s="1"/>
  <c r="AB258" i="3"/>
  <c r="AE258" i="3" s="1"/>
  <c r="AA258" i="3"/>
  <c r="Z259" i="3"/>
  <c r="AC259" i="3" s="1"/>
  <c r="AG256" i="3"/>
  <c r="AS256" i="3" s="1"/>
  <c r="BB253" i="3"/>
  <c r="BC253" i="3"/>
  <c r="AR256" i="3"/>
  <c r="AL254" i="3"/>
  <c r="AM254" i="3" s="1"/>
  <c r="H254" i="3" s="1"/>
  <c r="I254" i="3" s="1"/>
  <c r="BA254" i="3" s="1"/>
  <c r="AL255" i="3"/>
  <c r="AM255" i="3" s="1"/>
  <c r="H255" i="3" s="1"/>
  <c r="I255" i="3" s="1"/>
  <c r="BA255" i="3" s="1"/>
  <c r="AS255" i="3"/>
  <c r="AT255" i="3" s="1"/>
  <c r="K255" i="3" s="1"/>
  <c r="V260" i="3"/>
  <c r="W260" i="3" s="1"/>
  <c r="X259" i="3"/>
  <c r="S261" i="3"/>
  <c r="AN261" i="3"/>
  <c r="R261" i="3"/>
  <c r="T261" i="3"/>
  <c r="Q261" i="3"/>
  <c r="O261" i="3"/>
  <c r="AX253" i="3"/>
  <c r="AY253" i="3" s="1"/>
  <c r="AE257" i="3"/>
  <c r="AD257" i="3"/>
  <c r="P260" i="3"/>
  <c r="U260" i="3" s="1"/>
  <c r="AJ260" i="3"/>
  <c r="AU260" i="3"/>
  <c r="AV260" i="3" s="1"/>
  <c r="L263" i="3"/>
  <c r="AS254" i="3"/>
  <c r="AR254" i="3"/>
  <c r="M262" i="3"/>
  <c r="N262" i="3" s="1"/>
  <c r="AD258" i="3" l="1"/>
  <c r="AK256" i="3"/>
  <c r="AL256" i="3" s="1"/>
  <c r="AM256" i="3" s="1"/>
  <c r="H256" i="3" s="1"/>
  <c r="I256" i="3" s="1"/>
  <c r="BA256" i="3" s="1"/>
  <c r="AA259" i="3"/>
  <c r="AT254" i="3"/>
  <c r="K254" i="3" s="1"/>
  <c r="AX254" i="3" s="1"/>
  <c r="AY254" i="3" s="1"/>
  <c r="Z260" i="3"/>
  <c r="AC260" i="3" s="1"/>
  <c r="BC254" i="3"/>
  <c r="BB254" i="3"/>
  <c r="AX255" i="3"/>
  <c r="AY255" i="3" s="1"/>
  <c r="X260" i="3"/>
  <c r="P261" i="3"/>
  <c r="X261" i="3" s="1"/>
  <c r="AJ261" i="3"/>
  <c r="AU261" i="3"/>
  <c r="AV261" i="3" s="1"/>
  <c r="AF258" i="3"/>
  <c r="Y259" i="3"/>
  <c r="AP259" i="3"/>
  <c r="AQ259" i="3" s="1"/>
  <c r="J259" i="3" s="1"/>
  <c r="AB259" i="3"/>
  <c r="BC255" i="3"/>
  <c r="BB255" i="3"/>
  <c r="L264" i="3"/>
  <c r="AF257" i="3"/>
  <c r="AG257" i="3" s="1"/>
  <c r="AT256" i="3"/>
  <c r="K256" i="3" s="1"/>
  <c r="V261" i="3"/>
  <c r="W261" i="3" s="1"/>
  <c r="S262" i="3"/>
  <c r="R262" i="3"/>
  <c r="Q262" i="3"/>
  <c r="AN262" i="3"/>
  <c r="T262" i="3"/>
  <c r="O262" i="3"/>
  <c r="M263" i="3"/>
  <c r="N263" i="3" s="1"/>
  <c r="AO261" i="3"/>
  <c r="AH258" i="3" l="1"/>
  <c r="AI258" i="3" s="1"/>
  <c r="AR258" i="3" s="1"/>
  <c r="U261" i="3"/>
  <c r="AH257" i="3"/>
  <c r="AI257" i="3" s="1"/>
  <c r="AS257" i="3" s="1"/>
  <c r="AG258" i="3"/>
  <c r="AO262" i="3"/>
  <c r="AX256" i="3"/>
  <c r="AY256" i="3" s="1"/>
  <c r="V262" i="3"/>
  <c r="W262" i="3" s="1"/>
  <c r="AN263" i="3"/>
  <c r="O263" i="3"/>
  <c r="T263" i="3"/>
  <c r="S263" i="3"/>
  <c r="Q263" i="3"/>
  <c r="R263" i="3"/>
  <c r="AU262" i="3"/>
  <c r="AV262" i="3" s="1"/>
  <c r="AJ262" i="3"/>
  <c r="P262" i="3"/>
  <c r="U262" i="3" s="1"/>
  <c r="Z262" i="3" s="1"/>
  <c r="AD259" i="3"/>
  <c r="AE259" i="3"/>
  <c r="AP260" i="3"/>
  <c r="AQ260" i="3" s="1"/>
  <c r="J260" i="3" s="1"/>
  <c r="Y260" i="3"/>
  <c r="AA260" i="3"/>
  <c r="Z261" i="3"/>
  <c r="AR257" i="3"/>
  <c r="BB256" i="3"/>
  <c r="BC256" i="3"/>
  <c r="AK257" i="3"/>
  <c r="AB260" i="3"/>
  <c r="Y261" i="3"/>
  <c r="L265" i="3"/>
  <c r="M264" i="3"/>
  <c r="N264" i="3" s="1"/>
  <c r="AK258" i="3" l="1"/>
  <c r="AL258" i="3" s="1"/>
  <c r="AM258" i="3" s="1"/>
  <c r="H258" i="3" s="1"/>
  <c r="I258" i="3" s="1"/>
  <c r="BA258" i="3" s="1"/>
  <c r="AT257" i="3"/>
  <c r="K257" i="3" s="1"/>
  <c r="AX257" i="3" s="1"/>
  <c r="AY257" i="3" s="1"/>
  <c r="AS258" i="3"/>
  <c r="AT258" i="3" s="1"/>
  <c r="K258" i="3" s="1"/>
  <c r="X262" i="3"/>
  <c r="AA262" i="3" s="1"/>
  <c r="AE260" i="3"/>
  <c r="AD260" i="3"/>
  <c r="AC262" i="3"/>
  <c r="M265" i="3"/>
  <c r="N265" i="3" s="1"/>
  <c r="AF259" i="3"/>
  <c r="AG259" i="3" s="1"/>
  <c r="AA261" i="3"/>
  <c r="AB261" i="3"/>
  <c r="AC261" i="3"/>
  <c r="L266" i="3"/>
  <c r="AP261" i="3"/>
  <c r="AQ261" i="3" s="1"/>
  <c r="J261" i="3" s="1"/>
  <c r="V263" i="3"/>
  <c r="W263" i="3" s="1"/>
  <c r="S264" i="3"/>
  <c r="T264" i="3"/>
  <c r="R264" i="3"/>
  <c r="Q264" i="3"/>
  <c r="AN264" i="3"/>
  <c r="O264" i="3"/>
  <c r="AL257" i="3"/>
  <c r="AM257" i="3" s="1"/>
  <c r="H257" i="3" s="1"/>
  <c r="I257" i="3" s="1"/>
  <c r="BA257" i="3" s="1"/>
  <c r="AJ263" i="3"/>
  <c r="P263" i="3"/>
  <c r="X263" i="3" s="1"/>
  <c r="AU263" i="3"/>
  <c r="AV263" i="3" s="1"/>
  <c r="AO263" i="3"/>
  <c r="Y262" i="3" l="1"/>
  <c r="AX258" i="3"/>
  <c r="AY258" i="3" s="1"/>
  <c r="AP262" i="3"/>
  <c r="AQ262" i="3" s="1"/>
  <c r="J262" i="3" s="1"/>
  <c r="AB262" i="3"/>
  <c r="AD262" i="3" s="1"/>
  <c r="AH259" i="3"/>
  <c r="AI259" i="3" s="1"/>
  <c r="AR259" i="3" s="1"/>
  <c r="U263" i="3"/>
  <c r="Z263" i="3" s="1"/>
  <c r="AP263" i="3" s="1"/>
  <c r="AQ263" i="3" s="1"/>
  <c r="J263" i="3" s="1"/>
  <c r="AO264" i="3"/>
  <c r="BB258" i="3"/>
  <c r="BC258" i="3"/>
  <c r="BB257" i="3"/>
  <c r="BC257" i="3"/>
  <c r="AF260" i="3"/>
  <c r="AG260" i="3" s="1"/>
  <c r="Y263" i="3"/>
  <c r="L267" i="3"/>
  <c r="AD261" i="3"/>
  <c r="AE261" i="3"/>
  <c r="AJ264" i="3"/>
  <c r="P264" i="3"/>
  <c r="U264" i="3" s="1"/>
  <c r="AU264" i="3"/>
  <c r="AV264" i="3" s="1"/>
  <c r="M266" i="3"/>
  <c r="N266" i="3" s="1"/>
  <c r="S265" i="3"/>
  <c r="R265" i="3"/>
  <c r="AN265" i="3"/>
  <c r="Q265" i="3"/>
  <c r="O265" i="3"/>
  <c r="T265" i="3"/>
  <c r="V264" i="3"/>
  <c r="W264" i="3" s="1"/>
  <c r="AE262" i="3"/>
  <c r="AB263" i="3" l="1"/>
  <c r="AA263" i="3"/>
  <c r="AC263" i="3"/>
  <c r="AE263" i="3" s="1"/>
  <c r="AO265" i="3"/>
  <c r="AS259" i="3"/>
  <c r="AT259" i="3" s="1"/>
  <c r="K259" i="3" s="1"/>
  <c r="AK259" i="3"/>
  <c r="AL259" i="3" s="1"/>
  <c r="AM259" i="3" s="1"/>
  <c r="H259" i="3" s="1"/>
  <c r="I259" i="3" s="1"/>
  <c r="BA259" i="3" s="1"/>
  <c r="BB259" i="3" s="1"/>
  <c r="X264" i="3"/>
  <c r="Y264" i="3" s="1"/>
  <c r="Z264" i="3"/>
  <c r="AF261" i="3"/>
  <c r="AG261" i="3" s="1"/>
  <c r="L268" i="3"/>
  <c r="M267" i="3"/>
  <c r="V265" i="3"/>
  <c r="W265" i="3" s="1"/>
  <c r="AF262" i="3"/>
  <c r="AH262" i="3" s="1"/>
  <c r="AI262" i="3" s="1"/>
  <c r="R266" i="3"/>
  <c r="S266" i="3"/>
  <c r="AN266" i="3"/>
  <c r="O266" i="3"/>
  <c r="Q266" i="3"/>
  <c r="T266" i="3"/>
  <c r="AH260" i="3"/>
  <c r="AI260" i="3" s="1"/>
  <c r="P265" i="3"/>
  <c r="U265" i="3" s="1"/>
  <c r="AJ265" i="3"/>
  <c r="AU265" i="3"/>
  <c r="AV265" i="3" s="1"/>
  <c r="AD263" i="3"/>
  <c r="BC259" i="3" l="1"/>
  <c r="Z265" i="3"/>
  <c r="AG262" i="3"/>
  <c r="AS262" i="3" s="1"/>
  <c r="AH261" i="3"/>
  <c r="AI261" i="3" s="1"/>
  <c r="AK261" i="3" s="1"/>
  <c r="AO266" i="3"/>
  <c r="AC265" i="3"/>
  <c r="AR262" i="3"/>
  <c r="AX259" i="3"/>
  <c r="AY259" i="3" s="1"/>
  <c r="X265" i="3"/>
  <c r="L269" i="3"/>
  <c r="AC264" i="3"/>
  <c r="AB264" i="3"/>
  <c r="AA264" i="3"/>
  <c r="Q267" i="3"/>
  <c r="AN267" i="3"/>
  <c r="O267" i="3"/>
  <c r="R267" i="3"/>
  <c r="S267" i="3"/>
  <c r="T267" i="3"/>
  <c r="AS260" i="3"/>
  <c r="AR260" i="3"/>
  <c r="AK262" i="3"/>
  <c r="AF263" i="3"/>
  <c r="AH263" i="3" s="1"/>
  <c r="AI263" i="3" s="1"/>
  <c r="N267" i="3"/>
  <c r="M268" i="3"/>
  <c r="N268" i="3" s="1"/>
  <c r="V266" i="3"/>
  <c r="W266" i="3" s="1"/>
  <c r="AU266" i="3"/>
  <c r="AV266" i="3" s="1"/>
  <c r="P266" i="3"/>
  <c r="U266" i="3" s="1"/>
  <c r="AJ266" i="3"/>
  <c r="AP264" i="3"/>
  <c r="AQ264" i="3" s="1"/>
  <c r="J264" i="3" s="1"/>
  <c r="AK260" i="3"/>
  <c r="AA265" i="3" l="1"/>
  <c r="AB265" i="3"/>
  <c r="AS261" i="3"/>
  <c r="AT262" i="3"/>
  <c r="K262" i="3" s="1"/>
  <c r="AX262" i="3" s="1"/>
  <c r="AY262" i="3" s="1"/>
  <c r="AR261" i="3"/>
  <c r="AG263" i="3"/>
  <c r="AK263" i="3" s="1"/>
  <c r="AL263" i="3" s="1"/>
  <c r="AM263" i="3" s="1"/>
  <c r="H263" i="3" s="1"/>
  <c r="I263" i="3" s="1"/>
  <c r="BA263" i="3" s="1"/>
  <c r="X266" i="3"/>
  <c r="Y266" i="3" s="1"/>
  <c r="AT260" i="3"/>
  <c r="K260" i="3" s="1"/>
  <c r="AX260" i="3" s="1"/>
  <c r="AY260" i="3" s="1"/>
  <c r="AR263" i="3"/>
  <c r="AL261" i="3"/>
  <c r="AM261" i="3" s="1"/>
  <c r="H261" i="3" s="1"/>
  <c r="I261" i="3" s="1"/>
  <c r="BA261" i="3" s="1"/>
  <c r="AL262" i="3"/>
  <c r="AM262" i="3" s="1"/>
  <c r="H262" i="3" s="1"/>
  <c r="I262" i="3" s="1"/>
  <c r="BA262" i="3" s="1"/>
  <c r="AL260" i="3"/>
  <c r="AM260" i="3" s="1"/>
  <c r="H260" i="3" s="1"/>
  <c r="I260" i="3" s="1"/>
  <c r="BA260" i="3" s="1"/>
  <c r="L270" i="3"/>
  <c r="AE264" i="3"/>
  <c r="AD264" i="3"/>
  <c r="S268" i="3"/>
  <c r="Q268" i="3"/>
  <c r="T268" i="3"/>
  <c r="O268" i="3"/>
  <c r="R268" i="3"/>
  <c r="AN268" i="3"/>
  <c r="AO267" i="3"/>
  <c r="M269" i="3"/>
  <c r="N269" i="3" s="1"/>
  <c r="AD265" i="3"/>
  <c r="AE265" i="3"/>
  <c r="AJ267" i="3"/>
  <c r="P267" i="3"/>
  <c r="U267" i="3" s="1"/>
  <c r="AU267" i="3"/>
  <c r="AV267" i="3" s="1"/>
  <c r="V267" i="3"/>
  <c r="W267" i="3" s="1"/>
  <c r="Z266" i="3"/>
  <c r="Y265" i="3"/>
  <c r="AP265" i="3"/>
  <c r="AQ265" i="3" s="1"/>
  <c r="J265" i="3" s="1"/>
  <c r="AT261" i="3" l="1"/>
  <c r="K261" i="3" s="1"/>
  <c r="AX261" i="3" s="1"/>
  <c r="AY261" i="3" s="1"/>
  <c r="AP266" i="3"/>
  <c r="AQ266" i="3" s="1"/>
  <c r="J266" i="3" s="1"/>
  <c r="AS263" i="3"/>
  <c r="AT263" i="3" s="1"/>
  <c r="K263" i="3" s="1"/>
  <c r="AO268" i="3"/>
  <c r="Z267" i="3"/>
  <c r="AC267" i="3" s="1"/>
  <c r="BB261" i="3"/>
  <c r="BC261" i="3"/>
  <c r="AC266" i="3"/>
  <c r="AB266" i="3"/>
  <c r="AA266" i="3"/>
  <c r="V268" i="3"/>
  <c r="W268" i="3" s="1"/>
  <c r="BC263" i="3"/>
  <c r="BB263" i="3"/>
  <c r="BC262" i="3"/>
  <c r="BB262" i="3"/>
  <c r="AF265" i="3"/>
  <c r="AH265" i="3" s="1"/>
  <c r="AI265" i="3" s="1"/>
  <c r="X267" i="3"/>
  <c r="BB260" i="3"/>
  <c r="BC260" i="3"/>
  <c r="AF264" i="3"/>
  <c r="AH264" i="3" s="1"/>
  <c r="AI264" i="3" s="1"/>
  <c r="L271" i="3"/>
  <c r="M270" i="3"/>
  <c r="N270" i="3" s="1"/>
  <c r="R269" i="3"/>
  <c r="Q269" i="3"/>
  <c r="T269" i="3"/>
  <c r="AN269" i="3"/>
  <c r="O269" i="3"/>
  <c r="S269" i="3"/>
  <c r="P268" i="3"/>
  <c r="U268" i="3" s="1"/>
  <c r="AU268" i="3"/>
  <c r="AV268" i="3" s="1"/>
  <c r="AJ268" i="3"/>
  <c r="Z268" i="3" l="1"/>
  <c r="AB267" i="3"/>
  <c r="AG265" i="3"/>
  <c r="AS265" i="3" s="1"/>
  <c r="AG264" i="3"/>
  <c r="AS264" i="3" s="1"/>
  <c r="AD267" i="3"/>
  <c r="AE267" i="3"/>
  <c r="AC268" i="3"/>
  <c r="AX263" i="3"/>
  <c r="AY263" i="3" s="1"/>
  <c r="X268" i="3"/>
  <c r="AA268" i="3" s="1"/>
  <c r="AR264" i="3"/>
  <c r="S270" i="3"/>
  <c r="T270" i="3"/>
  <c r="O270" i="3"/>
  <c r="R270" i="3"/>
  <c r="AN270" i="3"/>
  <c r="Q270" i="3"/>
  <c r="AR265" i="3"/>
  <c r="AU269" i="3"/>
  <c r="AV269" i="3" s="1"/>
  <c r="AJ269" i="3"/>
  <c r="P269" i="3"/>
  <c r="X269" i="3" s="1"/>
  <c r="Y267" i="3"/>
  <c r="AP267" i="3"/>
  <c r="AQ267" i="3" s="1"/>
  <c r="J267" i="3" s="1"/>
  <c r="AA267" i="3"/>
  <c r="L272" i="3"/>
  <c r="AO269" i="3"/>
  <c r="M271" i="3"/>
  <c r="V269" i="3"/>
  <c r="W269" i="3" s="1"/>
  <c r="AE266" i="3"/>
  <c r="AD266" i="3"/>
  <c r="AK265" i="3" l="1"/>
  <c r="AL265" i="3" s="1"/>
  <c r="AM265" i="3" s="1"/>
  <c r="H265" i="3" s="1"/>
  <c r="I265" i="3" s="1"/>
  <c r="BA265" i="3" s="1"/>
  <c r="AK264" i="3"/>
  <c r="AL264" i="3" s="1"/>
  <c r="AM264" i="3" s="1"/>
  <c r="H264" i="3" s="1"/>
  <c r="I264" i="3" s="1"/>
  <c r="BA264" i="3" s="1"/>
  <c r="U269" i="3"/>
  <c r="AB268" i="3"/>
  <c r="AE268" i="3" s="1"/>
  <c r="M272" i="3"/>
  <c r="N272" i="3" s="1"/>
  <c r="Z269" i="3"/>
  <c r="AT265" i="3"/>
  <c r="K265" i="3" s="1"/>
  <c r="V270" i="3"/>
  <c r="W270" i="3" s="1"/>
  <c r="Y269" i="3"/>
  <c r="AT264" i="3"/>
  <c r="K264" i="3" s="1"/>
  <c r="AF267" i="3"/>
  <c r="AH267" i="3" s="1"/>
  <c r="AI267" i="3" s="1"/>
  <c r="AF266" i="3"/>
  <c r="AH266" i="3" s="1"/>
  <c r="AI266" i="3" s="1"/>
  <c r="L273" i="3"/>
  <c r="R271" i="3"/>
  <c r="S271" i="3"/>
  <c r="Q271" i="3"/>
  <c r="AN271" i="3"/>
  <c r="O271" i="3"/>
  <c r="T271" i="3"/>
  <c r="N271" i="3"/>
  <c r="AU270" i="3"/>
  <c r="AV270" i="3" s="1"/>
  <c r="AJ270" i="3"/>
  <c r="P270" i="3"/>
  <c r="U270" i="3" s="1"/>
  <c r="AO270" i="3"/>
  <c r="Y268" i="3"/>
  <c r="AP268" i="3"/>
  <c r="AQ268" i="3" s="1"/>
  <c r="J268" i="3" s="1"/>
  <c r="AG266" i="3" l="1"/>
  <c r="AD268" i="3"/>
  <c r="AG267" i="3"/>
  <c r="Z270" i="3"/>
  <c r="X270" i="3"/>
  <c r="AP270" i="3" s="1"/>
  <c r="AQ270" i="3" s="1"/>
  <c r="J270" i="3" s="1"/>
  <c r="AR267" i="3"/>
  <c r="AS267" i="3"/>
  <c r="BC264" i="3"/>
  <c r="BB264" i="3"/>
  <c r="AR266" i="3"/>
  <c r="AS266" i="3"/>
  <c r="AC270" i="3"/>
  <c r="BC265" i="3"/>
  <c r="BB265" i="3"/>
  <c r="AX264" i="3"/>
  <c r="AY264" i="3" s="1"/>
  <c r="AB269" i="3"/>
  <c r="AC269" i="3"/>
  <c r="AA269" i="3"/>
  <c r="AK267" i="3"/>
  <c r="AX265" i="3"/>
  <c r="AY265" i="3" s="1"/>
  <c r="M273" i="3"/>
  <c r="N273" i="3" s="1"/>
  <c r="AK266" i="3"/>
  <c r="AF268" i="3"/>
  <c r="AG268" i="3" s="1"/>
  <c r="V271" i="3"/>
  <c r="W271" i="3" s="1"/>
  <c r="AP269" i="3"/>
  <c r="AQ269" i="3" s="1"/>
  <c r="J269" i="3" s="1"/>
  <c r="R272" i="3"/>
  <c r="S272" i="3"/>
  <c r="T272" i="3"/>
  <c r="Q272" i="3"/>
  <c r="O272" i="3"/>
  <c r="AN272" i="3"/>
  <c r="AO271" i="3"/>
  <c r="L274" i="3"/>
  <c r="AU271" i="3"/>
  <c r="AV271" i="3" s="1"/>
  <c r="AJ271" i="3"/>
  <c r="P271" i="3"/>
  <c r="X271" i="3" s="1"/>
  <c r="Y270" i="3" l="1"/>
  <c r="AH268" i="3"/>
  <c r="AI268" i="3" s="1"/>
  <c r="AS268" i="3" s="1"/>
  <c r="AB270" i="3"/>
  <c r="AE270" i="3" s="1"/>
  <c r="AA270" i="3"/>
  <c r="AT266" i="3"/>
  <c r="K266" i="3" s="1"/>
  <c r="AX266" i="3" s="1"/>
  <c r="AY266" i="3" s="1"/>
  <c r="Y271" i="3"/>
  <c r="L275" i="3"/>
  <c r="M274" i="3"/>
  <c r="V272" i="3"/>
  <c r="W272" i="3" s="1"/>
  <c r="U271" i="3"/>
  <c r="Z271" i="3" s="1"/>
  <c r="AP271" i="3" s="1"/>
  <c r="AQ271" i="3" s="1"/>
  <c r="J271" i="3" s="1"/>
  <c r="P272" i="3"/>
  <c r="X272" i="3" s="1"/>
  <c r="AJ272" i="3"/>
  <c r="AU272" i="3"/>
  <c r="AV272" i="3" s="1"/>
  <c r="AL267" i="3"/>
  <c r="AM267" i="3" s="1"/>
  <c r="H267" i="3" s="1"/>
  <c r="I267" i="3" s="1"/>
  <c r="BA267" i="3" s="1"/>
  <c r="AO272" i="3"/>
  <c r="R273" i="3"/>
  <c r="AN273" i="3"/>
  <c r="T273" i="3"/>
  <c r="Q273" i="3"/>
  <c r="S273" i="3"/>
  <c r="O273" i="3"/>
  <c r="AL266" i="3"/>
  <c r="AM266" i="3" s="1"/>
  <c r="H266" i="3" s="1"/>
  <c r="I266" i="3" s="1"/>
  <c r="BA266" i="3" s="1"/>
  <c r="AE269" i="3"/>
  <c r="AD269" i="3"/>
  <c r="AT267" i="3"/>
  <c r="K267" i="3" s="1"/>
  <c r="AK268" i="3" l="1"/>
  <c r="AL268" i="3" s="1"/>
  <c r="AM268" i="3" s="1"/>
  <c r="H268" i="3" s="1"/>
  <c r="I268" i="3" s="1"/>
  <c r="BA268" i="3" s="1"/>
  <c r="AR268" i="3"/>
  <c r="AD270" i="3"/>
  <c r="U272" i="3"/>
  <c r="Z272" i="3" s="1"/>
  <c r="AP272" i="3" s="1"/>
  <c r="AQ272" i="3" s="1"/>
  <c r="J272" i="3" s="1"/>
  <c r="AO273" i="3"/>
  <c r="AT268" i="3"/>
  <c r="K268" i="3" s="1"/>
  <c r="Y272" i="3"/>
  <c r="S274" i="3"/>
  <c r="AN274" i="3"/>
  <c r="O274" i="3"/>
  <c r="T274" i="3"/>
  <c r="R274" i="3"/>
  <c r="Q274" i="3"/>
  <c r="AX267" i="3"/>
  <c r="AY267" i="3" s="1"/>
  <c r="N274" i="3"/>
  <c r="BC267" i="3"/>
  <c r="BB267" i="3"/>
  <c r="AF269" i="3"/>
  <c r="AH269" i="3" s="1"/>
  <c r="AI269" i="3" s="1"/>
  <c r="BC266" i="3"/>
  <c r="BB266" i="3"/>
  <c r="AJ273" i="3"/>
  <c r="AU273" i="3"/>
  <c r="AV273" i="3" s="1"/>
  <c r="P273" i="3"/>
  <c r="X273" i="3" s="1"/>
  <c r="AF270" i="3"/>
  <c r="AG270" i="3" s="1"/>
  <c r="AB271" i="3"/>
  <c r="AC271" i="3"/>
  <c r="AA271" i="3"/>
  <c r="L276" i="3"/>
  <c r="M275" i="3"/>
  <c r="N275" i="3"/>
  <c r="V273" i="3"/>
  <c r="W273" i="3" s="1"/>
  <c r="AC272" i="3" l="1"/>
  <c r="AG269" i="3"/>
  <c r="AB272" i="3"/>
  <c r="AE272" i="3" s="1"/>
  <c r="AA272" i="3"/>
  <c r="AX268" i="3"/>
  <c r="AY268" i="3" s="1"/>
  <c r="U273" i="3"/>
  <c r="Z273" i="3" s="1"/>
  <c r="AO274" i="3"/>
  <c r="AH270" i="3"/>
  <c r="AI270" i="3" s="1"/>
  <c r="AK270" i="3" s="1"/>
  <c r="BC268" i="3"/>
  <c r="BB268" i="3"/>
  <c r="AD271" i="3"/>
  <c r="AE271" i="3"/>
  <c r="AS269" i="3"/>
  <c r="AR269" i="3"/>
  <c r="AD272" i="3"/>
  <c r="R275" i="3"/>
  <c r="AN275" i="3"/>
  <c r="T275" i="3"/>
  <c r="O275" i="3"/>
  <c r="Q275" i="3"/>
  <c r="S275" i="3"/>
  <c r="AK269" i="3"/>
  <c r="AJ274" i="3"/>
  <c r="P274" i="3"/>
  <c r="X274" i="3" s="1"/>
  <c r="AU274" i="3"/>
  <c r="AV274" i="3" s="1"/>
  <c r="Y273" i="3"/>
  <c r="L277" i="3"/>
  <c r="M276" i="3"/>
  <c r="V274" i="3"/>
  <c r="W274" i="3" s="1"/>
  <c r="AA273" i="3" l="1"/>
  <c r="AP273" i="3"/>
  <c r="AQ273" i="3" s="1"/>
  <c r="J273" i="3" s="1"/>
  <c r="AC273" i="3"/>
  <c r="AB273" i="3"/>
  <c r="AE273" i="3" s="1"/>
  <c r="AO275" i="3"/>
  <c r="AT269" i="3"/>
  <c r="K269" i="3" s="1"/>
  <c r="AR270" i="3"/>
  <c r="AL270" i="3"/>
  <c r="AM270" i="3" s="1"/>
  <c r="H270" i="3" s="1"/>
  <c r="I270" i="3" s="1"/>
  <c r="BA270" i="3" s="1"/>
  <c r="U274" i="3"/>
  <c r="Z274" i="3" s="1"/>
  <c r="AC274" i="3" s="1"/>
  <c r="AS270" i="3"/>
  <c r="Y274" i="3"/>
  <c r="M277" i="3"/>
  <c r="S276" i="3"/>
  <c r="Q276" i="3"/>
  <c r="R276" i="3"/>
  <c r="O276" i="3"/>
  <c r="T276" i="3"/>
  <c r="AN276" i="3"/>
  <c r="V275" i="3"/>
  <c r="W275" i="3" s="1"/>
  <c r="AF271" i="3"/>
  <c r="AH271" i="3" s="1"/>
  <c r="AI271" i="3" s="1"/>
  <c r="N276" i="3"/>
  <c r="L278" i="3"/>
  <c r="AL269" i="3"/>
  <c r="AM269" i="3" s="1"/>
  <c r="H269" i="3" s="1"/>
  <c r="I269" i="3" s="1"/>
  <c r="BA269" i="3" s="1"/>
  <c r="AU275" i="3"/>
  <c r="AV275" i="3" s="1"/>
  <c r="P275" i="3"/>
  <c r="U275" i="3" s="1"/>
  <c r="AJ275" i="3"/>
  <c r="AF272" i="3"/>
  <c r="AH272" i="3" s="1"/>
  <c r="AI272" i="3" s="1"/>
  <c r="AB274" i="3" l="1"/>
  <c r="AE274" i="3" s="1"/>
  <c r="AP274" i="3"/>
  <c r="AQ274" i="3" s="1"/>
  <c r="J274" i="3" s="1"/>
  <c r="Z275" i="3"/>
  <c r="AG271" i="3"/>
  <c r="AD273" i="3"/>
  <c r="AT270" i="3"/>
  <c r="K270" i="3" s="1"/>
  <c r="AX270" i="3" s="1"/>
  <c r="AY270" i="3" s="1"/>
  <c r="AX269" i="3"/>
  <c r="AY269" i="3" s="1"/>
  <c r="BB270" i="3"/>
  <c r="AA274" i="3"/>
  <c r="X275" i="3"/>
  <c r="Y275" i="3" s="1"/>
  <c r="AR272" i="3"/>
  <c r="AC275" i="3"/>
  <c r="AR271" i="3"/>
  <c r="AS271" i="3"/>
  <c r="S277" i="3"/>
  <c r="AN277" i="3"/>
  <c r="O277" i="3"/>
  <c r="R277" i="3"/>
  <c r="T277" i="3"/>
  <c r="Q277" i="3"/>
  <c r="N277" i="3"/>
  <c r="AG272" i="3"/>
  <c r="AK272" i="3" s="1"/>
  <c r="AJ276" i="3"/>
  <c r="P276" i="3"/>
  <c r="X276" i="3" s="1"/>
  <c r="AU276" i="3"/>
  <c r="AV276" i="3" s="1"/>
  <c r="AK271" i="3"/>
  <c r="L279" i="3"/>
  <c r="V276" i="3"/>
  <c r="W276" i="3" s="1"/>
  <c r="BB269" i="3"/>
  <c r="BC269" i="3"/>
  <c r="AO276" i="3"/>
  <c r="M278" i="3"/>
  <c r="N278" i="3" s="1"/>
  <c r="BC270" i="3"/>
  <c r="AF273" i="3"/>
  <c r="AD274" i="3" l="1"/>
  <c r="AH273" i="3"/>
  <c r="AI273" i="3" s="1"/>
  <c r="AR273" i="3" s="1"/>
  <c r="AP275" i="3"/>
  <c r="AQ275" i="3" s="1"/>
  <c r="J275" i="3" s="1"/>
  <c r="AG273" i="3"/>
  <c r="AB275" i="3"/>
  <c r="AD275" i="3" s="1"/>
  <c r="AA275" i="3"/>
  <c r="AT271" i="3"/>
  <c r="K271" i="3" s="1"/>
  <c r="AX271" i="3" s="1"/>
  <c r="AY271" i="3" s="1"/>
  <c r="U276" i="3"/>
  <c r="Z276" i="3" s="1"/>
  <c r="AC276" i="3" s="1"/>
  <c r="P277" i="3"/>
  <c r="X277" i="3" s="1"/>
  <c r="AU277" i="3"/>
  <c r="AV277" i="3" s="1"/>
  <c r="AJ277" i="3"/>
  <c r="S278" i="3"/>
  <c r="R278" i="3"/>
  <c r="T278" i="3"/>
  <c r="O278" i="3"/>
  <c r="Q278" i="3"/>
  <c r="AN278" i="3"/>
  <c r="V277" i="3"/>
  <c r="W277" i="3" s="1"/>
  <c r="Y276" i="3"/>
  <c r="M279" i="3"/>
  <c r="AL271" i="3"/>
  <c r="AM271" i="3" s="1"/>
  <c r="H271" i="3" s="1"/>
  <c r="I271" i="3" s="1"/>
  <c r="BA271" i="3" s="1"/>
  <c r="AO277" i="3"/>
  <c r="AF274" i="3"/>
  <c r="AG274" i="3" s="1"/>
  <c r="AL272" i="3"/>
  <c r="AM272" i="3" s="1"/>
  <c r="H272" i="3" s="1"/>
  <c r="I272" i="3" s="1"/>
  <c r="BA272" i="3" s="1"/>
  <c r="L280" i="3"/>
  <c r="AS272" i="3"/>
  <c r="AT272" i="3" s="1"/>
  <c r="K272" i="3" s="1"/>
  <c r="AS273" i="3" l="1"/>
  <c r="AT273" i="3" s="1"/>
  <c r="K273" i="3" s="1"/>
  <c r="AX273" i="3" s="1"/>
  <c r="AY273" i="3" s="1"/>
  <c r="AK273" i="3"/>
  <c r="AL273" i="3" s="1"/>
  <c r="AM273" i="3" s="1"/>
  <c r="H273" i="3" s="1"/>
  <c r="I273" i="3" s="1"/>
  <c r="BA273" i="3" s="1"/>
  <c r="AO278" i="3"/>
  <c r="AE275" i="3"/>
  <c r="AF275" i="3" s="1"/>
  <c r="AH275" i="3" s="1"/>
  <c r="AI275" i="3" s="1"/>
  <c r="AB276" i="3"/>
  <c r="AE276" i="3" s="1"/>
  <c r="AP276" i="3"/>
  <c r="AQ276" i="3" s="1"/>
  <c r="J276" i="3" s="1"/>
  <c r="AA276" i="3"/>
  <c r="AH274" i="3"/>
  <c r="AI274" i="3" s="1"/>
  <c r="AK274" i="3" s="1"/>
  <c r="Y277" i="3"/>
  <c r="AX272" i="3"/>
  <c r="AY272" i="3" s="1"/>
  <c r="L281" i="3"/>
  <c r="BB271" i="3"/>
  <c r="BC271" i="3"/>
  <c r="M280" i="3"/>
  <c r="N280" i="3" s="1"/>
  <c r="AJ278" i="3"/>
  <c r="AU278" i="3"/>
  <c r="AV278" i="3" s="1"/>
  <c r="P278" i="3"/>
  <c r="X278" i="3" s="1"/>
  <c r="Q279" i="3"/>
  <c r="R279" i="3"/>
  <c r="S279" i="3"/>
  <c r="AN279" i="3"/>
  <c r="O279" i="3"/>
  <c r="T279" i="3"/>
  <c r="N279" i="3"/>
  <c r="U277" i="3"/>
  <c r="Z277" i="3" s="1"/>
  <c r="AP277" i="3" s="1"/>
  <c r="AQ277" i="3" s="1"/>
  <c r="J277" i="3" s="1"/>
  <c r="V278" i="3"/>
  <c r="W278" i="3" s="1"/>
  <c r="BB272" i="3"/>
  <c r="BC272" i="3"/>
  <c r="AD276" i="3" l="1"/>
  <c r="AR274" i="3"/>
  <c r="AS274" i="3"/>
  <c r="AG275" i="3"/>
  <c r="AK275" i="3" s="1"/>
  <c r="U278" i="3"/>
  <c r="Z278" i="3" s="1"/>
  <c r="AP278" i="3" s="1"/>
  <c r="AQ278" i="3" s="1"/>
  <c r="J278" i="3" s="1"/>
  <c r="AL274" i="3"/>
  <c r="AM274" i="3" s="1"/>
  <c r="H274" i="3" s="1"/>
  <c r="I274" i="3" s="1"/>
  <c r="BA274" i="3" s="1"/>
  <c r="AO279" i="3"/>
  <c r="AR275" i="3"/>
  <c r="Y278" i="3"/>
  <c r="AB277" i="3"/>
  <c r="AC277" i="3"/>
  <c r="AA277" i="3"/>
  <c r="R280" i="3"/>
  <c r="S280" i="3"/>
  <c r="T280" i="3"/>
  <c r="Q280" i="3"/>
  <c r="AN280" i="3"/>
  <c r="O280" i="3"/>
  <c r="P279" i="3"/>
  <c r="X279" i="3" s="1"/>
  <c r="AJ279" i="3"/>
  <c r="AU279" i="3"/>
  <c r="AV279" i="3" s="1"/>
  <c r="V279" i="3"/>
  <c r="W279" i="3" s="1"/>
  <c r="L282" i="3"/>
  <c r="AF276" i="3"/>
  <c r="AG276" i="3" s="1"/>
  <c r="BB273" i="3"/>
  <c r="BC273" i="3"/>
  <c r="M281" i="3"/>
  <c r="N281" i="3" s="1"/>
  <c r="AT274" i="3" l="1"/>
  <c r="K274" i="3" s="1"/>
  <c r="AX274" i="3" s="1"/>
  <c r="AY274" i="3" s="1"/>
  <c r="AC278" i="3"/>
  <c r="AS275" i="3"/>
  <c r="AT275" i="3" s="1"/>
  <c r="K275" i="3" s="1"/>
  <c r="AA278" i="3"/>
  <c r="AB278" i="3"/>
  <c r="AD278" i="3" s="1"/>
  <c r="BC274" i="3"/>
  <c r="BB274" i="3"/>
  <c r="U279" i="3"/>
  <c r="Z279" i="3" s="1"/>
  <c r="AA279" i="3" s="1"/>
  <c r="AH276" i="3"/>
  <c r="AI276" i="3" s="1"/>
  <c r="AS276" i="3" s="1"/>
  <c r="P280" i="3"/>
  <c r="X280" i="3" s="1"/>
  <c r="AU280" i="3"/>
  <c r="AV280" i="3" s="1"/>
  <c r="AJ280" i="3"/>
  <c r="Y279" i="3"/>
  <c r="M282" i="3"/>
  <c r="N282" i="3" s="1"/>
  <c r="AO280" i="3"/>
  <c r="AL275" i="3"/>
  <c r="AM275" i="3" s="1"/>
  <c r="H275" i="3" s="1"/>
  <c r="I275" i="3" s="1"/>
  <c r="BA275" i="3" s="1"/>
  <c r="V280" i="3"/>
  <c r="W280" i="3" s="1"/>
  <c r="S281" i="3"/>
  <c r="T281" i="3"/>
  <c r="R281" i="3"/>
  <c r="AN281" i="3"/>
  <c r="O281" i="3"/>
  <c r="Q281" i="3"/>
  <c r="L283" i="3"/>
  <c r="AE277" i="3"/>
  <c r="AD277" i="3"/>
  <c r="AE278" i="3" l="1"/>
  <c r="AF278" i="3" s="1"/>
  <c r="AH278" i="3" s="1"/>
  <c r="AI278" i="3" s="1"/>
  <c r="AO281" i="3"/>
  <c r="AC279" i="3"/>
  <c r="U280" i="3"/>
  <c r="Z280" i="3" s="1"/>
  <c r="AR276" i="3"/>
  <c r="AT276" i="3" s="1"/>
  <c r="K276" i="3" s="1"/>
  <c r="AB279" i="3"/>
  <c r="AP279" i="3"/>
  <c r="AQ279" i="3" s="1"/>
  <c r="J279" i="3" s="1"/>
  <c r="AK276" i="3"/>
  <c r="AL276" i="3" s="1"/>
  <c r="AM276" i="3" s="1"/>
  <c r="H276" i="3" s="1"/>
  <c r="I276" i="3" s="1"/>
  <c r="BA276" i="3" s="1"/>
  <c r="BB276" i="3" s="1"/>
  <c r="BC275" i="3"/>
  <c r="BB275" i="3"/>
  <c r="Y280" i="3"/>
  <c r="AX275" i="3"/>
  <c r="AY275" i="3" s="1"/>
  <c r="V281" i="3"/>
  <c r="W281" i="3" s="1"/>
  <c r="S282" i="3"/>
  <c r="R282" i="3"/>
  <c r="T282" i="3"/>
  <c r="Q282" i="3"/>
  <c r="O282" i="3"/>
  <c r="AN282" i="3"/>
  <c r="M283" i="3"/>
  <c r="AF277" i="3"/>
  <c r="AG277" i="3" s="1"/>
  <c r="L284" i="3"/>
  <c r="P281" i="3"/>
  <c r="X281" i="3" s="1"/>
  <c r="AJ281" i="3"/>
  <c r="AU281" i="3"/>
  <c r="AV281" i="3" s="1"/>
  <c r="AD279" i="3" l="1"/>
  <c r="AE279" i="3"/>
  <c r="AO282" i="3"/>
  <c r="U281" i="3"/>
  <c r="Z281" i="3" s="1"/>
  <c r="AC281" i="3" s="1"/>
  <c r="BC276" i="3"/>
  <c r="AG278" i="3"/>
  <c r="AS278" i="3" s="1"/>
  <c r="Y281" i="3"/>
  <c r="AR278" i="3"/>
  <c r="L285" i="3"/>
  <c r="O283" i="3"/>
  <c r="R283" i="3"/>
  <c r="AN283" i="3"/>
  <c r="T283" i="3"/>
  <c r="S283" i="3"/>
  <c r="Q283" i="3"/>
  <c r="AH277" i="3"/>
  <c r="AI277" i="3" s="1"/>
  <c r="P282" i="3"/>
  <c r="X282" i="3" s="1"/>
  <c r="AJ282" i="3"/>
  <c r="AU282" i="3"/>
  <c r="AV282" i="3" s="1"/>
  <c r="M284" i="3"/>
  <c r="AF279" i="3"/>
  <c r="AG279" i="3" s="1"/>
  <c r="AC280" i="3"/>
  <c r="AA280" i="3"/>
  <c r="AB280" i="3"/>
  <c r="AX276" i="3"/>
  <c r="AY276" i="3" s="1"/>
  <c r="V282" i="3"/>
  <c r="W282" i="3" s="1"/>
  <c r="AP280" i="3"/>
  <c r="AQ280" i="3" s="1"/>
  <c r="J280" i="3" s="1"/>
  <c r="N283" i="3"/>
  <c r="AO283" i="3" l="1"/>
  <c r="AA281" i="3"/>
  <c r="AB281" i="3"/>
  <c r="AE281" i="3" s="1"/>
  <c r="AP281" i="3"/>
  <c r="AQ281" i="3" s="1"/>
  <c r="J281" i="3" s="1"/>
  <c r="AK278" i="3"/>
  <c r="AL278" i="3" s="1"/>
  <c r="AM278" i="3" s="1"/>
  <c r="H278" i="3" s="1"/>
  <c r="I278" i="3" s="1"/>
  <c r="BA278" i="3" s="1"/>
  <c r="U282" i="3"/>
  <c r="Z282" i="3" s="1"/>
  <c r="AP282" i="3" s="1"/>
  <c r="AQ282" i="3" s="1"/>
  <c r="J282" i="3" s="1"/>
  <c r="Y282" i="3"/>
  <c r="S284" i="3"/>
  <c r="R284" i="3"/>
  <c r="O284" i="3"/>
  <c r="Q284" i="3"/>
  <c r="T284" i="3"/>
  <c r="AN284" i="3"/>
  <c r="N284" i="3"/>
  <c r="AE280" i="3"/>
  <c r="AD280" i="3"/>
  <c r="V283" i="3"/>
  <c r="W283" i="3" s="1"/>
  <c r="AD281" i="3"/>
  <c r="AH279" i="3"/>
  <c r="AI279" i="3" s="1"/>
  <c r="AK279" i="3" s="1"/>
  <c r="AJ283" i="3"/>
  <c r="AU283" i="3"/>
  <c r="AV283" i="3" s="1"/>
  <c r="P283" i="3"/>
  <c r="U283" i="3" s="1"/>
  <c r="L286" i="3"/>
  <c r="M285" i="3"/>
  <c r="AT278" i="3"/>
  <c r="K278" i="3" s="1"/>
  <c r="AS277" i="3"/>
  <c r="AR277" i="3"/>
  <c r="AK277" i="3"/>
  <c r="Z283" i="3" l="1"/>
  <c r="AC282" i="3"/>
  <c r="AA282" i="3"/>
  <c r="AB282" i="3"/>
  <c r="AT277" i="3"/>
  <c r="K277" i="3" s="1"/>
  <c r="AX277" i="3" s="1"/>
  <c r="AY277" i="3" s="1"/>
  <c r="AL279" i="3"/>
  <c r="AM279" i="3" s="1"/>
  <c r="H279" i="3" s="1"/>
  <c r="I279" i="3" s="1"/>
  <c r="BA279" i="3" s="1"/>
  <c r="AC283" i="3"/>
  <c r="AL277" i="3"/>
  <c r="AM277" i="3" s="1"/>
  <c r="H277" i="3" s="1"/>
  <c r="I277" i="3" s="1"/>
  <c r="BA277" i="3" s="1"/>
  <c r="BC278" i="3" s="1"/>
  <c r="S285" i="3"/>
  <c r="R285" i="3"/>
  <c r="O285" i="3"/>
  <c r="T285" i="3"/>
  <c r="AN285" i="3"/>
  <c r="Q285" i="3"/>
  <c r="AF280" i="3"/>
  <c r="AH280" i="3" s="1"/>
  <c r="AI280" i="3" s="1"/>
  <c r="X283" i="3"/>
  <c r="AB283" i="3" s="1"/>
  <c r="N285" i="3"/>
  <c r="AX278" i="3"/>
  <c r="AY278" i="3" s="1"/>
  <c r="L287" i="3"/>
  <c r="M286" i="3"/>
  <c r="AO284" i="3"/>
  <c r="AD282" i="3"/>
  <c r="AE282" i="3"/>
  <c r="AS279" i="3"/>
  <c r="AR279" i="3"/>
  <c r="AF281" i="3"/>
  <c r="AG281" i="3" s="1"/>
  <c r="V284" i="3"/>
  <c r="W284" i="3" s="1"/>
  <c r="P284" i="3"/>
  <c r="X284" i="3" s="1"/>
  <c r="AJ284" i="3"/>
  <c r="AU284" i="3"/>
  <c r="AV284" i="3" s="1"/>
  <c r="AT279" i="3" l="1"/>
  <c r="K279" i="3" s="1"/>
  <c r="AX279" i="3" s="1"/>
  <c r="AY279" i="3" s="1"/>
  <c r="AR280" i="3"/>
  <c r="AE283" i="3"/>
  <c r="AD283" i="3"/>
  <c r="Y284" i="3"/>
  <c r="BB279" i="3"/>
  <c r="BC279" i="3"/>
  <c r="S286" i="3"/>
  <c r="Q286" i="3"/>
  <c r="R286" i="3"/>
  <c r="O286" i="3"/>
  <c r="AN286" i="3"/>
  <c r="T286" i="3"/>
  <c r="N286" i="3"/>
  <c r="AG280" i="3"/>
  <c r="AK280" i="3" s="1"/>
  <c r="AA283" i="3"/>
  <c r="BC277" i="3"/>
  <c r="BB277" i="3"/>
  <c r="U284" i="3"/>
  <c r="Z284" i="3" s="1"/>
  <c r="AO285" i="3"/>
  <c r="Y283" i="3"/>
  <c r="AP283" i="3"/>
  <c r="AQ283" i="3" s="1"/>
  <c r="J283" i="3" s="1"/>
  <c r="L288" i="3"/>
  <c r="P285" i="3"/>
  <c r="U285" i="3" s="1"/>
  <c r="AJ285" i="3"/>
  <c r="AU285" i="3"/>
  <c r="AV285" i="3" s="1"/>
  <c r="AH281" i="3"/>
  <c r="AI281" i="3" s="1"/>
  <c r="AK281" i="3" s="1"/>
  <c r="AF282" i="3"/>
  <c r="AH282" i="3" s="1"/>
  <c r="AI282" i="3" s="1"/>
  <c r="M287" i="3"/>
  <c r="V285" i="3"/>
  <c r="W285" i="3" s="1"/>
  <c r="BB278" i="3"/>
  <c r="X285" i="3" l="1"/>
  <c r="AB285" i="3" s="1"/>
  <c r="Z285" i="3"/>
  <c r="AG282" i="3"/>
  <c r="AS282" i="3" s="1"/>
  <c r="AL281" i="3"/>
  <c r="AM281" i="3" s="1"/>
  <c r="H281" i="3" s="1"/>
  <c r="I281" i="3" s="1"/>
  <c r="BA281" i="3" s="1"/>
  <c r="AR282" i="3"/>
  <c r="M288" i="3"/>
  <c r="N288" i="3" s="1"/>
  <c r="AL280" i="3"/>
  <c r="AM280" i="3" s="1"/>
  <c r="H280" i="3" s="1"/>
  <c r="I280" i="3" s="1"/>
  <c r="BA280" i="3" s="1"/>
  <c r="AU286" i="3"/>
  <c r="AV286" i="3" s="1"/>
  <c r="P286" i="3"/>
  <c r="U286" i="3" s="1"/>
  <c r="AJ286" i="3"/>
  <c r="AO286" i="3"/>
  <c r="L289" i="3"/>
  <c r="AF283" i="3"/>
  <c r="AG283" i="3" s="1"/>
  <c r="V286" i="3"/>
  <c r="W286" i="3" s="1"/>
  <c r="AA284" i="3"/>
  <c r="AC284" i="3"/>
  <c r="AB284" i="3"/>
  <c r="AP284" i="3"/>
  <c r="AQ284" i="3" s="1"/>
  <c r="J284" i="3" s="1"/>
  <c r="AS280" i="3"/>
  <c r="AT280" i="3" s="1"/>
  <c r="K280" i="3" s="1"/>
  <c r="AK282" i="3"/>
  <c r="AS281" i="3"/>
  <c r="AR281" i="3"/>
  <c r="AC285" i="3"/>
  <c r="R287" i="3"/>
  <c r="O287" i="3"/>
  <c r="AN287" i="3"/>
  <c r="S287" i="3"/>
  <c r="T287" i="3"/>
  <c r="Q287" i="3"/>
  <c r="N287" i="3"/>
  <c r="AA285" i="3" l="1"/>
  <c r="Y285" i="3"/>
  <c r="AP285" i="3"/>
  <c r="AQ285" i="3" s="1"/>
  <c r="J285" i="3" s="1"/>
  <c r="Z286" i="3"/>
  <c r="AA286" i="3" s="1"/>
  <c r="X286" i="3"/>
  <c r="AP286" i="3" s="1"/>
  <c r="AQ286" i="3" s="1"/>
  <c r="J286" i="3" s="1"/>
  <c r="AT281" i="3"/>
  <c r="K281" i="3" s="1"/>
  <c r="AX281" i="3" s="1"/>
  <c r="AY281" i="3" s="1"/>
  <c r="AO287" i="3"/>
  <c r="AH283" i="3"/>
  <c r="AI283" i="3" s="1"/>
  <c r="AK283" i="3" s="1"/>
  <c r="AC286" i="3"/>
  <c r="BB281" i="3"/>
  <c r="BC281" i="3"/>
  <c r="AX280" i="3"/>
  <c r="AY280" i="3" s="1"/>
  <c r="AN288" i="3"/>
  <c r="T288" i="3"/>
  <c r="Q288" i="3"/>
  <c r="S288" i="3"/>
  <c r="R288" i="3"/>
  <c r="O288" i="3"/>
  <c r="BC280" i="3"/>
  <c r="BB280" i="3"/>
  <c r="AT282" i="3"/>
  <c r="K282" i="3" s="1"/>
  <c r="M289" i="3"/>
  <c r="P287" i="3"/>
  <c r="X287" i="3" s="1"/>
  <c r="AJ287" i="3"/>
  <c r="AU287" i="3"/>
  <c r="AV287" i="3" s="1"/>
  <c r="AL282" i="3"/>
  <c r="AM282" i="3" s="1"/>
  <c r="H282" i="3" s="1"/>
  <c r="I282" i="3" s="1"/>
  <c r="BA282" i="3" s="1"/>
  <c r="V287" i="3"/>
  <c r="W287" i="3" s="1"/>
  <c r="AE285" i="3"/>
  <c r="AD285" i="3"/>
  <c r="AD284" i="3"/>
  <c r="AE284" i="3"/>
  <c r="L290" i="3"/>
  <c r="AB286" i="3" l="1"/>
  <c r="Y286" i="3"/>
  <c r="AS283" i="3"/>
  <c r="AR283" i="3"/>
  <c r="AO288" i="3"/>
  <c r="U287" i="3"/>
  <c r="Z287" i="3" s="1"/>
  <c r="Y287" i="3"/>
  <c r="BC282" i="3"/>
  <c r="BB282" i="3"/>
  <c r="AL283" i="3"/>
  <c r="AM283" i="3" s="1"/>
  <c r="H283" i="3" s="1"/>
  <c r="I283" i="3" s="1"/>
  <c r="BA283" i="3" s="1"/>
  <c r="AF285" i="3"/>
  <c r="AG285" i="3" s="1"/>
  <c r="R289" i="3"/>
  <c r="Q289" i="3"/>
  <c r="O289" i="3"/>
  <c r="T289" i="3"/>
  <c r="S289" i="3"/>
  <c r="AN289" i="3"/>
  <c r="N289" i="3"/>
  <c r="AX282" i="3"/>
  <c r="AY282" i="3" s="1"/>
  <c r="AJ288" i="3"/>
  <c r="P288" i="3"/>
  <c r="X288" i="3" s="1"/>
  <c r="AU288" i="3"/>
  <c r="AV288" i="3" s="1"/>
  <c r="M290" i="3"/>
  <c r="AF284" i="3"/>
  <c r="AG284" i="3" s="1"/>
  <c r="V288" i="3"/>
  <c r="W288" i="3" s="1"/>
  <c r="AD286" i="3"/>
  <c r="AE286" i="3"/>
  <c r="L291" i="3"/>
  <c r="AT283" i="3"/>
  <c r="K283" i="3" s="1"/>
  <c r="AO289" i="3" l="1"/>
  <c r="AH285" i="3"/>
  <c r="AI285" i="3" s="1"/>
  <c r="AK285" i="3" s="1"/>
  <c r="AL285" i="3" s="1"/>
  <c r="AM285" i="3" s="1"/>
  <c r="H285" i="3" s="1"/>
  <c r="I285" i="3" s="1"/>
  <c r="BA285" i="3" s="1"/>
  <c r="AH284" i="3"/>
  <c r="AI284" i="3" s="1"/>
  <c r="AK284" i="3" s="1"/>
  <c r="Y288" i="3"/>
  <c r="AF286" i="3"/>
  <c r="AG286" i="3" s="1"/>
  <c r="BC283" i="3"/>
  <c r="BB283" i="3"/>
  <c r="V289" i="3"/>
  <c r="W289" i="3" s="1"/>
  <c r="P289" i="3"/>
  <c r="U289" i="3" s="1"/>
  <c r="AJ289" i="3"/>
  <c r="AU289" i="3"/>
  <c r="AV289" i="3" s="1"/>
  <c r="U288" i="3"/>
  <c r="Z288" i="3" s="1"/>
  <c r="M291" i="3"/>
  <c r="R290" i="3"/>
  <c r="S290" i="3"/>
  <c r="AN290" i="3"/>
  <c r="O290" i="3"/>
  <c r="Q290" i="3"/>
  <c r="T290" i="3"/>
  <c r="AX283" i="3"/>
  <c r="AY283" i="3" s="1"/>
  <c r="L292" i="3"/>
  <c r="AA287" i="3"/>
  <c r="AB287" i="3"/>
  <c r="AC287" i="3"/>
  <c r="N290" i="3"/>
  <c r="AP287" i="3"/>
  <c r="AQ287" i="3" s="1"/>
  <c r="J287" i="3" s="1"/>
  <c r="AS285" i="3" l="1"/>
  <c r="AT285" i="3" s="1"/>
  <c r="K285" i="3" s="1"/>
  <c r="AR285" i="3"/>
  <c r="AS284" i="3"/>
  <c r="AR284" i="3"/>
  <c r="AH286" i="3"/>
  <c r="AI286" i="3" s="1"/>
  <c r="AS286" i="3" s="1"/>
  <c r="AK286" i="3"/>
  <c r="AL286" i="3" s="1"/>
  <c r="AM286" i="3" s="1"/>
  <c r="H286" i="3" s="1"/>
  <c r="I286" i="3" s="1"/>
  <c r="BA286" i="3" s="1"/>
  <c r="Z289" i="3"/>
  <c r="AC289" i="3" s="1"/>
  <c r="AE287" i="3"/>
  <c r="AD287" i="3"/>
  <c r="L293" i="3"/>
  <c r="O291" i="3"/>
  <c r="T291" i="3"/>
  <c r="S291" i="3"/>
  <c r="R291" i="3"/>
  <c r="Q291" i="3"/>
  <c r="AN291" i="3"/>
  <c r="AJ290" i="3"/>
  <c r="P290" i="3"/>
  <c r="U290" i="3" s="1"/>
  <c r="AU290" i="3"/>
  <c r="AV290" i="3" s="1"/>
  <c r="X289" i="3"/>
  <c r="AT284" i="3"/>
  <c r="K284" i="3" s="1"/>
  <c r="V290" i="3"/>
  <c r="W290" i="3" s="1"/>
  <c r="AA288" i="3"/>
  <c r="AC288" i="3"/>
  <c r="AB288" i="3"/>
  <c r="M292" i="3"/>
  <c r="N292" i="3" s="1"/>
  <c r="N291" i="3"/>
  <c r="AL284" i="3"/>
  <c r="AM284" i="3" s="1"/>
  <c r="H284" i="3" s="1"/>
  <c r="I284" i="3" s="1"/>
  <c r="BA284" i="3" s="1"/>
  <c r="AO290" i="3"/>
  <c r="AP288" i="3"/>
  <c r="AQ288" i="3" s="1"/>
  <c r="J288" i="3" s="1"/>
  <c r="AR286" i="3" l="1"/>
  <c r="AA289" i="3"/>
  <c r="AO291" i="3"/>
  <c r="Z290" i="3"/>
  <c r="AC290" i="3" s="1"/>
  <c r="AB289" i="3"/>
  <c r="AD289" i="3" s="1"/>
  <c r="AT286" i="3"/>
  <c r="K286" i="3" s="1"/>
  <c r="BB284" i="3"/>
  <c r="BC284" i="3"/>
  <c r="BB285" i="3"/>
  <c r="BC285" i="3"/>
  <c r="BB286" i="3"/>
  <c r="BC286" i="3"/>
  <c r="X290" i="3"/>
  <c r="AF287" i="3"/>
  <c r="AH287" i="3" s="1"/>
  <c r="AI287" i="3" s="1"/>
  <c r="L294" i="3"/>
  <c r="V291" i="3"/>
  <c r="W291" i="3" s="1"/>
  <c r="AJ291" i="3"/>
  <c r="P291" i="3"/>
  <c r="X291" i="3" s="1"/>
  <c r="AU291" i="3"/>
  <c r="AV291" i="3" s="1"/>
  <c r="AX284" i="3"/>
  <c r="AY284" i="3" s="1"/>
  <c r="AD288" i="3"/>
  <c r="AE288" i="3"/>
  <c r="Y289" i="3"/>
  <c r="AP289" i="3"/>
  <c r="AQ289" i="3" s="1"/>
  <c r="J289" i="3" s="1"/>
  <c r="M293" i="3"/>
  <c r="N293" i="3" s="1"/>
  <c r="AN292" i="3"/>
  <c r="S292" i="3"/>
  <c r="R292" i="3"/>
  <c r="O292" i="3"/>
  <c r="T292" i="3"/>
  <c r="Q292" i="3"/>
  <c r="AX285" i="3"/>
  <c r="AY285" i="3" s="1"/>
  <c r="AA290" i="3" l="1"/>
  <c r="AE289" i="3"/>
  <c r="U291" i="3"/>
  <c r="Z291" i="3" s="1"/>
  <c r="AA291" i="3" s="1"/>
  <c r="AX286" i="3"/>
  <c r="AY286" i="3" s="1"/>
  <c r="AG287" i="3"/>
  <c r="AK287" i="3" s="1"/>
  <c r="Y291" i="3"/>
  <c r="AP291" i="3"/>
  <c r="AQ291" i="3" s="1"/>
  <c r="J291" i="3" s="1"/>
  <c r="M294" i="3"/>
  <c r="N294" i="3" s="1"/>
  <c r="AO292" i="3"/>
  <c r="AJ292" i="3"/>
  <c r="P292" i="3"/>
  <c r="X292" i="3" s="1"/>
  <c r="AU292" i="3"/>
  <c r="AV292" i="3" s="1"/>
  <c r="S293" i="3"/>
  <c r="O293" i="3"/>
  <c r="AN293" i="3"/>
  <c r="R293" i="3"/>
  <c r="T293" i="3"/>
  <c r="Q293" i="3"/>
  <c r="Y290" i="3"/>
  <c r="AP290" i="3"/>
  <c r="AQ290" i="3" s="1"/>
  <c r="J290" i="3" s="1"/>
  <c r="AB290" i="3"/>
  <c r="V292" i="3"/>
  <c r="W292" i="3" s="1"/>
  <c r="AF289" i="3"/>
  <c r="AH289" i="3" s="1"/>
  <c r="AI289" i="3" s="1"/>
  <c r="L295" i="3"/>
  <c r="AR287" i="3"/>
  <c r="AF288" i="3"/>
  <c r="AG288" i="3" s="1"/>
  <c r="AB291" i="3" l="1"/>
  <c r="AS287" i="3"/>
  <c r="AT287" i="3" s="1"/>
  <c r="K287" i="3" s="1"/>
  <c r="AX287" i="3" s="1"/>
  <c r="AY287" i="3" s="1"/>
  <c r="AG289" i="3"/>
  <c r="AK289" i="3" s="1"/>
  <c r="AH288" i="3"/>
  <c r="AI288" i="3" s="1"/>
  <c r="AS288" i="3" s="1"/>
  <c r="AC291" i="3"/>
  <c r="AO293" i="3"/>
  <c r="Y292" i="3"/>
  <c r="V293" i="3"/>
  <c r="W293" i="3" s="1"/>
  <c r="L296" i="3"/>
  <c r="AR289" i="3"/>
  <c r="AS289" i="3"/>
  <c r="S294" i="3"/>
  <c r="AN294" i="3"/>
  <c r="R294" i="3"/>
  <c r="T294" i="3"/>
  <c r="Q294" i="3"/>
  <c r="O294" i="3"/>
  <c r="M295" i="3"/>
  <c r="N295" i="3" s="1"/>
  <c r="P293" i="3"/>
  <c r="X293" i="3" s="1"/>
  <c r="AJ293" i="3"/>
  <c r="AU293" i="3"/>
  <c r="AV293" i="3" s="1"/>
  <c r="U292" i="3"/>
  <c r="Z292" i="3" s="1"/>
  <c r="AP292" i="3" s="1"/>
  <c r="AQ292" i="3" s="1"/>
  <c r="J292" i="3" s="1"/>
  <c r="AL287" i="3"/>
  <c r="AM287" i="3" s="1"/>
  <c r="H287" i="3" s="1"/>
  <c r="I287" i="3" s="1"/>
  <c r="BA287" i="3" s="1"/>
  <c r="AE290" i="3"/>
  <c r="AD290" i="3"/>
  <c r="AE291" i="3" l="1"/>
  <c r="AF291" i="3" s="1"/>
  <c r="AG291" i="3" s="1"/>
  <c r="AK288" i="3"/>
  <c r="AL288" i="3" s="1"/>
  <c r="AD291" i="3"/>
  <c r="AR288" i="3"/>
  <c r="AO294" i="3"/>
  <c r="AT288" i="3"/>
  <c r="K288" i="3" s="1"/>
  <c r="U293" i="3"/>
  <c r="Z293" i="3" s="1"/>
  <c r="AP293" i="3" s="1"/>
  <c r="AQ293" i="3" s="1"/>
  <c r="J293" i="3" s="1"/>
  <c r="Y293" i="3"/>
  <c r="BC287" i="3"/>
  <c r="BB287" i="3"/>
  <c r="M296" i="3"/>
  <c r="N296" i="3" s="1"/>
  <c r="AT289" i="3"/>
  <c r="K289" i="3" s="1"/>
  <c r="AF290" i="3"/>
  <c r="AH290" i="3" s="1"/>
  <c r="AI290" i="3" s="1"/>
  <c r="AL289" i="3"/>
  <c r="AM289" i="3" s="1"/>
  <c r="H289" i="3" s="1"/>
  <c r="I289" i="3" s="1"/>
  <c r="BA289" i="3" s="1"/>
  <c r="P294" i="3"/>
  <c r="U294" i="3" s="1"/>
  <c r="AJ294" i="3"/>
  <c r="AU294" i="3"/>
  <c r="AV294" i="3" s="1"/>
  <c r="V294" i="3"/>
  <c r="W294" i="3" s="1"/>
  <c r="AB292" i="3"/>
  <c r="AA292" i="3"/>
  <c r="AC292" i="3"/>
  <c r="T295" i="3"/>
  <c r="R295" i="3"/>
  <c r="Q295" i="3"/>
  <c r="AN295" i="3"/>
  <c r="S295" i="3"/>
  <c r="O295" i="3"/>
  <c r="L297" i="3"/>
  <c r="AM288" i="3" l="1"/>
  <c r="H288" i="3" s="1"/>
  <c r="I288" i="3" s="1"/>
  <c r="BA288" i="3" s="1"/>
  <c r="BB288" i="3" s="1"/>
  <c r="AC293" i="3"/>
  <c r="AB293" i="3"/>
  <c r="AE293" i="3" s="1"/>
  <c r="AA293" i="3"/>
  <c r="AH291" i="3"/>
  <c r="AI291" i="3" s="1"/>
  <c r="AK291" i="3" s="1"/>
  <c r="AX288" i="3"/>
  <c r="AY288" i="3" s="1"/>
  <c r="AO295" i="3"/>
  <c r="AG290" i="3"/>
  <c r="AK290" i="3" s="1"/>
  <c r="Z294" i="3"/>
  <c r="AC294" i="3" s="1"/>
  <c r="AE292" i="3"/>
  <c r="AD292" i="3"/>
  <c r="R296" i="3"/>
  <c r="T296" i="3"/>
  <c r="S296" i="3"/>
  <c r="Q296" i="3"/>
  <c r="O296" i="3"/>
  <c r="AN296" i="3"/>
  <c r="X294" i="3"/>
  <c r="AR290" i="3"/>
  <c r="P295" i="3"/>
  <c r="U295" i="3" s="1"/>
  <c r="AJ295" i="3"/>
  <c r="AU295" i="3"/>
  <c r="AV295" i="3" s="1"/>
  <c r="L298" i="3"/>
  <c r="M297" i="3"/>
  <c r="V295" i="3"/>
  <c r="W295" i="3" s="1"/>
  <c r="AX289" i="3"/>
  <c r="AY289" i="3" s="1"/>
  <c r="BC288" i="3" l="1"/>
  <c r="BB289" i="3"/>
  <c r="BC289" i="3"/>
  <c r="AR291" i="3"/>
  <c r="AS290" i="3"/>
  <c r="AT290" i="3" s="1"/>
  <c r="K290" i="3" s="1"/>
  <c r="AX290" i="3" s="1"/>
  <c r="AY290" i="3" s="1"/>
  <c r="AS291" i="3"/>
  <c r="AT291" i="3" s="1"/>
  <c r="K291" i="3" s="1"/>
  <c r="AX291" i="3" s="1"/>
  <c r="AY291" i="3" s="1"/>
  <c r="AD293" i="3"/>
  <c r="AO296" i="3"/>
  <c r="X295" i="3"/>
  <c r="Z295" i="3"/>
  <c r="AL290" i="3"/>
  <c r="AM290" i="3" s="1"/>
  <c r="H290" i="3" s="1"/>
  <c r="I290" i="3" s="1"/>
  <c r="BA290" i="3" s="1"/>
  <c r="Y294" i="3"/>
  <c r="AP294" i="3"/>
  <c r="AQ294" i="3" s="1"/>
  <c r="J294" i="3" s="1"/>
  <c r="V296" i="3"/>
  <c r="W296" i="3" s="1"/>
  <c r="AB294" i="3"/>
  <c r="AF292" i="3"/>
  <c r="AH292" i="3" s="1"/>
  <c r="AI292" i="3" s="1"/>
  <c r="Q297" i="3"/>
  <c r="S297" i="3"/>
  <c r="AN297" i="3"/>
  <c r="T297" i="3"/>
  <c r="O297" i="3"/>
  <c r="R297" i="3"/>
  <c r="N297" i="3"/>
  <c r="M298" i="3"/>
  <c r="N298" i="3" s="1"/>
  <c r="AL291" i="3"/>
  <c r="AM291" i="3" s="1"/>
  <c r="H291" i="3" s="1"/>
  <c r="I291" i="3" s="1"/>
  <c r="BA291" i="3" s="1"/>
  <c r="P296" i="3"/>
  <c r="U296" i="3" s="1"/>
  <c r="AJ296" i="3"/>
  <c r="AU296" i="3"/>
  <c r="AV296" i="3" s="1"/>
  <c r="AF293" i="3"/>
  <c r="AG293" i="3" s="1"/>
  <c r="L299" i="3"/>
  <c r="AA294" i="3"/>
  <c r="AP295" i="3" l="1"/>
  <c r="AQ295" i="3" s="1"/>
  <c r="J295" i="3" s="1"/>
  <c r="Y295" i="3"/>
  <c r="AH293" i="3"/>
  <c r="AI293" i="3" s="1"/>
  <c r="Z296" i="3"/>
  <c r="AC296" i="3" s="1"/>
  <c r="AG292" i="3"/>
  <c r="AS292" i="3" s="1"/>
  <c r="AR292" i="3"/>
  <c r="AR293" i="3"/>
  <c r="AS293" i="3"/>
  <c r="M299" i="3"/>
  <c r="N299" i="3" s="1"/>
  <c r="X296" i="3"/>
  <c r="AO297" i="3"/>
  <c r="AB295" i="3"/>
  <c r="AA295" i="3"/>
  <c r="AC295" i="3"/>
  <c r="L300" i="3"/>
  <c r="AK293" i="3"/>
  <c r="AD294" i="3"/>
  <c r="AE294" i="3"/>
  <c r="S298" i="3"/>
  <c r="Q298" i="3"/>
  <c r="AN298" i="3"/>
  <c r="O298" i="3"/>
  <c r="R298" i="3"/>
  <c r="T298" i="3"/>
  <c r="BB291" i="3"/>
  <c r="BC291" i="3"/>
  <c r="BB290" i="3"/>
  <c r="BC290" i="3"/>
  <c r="V297" i="3"/>
  <c r="W297" i="3" s="1"/>
  <c r="AJ297" i="3"/>
  <c r="P297" i="3"/>
  <c r="X297" i="3" s="1"/>
  <c r="AU297" i="3"/>
  <c r="AV297" i="3" s="1"/>
  <c r="AT292" i="3" l="1"/>
  <c r="K292" i="3" s="1"/>
  <c r="AX292" i="3" s="1"/>
  <c r="AY292" i="3" s="1"/>
  <c r="AK292" i="3"/>
  <c r="AL292" i="3" s="1"/>
  <c r="AM292" i="3" s="1"/>
  <c r="H292" i="3" s="1"/>
  <c r="I292" i="3" s="1"/>
  <c r="BA292" i="3" s="1"/>
  <c r="AA296" i="3"/>
  <c r="U297" i="3"/>
  <c r="Z297" i="3" s="1"/>
  <c r="AP297" i="3" s="1"/>
  <c r="AQ297" i="3" s="1"/>
  <c r="J297" i="3" s="1"/>
  <c r="AT293" i="3"/>
  <c r="K293" i="3" s="1"/>
  <c r="AF294" i="3"/>
  <c r="AH294" i="3" s="1"/>
  <c r="AI294" i="3" s="1"/>
  <c r="AP296" i="3"/>
  <c r="AQ296" i="3" s="1"/>
  <c r="J296" i="3" s="1"/>
  <c r="Y296" i="3"/>
  <c r="AL293" i="3"/>
  <c r="AM293" i="3" s="1"/>
  <c r="H293" i="3" s="1"/>
  <c r="I293" i="3" s="1"/>
  <c r="BA293" i="3" s="1"/>
  <c r="AO298" i="3"/>
  <c r="L301" i="3"/>
  <c r="R299" i="3"/>
  <c r="S299" i="3"/>
  <c r="AN299" i="3"/>
  <c r="T299" i="3"/>
  <c r="Q299" i="3"/>
  <c r="O299" i="3"/>
  <c r="AJ298" i="3"/>
  <c r="P298" i="3"/>
  <c r="X298" i="3" s="1"/>
  <c r="AU298" i="3"/>
  <c r="AV298" i="3" s="1"/>
  <c r="M300" i="3"/>
  <c r="V298" i="3"/>
  <c r="W298" i="3" s="1"/>
  <c r="AE295" i="3"/>
  <c r="AD295" i="3"/>
  <c r="Y297" i="3"/>
  <c r="AB296" i="3"/>
  <c r="AX293" i="3" l="1"/>
  <c r="AY293" i="3" s="1"/>
  <c r="U298" i="3"/>
  <c r="Z298" i="3" s="1"/>
  <c r="AA298" i="3" s="1"/>
  <c r="BB292" i="3"/>
  <c r="BC292" i="3"/>
  <c r="AR294" i="3"/>
  <c r="L302" i="3"/>
  <c r="AE296" i="3"/>
  <c r="AD296" i="3"/>
  <c r="AU299" i="3"/>
  <c r="AV299" i="3" s="1"/>
  <c r="P299" i="3"/>
  <c r="X299" i="3" s="1"/>
  <c r="AJ299" i="3"/>
  <c r="M301" i="3"/>
  <c r="AG294" i="3"/>
  <c r="AK294" i="3" s="1"/>
  <c r="Q300" i="3"/>
  <c r="R300" i="3"/>
  <c r="O300" i="3"/>
  <c r="AN300" i="3"/>
  <c r="S300" i="3"/>
  <c r="T300" i="3"/>
  <c r="AO299" i="3"/>
  <c r="BB293" i="3"/>
  <c r="BC293" i="3"/>
  <c r="AA297" i="3"/>
  <c r="AC297" i="3"/>
  <c r="AB297" i="3"/>
  <c r="N300" i="3"/>
  <c r="Y298" i="3"/>
  <c r="V299" i="3"/>
  <c r="W299" i="3" s="1"/>
  <c r="AF295" i="3"/>
  <c r="AH295" i="3" s="1"/>
  <c r="AI295" i="3" s="1"/>
  <c r="AP298" i="3" l="1"/>
  <c r="AQ298" i="3" s="1"/>
  <c r="J298" i="3" s="1"/>
  <c r="AB298" i="3"/>
  <c r="AC298" i="3"/>
  <c r="AG295" i="3"/>
  <c r="AK295" i="3" s="1"/>
  <c r="AL295" i="3" s="1"/>
  <c r="AM295" i="3" s="1"/>
  <c r="H295" i="3" s="1"/>
  <c r="I295" i="3" s="1"/>
  <c r="BA295" i="3" s="1"/>
  <c r="AO300" i="3"/>
  <c r="Y299" i="3"/>
  <c r="AR295" i="3"/>
  <c r="S301" i="3"/>
  <c r="R301" i="3"/>
  <c r="T301" i="3"/>
  <c r="Q301" i="3"/>
  <c r="AN301" i="3"/>
  <c r="O301" i="3"/>
  <c r="M302" i="3"/>
  <c r="U299" i="3"/>
  <c r="Z299" i="3" s="1"/>
  <c r="AD297" i="3"/>
  <c r="AE297" i="3"/>
  <c r="N301" i="3"/>
  <c r="AS294" i="3"/>
  <c r="AT294" i="3" s="1"/>
  <c r="K294" i="3" s="1"/>
  <c r="AL294" i="3"/>
  <c r="AM294" i="3" s="1"/>
  <c r="H294" i="3" s="1"/>
  <c r="I294" i="3" s="1"/>
  <c r="BA294" i="3" s="1"/>
  <c r="L303" i="3"/>
  <c r="V300" i="3"/>
  <c r="W300" i="3" s="1"/>
  <c r="AU300" i="3"/>
  <c r="AV300" i="3" s="1"/>
  <c r="P300" i="3"/>
  <c r="U300" i="3" s="1"/>
  <c r="AJ300" i="3"/>
  <c r="AF296" i="3"/>
  <c r="AH296" i="3" s="1"/>
  <c r="AI296" i="3" s="1"/>
  <c r="AE298" i="3" l="1"/>
  <c r="AD298" i="3"/>
  <c r="AS295" i="3"/>
  <c r="AT295" i="3" s="1"/>
  <c r="K295" i="3" s="1"/>
  <c r="AG296" i="3"/>
  <c r="AK296" i="3" s="1"/>
  <c r="X300" i="3"/>
  <c r="Y300" i="3" s="1"/>
  <c r="AO301" i="3"/>
  <c r="Z300" i="3"/>
  <c r="AC300" i="3" s="1"/>
  <c r="AR296" i="3"/>
  <c r="BC295" i="3"/>
  <c r="BB295" i="3"/>
  <c r="BB294" i="3"/>
  <c r="BC294" i="3"/>
  <c r="AX294" i="3"/>
  <c r="AY294" i="3" s="1"/>
  <c r="AF297" i="3"/>
  <c r="AH297" i="3" s="1"/>
  <c r="AI297" i="3" s="1"/>
  <c r="AU301" i="3"/>
  <c r="AV301" i="3" s="1"/>
  <c r="AJ301" i="3"/>
  <c r="P301" i="3"/>
  <c r="X301" i="3" s="1"/>
  <c r="V301" i="3"/>
  <c r="W301" i="3" s="1"/>
  <c r="AB299" i="3"/>
  <c r="AC299" i="3"/>
  <c r="AA299" i="3"/>
  <c r="AF298" i="3"/>
  <c r="AH298" i="3" s="1"/>
  <c r="AI298" i="3" s="1"/>
  <c r="L304" i="3"/>
  <c r="AP299" i="3"/>
  <c r="AQ299" i="3" s="1"/>
  <c r="J299" i="3" s="1"/>
  <c r="M303" i="3"/>
  <c r="R302" i="3"/>
  <c r="Q302" i="3"/>
  <c r="S302" i="3"/>
  <c r="O302" i="3"/>
  <c r="AN302" i="3"/>
  <c r="T302" i="3"/>
  <c r="N302" i="3"/>
  <c r="AS296" i="3" l="1"/>
  <c r="AB300" i="3"/>
  <c r="AA300" i="3"/>
  <c r="AX295" i="3"/>
  <c r="AY295" i="3" s="1"/>
  <c r="AP300" i="3"/>
  <c r="AQ300" i="3" s="1"/>
  <c r="J300" i="3" s="1"/>
  <c r="AG297" i="3"/>
  <c r="AS297" i="3" s="1"/>
  <c r="AT296" i="3"/>
  <c r="K296" i="3" s="1"/>
  <c r="AX296" i="3" s="1"/>
  <c r="AY296" i="3" s="1"/>
  <c r="AR298" i="3"/>
  <c r="Y301" i="3"/>
  <c r="AR297" i="3"/>
  <c r="AG298" i="3"/>
  <c r="AK298" i="3" s="1"/>
  <c r="AO302" i="3"/>
  <c r="AD299" i="3"/>
  <c r="AE299" i="3"/>
  <c r="L305" i="3"/>
  <c r="U301" i="3"/>
  <c r="Z301" i="3" s="1"/>
  <c r="AP301" i="3" s="1"/>
  <c r="AQ301" i="3" s="1"/>
  <c r="J301" i="3" s="1"/>
  <c r="V302" i="3"/>
  <c r="W302" i="3" s="1"/>
  <c r="AE300" i="3"/>
  <c r="AD300" i="3"/>
  <c r="AL296" i="3"/>
  <c r="AM296" i="3" s="1"/>
  <c r="H296" i="3" s="1"/>
  <c r="I296" i="3" s="1"/>
  <c r="BA296" i="3" s="1"/>
  <c r="S303" i="3"/>
  <c r="R303" i="3"/>
  <c r="T303" i="3"/>
  <c r="Q303" i="3"/>
  <c r="AN303" i="3"/>
  <c r="O303" i="3"/>
  <c r="N303" i="3"/>
  <c r="M304" i="3"/>
  <c r="N304" i="3" s="1"/>
  <c r="AU302" i="3"/>
  <c r="AV302" i="3" s="1"/>
  <c r="AJ302" i="3"/>
  <c r="P302" i="3"/>
  <c r="U302" i="3" s="1"/>
  <c r="AK297" i="3" l="1"/>
  <c r="AL297" i="3" s="1"/>
  <c r="AM297" i="3" s="1"/>
  <c r="H297" i="3" s="1"/>
  <c r="I297" i="3" s="1"/>
  <c r="BA297" i="3" s="1"/>
  <c r="AT297" i="3"/>
  <c r="K297" i="3" s="1"/>
  <c r="AX297" i="3" s="1"/>
  <c r="AY297" i="3" s="1"/>
  <c r="Z302" i="3"/>
  <c r="AC302" i="3" s="1"/>
  <c r="AO303" i="3"/>
  <c r="BB296" i="3"/>
  <c r="BC296" i="3"/>
  <c r="AL298" i="3"/>
  <c r="AM298" i="3" s="1"/>
  <c r="H298" i="3" s="1"/>
  <c r="I298" i="3" s="1"/>
  <c r="BA298" i="3" s="1"/>
  <c r="X302" i="3"/>
  <c r="M305" i="3"/>
  <c r="N305" i="3" s="1"/>
  <c r="AF299" i="3"/>
  <c r="AG299" i="3" s="1"/>
  <c r="AJ303" i="3"/>
  <c r="P303" i="3"/>
  <c r="X303" i="3" s="1"/>
  <c r="AU303" i="3"/>
  <c r="AV303" i="3" s="1"/>
  <c r="AF300" i="3"/>
  <c r="AH300" i="3" s="1"/>
  <c r="AI300" i="3" s="1"/>
  <c r="R304" i="3"/>
  <c r="O304" i="3"/>
  <c r="Q304" i="3"/>
  <c r="S304" i="3"/>
  <c r="T304" i="3"/>
  <c r="AN304" i="3"/>
  <c r="AB301" i="3"/>
  <c r="AC301" i="3"/>
  <c r="AA301" i="3"/>
  <c r="AS298" i="3"/>
  <c r="AT298" i="3" s="1"/>
  <c r="K298" i="3" s="1"/>
  <c r="V303" i="3"/>
  <c r="W303" i="3" s="1"/>
  <c r="L306" i="3"/>
  <c r="AA302" i="3" l="1"/>
  <c r="AG300" i="3"/>
  <c r="U303" i="3"/>
  <c r="Z303" i="3" s="1"/>
  <c r="AP303" i="3" s="1"/>
  <c r="AQ303" i="3" s="1"/>
  <c r="J303" i="3" s="1"/>
  <c r="BC298" i="3"/>
  <c r="BB298" i="3"/>
  <c r="AX298" i="3"/>
  <c r="AY298" i="3" s="1"/>
  <c r="AS300" i="3"/>
  <c r="AR300" i="3"/>
  <c r="Y303" i="3"/>
  <c r="AK300" i="3"/>
  <c r="AH299" i="3"/>
  <c r="AI299" i="3" s="1"/>
  <c r="AK299" i="3" s="1"/>
  <c r="AO304" i="3"/>
  <c r="L307" i="3"/>
  <c r="BC297" i="3"/>
  <c r="BB297" i="3"/>
  <c r="Q305" i="3"/>
  <c r="R305" i="3"/>
  <c r="S305" i="3"/>
  <c r="AN305" i="3"/>
  <c r="T305" i="3"/>
  <c r="O305" i="3"/>
  <c r="Y302" i="3"/>
  <c r="AP302" i="3"/>
  <c r="AQ302" i="3" s="1"/>
  <c r="J302" i="3" s="1"/>
  <c r="V304" i="3"/>
  <c r="W304" i="3" s="1"/>
  <c r="M306" i="3"/>
  <c r="AD301" i="3"/>
  <c r="AE301" i="3"/>
  <c r="P304" i="3"/>
  <c r="U304" i="3" s="1"/>
  <c r="AJ304" i="3"/>
  <c r="AU304" i="3"/>
  <c r="AV304" i="3" s="1"/>
  <c r="AB302" i="3"/>
  <c r="AB303" i="3" l="1"/>
  <c r="AA303" i="3"/>
  <c r="AC303" i="3"/>
  <c r="AD303" i="3" s="1"/>
  <c r="AT300" i="3"/>
  <c r="K300" i="3" s="1"/>
  <c r="Z304" i="3"/>
  <c r="AC304" i="3" s="1"/>
  <c r="AF301" i="3"/>
  <c r="AH301" i="3" s="1"/>
  <c r="AI301" i="3" s="1"/>
  <c r="AG301" i="3"/>
  <c r="AL300" i="3"/>
  <c r="AM300" i="3" s="1"/>
  <c r="H300" i="3" s="1"/>
  <c r="I300" i="3" s="1"/>
  <c r="BA300" i="3" s="1"/>
  <c r="AU305" i="3"/>
  <c r="AV305" i="3" s="1"/>
  <c r="AJ305" i="3"/>
  <c r="P305" i="3"/>
  <c r="U305" i="3" s="1"/>
  <c r="V305" i="3"/>
  <c r="W305" i="3" s="1"/>
  <c r="L308" i="3"/>
  <c r="X304" i="3"/>
  <c r="M307" i="3"/>
  <c r="AL299" i="3"/>
  <c r="AM299" i="3" s="1"/>
  <c r="H299" i="3" s="1"/>
  <c r="I299" i="3" s="1"/>
  <c r="BA299" i="3" s="1"/>
  <c r="S306" i="3"/>
  <c r="R306" i="3"/>
  <c r="AN306" i="3"/>
  <c r="O306" i="3"/>
  <c r="Q306" i="3"/>
  <c r="T306" i="3"/>
  <c r="N306" i="3"/>
  <c r="AE302" i="3"/>
  <c r="AD302" i="3"/>
  <c r="AO305" i="3"/>
  <c r="AS299" i="3"/>
  <c r="AR299" i="3"/>
  <c r="AE303" i="3" l="1"/>
  <c r="AF303" i="3" s="1"/>
  <c r="AG303" i="3" s="1"/>
  <c r="AB304" i="3"/>
  <c r="AD304" i="3" s="1"/>
  <c r="AO306" i="3"/>
  <c r="AX300" i="3"/>
  <c r="AY300" i="3" s="1"/>
  <c r="AT299" i="3"/>
  <c r="K299" i="3" s="1"/>
  <c r="AX299" i="3" s="1"/>
  <c r="AY299" i="3" s="1"/>
  <c r="Z305" i="3"/>
  <c r="AC305" i="3" s="1"/>
  <c r="BC300" i="3"/>
  <c r="BB300" i="3"/>
  <c r="AR301" i="3"/>
  <c r="AS301" i="3"/>
  <c r="AJ306" i="3"/>
  <c r="P306" i="3"/>
  <c r="X306" i="3" s="1"/>
  <c r="AU306" i="3"/>
  <c r="AV306" i="3" s="1"/>
  <c r="AK301" i="3"/>
  <c r="AF302" i="3"/>
  <c r="AH302" i="3" s="1"/>
  <c r="AI302" i="3" s="1"/>
  <c r="L309" i="3"/>
  <c r="AN307" i="3"/>
  <c r="R307" i="3"/>
  <c r="T307" i="3"/>
  <c r="S307" i="3"/>
  <c r="Q307" i="3"/>
  <c r="O307" i="3"/>
  <c r="X305" i="3"/>
  <c r="M308" i="3"/>
  <c r="BC299" i="3"/>
  <c r="BB299" i="3"/>
  <c r="N307" i="3"/>
  <c r="Y304" i="3"/>
  <c r="AP304" i="3"/>
  <c r="AQ304" i="3" s="1"/>
  <c r="J304" i="3" s="1"/>
  <c r="V306" i="3"/>
  <c r="W306" i="3" s="1"/>
  <c r="AA304" i="3"/>
  <c r="AE304" i="3" l="1"/>
  <c r="AF304" i="3" s="1"/>
  <c r="AH304" i="3" s="1"/>
  <c r="AI304" i="3" s="1"/>
  <c r="AB305" i="3"/>
  <c r="AE305" i="3" s="1"/>
  <c r="AG302" i="3"/>
  <c r="AK302" i="3" s="1"/>
  <c r="AO307" i="3"/>
  <c r="Y306" i="3"/>
  <c r="L310" i="3"/>
  <c r="Y305" i="3"/>
  <c r="AP305" i="3"/>
  <c r="AQ305" i="3" s="1"/>
  <c r="J305" i="3" s="1"/>
  <c r="AA305" i="3"/>
  <c r="AH303" i="3"/>
  <c r="AI303" i="3" s="1"/>
  <c r="U306" i="3"/>
  <c r="Z306" i="3" s="1"/>
  <c r="R308" i="3"/>
  <c r="O308" i="3"/>
  <c r="Q308" i="3"/>
  <c r="AN308" i="3"/>
  <c r="S308" i="3"/>
  <c r="T308" i="3"/>
  <c r="V307" i="3"/>
  <c r="W307" i="3" s="1"/>
  <c r="AR302" i="3"/>
  <c r="M309" i="3"/>
  <c r="N309" i="3" s="1"/>
  <c r="AU307" i="3"/>
  <c r="AV307" i="3" s="1"/>
  <c r="P307" i="3"/>
  <c r="X307" i="3" s="1"/>
  <c r="AJ307" i="3"/>
  <c r="AL301" i="3"/>
  <c r="AM301" i="3" s="1"/>
  <c r="H301" i="3" s="1"/>
  <c r="I301" i="3" s="1"/>
  <c r="BA301" i="3" s="1"/>
  <c r="N308" i="3"/>
  <c r="AT301" i="3"/>
  <c r="K301" i="3" s="1"/>
  <c r="AD305" i="3" l="1"/>
  <c r="AS302" i="3"/>
  <c r="AT302" i="3" s="1"/>
  <c r="K302" i="3" s="1"/>
  <c r="U307" i="3"/>
  <c r="Z307" i="3" s="1"/>
  <c r="AP307" i="3" s="1"/>
  <c r="AQ307" i="3" s="1"/>
  <c r="J307" i="3" s="1"/>
  <c r="Y307" i="3"/>
  <c r="AR304" i="3"/>
  <c r="AG304" i="3"/>
  <c r="AK304" i="3" s="1"/>
  <c r="AX301" i="3"/>
  <c r="AY301" i="3" s="1"/>
  <c r="V308" i="3"/>
  <c r="W308" i="3" s="1"/>
  <c r="AL302" i="3"/>
  <c r="AM302" i="3" s="1"/>
  <c r="H302" i="3" s="1"/>
  <c r="I302" i="3" s="1"/>
  <c r="BA302" i="3" s="1"/>
  <c r="AB306" i="3"/>
  <c r="AC306" i="3"/>
  <c r="AA306" i="3"/>
  <c r="AO308" i="3"/>
  <c r="AF305" i="3"/>
  <c r="P308" i="3"/>
  <c r="U308" i="3" s="1"/>
  <c r="AJ308" i="3"/>
  <c r="AU308" i="3"/>
  <c r="AV308" i="3" s="1"/>
  <c r="M310" i="3"/>
  <c r="N310" i="3" s="1"/>
  <c r="AP306" i="3"/>
  <c r="AQ306" i="3" s="1"/>
  <c r="J306" i="3" s="1"/>
  <c r="L311" i="3"/>
  <c r="R309" i="3"/>
  <c r="AN309" i="3"/>
  <c r="Q309" i="3"/>
  <c r="O309" i="3"/>
  <c r="T309" i="3"/>
  <c r="S309" i="3"/>
  <c r="AS303" i="3"/>
  <c r="AR303" i="3"/>
  <c r="BB301" i="3"/>
  <c r="BC301" i="3"/>
  <c r="AK303" i="3"/>
  <c r="AH305" i="3" l="1"/>
  <c r="AI305" i="3" s="1"/>
  <c r="AB307" i="3"/>
  <c r="AD307" i="3" s="1"/>
  <c r="AA307" i="3"/>
  <c r="AC307" i="3"/>
  <c r="AO309" i="3"/>
  <c r="AT303" i="3"/>
  <c r="K303" i="3" s="1"/>
  <c r="AX303" i="3" s="1"/>
  <c r="AY303" i="3" s="1"/>
  <c r="Z308" i="3"/>
  <c r="AC308" i="3" s="1"/>
  <c r="AR305" i="3"/>
  <c r="AL303" i="3"/>
  <c r="AM303" i="3" s="1"/>
  <c r="H303" i="3" s="1"/>
  <c r="I303" i="3" s="1"/>
  <c r="BA303" i="3" s="1"/>
  <c r="AL304" i="3"/>
  <c r="AM304" i="3" s="1"/>
  <c r="H304" i="3" s="1"/>
  <c r="I304" i="3" s="1"/>
  <c r="BA304" i="3" s="1"/>
  <c r="AX302" i="3"/>
  <c r="AY302" i="3" s="1"/>
  <c r="AE306" i="3"/>
  <c r="AD306" i="3"/>
  <c r="X308" i="3"/>
  <c r="AG305" i="3"/>
  <c r="AK305" i="3" s="1"/>
  <c r="AS304" i="3"/>
  <c r="AT304" i="3" s="1"/>
  <c r="K304" i="3" s="1"/>
  <c r="V309" i="3"/>
  <c r="W309" i="3" s="1"/>
  <c r="P309" i="3"/>
  <c r="X309" i="3" s="1"/>
  <c r="AJ309" i="3"/>
  <c r="AU309" i="3"/>
  <c r="AV309" i="3" s="1"/>
  <c r="BB302" i="3"/>
  <c r="BC302" i="3"/>
  <c r="L312" i="3"/>
  <c r="R310" i="3"/>
  <c r="S310" i="3"/>
  <c r="AN310" i="3"/>
  <c r="T310" i="3"/>
  <c r="Q310" i="3"/>
  <c r="O310" i="3"/>
  <c r="M311" i="3"/>
  <c r="AE307" i="3" l="1"/>
  <c r="AB308" i="3"/>
  <c r="AO310" i="3"/>
  <c r="AS305" i="3"/>
  <c r="AT305" i="3" s="1"/>
  <c r="K305" i="3" s="1"/>
  <c r="U309" i="3"/>
  <c r="AX304" i="3"/>
  <c r="AY304" i="3" s="1"/>
  <c r="AD308" i="3"/>
  <c r="AE308" i="3"/>
  <c r="BB303" i="3"/>
  <c r="BC303" i="3"/>
  <c r="Y309" i="3"/>
  <c r="AU310" i="3"/>
  <c r="AV310" i="3" s="1"/>
  <c r="P310" i="3"/>
  <c r="U310" i="3" s="1"/>
  <c r="AJ310" i="3"/>
  <c r="AF306" i="3"/>
  <c r="AH306" i="3" s="1"/>
  <c r="AI306" i="3" s="1"/>
  <c r="V310" i="3"/>
  <c r="W310" i="3" s="1"/>
  <c r="Z309" i="3"/>
  <c r="AP309" i="3" s="1"/>
  <c r="AQ309" i="3" s="1"/>
  <c r="J309" i="3" s="1"/>
  <c r="AL305" i="3"/>
  <c r="AM305" i="3" s="1"/>
  <c r="H305" i="3" s="1"/>
  <c r="I305" i="3" s="1"/>
  <c r="BA305" i="3" s="1"/>
  <c r="AF307" i="3"/>
  <c r="AH307" i="3" s="1"/>
  <c r="AI307" i="3" s="1"/>
  <c r="BC304" i="3"/>
  <c r="BB304" i="3"/>
  <c r="S311" i="3"/>
  <c r="R311" i="3"/>
  <c r="AN311" i="3"/>
  <c r="O311" i="3"/>
  <c r="T311" i="3"/>
  <c r="Q311" i="3"/>
  <c r="N311" i="3"/>
  <c r="Y308" i="3"/>
  <c r="AP308" i="3"/>
  <c r="AQ308" i="3" s="1"/>
  <c r="J308" i="3" s="1"/>
  <c r="AA308" i="3"/>
  <c r="M312" i="3"/>
  <c r="L313" i="3"/>
  <c r="AO311" i="3" l="1"/>
  <c r="AG307" i="3"/>
  <c r="AK307" i="3" s="1"/>
  <c r="Z310" i="3"/>
  <c r="AC310" i="3" s="1"/>
  <c r="X310" i="3"/>
  <c r="AR306" i="3"/>
  <c r="S312" i="3"/>
  <c r="O312" i="3"/>
  <c r="AN312" i="3"/>
  <c r="R312" i="3"/>
  <c r="Q312" i="3"/>
  <c r="T312" i="3"/>
  <c r="V311" i="3"/>
  <c r="W311" i="3" s="1"/>
  <c r="N312" i="3"/>
  <c r="AG306" i="3"/>
  <c r="AK306" i="3" s="1"/>
  <c r="AR307" i="3"/>
  <c r="AX305" i="3"/>
  <c r="AY305" i="3" s="1"/>
  <c r="BB305" i="3"/>
  <c r="BC305" i="3"/>
  <c r="AF308" i="3"/>
  <c r="AH308" i="3" s="1"/>
  <c r="AI308" i="3" s="1"/>
  <c r="L314" i="3"/>
  <c r="AB309" i="3"/>
  <c r="AC309" i="3"/>
  <c r="AA309" i="3"/>
  <c r="M313" i="3"/>
  <c r="P311" i="3"/>
  <c r="U311" i="3" s="1"/>
  <c r="AJ311" i="3"/>
  <c r="AU311" i="3"/>
  <c r="AV311" i="3" s="1"/>
  <c r="AS307" i="3" l="1"/>
  <c r="AT307" i="3" s="1"/>
  <c r="K307" i="3" s="1"/>
  <c r="AP310" i="3"/>
  <c r="AQ310" i="3" s="1"/>
  <c r="J310" i="3" s="1"/>
  <c r="AG308" i="3"/>
  <c r="AS308" i="3" s="1"/>
  <c r="AB310" i="3"/>
  <c r="AE310" i="3" s="1"/>
  <c r="AA310" i="3"/>
  <c r="Y310" i="3"/>
  <c r="Z311" i="3"/>
  <c r="AC311" i="3" s="1"/>
  <c r="AR308" i="3"/>
  <c r="V312" i="3"/>
  <c r="W312" i="3" s="1"/>
  <c r="AJ312" i="3"/>
  <c r="P312" i="3"/>
  <c r="X312" i="3" s="1"/>
  <c r="AU312" i="3"/>
  <c r="AV312" i="3" s="1"/>
  <c r="X311" i="3"/>
  <c r="AL307" i="3"/>
  <c r="AM307" i="3" s="1"/>
  <c r="H307" i="3" s="1"/>
  <c r="I307" i="3" s="1"/>
  <c r="BA307" i="3" s="1"/>
  <c r="AO312" i="3"/>
  <c r="S313" i="3"/>
  <c r="R313" i="3"/>
  <c r="Q313" i="3"/>
  <c r="AN313" i="3"/>
  <c r="O313" i="3"/>
  <c r="T313" i="3"/>
  <c r="N313" i="3"/>
  <c r="AL306" i="3"/>
  <c r="AM306" i="3" s="1"/>
  <c r="H306" i="3" s="1"/>
  <c r="I306" i="3" s="1"/>
  <c r="BA306" i="3" s="1"/>
  <c r="L315" i="3"/>
  <c r="AE309" i="3"/>
  <c r="AD309" i="3"/>
  <c r="M314" i="3"/>
  <c r="N314" i="3" s="1"/>
  <c r="AS306" i="3"/>
  <c r="AT306" i="3" s="1"/>
  <c r="K306" i="3" s="1"/>
  <c r="AK308" i="3" l="1"/>
  <c r="AD310" i="3"/>
  <c r="AT308" i="3"/>
  <c r="K308" i="3" s="1"/>
  <c r="AX308" i="3" s="1"/>
  <c r="AY308" i="3" s="1"/>
  <c r="U312" i="3"/>
  <c r="Z312" i="3" s="1"/>
  <c r="AP312" i="3" s="1"/>
  <c r="AQ312" i="3" s="1"/>
  <c r="J312" i="3" s="1"/>
  <c r="AO313" i="3"/>
  <c r="AX306" i="3"/>
  <c r="AY306" i="3" s="1"/>
  <c r="L316" i="3"/>
  <c r="M315" i="3"/>
  <c r="Y311" i="3"/>
  <c r="AP311" i="3"/>
  <c r="AQ311" i="3" s="1"/>
  <c r="J311" i="3" s="1"/>
  <c r="AB311" i="3"/>
  <c r="BB307" i="3"/>
  <c r="BC307" i="3"/>
  <c r="AX307" i="3"/>
  <c r="AY307" i="3" s="1"/>
  <c r="R314" i="3"/>
  <c r="AN314" i="3"/>
  <c r="S314" i="3"/>
  <c r="O314" i="3"/>
  <c r="Q314" i="3"/>
  <c r="T314" i="3"/>
  <c r="P313" i="3"/>
  <c r="U313" i="3" s="1"/>
  <c r="AJ313" i="3"/>
  <c r="AU313" i="3"/>
  <c r="AV313" i="3" s="1"/>
  <c r="AF310" i="3"/>
  <c r="AH310" i="3" s="1"/>
  <c r="AI310" i="3" s="1"/>
  <c r="AF309" i="3"/>
  <c r="AG309" i="3" s="1"/>
  <c r="AL308" i="3"/>
  <c r="AM308" i="3" s="1"/>
  <c r="H308" i="3" s="1"/>
  <c r="I308" i="3" s="1"/>
  <c r="BA308" i="3" s="1"/>
  <c r="V313" i="3"/>
  <c r="W313" i="3" s="1"/>
  <c r="AA311" i="3"/>
  <c r="BC306" i="3"/>
  <c r="BB306" i="3"/>
  <c r="Y312" i="3"/>
  <c r="AO314" i="3" l="1"/>
  <c r="X313" i="3"/>
  <c r="AH309" i="3"/>
  <c r="AI309" i="3" s="1"/>
  <c r="AK309" i="3" s="1"/>
  <c r="AL309" i="3" s="1"/>
  <c r="AM309" i="3" s="1"/>
  <c r="H309" i="3" s="1"/>
  <c r="I309" i="3" s="1"/>
  <c r="BA309" i="3" s="1"/>
  <c r="AR310" i="3"/>
  <c r="AN315" i="3"/>
  <c r="Q315" i="3"/>
  <c r="R315" i="3"/>
  <c r="O315" i="3"/>
  <c r="S315" i="3"/>
  <c r="T315" i="3"/>
  <c r="M316" i="3"/>
  <c r="AJ314" i="3"/>
  <c r="P314" i="3"/>
  <c r="X314" i="3" s="1"/>
  <c r="AU314" i="3"/>
  <c r="AV314" i="3" s="1"/>
  <c r="Z313" i="3"/>
  <c r="AD311" i="3"/>
  <c r="AE311" i="3"/>
  <c r="AB312" i="3"/>
  <c r="AA312" i="3"/>
  <c r="AC312" i="3"/>
  <c r="AG310" i="3"/>
  <c r="AK310" i="3" s="1"/>
  <c r="L317" i="3"/>
  <c r="Y313" i="3"/>
  <c r="BB308" i="3"/>
  <c r="BC308" i="3"/>
  <c r="V314" i="3"/>
  <c r="W314" i="3" s="1"/>
  <c r="N315" i="3"/>
  <c r="AS309" i="3" l="1"/>
  <c r="AR309" i="3"/>
  <c r="Y314" i="3"/>
  <c r="BC309" i="3"/>
  <c r="BB309" i="3"/>
  <c r="AO315" i="3"/>
  <c r="AA313" i="3"/>
  <c r="AB313" i="3"/>
  <c r="AC313" i="3"/>
  <c r="M317" i="3"/>
  <c r="N317" i="3" s="1"/>
  <c r="U314" i="3"/>
  <c r="Z314" i="3" s="1"/>
  <c r="S316" i="3"/>
  <c r="O316" i="3"/>
  <c r="R316" i="3"/>
  <c r="Q316" i="3"/>
  <c r="AN316" i="3"/>
  <c r="T316" i="3"/>
  <c r="L318" i="3"/>
  <c r="AU315" i="3"/>
  <c r="AV315" i="3" s="1"/>
  <c r="P315" i="3"/>
  <c r="U315" i="3" s="1"/>
  <c r="AJ315" i="3"/>
  <c r="AL310" i="3"/>
  <c r="AM310" i="3" s="1"/>
  <c r="H310" i="3" s="1"/>
  <c r="I310" i="3" s="1"/>
  <c r="BA310" i="3" s="1"/>
  <c r="V315" i="3"/>
  <c r="W315" i="3" s="1"/>
  <c r="AD312" i="3"/>
  <c r="AE312" i="3"/>
  <c r="N316" i="3"/>
  <c r="AS310" i="3"/>
  <c r="AT310" i="3" s="1"/>
  <c r="K310" i="3" s="1"/>
  <c r="AP313" i="3"/>
  <c r="AQ313" i="3" s="1"/>
  <c r="J313" i="3" s="1"/>
  <c r="AF311" i="3"/>
  <c r="AH311" i="3" s="1"/>
  <c r="AI311" i="3" s="1"/>
  <c r="AT309" i="3" l="1"/>
  <c r="K309" i="3" s="1"/>
  <c r="Z315" i="3"/>
  <c r="AC315" i="3" s="1"/>
  <c r="X315" i="3"/>
  <c r="AA315" i="3" s="1"/>
  <c r="AG311" i="3"/>
  <c r="AK311" i="3" s="1"/>
  <c r="AR311" i="3"/>
  <c r="AX310" i="3"/>
  <c r="AY310" i="3" s="1"/>
  <c r="L319" i="3"/>
  <c r="M318" i="3"/>
  <c r="N318" i="3" s="1"/>
  <c r="BC310" i="3"/>
  <c r="BB310" i="3"/>
  <c r="AB314" i="3"/>
  <c r="AC314" i="3"/>
  <c r="AA314" i="3"/>
  <c r="V316" i="3"/>
  <c r="W316" i="3" s="1"/>
  <c r="AX309" i="3"/>
  <c r="AY309" i="3" s="1"/>
  <c r="AD313" i="3"/>
  <c r="AE313" i="3"/>
  <c r="AF312" i="3"/>
  <c r="AH312" i="3" s="1"/>
  <c r="AI312" i="3" s="1"/>
  <c r="AO316" i="3"/>
  <c r="AP314" i="3"/>
  <c r="AQ314" i="3" s="1"/>
  <c r="J314" i="3" s="1"/>
  <c r="P316" i="3"/>
  <c r="X316" i="3" s="1"/>
  <c r="AU316" i="3"/>
  <c r="AV316" i="3" s="1"/>
  <c r="AJ316" i="3"/>
  <c r="S317" i="3"/>
  <c r="Q317" i="3"/>
  <c r="T317" i="3"/>
  <c r="R317" i="3"/>
  <c r="AN317" i="3"/>
  <c r="O317" i="3"/>
  <c r="AS311" i="3" l="1"/>
  <c r="Y315" i="3"/>
  <c r="AP315" i="3"/>
  <c r="AQ315" i="3" s="1"/>
  <c r="J315" i="3" s="1"/>
  <c r="AB315" i="3"/>
  <c r="AE315" i="3" s="1"/>
  <c r="AO317" i="3"/>
  <c r="AT311" i="3"/>
  <c r="K311" i="3" s="1"/>
  <c r="AX311" i="3" s="1"/>
  <c r="AY311" i="3" s="1"/>
  <c r="AG312" i="3"/>
  <c r="AS312" i="3" s="1"/>
  <c r="Y316" i="3"/>
  <c r="AR312" i="3"/>
  <c r="U316" i="3"/>
  <c r="Z316" i="3" s="1"/>
  <c r="AP316" i="3" s="1"/>
  <c r="AQ316" i="3" s="1"/>
  <c r="J316" i="3" s="1"/>
  <c r="L320" i="3"/>
  <c r="AU317" i="3"/>
  <c r="AV317" i="3" s="1"/>
  <c r="AJ317" i="3"/>
  <c r="P317" i="3"/>
  <c r="U317" i="3" s="1"/>
  <c r="V317" i="3"/>
  <c r="W317" i="3" s="1"/>
  <c r="AD314" i="3"/>
  <c r="AE314" i="3"/>
  <c r="M319" i="3"/>
  <c r="N319" i="3" s="1"/>
  <c r="AF313" i="3"/>
  <c r="AG313" i="3" s="1"/>
  <c r="AD315" i="3"/>
  <c r="AL311" i="3"/>
  <c r="AM311" i="3" s="1"/>
  <c r="H311" i="3" s="1"/>
  <c r="I311" i="3" s="1"/>
  <c r="BA311" i="3" s="1"/>
  <c r="S318" i="3"/>
  <c r="Q318" i="3"/>
  <c r="O318" i="3"/>
  <c r="R318" i="3"/>
  <c r="T318" i="3"/>
  <c r="AN318" i="3"/>
  <c r="AO318" i="3" l="1"/>
  <c r="AK312" i="3"/>
  <c r="AL312" i="3" s="1"/>
  <c r="AM312" i="3" s="1"/>
  <c r="H312" i="3" s="1"/>
  <c r="I312" i="3" s="1"/>
  <c r="BA312" i="3" s="1"/>
  <c r="AH313" i="3"/>
  <c r="AI313" i="3" s="1"/>
  <c r="AK313" i="3" s="1"/>
  <c r="AL313" i="3" s="1"/>
  <c r="AM313" i="3" s="1"/>
  <c r="H313" i="3" s="1"/>
  <c r="I313" i="3" s="1"/>
  <c r="BA313" i="3" s="1"/>
  <c r="AT312" i="3"/>
  <c r="K312" i="3" s="1"/>
  <c r="AX312" i="3" s="1"/>
  <c r="AY312" i="3" s="1"/>
  <c r="Z317" i="3"/>
  <c r="AC317" i="3" s="1"/>
  <c r="V318" i="3"/>
  <c r="W318" i="3" s="1"/>
  <c r="X317" i="3"/>
  <c r="AF315" i="3"/>
  <c r="AH315" i="3" s="1"/>
  <c r="AI315" i="3" s="1"/>
  <c r="L321" i="3"/>
  <c r="AB316" i="3"/>
  <c r="AA316" i="3"/>
  <c r="AC316" i="3"/>
  <c r="AJ318" i="3"/>
  <c r="P318" i="3"/>
  <c r="U318" i="3" s="1"/>
  <c r="Z318" i="3" s="1"/>
  <c r="AU318" i="3"/>
  <c r="AV318" i="3" s="1"/>
  <c r="BB311" i="3"/>
  <c r="BC311" i="3"/>
  <c r="AN319" i="3"/>
  <c r="R319" i="3"/>
  <c r="Q319" i="3"/>
  <c r="O319" i="3"/>
  <c r="T319" i="3"/>
  <c r="S319" i="3"/>
  <c r="AF314" i="3"/>
  <c r="AH314" i="3" s="1"/>
  <c r="AI314" i="3" s="1"/>
  <c r="M320" i="3"/>
  <c r="N320" i="3" s="1"/>
  <c r="AS313" i="3" l="1"/>
  <c r="AT313" i="3" s="1"/>
  <c r="K313" i="3" s="1"/>
  <c r="AR313" i="3"/>
  <c r="AG314" i="3"/>
  <c r="AK314" i="3" s="1"/>
  <c r="AB317" i="3"/>
  <c r="AE317" i="3" s="1"/>
  <c r="AG315" i="3"/>
  <c r="AK315" i="3" s="1"/>
  <c r="X318" i="3"/>
  <c r="AA318" i="3" s="1"/>
  <c r="AR314" i="3"/>
  <c r="AC318" i="3"/>
  <c r="BB313" i="3"/>
  <c r="BC313" i="3"/>
  <c r="AO319" i="3"/>
  <c r="AE316" i="3"/>
  <c r="AD316" i="3"/>
  <c r="AJ319" i="3"/>
  <c r="P319" i="3"/>
  <c r="U319" i="3" s="1"/>
  <c r="AU319" i="3"/>
  <c r="AV319" i="3" s="1"/>
  <c r="AP317" i="3"/>
  <c r="AQ317" i="3" s="1"/>
  <c r="J317" i="3" s="1"/>
  <c r="Y317" i="3"/>
  <c r="L322" i="3"/>
  <c r="V319" i="3"/>
  <c r="W319" i="3" s="1"/>
  <c r="BB312" i="3"/>
  <c r="BC312" i="3"/>
  <c r="M321" i="3"/>
  <c r="S320" i="3"/>
  <c r="R320" i="3"/>
  <c r="O320" i="3"/>
  <c r="Q320" i="3"/>
  <c r="T320" i="3"/>
  <c r="AN320" i="3"/>
  <c r="AR315" i="3"/>
  <c r="AA317" i="3"/>
  <c r="AP318" i="3" l="1"/>
  <c r="AQ318" i="3" s="1"/>
  <c r="J318" i="3" s="1"/>
  <c r="AS314" i="3"/>
  <c r="AT314" i="3" s="1"/>
  <c r="K314" i="3" s="1"/>
  <c r="AX314" i="3" s="1"/>
  <c r="AY314" i="3" s="1"/>
  <c r="AD317" i="3"/>
  <c r="Y318" i="3"/>
  <c r="X319" i="3"/>
  <c r="Y319" i="3" s="1"/>
  <c r="AS315" i="3"/>
  <c r="AT315" i="3" s="1"/>
  <c r="K315" i="3" s="1"/>
  <c r="AB318" i="3"/>
  <c r="AD318" i="3" s="1"/>
  <c r="Z319" i="3"/>
  <c r="AB319" i="3" s="1"/>
  <c r="AO320" i="3"/>
  <c r="S321" i="3"/>
  <c r="R321" i="3"/>
  <c r="AN321" i="3"/>
  <c r="Q321" i="3"/>
  <c r="T321" i="3"/>
  <c r="O321" i="3"/>
  <c r="L323" i="3"/>
  <c r="AF316" i="3"/>
  <c r="AH316" i="3" s="1"/>
  <c r="AI316" i="3" s="1"/>
  <c r="N321" i="3"/>
  <c r="M322" i="3"/>
  <c r="AL314" i="3"/>
  <c r="AM314" i="3" s="1"/>
  <c r="H314" i="3" s="1"/>
  <c r="I314" i="3" s="1"/>
  <c r="BA314" i="3" s="1"/>
  <c r="P320" i="3"/>
  <c r="U320" i="3" s="1"/>
  <c r="AU320" i="3"/>
  <c r="AV320" i="3" s="1"/>
  <c r="AJ320" i="3"/>
  <c r="V320" i="3"/>
  <c r="W320" i="3" s="1"/>
  <c r="AX313" i="3"/>
  <c r="AY313" i="3" s="1"/>
  <c r="AL315" i="3"/>
  <c r="AM315" i="3" s="1"/>
  <c r="H315" i="3" s="1"/>
  <c r="I315" i="3" s="1"/>
  <c r="BA315" i="3" s="1"/>
  <c r="AF317" i="3"/>
  <c r="AG317" i="3" s="1"/>
  <c r="AE318" i="3" l="1"/>
  <c r="AF318" i="3" s="1"/>
  <c r="AP319" i="3"/>
  <c r="AQ319" i="3" s="1"/>
  <c r="J319" i="3" s="1"/>
  <c r="AA319" i="3"/>
  <c r="AC319" i="3"/>
  <c r="AD319" i="3" s="1"/>
  <c r="AG316" i="3"/>
  <c r="AK316" i="3" s="1"/>
  <c r="Z320" i="3"/>
  <c r="AR316" i="3"/>
  <c r="BB315" i="3"/>
  <c r="BC315" i="3"/>
  <c r="P321" i="3"/>
  <c r="U321" i="3" s="1"/>
  <c r="AJ321" i="3"/>
  <c r="AU321" i="3"/>
  <c r="AV321" i="3" s="1"/>
  <c r="AO321" i="3"/>
  <c r="AH317" i="3"/>
  <c r="AI317" i="3" s="1"/>
  <c r="V321" i="3"/>
  <c r="W321" i="3" s="1"/>
  <c r="M323" i="3"/>
  <c r="AX315" i="3"/>
  <c r="AY315" i="3" s="1"/>
  <c r="L324" i="3"/>
  <c r="X320" i="3"/>
  <c r="AN322" i="3"/>
  <c r="T322" i="3"/>
  <c r="S322" i="3"/>
  <c r="R322" i="3"/>
  <c r="O322" i="3"/>
  <c r="Q322" i="3"/>
  <c r="BC314" i="3"/>
  <c r="BB314" i="3"/>
  <c r="N322" i="3"/>
  <c r="AG318" i="3" l="1"/>
  <c r="AH318" i="3"/>
  <c r="AI318" i="3" s="1"/>
  <c r="AE319" i="3"/>
  <c r="AS316" i="3"/>
  <c r="AT316" i="3" s="1"/>
  <c r="K316" i="3" s="1"/>
  <c r="AX316" i="3" s="1"/>
  <c r="AY316" i="3" s="1"/>
  <c r="AA320" i="3"/>
  <c r="AC320" i="3"/>
  <c r="Z321" i="3"/>
  <c r="AO322" i="3"/>
  <c r="X321" i="3"/>
  <c r="AK318" i="3"/>
  <c r="AL318" i="3" s="1"/>
  <c r="AM318" i="3" s="1"/>
  <c r="H318" i="3" s="1"/>
  <c r="I318" i="3" s="1"/>
  <c r="BA318" i="3" s="1"/>
  <c r="V322" i="3"/>
  <c r="W322" i="3" s="1"/>
  <c r="Y320" i="3"/>
  <c r="AP320" i="3"/>
  <c r="AQ320" i="3" s="1"/>
  <c r="J320" i="3" s="1"/>
  <c r="AU322" i="3"/>
  <c r="AV322" i="3" s="1"/>
  <c r="AJ322" i="3"/>
  <c r="P322" i="3"/>
  <c r="U322" i="3" s="1"/>
  <c r="Z322" i="3" s="1"/>
  <c r="L325" i="3"/>
  <c r="R323" i="3"/>
  <c r="S323" i="3"/>
  <c r="Q323" i="3"/>
  <c r="AN323" i="3"/>
  <c r="O323" i="3"/>
  <c r="T323" i="3"/>
  <c r="M324" i="3"/>
  <c r="N324" i="3" s="1"/>
  <c r="N323" i="3"/>
  <c r="AF319" i="3"/>
  <c r="AG319" i="3" s="1"/>
  <c r="AS317" i="3"/>
  <c r="AR317" i="3"/>
  <c r="AS318" i="3"/>
  <c r="AR318" i="3"/>
  <c r="AL316" i="3"/>
  <c r="AM316" i="3" s="1"/>
  <c r="H316" i="3" s="1"/>
  <c r="I316" i="3" s="1"/>
  <c r="BA316" i="3" s="1"/>
  <c r="AB320" i="3"/>
  <c r="AK317" i="3"/>
  <c r="AA321" i="3" l="1"/>
  <c r="AP321" i="3"/>
  <c r="AQ321" i="3" s="1"/>
  <c r="J321" i="3" s="1"/>
  <c r="AB321" i="3"/>
  <c r="AC321" i="3"/>
  <c r="X322" i="3"/>
  <c r="AA322" i="3" s="1"/>
  <c r="AH319" i="3"/>
  <c r="AI319" i="3" s="1"/>
  <c r="AK319" i="3" s="1"/>
  <c r="AO323" i="3"/>
  <c r="AT318" i="3"/>
  <c r="K318" i="3" s="1"/>
  <c r="AX318" i="3" s="1"/>
  <c r="AY318" i="3" s="1"/>
  <c r="Y321" i="3"/>
  <c r="BB316" i="3"/>
  <c r="BC316" i="3"/>
  <c r="M325" i="3"/>
  <c r="N325" i="3" s="1"/>
  <c r="V323" i="3"/>
  <c r="W323" i="3" s="1"/>
  <c r="AC322" i="3"/>
  <c r="AD320" i="3"/>
  <c r="AE320" i="3"/>
  <c r="AJ323" i="3"/>
  <c r="AU323" i="3"/>
  <c r="AV323" i="3" s="1"/>
  <c r="P323" i="3"/>
  <c r="X323" i="3" s="1"/>
  <c r="AT317" i="3"/>
  <c r="K317" i="3" s="1"/>
  <c r="R324" i="3"/>
  <c r="T324" i="3"/>
  <c r="O324" i="3"/>
  <c r="AN324" i="3"/>
  <c r="S324" i="3"/>
  <c r="Q324" i="3"/>
  <c r="L326" i="3"/>
  <c r="AL317" i="3"/>
  <c r="AM317" i="3" s="1"/>
  <c r="H317" i="3" s="1"/>
  <c r="I317" i="3" s="1"/>
  <c r="BA317" i="3" s="1"/>
  <c r="BC318" i="3" s="1"/>
  <c r="AP322" i="3" l="1"/>
  <c r="AQ322" i="3" s="1"/>
  <c r="J322" i="3" s="1"/>
  <c r="Y322" i="3"/>
  <c r="AE321" i="3"/>
  <c r="AF321" i="3" s="1"/>
  <c r="AB322" i="3"/>
  <c r="AD322" i="3" s="1"/>
  <c r="AD321" i="3"/>
  <c r="AO324" i="3"/>
  <c r="AR319" i="3"/>
  <c r="AS319" i="3"/>
  <c r="Y323" i="3"/>
  <c r="BB318" i="3"/>
  <c r="AF320" i="3"/>
  <c r="AH320" i="3" s="1"/>
  <c r="AI320" i="3" s="1"/>
  <c r="L327" i="3"/>
  <c r="V324" i="3"/>
  <c r="W324" i="3" s="1"/>
  <c r="M326" i="3"/>
  <c r="N326" i="3" s="1"/>
  <c r="U323" i="3"/>
  <c r="Z323" i="3" s="1"/>
  <c r="AP323" i="3" s="1"/>
  <c r="AQ323" i="3" s="1"/>
  <c r="J323" i="3" s="1"/>
  <c r="BB317" i="3"/>
  <c r="BC317" i="3"/>
  <c r="AN325" i="3"/>
  <c r="S325" i="3"/>
  <c r="R325" i="3"/>
  <c r="T325" i="3"/>
  <c r="Q325" i="3"/>
  <c r="O325" i="3"/>
  <c r="AL319" i="3"/>
  <c r="AM319" i="3" s="1"/>
  <c r="H319" i="3" s="1"/>
  <c r="I319" i="3" s="1"/>
  <c r="BA319" i="3" s="1"/>
  <c r="P324" i="3"/>
  <c r="U324" i="3" s="1"/>
  <c r="AJ324" i="3"/>
  <c r="AU324" i="3"/>
  <c r="AV324" i="3" s="1"/>
  <c r="AX317" i="3"/>
  <c r="AY317" i="3" s="1"/>
  <c r="AE322" i="3" l="1"/>
  <c r="Z324" i="3"/>
  <c r="AC324" i="3" s="1"/>
  <c r="AH321" i="3"/>
  <c r="AI321" i="3" s="1"/>
  <c r="AR321" i="3" s="1"/>
  <c r="AT319" i="3"/>
  <c r="K319" i="3" s="1"/>
  <c r="AG320" i="3"/>
  <c r="AK320" i="3" s="1"/>
  <c r="X324" i="3"/>
  <c r="AA324" i="3" s="1"/>
  <c r="AO325" i="3"/>
  <c r="AR320" i="3"/>
  <c r="AG321" i="3"/>
  <c r="P325" i="3"/>
  <c r="U325" i="3" s="1"/>
  <c r="AJ325" i="3"/>
  <c r="AU325" i="3"/>
  <c r="AV325" i="3" s="1"/>
  <c r="AB323" i="3"/>
  <c r="AA323" i="3"/>
  <c r="AC323" i="3"/>
  <c r="AF322" i="3"/>
  <c r="AH322" i="3" s="1"/>
  <c r="AI322" i="3" s="1"/>
  <c r="V325" i="3"/>
  <c r="W325" i="3" s="1"/>
  <c r="M327" i="3"/>
  <c r="BB319" i="3"/>
  <c r="BC319" i="3"/>
  <c r="R326" i="3"/>
  <c r="Q326" i="3"/>
  <c r="AN326" i="3"/>
  <c r="S326" i="3"/>
  <c r="T326" i="3"/>
  <c r="O326" i="3"/>
  <c r="L328" i="3"/>
  <c r="AG322" i="3" l="1"/>
  <c r="AK321" i="3"/>
  <c r="AL321" i="3" s="1"/>
  <c r="AM321" i="3" s="1"/>
  <c r="H321" i="3" s="1"/>
  <c r="I321" i="3" s="1"/>
  <c r="BA321" i="3" s="1"/>
  <c r="AS321" i="3"/>
  <c r="AS320" i="3"/>
  <c r="AT320" i="3" s="1"/>
  <c r="K320" i="3" s="1"/>
  <c r="AX320" i="3" s="1"/>
  <c r="AY320" i="3" s="1"/>
  <c r="Y324" i="3"/>
  <c r="AB324" i="3"/>
  <c r="AD324" i="3" s="1"/>
  <c r="AP324" i="3"/>
  <c r="AQ324" i="3" s="1"/>
  <c r="J324" i="3" s="1"/>
  <c r="AX319" i="3"/>
  <c r="AY319" i="3" s="1"/>
  <c r="X325" i="3"/>
  <c r="Y325" i="3" s="1"/>
  <c r="Z325" i="3"/>
  <c r="AT321" i="3"/>
  <c r="K321" i="3" s="1"/>
  <c r="M328" i="3"/>
  <c r="AE323" i="3"/>
  <c r="AD323" i="3"/>
  <c r="AL320" i="3"/>
  <c r="AM320" i="3" s="1"/>
  <c r="H320" i="3" s="1"/>
  <c r="I320" i="3" s="1"/>
  <c r="BA320" i="3" s="1"/>
  <c r="AN327" i="3"/>
  <c r="Q327" i="3"/>
  <c r="S327" i="3"/>
  <c r="O327" i="3"/>
  <c r="R327" i="3"/>
  <c r="T327" i="3"/>
  <c r="AS322" i="3"/>
  <c r="AR322" i="3"/>
  <c r="AK322" i="3"/>
  <c r="N327" i="3"/>
  <c r="L329" i="3"/>
  <c r="P326" i="3"/>
  <c r="X326" i="3" s="1"/>
  <c r="AU326" i="3"/>
  <c r="AV326" i="3" s="1"/>
  <c r="AJ326" i="3"/>
  <c r="V326" i="3"/>
  <c r="W326" i="3" s="1"/>
  <c r="AO326" i="3"/>
  <c r="AE324" i="3" l="1"/>
  <c r="AF324" i="3" s="1"/>
  <c r="AP325" i="3"/>
  <c r="AQ325" i="3" s="1"/>
  <c r="J325" i="3" s="1"/>
  <c r="AA325" i="3"/>
  <c r="AB325" i="3"/>
  <c r="AC325" i="3"/>
  <c r="AO327" i="3"/>
  <c r="Y326" i="3"/>
  <c r="BB321" i="3"/>
  <c r="BC321" i="3"/>
  <c r="Q328" i="3"/>
  <c r="R328" i="3"/>
  <c r="S328" i="3"/>
  <c r="T328" i="3"/>
  <c r="O328" i="3"/>
  <c r="AN328" i="3"/>
  <c r="U326" i="3"/>
  <c r="Z326" i="3" s="1"/>
  <c r="L330" i="3"/>
  <c r="M329" i="3"/>
  <c r="N329" i="3" s="1"/>
  <c r="AJ327" i="3"/>
  <c r="P327" i="3"/>
  <c r="X327" i="3" s="1"/>
  <c r="AU327" i="3"/>
  <c r="AV327" i="3" s="1"/>
  <c r="AX321" i="3"/>
  <c r="AY321" i="3" s="1"/>
  <c r="N328" i="3"/>
  <c r="BB320" i="3"/>
  <c r="BC320" i="3"/>
  <c r="AL322" i="3"/>
  <c r="AM322" i="3" s="1"/>
  <c r="H322" i="3" s="1"/>
  <c r="I322" i="3" s="1"/>
  <c r="BA322" i="3" s="1"/>
  <c r="V327" i="3"/>
  <c r="W327" i="3" s="1"/>
  <c r="AT322" i="3"/>
  <c r="K322" i="3" s="1"/>
  <c r="AF323" i="3"/>
  <c r="AH323" i="3" s="1"/>
  <c r="AI323" i="3" s="1"/>
  <c r="AG323" i="3"/>
  <c r="AG324" i="3" l="1"/>
  <c r="AH324" i="3"/>
  <c r="AI324" i="3" s="1"/>
  <c r="AS324" i="3" s="1"/>
  <c r="AD325" i="3"/>
  <c r="AE325" i="3"/>
  <c r="U327" i="3"/>
  <c r="Z327" i="3" s="1"/>
  <c r="AR323" i="3"/>
  <c r="AS323" i="3"/>
  <c r="AX322" i="3"/>
  <c r="AY322" i="3" s="1"/>
  <c r="Y327" i="3"/>
  <c r="M330" i="3"/>
  <c r="AJ328" i="3"/>
  <c r="AU328" i="3"/>
  <c r="AV328" i="3" s="1"/>
  <c r="P328" i="3"/>
  <c r="U328" i="3" s="1"/>
  <c r="AO328" i="3"/>
  <c r="AF325" i="3"/>
  <c r="AH325" i="3" s="1"/>
  <c r="AI325" i="3" s="1"/>
  <c r="AK323" i="3"/>
  <c r="L331" i="3"/>
  <c r="AA326" i="3"/>
  <c r="AB326" i="3"/>
  <c r="AC326" i="3"/>
  <c r="BC322" i="3"/>
  <c r="BB322" i="3"/>
  <c r="V328" i="3"/>
  <c r="W328" i="3" s="1"/>
  <c r="R329" i="3"/>
  <c r="Q329" i="3"/>
  <c r="AN329" i="3"/>
  <c r="T329" i="3"/>
  <c r="S329" i="3"/>
  <c r="O329" i="3"/>
  <c r="AP326" i="3"/>
  <c r="AQ326" i="3" s="1"/>
  <c r="J326" i="3" s="1"/>
  <c r="AR324" i="3" l="1"/>
  <c r="AK324" i="3"/>
  <c r="AL324" i="3" s="1"/>
  <c r="AO329" i="3"/>
  <c r="Z328" i="3"/>
  <c r="X328" i="3"/>
  <c r="Y328" i="3" s="1"/>
  <c r="AR325" i="3"/>
  <c r="AC328" i="3"/>
  <c r="AE326" i="3"/>
  <c r="AD326" i="3"/>
  <c r="AC327" i="3"/>
  <c r="AA327" i="3"/>
  <c r="AB327" i="3"/>
  <c r="M331" i="3"/>
  <c r="N331" i="3" s="1"/>
  <c r="R330" i="3"/>
  <c r="Q330" i="3"/>
  <c r="S330" i="3"/>
  <c r="AN330" i="3"/>
  <c r="O330" i="3"/>
  <c r="T330" i="3"/>
  <c r="AU329" i="3"/>
  <c r="AV329" i="3" s="1"/>
  <c r="P329" i="3"/>
  <c r="X329" i="3" s="1"/>
  <c r="AJ329" i="3"/>
  <c r="AG325" i="3"/>
  <c r="AK325" i="3" s="1"/>
  <c r="L332" i="3"/>
  <c r="N330" i="3"/>
  <c r="V329" i="3"/>
  <c r="W329" i="3" s="1"/>
  <c r="AL323" i="3"/>
  <c r="AM323" i="3" s="1"/>
  <c r="H323" i="3" s="1"/>
  <c r="I323" i="3" s="1"/>
  <c r="BA323" i="3" s="1"/>
  <c r="AT324" i="3"/>
  <c r="K324" i="3" s="1"/>
  <c r="AP327" i="3"/>
  <c r="AQ327" i="3" s="1"/>
  <c r="J327" i="3" s="1"/>
  <c r="AT323" i="3"/>
  <c r="K323" i="3" s="1"/>
  <c r="AM324" i="3" l="1"/>
  <c r="H324" i="3" s="1"/>
  <c r="I324" i="3" s="1"/>
  <c r="BA324" i="3" s="1"/>
  <c r="BB324" i="3" s="1"/>
  <c r="AP328" i="3"/>
  <c r="AQ328" i="3" s="1"/>
  <c r="J328" i="3" s="1"/>
  <c r="AB328" i="3"/>
  <c r="AD328" i="3" s="1"/>
  <c r="AA328" i="3"/>
  <c r="U329" i="3"/>
  <c r="L333" i="3"/>
  <c r="AU330" i="3"/>
  <c r="AV330" i="3" s="1"/>
  <c r="AJ330" i="3"/>
  <c r="P330" i="3"/>
  <c r="U330" i="3" s="1"/>
  <c r="M332" i="3"/>
  <c r="N332" i="3" s="1"/>
  <c r="AE328" i="3"/>
  <c r="AX323" i="3"/>
  <c r="AY323" i="3" s="1"/>
  <c r="AF326" i="3"/>
  <c r="AH326" i="3" s="1"/>
  <c r="AI326" i="3" s="1"/>
  <c r="AG326" i="3"/>
  <c r="V330" i="3"/>
  <c r="W330" i="3" s="1"/>
  <c r="Z329" i="3"/>
  <c r="AL325" i="3"/>
  <c r="AM325" i="3" s="1"/>
  <c r="H325" i="3" s="1"/>
  <c r="I325" i="3" s="1"/>
  <c r="BA325" i="3" s="1"/>
  <c r="AE327" i="3"/>
  <c r="AD327" i="3"/>
  <c r="AX324" i="3"/>
  <c r="AY324" i="3" s="1"/>
  <c r="BC323" i="3"/>
  <c r="BB323" i="3"/>
  <c r="S331" i="3"/>
  <c r="Q331" i="3"/>
  <c r="R331" i="3"/>
  <c r="O331" i="3"/>
  <c r="T331" i="3"/>
  <c r="AN331" i="3"/>
  <c r="Y329" i="3"/>
  <c r="AO330" i="3"/>
  <c r="AS325" i="3"/>
  <c r="AT325" i="3" s="1"/>
  <c r="K325" i="3" s="1"/>
  <c r="BC324" i="3" l="1"/>
  <c r="AO331" i="3"/>
  <c r="Z330" i="3"/>
  <c r="AC330" i="3" s="1"/>
  <c r="AS326" i="3"/>
  <c r="AR326" i="3"/>
  <c r="AX325" i="3"/>
  <c r="AY325" i="3" s="1"/>
  <c r="BB325" i="3"/>
  <c r="BC325" i="3"/>
  <c r="L334" i="3"/>
  <c r="M333" i="3"/>
  <c r="N333" i="3" s="1"/>
  <c r="AB329" i="3"/>
  <c r="AC329" i="3"/>
  <c r="AA329" i="3"/>
  <c r="AF328" i="3"/>
  <c r="AG328" i="3" s="1"/>
  <c r="AJ331" i="3"/>
  <c r="P331" i="3"/>
  <c r="U331" i="3" s="1"/>
  <c r="AU331" i="3"/>
  <c r="AV331" i="3" s="1"/>
  <c r="AK326" i="3"/>
  <c r="AF327" i="3"/>
  <c r="AH327" i="3" s="1"/>
  <c r="AI327" i="3" s="1"/>
  <c r="X330" i="3"/>
  <c r="V331" i="3"/>
  <c r="W331" i="3" s="1"/>
  <c r="AP329" i="3"/>
  <c r="AQ329" i="3" s="1"/>
  <c r="J329" i="3" s="1"/>
  <c r="S332" i="3"/>
  <c r="Q332" i="3"/>
  <c r="R332" i="3"/>
  <c r="T332" i="3"/>
  <c r="O332" i="3"/>
  <c r="AN332" i="3"/>
  <c r="AH328" i="3" l="1"/>
  <c r="AI328" i="3" s="1"/>
  <c r="AR328" i="3" s="1"/>
  <c r="AA330" i="3"/>
  <c r="AT326" i="3"/>
  <c r="K326" i="3" s="1"/>
  <c r="AX326" i="3" s="1"/>
  <c r="AY326" i="3" s="1"/>
  <c r="AG327" i="3"/>
  <c r="AK327" i="3" s="1"/>
  <c r="Z331" i="3"/>
  <c r="AC331" i="3" s="1"/>
  <c r="AR327" i="3"/>
  <c r="X331" i="3"/>
  <c r="M334" i="3"/>
  <c r="N334" i="3" s="1"/>
  <c r="S333" i="3"/>
  <c r="T333" i="3"/>
  <c r="AN333" i="3"/>
  <c r="R333" i="3"/>
  <c r="Q333" i="3"/>
  <c r="O333" i="3"/>
  <c r="V332" i="3"/>
  <c r="W332" i="3" s="1"/>
  <c r="L335" i="3"/>
  <c r="AP330" i="3"/>
  <c r="AQ330" i="3" s="1"/>
  <c r="J330" i="3" s="1"/>
  <c r="Y330" i="3"/>
  <c r="P332" i="3"/>
  <c r="U332" i="3" s="1"/>
  <c r="AU332" i="3"/>
  <c r="AV332" i="3" s="1"/>
  <c r="AJ332" i="3"/>
  <c r="AB330" i="3"/>
  <c r="AO332" i="3"/>
  <c r="AL326" i="3"/>
  <c r="AM326" i="3" s="1"/>
  <c r="H326" i="3" s="1"/>
  <c r="I326" i="3" s="1"/>
  <c r="BA326" i="3" s="1"/>
  <c r="AE329" i="3"/>
  <c r="AD329" i="3"/>
  <c r="AS328" i="3" l="1"/>
  <c r="AT328" i="3" s="1"/>
  <c r="K328" i="3" s="1"/>
  <c r="AX328" i="3" s="1"/>
  <c r="AY328" i="3" s="1"/>
  <c r="AK328" i="3"/>
  <c r="AL328" i="3" s="1"/>
  <c r="AM328" i="3" s="1"/>
  <c r="H328" i="3" s="1"/>
  <c r="I328" i="3" s="1"/>
  <c r="BA328" i="3" s="1"/>
  <c r="AS327" i="3"/>
  <c r="AB331" i="3"/>
  <c r="AD331" i="3" s="1"/>
  <c r="X332" i="3"/>
  <c r="Z332" i="3"/>
  <c r="AC332" i="3" s="1"/>
  <c r="AU333" i="3"/>
  <c r="AV333" i="3" s="1"/>
  <c r="P333" i="3"/>
  <c r="U333" i="3" s="1"/>
  <c r="AJ333" i="3"/>
  <c r="AE330" i="3"/>
  <c r="AD330" i="3"/>
  <c r="Y331" i="3"/>
  <c r="AP331" i="3"/>
  <c r="AQ331" i="3" s="1"/>
  <c r="J331" i="3" s="1"/>
  <c r="L336" i="3"/>
  <c r="M335" i="3"/>
  <c r="V333" i="3"/>
  <c r="W333" i="3" s="1"/>
  <c r="AL327" i="3"/>
  <c r="AM327" i="3" s="1"/>
  <c r="H327" i="3" s="1"/>
  <c r="I327" i="3" s="1"/>
  <c r="BA327" i="3" s="1"/>
  <c r="BB326" i="3"/>
  <c r="BC326" i="3"/>
  <c r="AO333" i="3"/>
  <c r="AA331" i="3"/>
  <c r="AF329" i="3"/>
  <c r="AH329" i="3" s="1"/>
  <c r="AI329" i="3" s="1"/>
  <c r="S334" i="3"/>
  <c r="Q334" i="3"/>
  <c r="AN334" i="3"/>
  <c r="T334" i="3"/>
  <c r="R334" i="3"/>
  <c r="O334" i="3"/>
  <c r="AT327" i="3"/>
  <c r="K327" i="3" s="1"/>
  <c r="BC328" i="3" l="1"/>
  <c r="AE331" i="3"/>
  <c r="AF331" i="3" s="1"/>
  <c r="AG331" i="3" s="1"/>
  <c r="Z333" i="3"/>
  <c r="AC333" i="3" s="1"/>
  <c r="AB332" i="3"/>
  <c r="Y332" i="3"/>
  <c r="AA332" i="3"/>
  <c r="X333" i="3"/>
  <c r="Y333" i="3" s="1"/>
  <c r="AP332" i="3"/>
  <c r="AQ332" i="3" s="1"/>
  <c r="J332" i="3" s="1"/>
  <c r="AG329" i="3"/>
  <c r="AK329" i="3" s="1"/>
  <c r="AR329" i="3"/>
  <c r="AF330" i="3"/>
  <c r="AH330" i="3" s="1"/>
  <c r="AI330" i="3" s="1"/>
  <c r="V334" i="3"/>
  <c r="W334" i="3" s="1"/>
  <c r="Q335" i="3"/>
  <c r="S335" i="3"/>
  <c r="T335" i="3"/>
  <c r="AN335" i="3"/>
  <c r="O335" i="3"/>
  <c r="R335" i="3"/>
  <c r="BB328" i="3"/>
  <c r="AO334" i="3"/>
  <c r="N335" i="3"/>
  <c r="AJ334" i="3"/>
  <c r="P334" i="3"/>
  <c r="U334" i="3" s="1"/>
  <c r="Z334" i="3" s="1"/>
  <c r="AU334" i="3"/>
  <c r="AV334" i="3" s="1"/>
  <c r="L337" i="3"/>
  <c r="AX327" i="3"/>
  <c r="AY327" i="3" s="1"/>
  <c r="BC327" i="3"/>
  <c r="BB327" i="3"/>
  <c r="AD332" i="3"/>
  <c r="AE332" i="3"/>
  <c r="M336" i="3"/>
  <c r="N336" i="3" s="1"/>
  <c r="AA333" i="3" l="1"/>
  <c r="AB333" i="3"/>
  <c r="AE333" i="3" s="1"/>
  <c r="AP333" i="3"/>
  <c r="AQ333" i="3" s="1"/>
  <c r="J333" i="3" s="1"/>
  <c r="AS329" i="3"/>
  <c r="AT329" i="3" s="1"/>
  <c r="K329" i="3" s="1"/>
  <c r="AX329" i="3" s="1"/>
  <c r="AY329" i="3" s="1"/>
  <c r="X334" i="3"/>
  <c r="AB334" i="3" s="1"/>
  <c r="AO335" i="3"/>
  <c r="AR330" i="3"/>
  <c r="AC334" i="3"/>
  <c r="AL329" i="3"/>
  <c r="AM329" i="3" s="1"/>
  <c r="H329" i="3" s="1"/>
  <c r="I329" i="3" s="1"/>
  <c r="BA329" i="3" s="1"/>
  <c r="AD333" i="3"/>
  <c r="V335" i="3"/>
  <c r="W335" i="3" s="1"/>
  <c r="AG330" i="3"/>
  <c r="AK330" i="3" s="1"/>
  <c r="AF332" i="3"/>
  <c r="AH332" i="3" s="1"/>
  <c r="AI332" i="3" s="1"/>
  <c r="AH331" i="3"/>
  <c r="AI331" i="3" s="1"/>
  <c r="R336" i="3"/>
  <c r="AN336" i="3"/>
  <c r="S336" i="3"/>
  <c r="T336" i="3"/>
  <c r="Q336" i="3"/>
  <c r="O336" i="3"/>
  <c r="L338" i="3"/>
  <c r="M337" i="3"/>
  <c r="N337" i="3" s="1"/>
  <c r="AJ335" i="3"/>
  <c r="AU335" i="3"/>
  <c r="AV335" i="3" s="1"/>
  <c r="P335" i="3"/>
  <c r="U335" i="3" s="1"/>
  <c r="AP334" i="3" l="1"/>
  <c r="AQ334" i="3" s="1"/>
  <c r="J334" i="3" s="1"/>
  <c r="Z335" i="3"/>
  <c r="AC335" i="3" s="1"/>
  <c r="Y334" i="3"/>
  <c r="AA334" i="3"/>
  <c r="AG332" i="3"/>
  <c r="AS332" i="3" s="1"/>
  <c r="AJ336" i="3"/>
  <c r="P336" i="3"/>
  <c r="X336" i="3" s="1"/>
  <c r="AU336" i="3"/>
  <c r="AV336" i="3" s="1"/>
  <c r="V336" i="3"/>
  <c r="W336" i="3" s="1"/>
  <c r="AS331" i="3"/>
  <c r="AR331" i="3"/>
  <c r="BC329" i="3"/>
  <c r="BB329" i="3"/>
  <c r="L339" i="3"/>
  <c r="AO336" i="3"/>
  <c r="X335" i="3"/>
  <c r="AR332" i="3"/>
  <c r="AL330" i="3"/>
  <c r="AM330" i="3" s="1"/>
  <c r="H330" i="3" s="1"/>
  <c r="I330" i="3" s="1"/>
  <c r="BA330" i="3" s="1"/>
  <c r="AK331" i="3"/>
  <c r="AS330" i="3"/>
  <c r="AT330" i="3" s="1"/>
  <c r="K330" i="3" s="1"/>
  <c r="AF333" i="3"/>
  <c r="AH333" i="3" s="1"/>
  <c r="AI333" i="3" s="1"/>
  <c r="AG333" i="3"/>
  <c r="S337" i="3"/>
  <c r="Q337" i="3"/>
  <c r="R337" i="3"/>
  <c r="AN337" i="3"/>
  <c r="T337" i="3"/>
  <c r="O337" i="3"/>
  <c r="AK332" i="3"/>
  <c r="M338" i="3"/>
  <c r="AD334" i="3"/>
  <c r="AE334" i="3"/>
  <c r="AA335" i="3" l="1"/>
  <c r="U336" i="3"/>
  <c r="Z336" i="3" s="1"/>
  <c r="AP336" i="3" s="1"/>
  <c r="AQ336" i="3" s="1"/>
  <c r="J336" i="3" s="1"/>
  <c r="AT331" i="3"/>
  <c r="K331" i="3" s="1"/>
  <c r="AX331" i="3" s="1"/>
  <c r="AY331" i="3" s="1"/>
  <c r="AK333" i="3"/>
  <c r="AL333" i="3" s="1"/>
  <c r="AM333" i="3" s="1"/>
  <c r="H333" i="3" s="1"/>
  <c r="I333" i="3" s="1"/>
  <c r="BA333" i="3" s="1"/>
  <c r="BB330" i="3"/>
  <c r="BC330" i="3"/>
  <c r="Y336" i="3"/>
  <c r="S338" i="3"/>
  <c r="R338" i="3"/>
  <c r="Q338" i="3"/>
  <c r="AN338" i="3"/>
  <c r="T338" i="3"/>
  <c r="O338" i="3"/>
  <c r="P337" i="3"/>
  <c r="U337" i="3" s="1"/>
  <c r="AJ337" i="3"/>
  <c r="AU337" i="3"/>
  <c r="AV337" i="3" s="1"/>
  <c r="AT332" i="3"/>
  <c r="K332" i="3" s="1"/>
  <c r="AX330" i="3"/>
  <c r="AY330" i="3" s="1"/>
  <c r="N338" i="3"/>
  <c r="AS333" i="3"/>
  <c r="AR333" i="3"/>
  <c r="AF334" i="3"/>
  <c r="AG334" i="3" s="1"/>
  <c r="V337" i="3"/>
  <c r="W337" i="3" s="1"/>
  <c r="AL331" i="3"/>
  <c r="AM331" i="3" s="1"/>
  <c r="H331" i="3" s="1"/>
  <c r="I331" i="3" s="1"/>
  <c r="BA331" i="3" s="1"/>
  <c r="L340" i="3"/>
  <c r="AL332" i="3"/>
  <c r="AM332" i="3" s="1"/>
  <c r="H332" i="3" s="1"/>
  <c r="I332" i="3" s="1"/>
  <c r="BA332" i="3" s="1"/>
  <c r="AP335" i="3"/>
  <c r="AQ335" i="3" s="1"/>
  <c r="J335" i="3" s="1"/>
  <c r="Y335" i="3"/>
  <c r="AO337" i="3"/>
  <c r="M339" i="3"/>
  <c r="N339" i="3" s="1"/>
  <c r="AB335" i="3"/>
  <c r="AC336" i="3" l="1"/>
  <c r="AB336" i="3"/>
  <c r="AA336" i="3"/>
  <c r="Z337" i="3"/>
  <c r="AC337" i="3" s="1"/>
  <c r="AH334" i="3"/>
  <c r="AI334" i="3" s="1"/>
  <c r="AS334" i="3" s="1"/>
  <c r="BC333" i="3"/>
  <c r="BB333" i="3"/>
  <c r="BB331" i="3"/>
  <c r="BC331" i="3"/>
  <c r="BB332" i="3"/>
  <c r="BC332" i="3"/>
  <c r="R339" i="3"/>
  <c r="AN339" i="3"/>
  <c r="AO339" i="3" s="1"/>
  <c r="Q339" i="3"/>
  <c r="O339" i="3"/>
  <c r="S339" i="3"/>
  <c r="T339" i="3"/>
  <c r="AE336" i="3"/>
  <c r="AD336" i="3"/>
  <c r="X337" i="3"/>
  <c r="L341" i="3"/>
  <c r="M340" i="3"/>
  <c r="N340" i="3" s="1"/>
  <c r="AT333" i="3"/>
  <c r="K333" i="3" s="1"/>
  <c r="AE335" i="3"/>
  <c r="AD335" i="3"/>
  <c r="AX332" i="3"/>
  <c r="AY332" i="3" s="1"/>
  <c r="V338" i="3"/>
  <c r="W338" i="3" s="1"/>
  <c r="AO338" i="3"/>
  <c r="AJ338" i="3"/>
  <c r="P338" i="3"/>
  <c r="X338" i="3" s="1"/>
  <c r="AU338" i="3"/>
  <c r="AV338" i="3" s="1"/>
  <c r="AK334" i="3" l="1"/>
  <c r="AL334" i="3" s="1"/>
  <c r="AM334" i="3" s="1"/>
  <c r="H334" i="3" s="1"/>
  <c r="I334" i="3" s="1"/>
  <c r="BA334" i="3" s="1"/>
  <c r="AR334" i="3"/>
  <c r="AT334" i="3" s="1"/>
  <c r="K334" i="3" s="1"/>
  <c r="AX334" i="3" s="1"/>
  <c r="AY334" i="3" s="1"/>
  <c r="U338" i="3"/>
  <c r="Z338" i="3" s="1"/>
  <c r="AA338" i="3" s="1"/>
  <c r="AP337" i="3"/>
  <c r="AQ337" i="3" s="1"/>
  <c r="J337" i="3" s="1"/>
  <c r="Y337" i="3"/>
  <c r="S340" i="3"/>
  <c r="Q340" i="3"/>
  <c r="O340" i="3"/>
  <c r="R340" i="3"/>
  <c r="T340" i="3"/>
  <c r="AN340" i="3"/>
  <c r="AX333" i="3"/>
  <c r="AY333" i="3" s="1"/>
  <c r="AA337" i="3"/>
  <c r="Y338" i="3"/>
  <c r="M341" i="3"/>
  <c r="N341" i="3" s="1"/>
  <c r="AB337" i="3"/>
  <c r="AF336" i="3"/>
  <c r="AG336" i="3" s="1"/>
  <c r="AF335" i="3"/>
  <c r="AG335" i="3" s="1"/>
  <c r="L342" i="3"/>
  <c r="P339" i="3"/>
  <c r="X339" i="3" s="1"/>
  <c r="AU339" i="3"/>
  <c r="AV339" i="3" s="1"/>
  <c r="AJ339" i="3"/>
  <c r="V339" i="3"/>
  <c r="W339" i="3" s="1"/>
  <c r="AO340" i="3" l="1"/>
  <c r="AB338" i="3"/>
  <c r="AC338" i="3"/>
  <c r="AP338" i="3"/>
  <c r="AQ338" i="3" s="1"/>
  <c r="J338" i="3" s="1"/>
  <c r="AH335" i="3"/>
  <c r="AI335" i="3" s="1"/>
  <c r="AR335" i="3" s="1"/>
  <c r="U339" i="3"/>
  <c r="Z339" i="3" s="1"/>
  <c r="AH336" i="3"/>
  <c r="AI336" i="3" s="1"/>
  <c r="AK336" i="3" s="1"/>
  <c r="BC334" i="3"/>
  <c r="BB334" i="3"/>
  <c r="P340" i="3"/>
  <c r="U340" i="3" s="1"/>
  <c r="AU340" i="3"/>
  <c r="AV340" i="3" s="1"/>
  <c r="AJ340" i="3"/>
  <c r="AD337" i="3"/>
  <c r="AE337" i="3"/>
  <c r="V340" i="3"/>
  <c r="W340" i="3" s="1"/>
  <c r="Y339" i="3"/>
  <c r="S341" i="3"/>
  <c r="AN341" i="3"/>
  <c r="R341" i="3"/>
  <c r="Q341" i="3"/>
  <c r="O341" i="3"/>
  <c r="T341" i="3"/>
  <c r="L343" i="3"/>
  <c r="M342" i="3"/>
  <c r="N342" i="3" s="1"/>
  <c r="AD338" i="3" l="1"/>
  <c r="AE338" i="3"/>
  <c r="AK335" i="3"/>
  <c r="AL335" i="3" s="1"/>
  <c r="AM335" i="3" s="1"/>
  <c r="H335" i="3" s="1"/>
  <c r="I335" i="3" s="1"/>
  <c r="BA335" i="3" s="1"/>
  <c r="AS335" i="3"/>
  <c r="AT335" i="3" s="1"/>
  <c r="K335" i="3" s="1"/>
  <c r="AX335" i="3" s="1"/>
  <c r="AY335" i="3" s="1"/>
  <c r="Z340" i="3"/>
  <c r="AC340" i="3" s="1"/>
  <c r="AS336" i="3"/>
  <c r="AR336" i="3"/>
  <c r="AC339" i="3"/>
  <c r="AP339" i="3"/>
  <c r="AQ339" i="3" s="1"/>
  <c r="J339" i="3" s="1"/>
  <c r="AB339" i="3"/>
  <c r="AA339" i="3"/>
  <c r="X340" i="3"/>
  <c r="AF338" i="3"/>
  <c r="AG338" i="3" s="1"/>
  <c r="AO341" i="3"/>
  <c r="AL336" i="3"/>
  <c r="AM336" i="3" s="1"/>
  <c r="H336" i="3" s="1"/>
  <c r="I336" i="3" s="1"/>
  <c r="BA336" i="3" s="1"/>
  <c r="S342" i="3"/>
  <c r="AN342" i="3"/>
  <c r="Q342" i="3"/>
  <c r="R342" i="3"/>
  <c r="O342" i="3"/>
  <c r="T342" i="3"/>
  <c r="AU341" i="3"/>
  <c r="AV341" i="3" s="1"/>
  <c r="AJ341" i="3"/>
  <c r="P341" i="3"/>
  <c r="X341" i="3" s="1"/>
  <c r="L344" i="3"/>
  <c r="M343" i="3"/>
  <c r="N343" i="3" s="1"/>
  <c r="V341" i="3"/>
  <c r="W341" i="3" s="1"/>
  <c r="AF337" i="3"/>
  <c r="AH337" i="3" s="1"/>
  <c r="AI337" i="3" s="1"/>
  <c r="AT336" i="3" l="1"/>
  <c r="K336" i="3" s="1"/>
  <c r="AX336" i="3" s="1"/>
  <c r="AY336" i="3" s="1"/>
  <c r="AD339" i="3"/>
  <c r="U341" i="3"/>
  <c r="Z341" i="3" s="1"/>
  <c r="AP341" i="3" s="1"/>
  <c r="AQ341" i="3" s="1"/>
  <c r="J341" i="3" s="1"/>
  <c r="AE339" i="3"/>
  <c r="AF339" i="3" s="1"/>
  <c r="AG339" i="3" s="1"/>
  <c r="AG337" i="3"/>
  <c r="AS337" i="3" s="1"/>
  <c r="AR337" i="3"/>
  <c r="BB335" i="3"/>
  <c r="BC335" i="3"/>
  <c r="Y341" i="3"/>
  <c r="S343" i="3"/>
  <c r="R343" i="3"/>
  <c r="T343" i="3"/>
  <c r="O343" i="3"/>
  <c r="Q343" i="3"/>
  <c r="AN343" i="3"/>
  <c r="V342" i="3"/>
  <c r="W342" i="3" s="1"/>
  <c r="BC336" i="3"/>
  <c r="BB336" i="3"/>
  <c r="AH338" i="3"/>
  <c r="AI338" i="3" s="1"/>
  <c r="AK338" i="3" s="1"/>
  <c r="P342" i="3"/>
  <c r="U342" i="3" s="1"/>
  <c r="AJ342" i="3"/>
  <c r="AU342" i="3"/>
  <c r="AV342" i="3" s="1"/>
  <c r="M344" i="3"/>
  <c r="AP340" i="3"/>
  <c r="AQ340" i="3" s="1"/>
  <c r="J340" i="3" s="1"/>
  <c r="Y340" i="3"/>
  <c r="L345" i="3"/>
  <c r="AA340" i="3"/>
  <c r="AO342" i="3"/>
  <c r="AB340" i="3"/>
  <c r="AB341" i="3" l="1"/>
  <c r="AC341" i="3"/>
  <c r="AD341" i="3" s="1"/>
  <c r="AA341" i="3"/>
  <c r="AK337" i="3"/>
  <c r="AL337" i="3" s="1"/>
  <c r="AM337" i="3" s="1"/>
  <c r="H337" i="3" s="1"/>
  <c r="I337" i="3" s="1"/>
  <c r="BA337" i="3" s="1"/>
  <c r="AO343" i="3"/>
  <c r="AT337" i="3"/>
  <c r="K337" i="3" s="1"/>
  <c r="AX337" i="3" s="1"/>
  <c r="AY337" i="3" s="1"/>
  <c r="Z342" i="3"/>
  <c r="AC342" i="3" s="1"/>
  <c r="L346" i="3"/>
  <c r="S344" i="3"/>
  <c r="Q344" i="3"/>
  <c r="R344" i="3"/>
  <c r="T344" i="3"/>
  <c r="AN344" i="3"/>
  <c r="O344" i="3"/>
  <c r="AH339" i="3"/>
  <c r="AI339" i="3" s="1"/>
  <c r="V343" i="3"/>
  <c r="W343" i="3" s="1"/>
  <c r="M345" i="3"/>
  <c r="X342" i="3"/>
  <c r="AL338" i="3"/>
  <c r="AM338" i="3" s="1"/>
  <c r="H338" i="3" s="1"/>
  <c r="I338" i="3" s="1"/>
  <c r="BA338" i="3" s="1"/>
  <c r="N344" i="3"/>
  <c r="P343" i="3"/>
  <c r="X343" i="3" s="1"/>
  <c r="AJ343" i="3"/>
  <c r="AU343" i="3"/>
  <c r="AV343" i="3" s="1"/>
  <c r="AE340" i="3"/>
  <c r="AD340" i="3"/>
  <c r="AS338" i="3"/>
  <c r="AR338" i="3"/>
  <c r="AE341" i="3" l="1"/>
  <c r="AF341" i="3" s="1"/>
  <c r="AH341" i="3" s="1"/>
  <c r="AI341" i="3" s="1"/>
  <c r="AB342" i="3"/>
  <c r="AO344" i="3"/>
  <c r="AT338" i="3"/>
  <c r="K338" i="3" s="1"/>
  <c r="AX338" i="3" s="1"/>
  <c r="AY338" i="3" s="1"/>
  <c r="AA342" i="3"/>
  <c r="Y343" i="3"/>
  <c r="AD342" i="3"/>
  <c r="AE342" i="3"/>
  <c r="AN345" i="3"/>
  <c r="Q345" i="3"/>
  <c r="T345" i="3"/>
  <c r="R345" i="3"/>
  <c r="S345" i="3"/>
  <c r="O345" i="3"/>
  <c r="L347" i="3"/>
  <c r="BB337" i="3"/>
  <c r="BC337" i="3"/>
  <c r="V344" i="3"/>
  <c r="W344" i="3" s="1"/>
  <c r="BC338" i="3"/>
  <c r="BB338" i="3"/>
  <c r="AS339" i="3"/>
  <c r="AR339" i="3"/>
  <c r="M346" i="3"/>
  <c r="N346" i="3" s="1"/>
  <c r="AF340" i="3"/>
  <c r="AH340" i="3" s="1"/>
  <c r="AI340" i="3" s="1"/>
  <c r="Y342" i="3"/>
  <c r="AP342" i="3"/>
  <c r="AQ342" i="3" s="1"/>
  <c r="J342" i="3" s="1"/>
  <c r="AU344" i="3"/>
  <c r="AV344" i="3" s="1"/>
  <c r="AJ344" i="3"/>
  <c r="P344" i="3"/>
  <c r="U344" i="3" s="1"/>
  <c r="U343" i="3"/>
  <c r="Z343" i="3" s="1"/>
  <c r="N345" i="3"/>
  <c r="AK339" i="3"/>
  <c r="Z344" i="3" l="1"/>
  <c r="AG340" i="3"/>
  <c r="AG341" i="3"/>
  <c r="AS341" i="3" s="1"/>
  <c r="AO345" i="3"/>
  <c r="AK340" i="3"/>
  <c r="AC344" i="3"/>
  <c r="M347" i="3"/>
  <c r="N347" i="3" s="1"/>
  <c r="AF342" i="3"/>
  <c r="AG342" i="3" s="1"/>
  <c r="AB343" i="3"/>
  <c r="AC343" i="3"/>
  <c r="AA343" i="3"/>
  <c r="X344" i="3"/>
  <c r="AS340" i="3"/>
  <c r="AR340" i="3"/>
  <c r="AP343" i="3"/>
  <c r="AQ343" i="3" s="1"/>
  <c r="J343" i="3" s="1"/>
  <c r="S346" i="3"/>
  <c r="R346" i="3"/>
  <c r="T346" i="3"/>
  <c r="AN346" i="3"/>
  <c r="AO346" i="3" s="1"/>
  <c r="Q346" i="3"/>
  <c r="O346" i="3"/>
  <c r="AL339" i="3"/>
  <c r="AM339" i="3" s="1"/>
  <c r="H339" i="3" s="1"/>
  <c r="I339" i="3" s="1"/>
  <c r="BA339" i="3" s="1"/>
  <c r="AR341" i="3"/>
  <c r="AT339" i="3"/>
  <c r="K339" i="3" s="1"/>
  <c r="V345" i="3"/>
  <c r="W345" i="3" s="1"/>
  <c r="L348" i="3"/>
  <c r="P345" i="3"/>
  <c r="U345" i="3" s="1"/>
  <c r="AU345" i="3"/>
  <c r="AV345" i="3" s="1"/>
  <c r="AJ345" i="3"/>
  <c r="AH342" i="3" l="1"/>
  <c r="AI342" i="3" s="1"/>
  <c r="AK342" i="3" s="1"/>
  <c r="AK341" i="3"/>
  <c r="AL341" i="3" s="1"/>
  <c r="AM341" i="3" s="1"/>
  <c r="H341" i="3" s="1"/>
  <c r="I341" i="3" s="1"/>
  <c r="BA341" i="3" s="1"/>
  <c r="AL340" i="3"/>
  <c r="AM340" i="3" s="1"/>
  <c r="H340" i="3" s="1"/>
  <c r="I340" i="3" s="1"/>
  <c r="BA340" i="3" s="1"/>
  <c r="AT341" i="3"/>
  <c r="K341" i="3" s="1"/>
  <c r="AX341" i="3" s="1"/>
  <c r="AY341" i="3" s="1"/>
  <c r="Z345" i="3"/>
  <c r="AC345" i="3" s="1"/>
  <c r="M348" i="3"/>
  <c r="P346" i="3"/>
  <c r="U346" i="3" s="1"/>
  <c r="AJ346" i="3"/>
  <c r="AU346" i="3"/>
  <c r="AV346" i="3" s="1"/>
  <c r="AE343" i="3"/>
  <c r="AD343" i="3"/>
  <c r="AT340" i="3"/>
  <c r="K340" i="3" s="1"/>
  <c r="V346" i="3"/>
  <c r="W346" i="3" s="1"/>
  <c r="BC339" i="3"/>
  <c r="BB339" i="3"/>
  <c r="Y344" i="3"/>
  <c r="AP344" i="3"/>
  <c r="AQ344" i="3" s="1"/>
  <c r="J344" i="3" s="1"/>
  <c r="AN347" i="3"/>
  <c r="R347" i="3"/>
  <c r="S347" i="3"/>
  <c r="O347" i="3"/>
  <c r="T347" i="3"/>
  <c r="Q347" i="3"/>
  <c r="X345" i="3"/>
  <c r="AX339" i="3"/>
  <c r="AY339" i="3" s="1"/>
  <c r="AB344" i="3"/>
  <c r="L349" i="3"/>
  <c r="AA344" i="3"/>
  <c r="AS342" i="3" l="1"/>
  <c r="AT342" i="3" s="1"/>
  <c r="K342" i="3" s="1"/>
  <c r="AX342" i="3" s="1"/>
  <c r="AY342" i="3" s="1"/>
  <c r="AR342" i="3"/>
  <c r="AA345" i="3"/>
  <c r="BC340" i="3"/>
  <c r="BB340" i="3"/>
  <c r="BB341" i="3"/>
  <c r="BC341" i="3"/>
  <c r="Z346" i="3"/>
  <c r="AC346" i="3" s="1"/>
  <c r="AO347" i="3"/>
  <c r="V347" i="3"/>
  <c r="W347" i="3" s="1"/>
  <c r="AX340" i="3"/>
  <c r="AY340" i="3" s="1"/>
  <c r="AJ347" i="3"/>
  <c r="P347" i="3"/>
  <c r="U347" i="3" s="1"/>
  <c r="AU347" i="3"/>
  <c r="AV347" i="3" s="1"/>
  <c r="AL342" i="3"/>
  <c r="AM342" i="3" s="1"/>
  <c r="H342" i="3" s="1"/>
  <c r="I342" i="3" s="1"/>
  <c r="BA342" i="3" s="1"/>
  <c r="L350" i="3"/>
  <c r="AF343" i="3"/>
  <c r="AG343" i="3" s="1"/>
  <c r="AB345" i="3"/>
  <c r="Y345" i="3"/>
  <c r="AP345" i="3"/>
  <c r="AQ345" i="3" s="1"/>
  <c r="J345" i="3" s="1"/>
  <c r="AN348" i="3"/>
  <c r="R348" i="3"/>
  <c r="Q348" i="3"/>
  <c r="O348" i="3"/>
  <c r="S348" i="3"/>
  <c r="T348" i="3"/>
  <c r="X346" i="3"/>
  <c r="N348" i="3"/>
  <c r="M349" i="3"/>
  <c r="AD344" i="3"/>
  <c r="AE344" i="3"/>
  <c r="AH343" i="3" l="1"/>
  <c r="AI343" i="3" s="1"/>
  <c r="AS343" i="3" s="1"/>
  <c r="Z347" i="3"/>
  <c r="AB346" i="3"/>
  <c r="X347" i="3"/>
  <c r="Y347" i="3" s="1"/>
  <c r="AD346" i="3"/>
  <c r="AE346" i="3"/>
  <c r="BC342" i="3"/>
  <c r="BB342" i="3"/>
  <c r="AB347" i="3"/>
  <c r="AC347" i="3"/>
  <c r="V348" i="3"/>
  <c r="W348" i="3" s="1"/>
  <c r="AF344" i="3"/>
  <c r="AG344" i="3" s="1"/>
  <c r="Y346" i="3"/>
  <c r="AP346" i="3"/>
  <c r="AQ346" i="3" s="1"/>
  <c r="J346" i="3" s="1"/>
  <c r="AD345" i="3"/>
  <c r="AE345" i="3"/>
  <c r="R349" i="3"/>
  <c r="S349" i="3"/>
  <c r="AN349" i="3"/>
  <c r="T349" i="3"/>
  <c r="Q349" i="3"/>
  <c r="O349" i="3"/>
  <c r="N349" i="3"/>
  <c r="L351" i="3"/>
  <c r="AA346" i="3"/>
  <c r="AJ348" i="3"/>
  <c r="AU348" i="3"/>
  <c r="AV348" i="3" s="1"/>
  <c r="P348" i="3"/>
  <c r="U348" i="3" s="1"/>
  <c r="AO348" i="3"/>
  <c r="M350" i="3"/>
  <c r="N350" i="3" s="1"/>
  <c r="AR343" i="3" l="1"/>
  <c r="AK343" i="3"/>
  <c r="AL343" i="3" s="1"/>
  <c r="AM343" i="3" s="1"/>
  <c r="H343" i="3" s="1"/>
  <c r="I343" i="3" s="1"/>
  <c r="BA343" i="3" s="1"/>
  <c r="AA347" i="3"/>
  <c r="AH344" i="3"/>
  <c r="AI344" i="3" s="1"/>
  <c r="AP347" i="3"/>
  <c r="AQ347" i="3" s="1"/>
  <c r="J347" i="3" s="1"/>
  <c r="Z348" i="3"/>
  <c r="AC348" i="3" s="1"/>
  <c r="AK344" i="3"/>
  <c r="AL344" i="3" s="1"/>
  <c r="AM344" i="3" s="1"/>
  <c r="H344" i="3" s="1"/>
  <c r="I344" i="3" s="1"/>
  <c r="BA344" i="3" s="1"/>
  <c r="AF345" i="3"/>
  <c r="AH345" i="3" s="1"/>
  <c r="AI345" i="3" s="1"/>
  <c r="AU349" i="3"/>
  <c r="AV349" i="3" s="1"/>
  <c r="P349" i="3"/>
  <c r="U349" i="3" s="1"/>
  <c r="AJ349" i="3"/>
  <c r="AD347" i="3"/>
  <c r="AE347" i="3"/>
  <c r="X348" i="3"/>
  <c r="V349" i="3"/>
  <c r="W349" i="3" s="1"/>
  <c r="T350" i="3"/>
  <c r="R350" i="3"/>
  <c r="S350" i="3"/>
  <c r="AN350" i="3"/>
  <c r="O350" i="3"/>
  <c r="Q350" i="3"/>
  <c r="L352" i="3"/>
  <c r="AO349" i="3"/>
  <c r="AF346" i="3"/>
  <c r="AH346" i="3" s="1"/>
  <c r="AI346" i="3" s="1"/>
  <c r="AS344" i="3"/>
  <c r="AR344" i="3"/>
  <c r="M351" i="3"/>
  <c r="N351" i="3" s="1"/>
  <c r="AT343" i="3"/>
  <c r="K343" i="3" s="1"/>
  <c r="AG345" i="3" l="1"/>
  <c r="AT344" i="3"/>
  <c r="K344" i="3" s="1"/>
  <c r="AX344" i="3" s="1"/>
  <c r="AY344" i="3" s="1"/>
  <c r="AO350" i="3"/>
  <c r="AG346" i="3"/>
  <c r="AK346" i="3" s="1"/>
  <c r="Z349" i="3"/>
  <c r="BC343" i="3"/>
  <c r="BB343" i="3"/>
  <c r="AR346" i="3"/>
  <c r="AR345" i="3"/>
  <c r="AS345" i="3"/>
  <c r="Y348" i="3"/>
  <c r="AP348" i="3"/>
  <c r="AQ348" i="3" s="1"/>
  <c r="J348" i="3" s="1"/>
  <c r="AF347" i="3"/>
  <c r="AG347" i="3" s="1"/>
  <c r="X349" i="3"/>
  <c r="AB348" i="3"/>
  <c r="AK345" i="3"/>
  <c r="AN351" i="3"/>
  <c r="S351" i="3"/>
  <c r="T351" i="3"/>
  <c r="R351" i="3"/>
  <c r="Q351" i="3"/>
  <c r="O351" i="3"/>
  <c r="BB344" i="3"/>
  <c r="BC344" i="3"/>
  <c r="L353" i="3"/>
  <c r="M352" i="3"/>
  <c r="P350" i="3"/>
  <c r="X350" i="3" s="1"/>
  <c r="AU350" i="3"/>
  <c r="AV350" i="3" s="1"/>
  <c r="AJ350" i="3"/>
  <c r="AA348" i="3"/>
  <c r="AX343" i="3"/>
  <c r="AY343" i="3" s="1"/>
  <c r="V350" i="3"/>
  <c r="W350" i="3" s="1"/>
  <c r="AA349" i="3" l="1"/>
  <c r="AO351" i="3"/>
  <c r="AH347" i="3"/>
  <c r="AI347" i="3" s="1"/>
  <c r="AS347" i="3" s="1"/>
  <c r="AS346" i="3"/>
  <c r="AT346" i="3" s="1"/>
  <c r="K346" i="3" s="1"/>
  <c r="AC349" i="3"/>
  <c r="Y350" i="3"/>
  <c r="AD348" i="3"/>
  <c r="AE348" i="3"/>
  <c r="Y349" i="3"/>
  <c r="AP349" i="3"/>
  <c r="AQ349" i="3" s="1"/>
  <c r="J349" i="3" s="1"/>
  <c r="U350" i="3"/>
  <c r="Z350" i="3" s="1"/>
  <c r="AP350" i="3" s="1"/>
  <c r="AQ350" i="3" s="1"/>
  <c r="J350" i="3" s="1"/>
  <c r="AL345" i="3"/>
  <c r="AM345" i="3" s="1"/>
  <c r="H345" i="3" s="1"/>
  <c r="I345" i="3" s="1"/>
  <c r="BA345" i="3" s="1"/>
  <c r="R352" i="3"/>
  <c r="Q352" i="3"/>
  <c r="S352" i="3"/>
  <c r="O352" i="3"/>
  <c r="AN352" i="3"/>
  <c r="T352" i="3"/>
  <c r="L354" i="3"/>
  <c r="M353" i="3"/>
  <c r="V351" i="3"/>
  <c r="W351" i="3" s="1"/>
  <c r="AT345" i="3"/>
  <c r="K345" i="3" s="1"/>
  <c r="P351" i="3"/>
  <c r="X351" i="3" s="1"/>
  <c r="AU351" i="3"/>
  <c r="AV351" i="3" s="1"/>
  <c r="AJ351" i="3"/>
  <c r="N352" i="3"/>
  <c r="AL346" i="3"/>
  <c r="AM346" i="3" s="1"/>
  <c r="H346" i="3" s="1"/>
  <c r="I346" i="3" s="1"/>
  <c r="BA346" i="3" s="1"/>
  <c r="AB349" i="3"/>
  <c r="AR347" i="3" l="1"/>
  <c r="AK347" i="3"/>
  <c r="AL347" i="3" s="1"/>
  <c r="AM347" i="3" s="1"/>
  <c r="H347" i="3" s="1"/>
  <c r="I347" i="3" s="1"/>
  <c r="BA347" i="3" s="1"/>
  <c r="Y351" i="3"/>
  <c r="BB345" i="3"/>
  <c r="BC345" i="3"/>
  <c r="M354" i="3"/>
  <c r="N354" i="3" s="1"/>
  <c r="AX345" i="3"/>
  <c r="AY345" i="3" s="1"/>
  <c r="BC346" i="3"/>
  <c r="BB346" i="3"/>
  <c r="AX346" i="3"/>
  <c r="AY346" i="3" s="1"/>
  <c r="V352" i="3"/>
  <c r="W352" i="3" s="1"/>
  <c r="AO352" i="3"/>
  <c r="AF348" i="3"/>
  <c r="AG348" i="3" s="1"/>
  <c r="U351" i="3"/>
  <c r="Z351" i="3" s="1"/>
  <c r="S353" i="3"/>
  <c r="AN353" i="3"/>
  <c r="O353" i="3"/>
  <c r="T353" i="3"/>
  <c r="R353" i="3"/>
  <c r="Q353" i="3"/>
  <c r="L355" i="3"/>
  <c r="AC350" i="3"/>
  <c r="AB350" i="3"/>
  <c r="AA350" i="3"/>
  <c r="AE349" i="3"/>
  <c r="AD349" i="3"/>
  <c r="N353" i="3"/>
  <c r="AU352" i="3"/>
  <c r="AV352" i="3" s="1"/>
  <c r="P352" i="3"/>
  <c r="X352" i="3" s="1"/>
  <c r="AJ352" i="3"/>
  <c r="AT347" i="3"/>
  <c r="K347" i="3" s="1"/>
  <c r="U352" i="3" l="1"/>
  <c r="Z352" i="3" s="1"/>
  <c r="AA352" i="3" s="1"/>
  <c r="AH348" i="3"/>
  <c r="AI348" i="3" s="1"/>
  <c r="AR348" i="3" s="1"/>
  <c r="BC347" i="3"/>
  <c r="BB347" i="3"/>
  <c r="Y352" i="3"/>
  <c r="AJ353" i="3"/>
  <c r="AU353" i="3"/>
  <c r="AV353" i="3" s="1"/>
  <c r="P353" i="3"/>
  <c r="X353" i="3" s="1"/>
  <c r="AA351" i="3"/>
  <c r="AB351" i="3"/>
  <c r="AC351" i="3"/>
  <c r="V353" i="3"/>
  <c r="W353" i="3" s="1"/>
  <c r="AX347" i="3"/>
  <c r="AY347" i="3" s="1"/>
  <c r="AE350" i="3"/>
  <c r="AD350" i="3"/>
  <c r="AF349" i="3"/>
  <c r="AH349" i="3" s="1"/>
  <c r="AI349" i="3" s="1"/>
  <c r="R354" i="3"/>
  <c r="S354" i="3"/>
  <c r="T354" i="3"/>
  <c r="Q354" i="3"/>
  <c r="O354" i="3"/>
  <c r="AN354" i="3"/>
  <c r="AK348" i="3"/>
  <c r="AP351" i="3"/>
  <c r="AQ351" i="3" s="1"/>
  <c r="J351" i="3" s="1"/>
  <c r="M355" i="3"/>
  <c r="L356" i="3"/>
  <c r="AO353" i="3"/>
  <c r="AC352" i="3" l="1"/>
  <c r="AB352" i="3"/>
  <c r="AP352" i="3"/>
  <c r="AQ352" i="3" s="1"/>
  <c r="J352" i="3" s="1"/>
  <c r="AS348" i="3"/>
  <c r="AG349" i="3"/>
  <c r="AK349" i="3" s="1"/>
  <c r="AL349" i="3" s="1"/>
  <c r="AM349" i="3" s="1"/>
  <c r="H349" i="3" s="1"/>
  <c r="I349" i="3" s="1"/>
  <c r="BA349" i="3" s="1"/>
  <c r="AT348" i="3"/>
  <c r="K348" i="3" s="1"/>
  <c r="AX348" i="3" s="1"/>
  <c r="AY348" i="3" s="1"/>
  <c r="Y353" i="3"/>
  <c r="AN355" i="3"/>
  <c r="S355" i="3"/>
  <c r="R355" i="3"/>
  <c r="Q355" i="3"/>
  <c r="O355" i="3"/>
  <c r="T355" i="3"/>
  <c r="V354" i="3"/>
  <c r="W354" i="3" s="1"/>
  <c r="N355" i="3"/>
  <c r="AL348" i="3"/>
  <c r="AM348" i="3" s="1"/>
  <c r="H348" i="3" s="1"/>
  <c r="I348" i="3" s="1"/>
  <c r="BA348" i="3" s="1"/>
  <c r="U353" i="3"/>
  <c r="Z353" i="3" s="1"/>
  <c r="AO354" i="3"/>
  <c r="L357" i="3"/>
  <c r="AD351" i="3"/>
  <c r="AE351" i="3"/>
  <c r="AF350" i="3"/>
  <c r="AH350" i="3" s="1"/>
  <c r="AI350" i="3" s="1"/>
  <c r="AE352" i="3"/>
  <c r="AD352" i="3"/>
  <c r="AR349" i="3"/>
  <c r="M356" i="3"/>
  <c r="N356" i="3" s="1"/>
  <c r="P354" i="3"/>
  <c r="U354" i="3" s="1"/>
  <c r="AJ354" i="3"/>
  <c r="AU354" i="3"/>
  <c r="AV354" i="3" s="1"/>
  <c r="AS349" i="3" l="1"/>
  <c r="AT349" i="3" s="1"/>
  <c r="K349" i="3" s="1"/>
  <c r="Z354" i="3"/>
  <c r="AG350" i="3"/>
  <c r="AS350" i="3" s="1"/>
  <c r="X354" i="3"/>
  <c r="Y354" i="3" s="1"/>
  <c r="AC354" i="3"/>
  <c r="BB348" i="3"/>
  <c r="BC348" i="3"/>
  <c r="AF351" i="3"/>
  <c r="AH351" i="3" s="1"/>
  <c r="AI351" i="3" s="1"/>
  <c r="AO355" i="3"/>
  <c r="M357" i="3"/>
  <c r="L358" i="3"/>
  <c r="AF352" i="3"/>
  <c r="AH352" i="3" s="1"/>
  <c r="AI352" i="3" s="1"/>
  <c r="S356" i="3"/>
  <c r="R356" i="3"/>
  <c r="T356" i="3"/>
  <c r="AN356" i="3"/>
  <c r="Q356" i="3"/>
  <c r="O356" i="3"/>
  <c r="AC353" i="3"/>
  <c r="AA353" i="3"/>
  <c r="AB353" i="3"/>
  <c r="AU355" i="3"/>
  <c r="AV355" i="3" s="1"/>
  <c r="P355" i="3"/>
  <c r="U355" i="3" s="1"/>
  <c r="AJ355" i="3"/>
  <c r="AR350" i="3"/>
  <c r="BB349" i="3"/>
  <c r="BC349" i="3"/>
  <c r="V355" i="3"/>
  <c r="W355" i="3" s="1"/>
  <c r="AK350" i="3"/>
  <c r="AP353" i="3"/>
  <c r="AQ353" i="3" s="1"/>
  <c r="J353" i="3" s="1"/>
  <c r="AP354" i="3" l="1"/>
  <c r="AQ354" i="3" s="1"/>
  <c r="J354" i="3" s="1"/>
  <c r="AB354" i="3"/>
  <c r="AA354" i="3"/>
  <c r="AT350" i="3"/>
  <c r="K350" i="3" s="1"/>
  <c r="AX350" i="3" s="1"/>
  <c r="AY350" i="3" s="1"/>
  <c r="AG352" i="3"/>
  <c r="AS352" i="3" s="1"/>
  <c r="AO356" i="3"/>
  <c r="AG351" i="3"/>
  <c r="AK351" i="3" s="1"/>
  <c r="Z355" i="3"/>
  <c r="AC355" i="3" s="1"/>
  <c r="X355" i="3"/>
  <c r="AR352" i="3"/>
  <c r="M358" i="3"/>
  <c r="N358" i="3" s="1"/>
  <c r="AL350" i="3"/>
  <c r="AM350" i="3" s="1"/>
  <c r="H350" i="3" s="1"/>
  <c r="I350" i="3" s="1"/>
  <c r="BA350" i="3" s="1"/>
  <c r="AN357" i="3"/>
  <c r="R357" i="3"/>
  <c r="Q357" i="3"/>
  <c r="S357" i="3"/>
  <c r="O357" i="3"/>
  <c r="T357" i="3"/>
  <c r="AR351" i="3"/>
  <c r="AE353" i="3"/>
  <c r="AD353" i="3"/>
  <c r="AX349" i="3"/>
  <c r="AY349" i="3" s="1"/>
  <c r="AK352" i="3"/>
  <c r="N357" i="3"/>
  <c r="L359" i="3"/>
  <c r="V356" i="3"/>
  <c r="W356" i="3" s="1"/>
  <c r="AJ356" i="3"/>
  <c r="P356" i="3"/>
  <c r="X356" i="3" s="1"/>
  <c r="AU356" i="3"/>
  <c r="AV356" i="3" s="1"/>
  <c r="AD354" i="3"/>
  <c r="AE354" i="3"/>
  <c r="AP355" i="3" l="1"/>
  <c r="AQ355" i="3" s="1"/>
  <c r="J355" i="3" s="1"/>
  <c r="AA355" i="3"/>
  <c r="AS351" i="3"/>
  <c r="AT351" i="3" s="1"/>
  <c r="K351" i="3" s="1"/>
  <c r="AT352" i="3"/>
  <c r="K352" i="3" s="1"/>
  <c r="AX352" i="3" s="1"/>
  <c r="AY352" i="3" s="1"/>
  <c r="Y355" i="3"/>
  <c r="AB355" i="3"/>
  <c r="AD355" i="3" s="1"/>
  <c r="BC350" i="3"/>
  <c r="BB350" i="3"/>
  <c r="Y356" i="3"/>
  <c r="AO357" i="3"/>
  <c r="L360" i="3"/>
  <c r="AL351" i="3"/>
  <c r="AM351" i="3" s="1"/>
  <c r="H351" i="3" s="1"/>
  <c r="I351" i="3" s="1"/>
  <c r="BA351" i="3" s="1"/>
  <c r="U356" i="3"/>
  <c r="Z356" i="3" s="1"/>
  <c r="V357" i="3"/>
  <c r="W357" i="3" s="1"/>
  <c r="M359" i="3"/>
  <c r="N359" i="3" s="1"/>
  <c r="AF353" i="3"/>
  <c r="AH353" i="3" s="1"/>
  <c r="AI353" i="3" s="1"/>
  <c r="AL352" i="3"/>
  <c r="AM352" i="3" s="1"/>
  <c r="H352" i="3" s="1"/>
  <c r="I352" i="3" s="1"/>
  <c r="BA352" i="3" s="1"/>
  <c r="AF354" i="3"/>
  <c r="AG354" i="3" s="1"/>
  <c r="AH354" i="3"/>
  <c r="AI354" i="3" s="1"/>
  <c r="AJ357" i="3"/>
  <c r="P357" i="3"/>
  <c r="U357" i="3" s="1"/>
  <c r="AU357" i="3"/>
  <c r="AV357" i="3" s="1"/>
  <c r="AN358" i="3"/>
  <c r="S358" i="3"/>
  <c r="Q358" i="3"/>
  <c r="T358" i="3"/>
  <c r="O358" i="3"/>
  <c r="R358" i="3"/>
  <c r="AE355" i="3" l="1"/>
  <c r="AF355" i="3" s="1"/>
  <c r="AG355" i="3" s="1"/>
  <c r="AG353" i="3"/>
  <c r="AK353" i="3" s="1"/>
  <c r="Z357" i="3"/>
  <c r="AC357" i="3" s="1"/>
  <c r="AR353" i="3"/>
  <c r="AS353" i="3"/>
  <c r="BB352" i="3"/>
  <c r="BC352" i="3"/>
  <c r="AA356" i="3"/>
  <c r="AB356" i="3"/>
  <c r="AC356" i="3"/>
  <c r="V358" i="3"/>
  <c r="W358" i="3" s="1"/>
  <c r="AR354" i="3"/>
  <c r="AS354" i="3"/>
  <c r="AP356" i="3"/>
  <c r="AQ356" i="3" s="1"/>
  <c r="J356" i="3" s="1"/>
  <c r="BB351" i="3"/>
  <c r="BC351" i="3"/>
  <c r="X357" i="3"/>
  <c r="AX351" i="3"/>
  <c r="AY351" i="3" s="1"/>
  <c r="P358" i="3"/>
  <c r="U358" i="3" s="1"/>
  <c r="AU358" i="3"/>
  <c r="AV358" i="3" s="1"/>
  <c r="AJ358" i="3"/>
  <c r="AK354" i="3"/>
  <c r="AN359" i="3"/>
  <c r="Q359" i="3"/>
  <c r="S359" i="3"/>
  <c r="R359" i="3"/>
  <c r="O359" i="3"/>
  <c r="T359" i="3"/>
  <c r="AO358" i="3"/>
  <c r="L361" i="3"/>
  <c r="M360" i="3"/>
  <c r="N360" i="3" s="1"/>
  <c r="AA357" i="3" l="1"/>
  <c r="Z358" i="3"/>
  <c r="AH355" i="3"/>
  <c r="AI355" i="3" s="1"/>
  <c r="AK355" i="3" s="1"/>
  <c r="AL355" i="3" s="1"/>
  <c r="AM355" i="3" s="1"/>
  <c r="H355" i="3" s="1"/>
  <c r="I355" i="3" s="1"/>
  <c r="BA355" i="3" s="1"/>
  <c r="X358" i="3"/>
  <c r="AB358" i="3" s="1"/>
  <c r="AC358" i="3"/>
  <c r="V359" i="3"/>
  <c r="W359" i="3" s="1"/>
  <c r="Y357" i="3"/>
  <c r="AP357" i="3"/>
  <c r="AQ357" i="3" s="1"/>
  <c r="J357" i="3" s="1"/>
  <c r="AB357" i="3"/>
  <c r="Q360" i="3"/>
  <c r="R360" i="3"/>
  <c r="AN360" i="3"/>
  <c r="O360" i="3"/>
  <c r="S360" i="3"/>
  <c r="T360" i="3"/>
  <c r="L362" i="3"/>
  <c r="AL354" i="3"/>
  <c r="AM354" i="3" s="1"/>
  <c r="H354" i="3" s="1"/>
  <c r="I354" i="3" s="1"/>
  <c r="BA354" i="3" s="1"/>
  <c r="AL353" i="3"/>
  <c r="AM353" i="3" s="1"/>
  <c r="H353" i="3" s="1"/>
  <c r="I353" i="3" s="1"/>
  <c r="BA353" i="3" s="1"/>
  <c r="P359" i="3"/>
  <c r="X359" i="3" s="1"/>
  <c r="AJ359" i="3"/>
  <c r="AU359" i="3"/>
  <c r="AV359" i="3" s="1"/>
  <c r="AE356" i="3"/>
  <c r="AD356" i="3"/>
  <c r="M361" i="3"/>
  <c r="AO359" i="3"/>
  <c r="AT354" i="3"/>
  <c r="K354" i="3" s="1"/>
  <c r="AT353" i="3"/>
  <c r="K353" i="3" s="1"/>
  <c r="Y358" i="3" l="1"/>
  <c r="AR355" i="3"/>
  <c r="AS355" i="3"/>
  <c r="AP358" i="3"/>
  <c r="AQ358" i="3" s="1"/>
  <c r="J358" i="3" s="1"/>
  <c r="AA358" i="3"/>
  <c r="AO360" i="3"/>
  <c r="Y359" i="3"/>
  <c r="BC354" i="3"/>
  <c r="BB354" i="3"/>
  <c r="BC353" i="3"/>
  <c r="BB353" i="3"/>
  <c r="BC355" i="3"/>
  <c r="BB355" i="3"/>
  <c r="R361" i="3"/>
  <c r="S361" i="3"/>
  <c r="T361" i="3"/>
  <c r="AN361" i="3"/>
  <c r="O361" i="3"/>
  <c r="Q361" i="3"/>
  <c r="N361" i="3"/>
  <c r="M362" i="3"/>
  <c r="P360" i="3"/>
  <c r="X360" i="3" s="1"/>
  <c r="AJ360" i="3"/>
  <c r="AU360" i="3"/>
  <c r="AV360" i="3" s="1"/>
  <c r="V360" i="3"/>
  <c r="W360" i="3" s="1"/>
  <c r="AF356" i="3"/>
  <c r="AG356" i="3" s="1"/>
  <c r="AD358" i="3"/>
  <c r="AE358" i="3"/>
  <c r="AE357" i="3"/>
  <c r="AD357" i="3"/>
  <c r="AX354" i="3"/>
  <c r="AY354" i="3" s="1"/>
  <c r="L363" i="3"/>
  <c r="U359" i="3"/>
  <c r="Z359" i="3" s="1"/>
  <c r="AX353" i="3"/>
  <c r="AY353" i="3" s="1"/>
  <c r="AT355" i="3" l="1"/>
  <c r="K355" i="3" s="1"/>
  <c r="AX355" i="3" s="1"/>
  <c r="AY355" i="3" s="1"/>
  <c r="AH356" i="3"/>
  <c r="AI356" i="3" s="1"/>
  <c r="AK356" i="3" s="1"/>
  <c r="AL356" i="3" s="1"/>
  <c r="AM356" i="3" s="1"/>
  <c r="H356" i="3" s="1"/>
  <c r="I356" i="3" s="1"/>
  <c r="BA356" i="3" s="1"/>
  <c r="U360" i="3"/>
  <c r="Z360" i="3" s="1"/>
  <c r="AP360" i="3" s="1"/>
  <c r="AQ360" i="3" s="1"/>
  <c r="J360" i="3" s="1"/>
  <c r="AO361" i="3"/>
  <c r="AF358" i="3"/>
  <c r="AH358" i="3" s="1"/>
  <c r="AI358" i="3" s="1"/>
  <c r="P361" i="3"/>
  <c r="U361" i="3" s="1"/>
  <c r="AJ361" i="3"/>
  <c r="AU361" i="3"/>
  <c r="AV361" i="3" s="1"/>
  <c r="AC359" i="3"/>
  <c r="AB359" i="3"/>
  <c r="AA359" i="3"/>
  <c r="R362" i="3"/>
  <c r="Q362" i="3"/>
  <c r="AN362" i="3"/>
  <c r="T362" i="3"/>
  <c r="S362" i="3"/>
  <c r="O362" i="3"/>
  <c r="V361" i="3"/>
  <c r="W361" i="3" s="1"/>
  <c r="M363" i="3"/>
  <c r="N363" i="3" s="1"/>
  <c r="N362" i="3"/>
  <c r="AP359" i="3"/>
  <c r="AQ359" i="3" s="1"/>
  <c r="J359" i="3" s="1"/>
  <c r="Y360" i="3"/>
  <c r="AF357" i="3"/>
  <c r="AH357" i="3" s="1"/>
  <c r="AI357" i="3" s="1"/>
  <c r="L364" i="3"/>
  <c r="AA360" i="3" l="1"/>
  <c r="AC360" i="3"/>
  <c r="AB360" i="3"/>
  <c r="AR356" i="3"/>
  <c r="AS356" i="3"/>
  <c r="Z361" i="3"/>
  <c r="AC361" i="3" s="1"/>
  <c r="AG358" i="3"/>
  <c r="AK358" i="3" s="1"/>
  <c r="AO362" i="3"/>
  <c r="AG357" i="3"/>
  <c r="AK357" i="3" s="1"/>
  <c r="BB356" i="3"/>
  <c r="BC356" i="3"/>
  <c r="X361" i="3"/>
  <c r="V362" i="3"/>
  <c r="W362" i="3" s="1"/>
  <c r="M364" i="3"/>
  <c r="N364" i="3" s="1"/>
  <c r="AR357" i="3"/>
  <c r="AE360" i="3"/>
  <c r="AJ362" i="3"/>
  <c r="P362" i="3"/>
  <c r="U362" i="3" s="1"/>
  <c r="AU362" i="3"/>
  <c r="AV362" i="3" s="1"/>
  <c r="AR358" i="3"/>
  <c r="AD359" i="3"/>
  <c r="AE359" i="3"/>
  <c r="L365" i="3"/>
  <c r="R363" i="3"/>
  <c r="S363" i="3"/>
  <c r="Q363" i="3"/>
  <c r="AN363" i="3"/>
  <c r="O363" i="3"/>
  <c r="T363" i="3"/>
  <c r="AD360" i="3" l="1"/>
  <c r="AT356" i="3"/>
  <c r="K356" i="3" s="1"/>
  <c r="AX356" i="3" s="1"/>
  <c r="AY356" i="3" s="1"/>
  <c r="AS358" i="3"/>
  <c r="AT358" i="3" s="1"/>
  <c r="K358" i="3" s="1"/>
  <c r="Z362" i="3"/>
  <c r="AS357" i="3"/>
  <c r="AT357" i="3" s="1"/>
  <c r="K357" i="3" s="1"/>
  <c r="AX357" i="3" s="1"/>
  <c r="AY357" i="3" s="1"/>
  <c r="AC362" i="3"/>
  <c r="Y361" i="3"/>
  <c r="AP361" i="3"/>
  <c r="AQ361" i="3" s="1"/>
  <c r="J361" i="3" s="1"/>
  <c r="L366" i="3"/>
  <c r="AL357" i="3"/>
  <c r="AM357" i="3" s="1"/>
  <c r="H357" i="3" s="1"/>
  <c r="I357" i="3" s="1"/>
  <c r="BA357" i="3" s="1"/>
  <c r="AL358" i="3"/>
  <c r="AM358" i="3" s="1"/>
  <c r="H358" i="3" s="1"/>
  <c r="I358" i="3" s="1"/>
  <c r="BA358" i="3" s="1"/>
  <c r="AB361" i="3"/>
  <c r="AF359" i="3"/>
  <c r="AH359" i="3" s="1"/>
  <c r="AI359" i="3" s="1"/>
  <c r="AO363" i="3"/>
  <c r="AU363" i="3"/>
  <c r="AV363" i="3" s="1"/>
  <c r="AJ363" i="3"/>
  <c r="P363" i="3"/>
  <c r="U363" i="3" s="1"/>
  <c r="AA361" i="3"/>
  <c r="V363" i="3"/>
  <c r="W363" i="3" s="1"/>
  <c r="M365" i="3"/>
  <c r="R364" i="3"/>
  <c r="S364" i="3"/>
  <c r="O364" i="3"/>
  <c r="Q364" i="3"/>
  <c r="T364" i="3"/>
  <c r="AN364" i="3"/>
  <c r="X362" i="3"/>
  <c r="AA362" i="3" s="1"/>
  <c r="AF360" i="3"/>
  <c r="AH360" i="3" l="1"/>
  <c r="AI360" i="3" s="1"/>
  <c r="AR360" i="3" s="1"/>
  <c r="AG360" i="3"/>
  <c r="AG359" i="3"/>
  <c r="AK359" i="3" s="1"/>
  <c r="Z363" i="3"/>
  <c r="AC363" i="3" s="1"/>
  <c r="BB357" i="3"/>
  <c r="BC357" i="3"/>
  <c r="AR359" i="3"/>
  <c r="X363" i="3"/>
  <c r="S365" i="3"/>
  <c r="R365" i="3"/>
  <c r="AN365" i="3"/>
  <c r="T365" i="3"/>
  <c r="Q365" i="3"/>
  <c r="O365" i="3"/>
  <c r="M366" i="3"/>
  <c r="Y362" i="3"/>
  <c r="AP362" i="3"/>
  <c r="AQ362" i="3" s="1"/>
  <c r="J362" i="3" s="1"/>
  <c r="BC358" i="3"/>
  <c r="BB358" i="3"/>
  <c r="AO364" i="3"/>
  <c r="P364" i="3"/>
  <c r="U364" i="3" s="1"/>
  <c r="AJ364" i="3"/>
  <c r="AU364" i="3"/>
  <c r="AV364" i="3" s="1"/>
  <c r="AD361" i="3"/>
  <c r="AE361" i="3"/>
  <c r="V364" i="3"/>
  <c r="W364" i="3" s="1"/>
  <c r="N365" i="3"/>
  <c r="L367" i="3"/>
  <c r="AB362" i="3"/>
  <c r="AX358" i="3"/>
  <c r="AY358" i="3" s="1"/>
  <c r="AK360" i="3" l="1"/>
  <c r="AL360" i="3" s="1"/>
  <c r="AM360" i="3" s="1"/>
  <c r="H360" i="3" s="1"/>
  <c r="I360" i="3" s="1"/>
  <c r="BA360" i="3" s="1"/>
  <c r="AS360" i="3"/>
  <c r="AB363" i="3"/>
  <c r="AO365" i="3"/>
  <c r="AS359" i="3"/>
  <c r="AT359" i="3" s="1"/>
  <c r="K359" i="3" s="1"/>
  <c r="AX359" i="3" s="1"/>
  <c r="AY359" i="3" s="1"/>
  <c r="Z364" i="3"/>
  <c r="AC364" i="3" s="1"/>
  <c r="X364" i="3"/>
  <c r="Y364" i="3" s="1"/>
  <c r="AE363" i="3"/>
  <c r="AD363" i="3"/>
  <c r="AA363" i="3"/>
  <c r="Q366" i="3"/>
  <c r="S366" i="3"/>
  <c r="R366" i="3"/>
  <c r="AN366" i="3"/>
  <c r="T366" i="3"/>
  <c r="O366" i="3"/>
  <c r="N366" i="3"/>
  <c r="L368" i="3"/>
  <c r="M367" i="3"/>
  <c r="N367" i="3" s="1"/>
  <c r="AL359" i="3"/>
  <c r="AM359" i="3" s="1"/>
  <c r="H359" i="3" s="1"/>
  <c r="I359" i="3" s="1"/>
  <c r="BA359" i="3" s="1"/>
  <c r="Y363" i="3"/>
  <c r="AP363" i="3"/>
  <c r="AQ363" i="3" s="1"/>
  <c r="J363" i="3" s="1"/>
  <c r="AF361" i="3"/>
  <c r="AH361" i="3" s="1"/>
  <c r="AI361" i="3" s="1"/>
  <c r="P365" i="3"/>
  <c r="U365" i="3" s="1"/>
  <c r="AJ365" i="3"/>
  <c r="AU365" i="3"/>
  <c r="AV365" i="3" s="1"/>
  <c r="AT360" i="3"/>
  <c r="K360" i="3" s="1"/>
  <c r="V365" i="3"/>
  <c r="W365" i="3" s="1"/>
  <c r="AE362" i="3"/>
  <c r="AD362" i="3"/>
  <c r="AO366" i="3" l="1"/>
  <c r="AP364" i="3"/>
  <c r="AQ364" i="3" s="1"/>
  <c r="J364" i="3" s="1"/>
  <c r="AA364" i="3"/>
  <c r="X365" i="3"/>
  <c r="Y365" i="3" s="1"/>
  <c r="AB364" i="3"/>
  <c r="AE364" i="3" s="1"/>
  <c r="Z365" i="3"/>
  <c r="AR361" i="3"/>
  <c r="AX360" i="3"/>
  <c r="AY360" i="3" s="1"/>
  <c r="S367" i="3"/>
  <c r="R367" i="3"/>
  <c r="AN367" i="3"/>
  <c r="T367" i="3"/>
  <c r="Q367" i="3"/>
  <c r="O367" i="3"/>
  <c r="AF362" i="3"/>
  <c r="AG362" i="3" s="1"/>
  <c r="L369" i="3"/>
  <c r="AG361" i="3"/>
  <c r="AK361" i="3" s="1"/>
  <c r="M368" i="3"/>
  <c r="N368" i="3" s="1"/>
  <c r="BB359" i="3"/>
  <c r="BC359" i="3"/>
  <c r="V366" i="3"/>
  <c r="W366" i="3" s="1"/>
  <c r="BC360" i="3"/>
  <c r="BB360" i="3"/>
  <c r="P366" i="3"/>
  <c r="X366" i="3" s="1"/>
  <c r="AJ366" i="3"/>
  <c r="AU366" i="3"/>
  <c r="AV366" i="3" s="1"/>
  <c r="AF363" i="3"/>
  <c r="AH363" i="3" s="1"/>
  <c r="AI363" i="3" s="1"/>
  <c r="AA365" i="3" l="1"/>
  <c r="AD364" i="3"/>
  <c r="AO367" i="3"/>
  <c r="AB365" i="3"/>
  <c r="AP365" i="3"/>
  <c r="AQ365" i="3" s="1"/>
  <c r="J365" i="3" s="1"/>
  <c r="AC365" i="3"/>
  <c r="AH362" i="3"/>
  <c r="AI362" i="3" s="1"/>
  <c r="AR362" i="3" s="1"/>
  <c r="AG363" i="3"/>
  <c r="AS363" i="3" s="1"/>
  <c r="Y366" i="3"/>
  <c r="AR363" i="3"/>
  <c r="AF364" i="3"/>
  <c r="AG364" i="3" s="1"/>
  <c r="V367" i="3"/>
  <c r="W367" i="3" s="1"/>
  <c r="U366" i="3"/>
  <c r="Z366" i="3" s="1"/>
  <c r="AP366" i="3" s="1"/>
  <c r="AQ366" i="3" s="1"/>
  <c r="J366" i="3" s="1"/>
  <c r="AL361" i="3"/>
  <c r="AM361" i="3" s="1"/>
  <c r="H361" i="3" s="1"/>
  <c r="I361" i="3" s="1"/>
  <c r="BA361" i="3" s="1"/>
  <c r="AN368" i="3"/>
  <c r="R368" i="3"/>
  <c r="S368" i="3"/>
  <c r="Q368" i="3"/>
  <c r="T368" i="3"/>
  <c r="O368" i="3"/>
  <c r="L370" i="3"/>
  <c r="AS361" i="3"/>
  <c r="AT361" i="3" s="1"/>
  <c r="K361" i="3" s="1"/>
  <c r="M369" i="3"/>
  <c r="N369" i="3" s="1"/>
  <c r="AJ367" i="3"/>
  <c r="P367" i="3"/>
  <c r="U367" i="3" s="1"/>
  <c r="AU367" i="3"/>
  <c r="AV367" i="3" s="1"/>
  <c r="AD365" i="3" l="1"/>
  <c r="AH364" i="3"/>
  <c r="AI364" i="3" s="1"/>
  <c r="AS364" i="3" s="1"/>
  <c r="Z367" i="3"/>
  <c r="AC367" i="3" s="1"/>
  <c r="AE365" i="3"/>
  <c r="AF365" i="3" s="1"/>
  <c r="AK363" i="3"/>
  <c r="AL363" i="3" s="1"/>
  <c r="AM363" i="3" s="1"/>
  <c r="H363" i="3" s="1"/>
  <c r="I363" i="3" s="1"/>
  <c r="BA363" i="3" s="1"/>
  <c r="AK362" i="3"/>
  <c r="AL362" i="3" s="1"/>
  <c r="AM362" i="3" s="1"/>
  <c r="H362" i="3" s="1"/>
  <c r="I362" i="3" s="1"/>
  <c r="BA362" i="3" s="1"/>
  <c r="AS362" i="3"/>
  <c r="AT362" i="3" s="1"/>
  <c r="K362" i="3" s="1"/>
  <c r="X367" i="3"/>
  <c r="AA367" i="3" s="1"/>
  <c r="BC361" i="3"/>
  <c r="BB361" i="3"/>
  <c r="AO368" i="3"/>
  <c r="AX361" i="3"/>
  <c r="AY361" i="3" s="1"/>
  <c r="L371" i="3"/>
  <c r="AT363" i="3"/>
  <c r="K363" i="3" s="1"/>
  <c r="AU368" i="3"/>
  <c r="AV368" i="3" s="1"/>
  <c r="AJ368" i="3"/>
  <c r="P368" i="3"/>
  <c r="U368" i="3" s="1"/>
  <c r="M370" i="3"/>
  <c r="N370" i="3" s="1"/>
  <c r="T369" i="3"/>
  <c r="R369" i="3"/>
  <c r="Q369" i="3"/>
  <c r="AN369" i="3"/>
  <c r="O369" i="3"/>
  <c r="S369" i="3"/>
  <c r="V368" i="3"/>
  <c r="W368" i="3" s="1"/>
  <c r="AA366" i="3"/>
  <c r="AB366" i="3"/>
  <c r="AC366" i="3"/>
  <c r="AH365" i="3" l="1"/>
  <c r="AI365" i="3" s="1"/>
  <c r="AR365" i="3" s="1"/>
  <c r="AK364" i="3"/>
  <c r="AL364" i="3" s="1"/>
  <c r="AM364" i="3" s="1"/>
  <c r="H364" i="3" s="1"/>
  <c r="I364" i="3" s="1"/>
  <c r="BA364" i="3" s="1"/>
  <c r="AR364" i="3"/>
  <c r="AT364" i="3" s="1"/>
  <c r="K364" i="3" s="1"/>
  <c r="AX364" i="3" s="1"/>
  <c r="AY364" i="3" s="1"/>
  <c r="AB367" i="3"/>
  <c r="AP367" i="3"/>
  <c r="AQ367" i="3" s="1"/>
  <c r="J367" i="3" s="1"/>
  <c r="AO369" i="3"/>
  <c r="AG365" i="3"/>
  <c r="Y367" i="3"/>
  <c r="Z368" i="3"/>
  <c r="AC368" i="3" s="1"/>
  <c r="X368" i="3"/>
  <c r="BB363" i="3"/>
  <c r="BC363" i="3"/>
  <c r="AX363" i="3"/>
  <c r="AY363" i="3" s="1"/>
  <c r="V369" i="3"/>
  <c r="W369" i="3" s="1"/>
  <c r="L372" i="3"/>
  <c r="BB362" i="3"/>
  <c r="BC362" i="3"/>
  <c r="P369" i="3"/>
  <c r="U369" i="3" s="1"/>
  <c r="AU369" i="3"/>
  <c r="AV369" i="3" s="1"/>
  <c r="AJ369" i="3"/>
  <c r="M371" i="3"/>
  <c r="AD367" i="3"/>
  <c r="AE367" i="3"/>
  <c r="AE366" i="3"/>
  <c r="AD366" i="3"/>
  <c r="AX362" i="3"/>
  <c r="AY362" i="3" s="1"/>
  <c r="S370" i="3"/>
  <c r="Q370" i="3"/>
  <c r="R370" i="3"/>
  <c r="T370" i="3"/>
  <c r="O370" i="3"/>
  <c r="AN370" i="3"/>
  <c r="AS365" i="3" l="1"/>
  <c r="AT365" i="3" s="1"/>
  <c r="K365" i="3" s="1"/>
  <c r="AX365" i="3" s="1"/>
  <c r="AY365" i="3" s="1"/>
  <c r="AP368" i="3"/>
  <c r="AQ368" i="3" s="1"/>
  <c r="J368" i="3" s="1"/>
  <c r="AK365" i="3"/>
  <c r="AL365" i="3" s="1"/>
  <c r="AM365" i="3" s="1"/>
  <c r="H365" i="3" s="1"/>
  <c r="I365" i="3" s="1"/>
  <c r="BA365" i="3" s="1"/>
  <c r="AA368" i="3"/>
  <c r="AB368" i="3"/>
  <c r="AE368" i="3" s="1"/>
  <c r="Y368" i="3"/>
  <c r="Z369" i="3"/>
  <c r="AC369" i="3"/>
  <c r="AF366" i="3"/>
  <c r="AH366" i="3" s="1"/>
  <c r="AI366" i="3" s="1"/>
  <c r="X369" i="3"/>
  <c r="L373" i="3"/>
  <c r="V370" i="3"/>
  <c r="W370" i="3" s="1"/>
  <c r="P370" i="3"/>
  <c r="U370" i="3" s="1"/>
  <c r="AU370" i="3"/>
  <c r="AV370" i="3" s="1"/>
  <c r="AJ370" i="3"/>
  <c r="T371" i="3"/>
  <c r="S371" i="3"/>
  <c r="AN371" i="3"/>
  <c r="R371" i="3"/>
  <c r="O371" i="3"/>
  <c r="Q371" i="3"/>
  <c r="M372" i="3"/>
  <c r="N372" i="3"/>
  <c r="BC364" i="3"/>
  <c r="BB364" i="3"/>
  <c r="AF367" i="3"/>
  <c r="AG367" i="3" s="1"/>
  <c r="AO370" i="3"/>
  <c r="N371" i="3"/>
  <c r="AD368" i="3"/>
  <c r="Z370" i="3" l="1"/>
  <c r="AB369" i="3"/>
  <c r="AH367" i="3"/>
  <c r="AI367" i="3" s="1"/>
  <c r="AK367" i="3" s="1"/>
  <c r="AA369" i="3"/>
  <c r="AG366" i="3"/>
  <c r="AS366" i="3" s="1"/>
  <c r="AC370" i="3"/>
  <c r="AR366" i="3"/>
  <c r="BB365" i="3"/>
  <c r="BC365" i="3"/>
  <c r="AO371" i="3"/>
  <c r="L374" i="3"/>
  <c r="AE369" i="3"/>
  <c r="AD369" i="3"/>
  <c r="AJ371" i="3"/>
  <c r="AU371" i="3"/>
  <c r="AV371" i="3" s="1"/>
  <c r="P371" i="3"/>
  <c r="U371" i="3" s="1"/>
  <c r="AF368" i="3"/>
  <c r="AH368" i="3" s="1"/>
  <c r="AI368" i="3" s="1"/>
  <c r="M373" i="3"/>
  <c r="X370" i="3"/>
  <c r="R372" i="3"/>
  <c r="AN372" i="3"/>
  <c r="S372" i="3"/>
  <c r="Q372" i="3"/>
  <c r="O372" i="3"/>
  <c r="T372" i="3"/>
  <c r="V371" i="3"/>
  <c r="W371" i="3" s="1"/>
  <c r="Y369" i="3"/>
  <c r="AP369" i="3"/>
  <c r="AQ369" i="3" s="1"/>
  <c r="J369" i="3" s="1"/>
  <c r="AR367" i="3" l="1"/>
  <c r="AS367" i="3"/>
  <c r="AT367" i="3" s="1"/>
  <c r="K367" i="3" s="1"/>
  <c r="AX367" i="3" s="1"/>
  <c r="AY367" i="3" s="1"/>
  <c r="AG368" i="3"/>
  <c r="AS368" i="3" s="1"/>
  <c r="AK366" i="3"/>
  <c r="AL366" i="3" s="1"/>
  <c r="AM366" i="3" s="1"/>
  <c r="H366" i="3" s="1"/>
  <c r="I366" i="3" s="1"/>
  <c r="BA366" i="3" s="1"/>
  <c r="Z371" i="3"/>
  <c r="AC371" i="3" s="1"/>
  <c r="AT366" i="3"/>
  <c r="K366" i="3" s="1"/>
  <c r="AX366" i="3" s="1"/>
  <c r="AY366" i="3" s="1"/>
  <c r="X371" i="3"/>
  <c r="AR368" i="3"/>
  <c r="AO372" i="3"/>
  <c r="M374" i="3"/>
  <c r="N374" i="3" s="1"/>
  <c r="AF369" i="3"/>
  <c r="AG369" i="3" s="1"/>
  <c r="V372" i="3"/>
  <c r="W372" i="3" s="1"/>
  <c r="AP370" i="3"/>
  <c r="AQ370" i="3" s="1"/>
  <c r="J370" i="3" s="1"/>
  <c r="Y370" i="3"/>
  <c r="AN373" i="3"/>
  <c r="Q373" i="3"/>
  <c r="T373" i="3"/>
  <c r="R373" i="3"/>
  <c r="S373" i="3"/>
  <c r="O373" i="3"/>
  <c r="AB370" i="3"/>
  <c r="AK368" i="3"/>
  <c r="L375" i="3"/>
  <c r="N373" i="3"/>
  <c r="P372" i="3"/>
  <c r="U372" i="3" s="1"/>
  <c r="AJ372" i="3"/>
  <c r="AU372" i="3"/>
  <c r="AV372" i="3" s="1"/>
  <c r="AL367" i="3"/>
  <c r="AM367" i="3" s="1"/>
  <c r="H367" i="3" s="1"/>
  <c r="I367" i="3" s="1"/>
  <c r="BA367" i="3" s="1"/>
  <c r="AA370" i="3"/>
  <c r="AP371" i="3" l="1"/>
  <c r="AQ371" i="3" s="1"/>
  <c r="J371" i="3" s="1"/>
  <c r="Z372" i="3"/>
  <c r="AC372" i="3" s="1"/>
  <c r="Y371" i="3"/>
  <c r="AB371" i="3"/>
  <c r="AA371" i="3"/>
  <c r="AH369" i="3"/>
  <c r="AI369" i="3" s="1"/>
  <c r="AK369" i="3" s="1"/>
  <c r="AO373" i="3"/>
  <c r="AT368" i="3"/>
  <c r="K368" i="3" s="1"/>
  <c r="X372" i="3"/>
  <c r="AB372" i="3" s="1"/>
  <c r="AE370" i="3"/>
  <c r="AD370" i="3"/>
  <c r="Q374" i="3"/>
  <c r="T374" i="3"/>
  <c r="S374" i="3"/>
  <c r="AN374" i="3"/>
  <c r="R374" i="3"/>
  <c r="O374" i="3"/>
  <c r="BC367" i="3"/>
  <c r="BB367" i="3"/>
  <c r="AE371" i="3"/>
  <c r="AD371" i="3"/>
  <c r="L376" i="3"/>
  <c r="M375" i="3"/>
  <c r="N375" i="3" s="1"/>
  <c r="BC366" i="3"/>
  <c r="BB366" i="3"/>
  <c r="V373" i="3"/>
  <c r="W373" i="3" s="1"/>
  <c r="AL368" i="3"/>
  <c r="AM368" i="3" s="1"/>
  <c r="H368" i="3" s="1"/>
  <c r="I368" i="3" s="1"/>
  <c r="BA368" i="3" s="1"/>
  <c r="P373" i="3"/>
  <c r="X373" i="3" s="1"/>
  <c r="AU373" i="3"/>
  <c r="AV373" i="3" s="1"/>
  <c r="AJ373" i="3"/>
  <c r="AX368" i="3" l="1"/>
  <c r="AY368" i="3" s="1"/>
  <c r="AS369" i="3"/>
  <c r="AR369" i="3"/>
  <c r="AL369" i="3"/>
  <c r="AM369" i="3" s="1"/>
  <c r="H369" i="3" s="1"/>
  <c r="I369" i="3" s="1"/>
  <c r="BA369" i="3" s="1"/>
  <c r="AA372" i="3"/>
  <c r="BC368" i="3"/>
  <c r="BB368" i="3"/>
  <c r="Y373" i="3"/>
  <c r="AF370" i="3"/>
  <c r="AH370" i="3" s="1"/>
  <c r="AI370" i="3" s="1"/>
  <c r="L377" i="3"/>
  <c r="U373" i="3"/>
  <c r="Z373" i="3" s="1"/>
  <c r="S375" i="3"/>
  <c r="Q375" i="3"/>
  <c r="O375" i="3"/>
  <c r="R375" i="3"/>
  <c r="AN375" i="3"/>
  <c r="T375" i="3"/>
  <c r="M376" i="3"/>
  <c r="AE372" i="3"/>
  <c r="AD372" i="3"/>
  <c r="AF371" i="3"/>
  <c r="AH371" i="3" s="1"/>
  <c r="AI371" i="3" s="1"/>
  <c r="V374" i="3"/>
  <c r="W374" i="3" s="1"/>
  <c r="AO374" i="3"/>
  <c r="AU374" i="3"/>
  <c r="AV374" i="3" s="1"/>
  <c r="AJ374" i="3"/>
  <c r="P374" i="3"/>
  <c r="X374" i="3" s="1"/>
  <c r="Y372" i="3"/>
  <c r="AP372" i="3"/>
  <c r="AQ372" i="3" s="1"/>
  <c r="J372" i="3" s="1"/>
  <c r="AT369" i="3" l="1"/>
  <c r="K369" i="3" s="1"/>
  <c r="AX369" i="3" s="1"/>
  <c r="AY369" i="3" s="1"/>
  <c r="AG370" i="3"/>
  <c r="AK370" i="3" s="1"/>
  <c r="BC369" i="3"/>
  <c r="BB369" i="3"/>
  <c r="U374" i="3"/>
  <c r="Z374" i="3" s="1"/>
  <c r="AP374" i="3" s="1"/>
  <c r="AQ374" i="3" s="1"/>
  <c r="J374" i="3" s="1"/>
  <c r="AO375" i="3"/>
  <c r="AG371" i="3"/>
  <c r="AS371" i="3" s="1"/>
  <c r="Y374" i="3"/>
  <c r="AR371" i="3"/>
  <c r="M377" i="3"/>
  <c r="N377" i="3" s="1"/>
  <c r="Q376" i="3"/>
  <c r="T376" i="3"/>
  <c r="R376" i="3"/>
  <c r="AN376" i="3"/>
  <c r="O376" i="3"/>
  <c r="S376" i="3"/>
  <c r="N376" i="3"/>
  <c r="AF372" i="3"/>
  <c r="AG372" i="3" s="1"/>
  <c r="P375" i="3"/>
  <c r="U375" i="3" s="1"/>
  <c r="AJ375" i="3"/>
  <c r="AU375" i="3"/>
  <c r="AV375" i="3" s="1"/>
  <c r="AA373" i="3"/>
  <c r="AB373" i="3"/>
  <c r="AC373" i="3"/>
  <c r="AP373" i="3"/>
  <c r="AQ373" i="3" s="1"/>
  <c r="J373" i="3" s="1"/>
  <c r="AR370" i="3"/>
  <c r="V375" i="3"/>
  <c r="W375" i="3" s="1"/>
  <c r="L378" i="3"/>
  <c r="AS370" i="3" l="1"/>
  <c r="AT370" i="3" s="1"/>
  <c r="K370" i="3" s="1"/>
  <c r="AX370" i="3" s="1"/>
  <c r="AY370" i="3" s="1"/>
  <c r="AA374" i="3"/>
  <c r="AH372" i="3"/>
  <c r="AI372" i="3" s="1"/>
  <c r="AS372" i="3" s="1"/>
  <c r="AC374" i="3"/>
  <c r="AB374" i="3"/>
  <c r="X375" i="3"/>
  <c r="Y375" i="3" s="1"/>
  <c r="Z375" i="3"/>
  <c r="AK371" i="3"/>
  <c r="AL371" i="3" s="1"/>
  <c r="AM371" i="3" s="1"/>
  <c r="H371" i="3" s="1"/>
  <c r="I371" i="3" s="1"/>
  <c r="BA371" i="3" s="1"/>
  <c r="AO376" i="3"/>
  <c r="AK372" i="3"/>
  <c r="AL372" i="3" s="1"/>
  <c r="AM372" i="3" s="1"/>
  <c r="H372" i="3" s="1"/>
  <c r="I372" i="3" s="1"/>
  <c r="BA372" i="3" s="1"/>
  <c r="M378" i="3"/>
  <c r="N378" i="3" s="1"/>
  <c r="R377" i="3"/>
  <c r="AN377" i="3"/>
  <c r="T377" i="3"/>
  <c r="S377" i="3"/>
  <c r="Q377" i="3"/>
  <c r="O377" i="3"/>
  <c r="AU376" i="3"/>
  <c r="AV376" i="3" s="1"/>
  <c r="P376" i="3"/>
  <c r="U376" i="3" s="1"/>
  <c r="AJ376" i="3"/>
  <c r="AT371" i="3"/>
  <c r="K371" i="3" s="1"/>
  <c r="AD373" i="3"/>
  <c r="AE373" i="3"/>
  <c r="L379" i="3"/>
  <c r="AL370" i="3"/>
  <c r="AM370" i="3" s="1"/>
  <c r="H370" i="3" s="1"/>
  <c r="I370" i="3" s="1"/>
  <c r="BA370" i="3" s="1"/>
  <c r="V376" i="3"/>
  <c r="W376" i="3" s="1"/>
  <c r="AD374" i="3" l="1"/>
  <c r="AE374" i="3"/>
  <c r="AF374" i="3" s="1"/>
  <c r="AH374" i="3" s="1"/>
  <c r="AI374" i="3" s="1"/>
  <c r="AP375" i="3"/>
  <c r="AQ375" i="3" s="1"/>
  <c r="J375" i="3" s="1"/>
  <c r="AR372" i="3"/>
  <c r="AA375" i="3"/>
  <c r="AC375" i="3"/>
  <c r="AT372" i="3"/>
  <c r="K372" i="3" s="1"/>
  <c r="AX372" i="3" s="1"/>
  <c r="AY372" i="3" s="1"/>
  <c r="AB375" i="3"/>
  <c r="Z376" i="3"/>
  <c r="AC376" i="3" s="1"/>
  <c r="AO377" i="3"/>
  <c r="BC371" i="3"/>
  <c r="BB371" i="3"/>
  <c r="V377" i="3"/>
  <c r="W377" i="3" s="1"/>
  <c r="AJ377" i="3"/>
  <c r="P377" i="3"/>
  <c r="X377" i="3" s="1"/>
  <c r="AU377" i="3"/>
  <c r="AV377" i="3" s="1"/>
  <c r="BC370" i="3"/>
  <c r="BB370" i="3"/>
  <c r="M379" i="3"/>
  <c r="X376" i="3"/>
  <c r="BC372" i="3"/>
  <c r="BB372" i="3"/>
  <c r="AX371" i="3"/>
  <c r="AY371" i="3" s="1"/>
  <c r="L380" i="3"/>
  <c r="AF373" i="3"/>
  <c r="AG373" i="3" s="1"/>
  <c r="AN378" i="3"/>
  <c r="O378" i="3"/>
  <c r="R378" i="3"/>
  <c r="T378" i="3"/>
  <c r="S378" i="3"/>
  <c r="Q378" i="3"/>
  <c r="AE375" i="3" l="1"/>
  <c r="AF375" i="3" s="1"/>
  <c r="AG375" i="3" s="1"/>
  <c r="AD375" i="3"/>
  <c r="AA376" i="3"/>
  <c r="AG374" i="3"/>
  <c r="AS374" i="3" s="1"/>
  <c r="Y377" i="3"/>
  <c r="AH373" i="3"/>
  <c r="AI373" i="3" s="1"/>
  <c r="L381" i="3"/>
  <c r="AK374" i="3"/>
  <c r="Y376" i="3"/>
  <c r="AP376" i="3"/>
  <c r="AQ376" i="3" s="1"/>
  <c r="J376" i="3" s="1"/>
  <c r="U377" i="3"/>
  <c r="Z377" i="3" s="1"/>
  <c r="AB376" i="3"/>
  <c r="M380" i="3"/>
  <c r="P378" i="3"/>
  <c r="U378" i="3" s="1"/>
  <c r="AJ378" i="3"/>
  <c r="AU378" i="3"/>
  <c r="AV378" i="3" s="1"/>
  <c r="AR374" i="3"/>
  <c r="V378" i="3"/>
  <c r="W378" i="3" s="1"/>
  <c r="AO378" i="3"/>
  <c r="O379" i="3"/>
  <c r="T379" i="3"/>
  <c r="Q379" i="3"/>
  <c r="R379" i="3"/>
  <c r="AN379" i="3"/>
  <c r="S379" i="3"/>
  <c r="N379" i="3"/>
  <c r="Z378" i="3" l="1"/>
  <c r="AO379" i="3"/>
  <c r="X378" i="3"/>
  <c r="AB378" i="3" s="1"/>
  <c r="AC378" i="3"/>
  <c r="AA378" i="3"/>
  <c r="AP378" i="3"/>
  <c r="AQ378" i="3" s="1"/>
  <c r="J378" i="3" s="1"/>
  <c r="Q380" i="3"/>
  <c r="O380" i="3"/>
  <c r="R380" i="3"/>
  <c r="AN380" i="3"/>
  <c r="S380" i="3"/>
  <c r="T380" i="3"/>
  <c r="M381" i="3"/>
  <c r="N381" i="3" s="1"/>
  <c r="AA377" i="3"/>
  <c r="AC377" i="3"/>
  <c r="AB377" i="3"/>
  <c r="AP377" i="3"/>
  <c r="AQ377" i="3" s="1"/>
  <c r="J377" i="3" s="1"/>
  <c r="AL374" i="3"/>
  <c r="AM374" i="3" s="1"/>
  <c r="H374" i="3" s="1"/>
  <c r="I374" i="3" s="1"/>
  <c r="BA374" i="3" s="1"/>
  <c r="P379" i="3"/>
  <c r="X379" i="3" s="1"/>
  <c r="AJ379" i="3"/>
  <c r="AU379" i="3"/>
  <c r="AV379" i="3" s="1"/>
  <c r="N380" i="3"/>
  <c r="V379" i="3"/>
  <c r="W379" i="3" s="1"/>
  <c r="AE376" i="3"/>
  <c r="AD376" i="3"/>
  <c r="AH375" i="3"/>
  <c r="AI375" i="3" s="1"/>
  <c r="L382" i="3"/>
  <c r="AT374" i="3"/>
  <c r="K374" i="3" s="1"/>
  <c r="AS373" i="3"/>
  <c r="AR373" i="3"/>
  <c r="AK373" i="3"/>
  <c r="AO380" i="3" l="1"/>
  <c r="Y378" i="3"/>
  <c r="AT373" i="3"/>
  <c r="K373" i="3" s="1"/>
  <c r="Y379" i="3"/>
  <c r="AF376" i="3"/>
  <c r="AH376" i="3" s="1"/>
  <c r="AI376" i="3" s="1"/>
  <c r="V380" i="3"/>
  <c r="W380" i="3" s="1"/>
  <c r="AS375" i="3"/>
  <c r="AR375" i="3"/>
  <c r="S381" i="3"/>
  <c r="R381" i="3"/>
  <c r="AN381" i="3"/>
  <c r="O381" i="3"/>
  <c r="T381" i="3"/>
  <c r="Q381" i="3"/>
  <c r="AU380" i="3"/>
  <c r="AV380" i="3" s="1"/>
  <c r="AJ380" i="3"/>
  <c r="P380" i="3"/>
  <c r="U380" i="3" s="1"/>
  <c r="U379" i="3"/>
  <c r="Z379" i="3" s="1"/>
  <c r="AP379" i="3" s="1"/>
  <c r="AQ379" i="3" s="1"/>
  <c r="J379" i="3" s="1"/>
  <c r="AD377" i="3"/>
  <c r="AE377" i="3"/>
  <c r="AX374" i="3"/>
  <c r="AY374" i="3" s="1"/>
  <c r="AE378" i="3"/>
  <c r="AD378" i="3"/>
  <c r="AL373" i="3"/>
  <c r="AM373" i="3" s="1"/>
  <c r="H373" i="3" s="1"/>
  <c r="I373" i="3" s="1"/>
  <c r="BA373" i="3" s="1"/>
  <c r="L383" i="3"/>
  <c r="M382" i="3"/>
  <c r="AK375" i="3"/>
  <c r="X380" i="3" l="1"/>
  <c r="AG376" i="3"/>
  <c r="AK376" i="3" s="1"/>
  <c r="AL376" i="3" s="1"/>
  <c r="AM376" i="3" s="1"/>
  <c r="H376" i="3" s="1"/>
  <c r="I376" i="3" s="1"/>
  <c r="BA376" i="3" s="1"/>
  <c r="AX373" i="3"/>
  <c r="AY373" i="3" s="1"/>
  <c r="Z380" i="3"/>
  <c r="AB380" i="3" s="1"/>
  <c r="AT375" i="3"/>
  <c r="K375" i="3" s="1"/>
  <c r="AX375" i="3" s="1"/>
  <c r="AY375" i="3" s="1"/>
  <c r="BC373" i="3"/>
  <c r="BB373" i="3"/>
  <c r="BB374" i="3"/>
  <c r="BC374" i="3"/>
  <c r="L384" i="3"/>
  <c r="AJ381" i="3"/>
  <c r="AU381" i="3"/>
  <c r="AV381" i="3" s="1"/>
  <c r="P381" i="3"/>
  <c r="U381" i="3" s="1"/>
  <c r="M383" i="3"/>
  <c r="AF377" i="3"/>
  <c r="AG377" i="3" s="1"/>
  <c r="Q382" i="3"/>
  <c r="AN382" i="3"/>
  <c r="T382" i="3"/>
  <c r="R382" i="3"/>
  <c r="S382" i="3"/>
  <c r="O382" i="3"/>
  <c r="N382" i="3"/>
  <c r="AR376" i="3"/>
  <c r="AA379" i="3"/>
  <c r="AC379" i="3"/>
  <c r="AB379" i="3"/>
  <c r="AO381" i="3"/>
  <c r="AF378" i="3"/>
  <c r="AH378" i="3" s="1"/>
  <c r="AI378" i="3" s="1"/>
  <c r="V381" i="3"/>
  <c r="W381" i="3" s="1"/>
  <c r="AL375" i="3"/>
  <c r="AM375" i="3" s="1"/>
  <c r="H375" i="3" s="1"/>
  <c r="I375" i="3" s="1"/>
  <c r="BA375" i="3" s="1"/>
  <c r="Y380" i="3"/>
  <c r="AG378" i="3" l="1"/>
  <c r="AP380" i="3"/>
  <c r="AQ380" i="3" s="1"/>
  <c r="J380" i="3" s="1"/>
  <c r="AH377" i="3"/>
  <c r="AI377" i="3" s="1"/>
  <c r="AC380" i="3"/>
  <c r="AD380" i="3" s="1"/>
  <c r="AS376" i="3"/>
  <c r="AT376" i="3" s="1"/>
  <c r="K376" i="3" s="1"/>
  <c r="AX376" i="3" s="1"/>
  <c r="AY376" i="3" s="1"/>
  <c r="AA380" i="3"/>
  <c r="Z381" i="3"/>
  <c r="AC381" i="3" s="1"/>
  <c r="S383" i="3"/>
  <c r="AN383" i="3"/>
  <c r="Q383" i="3"/>
  <c r="R383" i="3"/>
  <c r="O383" i="3"/>
  <c r="T383" i="3"/>
  <c r="N383" i="3"/>
  <c r="AK378" i="3"/>
  <c r="P382" i="3"/>
  <c r="X382" i="3" s="1"/>
  <c r="AU382" i="3"/>
  <c r="AV382" i="3" s="1"/>
  <c r="AJ382" i="3"/>
  <c r="X381" i="3"/>
  <c r="AS377" i="3"/>
  <c r="AR377" i="3"/>
  <c r="L385" i="3"/>
  <c r="BB376" i="3"/>
  <c r="BC376" i="3"/>
  <c r="AS378" i="3"/>
  <c r="AR378" i="3"/>
  <c r="V382" i="3"/>
  <c r="W382" i="3" s="1"/>
  <c r="AO382" i="3"/>
  <c r="AE379" i="3"/>
  <c r="AD379" i="3"/>
  <c r="AK377" i="3"/>
  <c r="M384" i="3"/>
  <c r="N384" i="3" s="1"/>
  <c r="AE380" i="3"/>
  <c r="BB375" i="3"/>
  <c r="BC375" i="3"/>
  <c r="AT377" i="3" l="1"/>
  <c r="K377" i="3" s="1"/>
  <c r="AX377" i="3" s="1"/>
  <c r="AY377" i="3" s="1"/>
  <c r="AO383" i="3"/>
  <c r="AT378" i="3"/>
  <c r="K378" i="3" s="1"/>
  <c r="Y382" i="3"/>
  <c r="AU383" i="3"/>
  <c r="AV383" i="3" s="1"/>
  <c r="AJ383" i="3"/>
  <c r="P383" i="3"/>
  <c r="X383" i="3" s="1"/>
  <c r="AF380" i="3"/>
  <c r="AG380" i="3" s="1"/>
  <c r="U382" i="3"/>
  <c r="Z382" i="3" s="1"/>
  <c r="AP382" i="3" s="1"/>
  <c r="AQ382" i="3" s="1"/>
  <c r="J382" i="3" s="1"/>
  <c r="L386" i="3"/>
  <c r="AL378" i="3"/>
  <c r="AM378" i="3" s="1"/>
  <c r="H378" i="3" s="1"/>
  <c r="I378" i="3" s="1"/>
  <c r="BA378" i="3" s="1"/>
  <c r="S384" i="3"/>
  <c r="R384" i="3"/>
  <c r="AN384" i="3"/>
  <c r="O384" i="3"/>
  <c r="Q384" i="3"/>
  <c r="T384" i="3"/>
  <c r="V383" i="3"/>
  <c r="W383" i="3" s="1"/>
  <c r="Y381" i="3"/>
  <c r="AP381" i="3"/>
  <c r="AQ381" i="3" s="1"/>
  <c r="J381" i="3" s="1"/>
  <c r="M385" i="3"/>
  <c r="AL377" i="3"/>
  <c r="AM377" i="3" s="1"/>
  <c r="H377" i="3" s="1"/>
  <c r="I377" i="3" s="1"/>
  <c r="BA377" i="3" s="1"/>
  <c r="AF379" i="3"/>
  <c r="AH379" i="3" s="1"/>
  <c r="AI379" i="3" s="1"/>
  <c r="AB381" i="3"/>
  <c r="AA381" i="3"/>
  <c r="AO384" i="3" l="1"/>
  <c r="AG379" i="3"/>
  <c r="AS379" i="3" s="1"/>
  <c r="AH380" i="3"/>
  <c r="AI380" i="3" s="1"/>
  <c r="AR380" i="3" s="1"/>
  <c r="AX378" i="3"/>
  <c r="AY378" i="3" s="1"/>
  <c r="Y383" i="3"/>
  <c r="BC378" i="3"/>
  <c r="BB378" i="3"/>
  <c r="AR379" i="3"/>
  <c r="AD381" i="3"/>
  <c r="AE381" i="3"/>
  <c r="P384" i="3"/>
  <c r="X384" i="3" s="1"/>
  <c r="AU384" i="3"/>
  <c r="AV384" i="3" s="1"/>
  <c r="AJ384" i="3"/>
  <c r="AA382" i="3"/>
  <c r="AC382" i="3"/>
  <c r="AB382" i="3"/>
  <c r="L387" i="3"/>
  <c r="BC377" i="3"/>
  <c r="BB377" i="3"/>
  <c r="U383" i="3"/>
  <c r="Z383" i="3" s="1"/>
  <c r="AP383" i="3" s="1"/>
  <c r="AQ383" i="3" s="1"/>
  <c r="J383" i="3" s="1"/>
  <c r="R385" i="3"/>
  <c r="S385" i="3"/>
  <c r="O385" i="3"/>
  <c r="T385" i="3"/>
  <c r="AN385" i="3"/>
  <c r="Q385" i="3"/>
  <c r="N385" i="3"/>
  <c r="AK380" i="3"/>
  <c r="AK379" i="3"/>
  <c r="M386" i="3"/>
  <c r="V384" i="3"/>
  <c r="W384" i="3" s="1"/>
  <c r="AS380" i="3" l="1"/>
  <c r="AT380" i="3" s="1"/>
  <c r="K380" i="3" s="1"/>
  <c r="AT379" i="3"/>
  <c r="K379" i="3" s="1"/>
  <c r="AX379" i="3" s="1"/>
  <c r="AY379" i="3" s="1"/>
  <c r="U384" i="3"/>
  <c r="Z384" i="3" s="1"/>
  <c r="AB384" i="3" s="1"/>
  <c r="Y384" i="3"/>
  <c r="AL379" i="3"/>
  <c r="AM379" i="3" s="1"/>
  <c r="H379" i="3" s="1"/>
  <c r="I379" i="3" s="1"/>
  <c r="BA379" i="3" s="1"/>
  <c r="AL380" i="3"/>
  <c r="AM380" i="3" s="1"/>
  <c r="H380" i="3" s="1"/>
  <c r="I380" i="3" s="1"/>
  <c r="BA380" i="3" s="1"/>
  <c r="AD382" i="3"/>
  <c r="AE382" i="3"/>
  <c r="AJ385" i="3"/>
  <c r="AU385" i="3"/>
  <c r="AV385" i="3" s="1"/>
  <c r="P385" i="3"/>
  <c r="X385" i="3" s="1"/>
  <c r="M387" i="3"/>
  <c r="AB383" i="3"/>
  <c r="AC383" i="3"/>
  <c r="AA383" i="3"/>
  <c r="AO385" i="3"/>
  <c r="R386" i="3"/>
  <c r="S386" i="3"/>
  <c r="Q386" i="3"/>
  <c r="AN386" i="3"/>
  <c r="T386" i="3"/>
  <c r="O386" i="3"/>
  <c r="V385" i="3"/>
  <c r="W385" i="3" s="1"/>
  <c r="N386" i="3"/>
  <c r="L388" i="3"/>
  <c r="AF381" i="3"/>
  <c r="AG381" i="3" s="1"/>
  <c r="AP384" i="3" l="1"/>
  <c r="AQ384" i="3" s="1"/>
  <c r="J384" i="3" s="1"/>
  <c r="AA384" i="3"/>
  <c r="AC384" i="3"/>
  <c r="AE384" i="3" s="1"/>
  <c r="AO386" i="3"/>
  <c r="BC380" i="3"/>
  <c r="BB380" i="3"/>
  <c r="Y385" i="3"/>
  <c r="M388" i="3"/>
  <c r="AJ386" i="3"/>
  <c r="P386" i="3"/>
  <c r="U386" i="3" s="1"/>
  <c r="AU386" i="3"/>
  <c r="AV386" i="3" s="1"/>
  <c r="U385" i="3"/>
  <c r="Z385" i="3" s="1"/>
  <c r="AP385" i="3" s="1"/>
  <c r="AQ385" i="3" s="1"/>
  <c r="J385" i="3" s="1"/>
  <c r="AX380" i="3"/>
  <c r="AY380" i="3" s="1"/>
  <c r="BB379" i="3"/>
  <c r="BC379" i="3"/>
  <c r="V386" i="3"/>
  <c r="W386" i="3" s="1"/>
  <c r="L389" i="3"/>
  <c r="AD383" i="3"/>
  <c r="AE383" i="3"/>
  <c r="AH381" i="3"/>
  <c r="AI381" i="3" s="1"/>
  <c r="AF382" i="3"/>
  <c r="AG382" i="3" s="1"/>
  <c r="R387" i="3"/>
  <c r="Q387" i="3"/>
  <c r="S387" i="3"/>
  <c r="AN387" i="3"/>
  <c r="T387" i="3"/>
  <c r="O387" i="3"/>
  <c r="N387" i="3"/>
  <c r="AD384" i="3" l="1"/>
  <c r="Z386" i="3"/>
  <c r="X386" i="3"/>
  <c r="Y386" i="3" s="1"/>
  <c r="AO387" i="3"/>
  <c r="AC386" i="3"/>
  <c r="S388" i="3"/>
  <c r="AN388" i="3"/>
  <c r="R388" i="3"/>
  <c r="O388" i="3"/>
  <c r="T388" i="3"/>
  <c r="Q388" i="3"/>
  <c r="P387" i="3"/>
  <c r="X387" i="3" s="1"/>
  <c r="AJ387" i="3"/>
  <c r="AU387" i="3"/>
  <c r="AV387" i="3" s="1"/>
  <c r="L390" i="3"/>
  <c r="AH382" i="3"/>
  <c r="AI382" i="3" s="1"/>
  <c r="N388" i="3"/>
  <c r="AF383" i="3"/>
  <c r="AG383" i="3" s="1"/>
  <c r="M389" i="3"/>
  <c r="AF384" i="3"/>
  <c r="AG384" i="3"/>
  <c r="AB385" i="3"/>
  <c r="AA385" i="3"/>
  <c r="AC385" i="3"/>
  <c r="V387" i="3"/>
  <c r="W387" i="3" s="1"/>
  <c r="AS381" i="3"/>
  <c r="AR381" i="3"/>
  <c r="AK381" i="3"/>
  <c r="AH384" i="3" l="1"/>
  <c r="AI384" i="3" s="1"/>
  <c r="AK384" i="3" s="1"/>
  <c r="AH383" i="3"/>
  <c r="AI383" i="3" s="1"/>
  <c r="AS383" i="3" s="1"/>
  <c r="AP386" i="3"/>
  <c r="AQ386" i="3" s="1"/>
  <c r="J386" i="3" s="1"/>
  <c r="AA386" i="3"/>
  <c r="AB386" i="3"/>
  <c r="AD386" i="3" s="1"/>
  <c r="Y387" i="3"/>
  <c r="AL381" i="3"/>
  <c r="AM381" i="3" s="1"/>
  <c r="H381" i="3" s="1"/>
  <c r="I381" i="3" s="1"/>
  <c r="BA381" i="3" s="1"/>
  <c r="AO388" i="3"/>
  <c r="AT381" i="3"/>
  <c r="K381" i="3" s="1"/>
  <c r="AE385" i="3"/>
  <c r="AD385" i="3"/>
  <c r="R389" i="3"/>
  <c r="S389" i="3"/>
  <c r="AN389" i="3"/>
  <c r="T389" i="3"/>
  <c r="Q389" i="3"/>
  <c r="O389" i="3"/>
  <c r="N389" i="3"/>
  <c r="AS382" i="3"/>
  <c r="AR382" i="3"/>
  <c r="V388" i="3"/>
  <c r="W388" i="3" s="1"/>
  <c r="AK382" i="3"/>
  <c r="U387" i="3"/>
  <c r="Z387" i="3" s="1"/>
  <c r="AP387" i="3" s="1"/>
  <c r="AQ387" i="3" s="1"/>
  <c r="J387" i="3" s="1"/>
  <c r="L391" i="3"/>
  <c r="AJ388" i="3"/>
  <c r="AU388" i="3"/>
  <c r="AV388" i="3" s="1"/>
  <c r="P388" i="3"/>
  <c r="U388" i="3" s="1"/>
  <c r="M390" i="3"/>
  <c r="AS384" i="3" l="1"/>
  <c r="AT384" i="3" s="1"/>
  <c r="K384" i="3" s="1"/>
  <c r="AX384" i="3" s="1"/>
  <c r="AY384" i="3" s="1"/>
  <c r="AK383" i="3"/>
  <c r="AL383" i="3" s="1"/>
  <c r="AM383" i="3" s="1"/>
  <c r="H383" i="3" s="1"/>
  <c r="I383" i="3" s="1"/>
  <c r="BA383" i="3" s="1"/>
  <c r="AR383" i="3"/>
  <c r="AR384" i="3"/>
  <c r="AE386" i="3"/>
  <c r="Z388" i="3"/>
  <c r="AT382" i="3"/>
  <c r="K382" i="3" s="1"/>
  <c r="AX382" i="3" s="1"/>
  <c r="AY382" i="3" s="1"/>
  <c r="AC388" i="3"/>
  <c r="AT383" i="3"/>
  <c r="K383" i="3" s="1"/>
  <c r="V389" i="3"/>
  <c r="W389" i="3" s="1"/>
  <c r="BB381" i="3"/>
  <c r="BC381" i="3"/>
  <c r="L392" i="3"/>
  <c r="AO389" i="3"/>
  <c r="AL382" i="3"/>
  <c r="AM382" i="3" s="1"/>
  <c r="H382" i="3" s="1"/>
  <c r="I382" i="3" s="1"/>
  <c r="BA382" i="3" s="1"/>
  <c r="X388" i="3"/>
  <c r="AB388" i="3" s="1"/>
  <c r="AJ389" i="3"/>
  <c r="P389" i="3"/>
  <c r="U389" i="3" s="1"/>
  <c r="AU389" i="3"/>
  <c r="AV389" i="3" s="1"/>
  <c r="AF385" i="3"/>
  <c r="AG385" i="3" s="1"/>
  <c r="AN390" i="3"/>
  <c r="S390" i="3"/>
  <c r="R390" i="3"/>
  <c r="Q390" i="3"/>
  <c r="O390" i="3"/>
  <c r="T390" i="3"/>
  <c r="M391" i="3"/>
  <c r="N391" i="3" s="1"/>
  <c r="AF386" i="3"/>
  <c r="AH386" i="3" s="1"/>
  <c r="AI386" i="3" s="1"/>
  <c r="AB387" i="3"/>
  <c r="AA387" i="3"/>
  <c r="AC387" i="3"/>
  <c r="N390" i="3"/>
  <c r="AL384" i="3"/>
  <c r="AM384" i="3" s="1"/>
  <c r="H384" i="3" s="1"/>
  <c r="I384" i="3" s="1"/>
  <c r="BA384" i="3" s="1"/>
  <c r="AX381" i="3"/>
  <c r="AY381" i="3" s="1"/>
  <c r="Z389" i="3" l="1"/>
  <c r="AH385" i="3"/>
  <c r="AI385" i="3" s="1"/>
  <c r="X389" i="3"/>
  <c r="AB389" i="3" s="1"/>
  <c r="AO390" i="3"/>
  <c r="AG386" i="3"/>
  <c r="AK386" i="3" s="1"/>
  <c r="AL386" i="3" s="1"/>
  <c r="AM386" i="3" s="1"/>
  <c r="H386" i="3" s="1"/>
  <c r="I386" i="3" s="1"/>
  <c r="BA386" i="3" s="1"/>
  <c r="AE388" i="3"/>
  <c r="AD388" i="3"/>
  <c r="BC382" i="3"/>
  <c r="BB382" i="3"/>
  <c r="BC383" i="3"/>
  <c r="BB383" i="3"/>
  <c r="M392" i="3"/>
  <c r="N392" i="3" s="1"/>
  <c r="BC384" i="3"/>
  <c r="BB384" i="3"/>
  <c r="S391" i="3"/>
  <c r="AN391" i="3"/>
  <c r="Q391" i="3"/>
  <c r="T391" i="3"/>
  <c r="O391" i="3"/>
  <c r="R391" i="3"/>
  <c r="AS385" i="3"/>
  <c r="AR385" i="3"/>
  <c r="AP389" i="3"/>
  <c r="AQ389" i="3" s="1"/>
  <c r="J389" i="3" s="1"/>
  <c r="AC389" i="3"/>
  <c r="AA389" i="3"/>
  <c r="AJ390" i="3"/>
  <c r="P390" i="3"/>
  <c r="U390" i="3" s="1"/>
  <c r="AU390" i="3"/>
  <c r="AV390" i="3" s="1"/>
  <c r="AX383" i="3"/>
  <c r="AY383" i="3" s="1"/>
  <c r="AP388" i="3"/>
  <c r="AQ388" i="3" s="1"/>
  <c r="J388" i="3" s="1"/>
  <c r="Y388" i="3"/>
  <c r="L393" i="3"/>
  <c r="AR386" i="3"/>
  <c r="V390" i="3"/>
  <c r="W390" i="3" s="1"/>
  <c r="AK385" i="3"/>
  <c r="AD387" i="3"/>
  <c r="AE387" i="3"/>
  <c r="AA388" i="3"/>
  <c r="Z390" i="3" l="1"/>
  <c r="Y389" i="3"/>
  <c r="AS386" i="3"/>
  <c r="AT386" i="3" s="1"/>
  <c r="K386" i="3" s="1"/>
  <c r="AO391" i="3"/>
  <c r="AT385" i="3"/>
  <c r="K385" i="3" s="1"/>
  <c r="AC390" i="3"/>
  <c r="P391" i="3"/>
  <c r="X391" i="3" s="1"/>
  <c r="AU391" i="3"/>
  <c r="AV391" i="3" s="1"/>
  <c r="AJ391" i="3"/>
  <c r="X390" i="3"/>
  <c r="AB390" i="3" s="1"/>
  <c r="M393" i="3"/>
  <c r="N393" i="3" s="1"/>
  <c r="AF387" i="3"/>
  <c r="AH387" i="3" s="1"/>
  <c r="AI387" i="3" s="1"/>
  <c r="L394" i="3"/>
  <c r="AL385" i="3"/>
  <c r="AM385" i="3" s="1"/>
  <c r="H385" i="3" s="1"/>
  <c r="I385" i="3" s="1"/>
  <c r="BA385" i="3" s="1"/>
  <c r="AD389" i="3"/>
  <c r="AE389" i="3"/>
  <c r="AF388" i="3"/>
  <c r="AH388" i="3" s="1"/>
  <c r="AI388" i="3" s="1"/>
  <c r="V391" i="3"/>
  <c r="W391" i="3" s="1"/>
  <c r="R392" i="3"/>
  <c r="S392" i="3"/>
  <c r="AN392" i="3"/>
  <c r="Q392" i="3"/>
  <c r="T392" i="3"/>
  <c r="O392" i="3"/>
  <c r="AA390" i="3" l="1"/>
  <c r="AG388" i="3"/>
  <c r="AG387" i="3"/>
  <c r="AS387" i="3" s="1"/>
  <c r="AX385" i="3"/>
  <c r="AY385" i="3" s="1"/>
  <c r="Y391" i="3"/>
  <c r="BB385" i="3"/>
  <c r="BC385" i="3"/>
  <c r="BB386" i="3"/>
  <c r="BC386" i="3"/>
  <c r="AR387" i="3"/>
  <c r="M394" i="3"/>
  <c r="AS388" i="3"/>
  <c r="AR388" i="3"/>
  <c r="AX386" i="3"/>
  <c r="AY386" i="3" s="1"/>
  <c r="AE390" i="3"/>
  <c r="AD390" i="3"/>
  <c r="S393" i="3"/>
  <c r="R393" i="3"/>
  <c r="T393" i="3"/>
  <c r="AN393" i="3"/>
  <c r="Q393" i="3"/>
  <c r="O393" i="3"/>
  <c r="P392" i="3"/>
  <c r="X392" i="3" s="1"/>
  <c r="AU392" i="3"/>
  <c r="AV392" i="3" s="1"/>
  <c r="AJ392" i="3"/>
  <c r="AP390" i="3"/>
  <c r="AQ390" i="3" s="1"/>
  <c r="J390" i="3" s="1"/>
  <c r="Y390" i="3"/>
  <c r="U391" i="3"/>
  <c r="Z391" i="3" s="1"/>
  <c r="V392" i="3"/>
  <c r="W392" i="3" s="1"/>
  <c r="AK388" i="3"/>
  <c r="AO392" i="3"/>
  <c r="AF389" i="3"/>
  <c r="AH389" i="3" s="1"/>
  <c r="AI389" i="3" s="1"/>
  <c r="L395" i="3"/>
  <c r="AK387" i="3" l="1"/>
  <c r="AL387" i="3" s="1"/>
  <c r="AG389" i="3"/>
  <c r="Y392" i="3"/>
  <c r="AL388" i="3"/>
  <c r="AM388" i="3" s="1"/>
  <c r="H388" i="3" s="1"/>
  <c r="I388" i="3" s="1"/>
  <c r="BA388" i="3" s="1"/>
  <c r="AT388" i="3"/>
  <c r="K388" i="3" s="1"/>
  <c r="U392" i="3"/>
  <c r="Z392" i="3" s="1"/>
  <c r="V393" i="3"/>
  <c r="W393" i="3" s="1"/>
  <c r="AB391" i="3"/>
  <c r="AA391" i="3"/>
  <c r="AC391" i="3"/>
  <c r="M395" i="3"/>
  <c r="AF390" i="3"/>
  <c r="AH390" i="3" s="1"/>
  <c r="AI390" i="3" s="1"/>
  <c r="AG390" i="3"/>
  <c r="S394" i="3"/>
  <c r="R394" i="3"/>
  <c r="AN394" i="3"/>
  <c r="T394" i="3"/>
  <c r="O394" i="3"/>
  <c r="Q394" i="3"/>
  <c r="AS389" i="3"/>
  <c r="AR389" i="3"/>
  <c r="AJ393" i="3"/>
  <c r="AU393" i="3"/>
  <c r="AV393" i="3" s="1"/>
  <c r="P393" i="3"/>
  <c r="X393" i="3" s="1"/>
  <c r="N394" i="3"/>
  <c r="AP391" i="3"/>
  <c r="AQ391" i="3" s="1"/>
  <c r="J391" i="3" s="1"/>
  <c r="L396" i="3"/>
  <c r="AK389" i="3"/>
  <c r="AO393" i="3"/>
  <c r="AT387" i="3"/>
  <c r="K387" i="3" s="1"/>
  <c r="AM387" i="3" l="1"/>
  <c r="H387" i="3" s="1"/>
  <c r="I387" i="3" s="1"/>
  <c r="BA387" i="3" s="1"/>
  <c r="BC387" i="3" s="1"/>
  <c r="AT389" i="3"/>
  <c r="K389" i="3" s="1"/>
  <c r="AX389" i="3" s="1"/>
  <c r="AY389" i="3" s="1"/>
  <c r="U393" i="3"/>
  <c r="Z393" i="3" s="1"/>
  <c r="AA393" i="3" s="1"/>
  <c r="AO394" i="3"/>
  <c r="AS390" i="3"/>
  <c r="AR390" i="3"/>
  <c r="AP393" i="3"/>
  <c r="AQ393" i="3" s="1"/>
  <c r="J393" i="3" s="1"/>
  <c r="Y393" i="3"/>
  <c r="AK390" i="3"/>
  <c r="AX388" i="3"/>
  <c r="AY388" i="3" s="1"/>
  <c r="P394" i="3"/>
  <c r="X394" i="3" s="1"/>
  <c r="AJ394" i="3"/>
  <c r="AU394" i="3"/>
  <c r="AV394" i="3" s="1"/>
  <c r="AL389" i="3"/>
  <c r="AM389" i="3" s="1"/>
  <c r="H389" i="3" s="1"/>
  <c r="I389" i="3" s="1"/>
  <c r="BA389" i="3" s="1"/>
  <c r="AA392" i="3"/>
  <c r="AC392" i="3"/>
  <c r="AB392" i="3"/>
  <c r="V394" i="3"/>
  <c r="W394" i="3" s="1"/>
  <c r="S395" i="3"/>
  <c r="R395" i="3"/>
  <c r="AN395" i="3"/>
  <c r="Q395" i="3"/>
  <c r="T395" i="3"/>
  <c r="O395" i="3"/>
  <c r="L397" i="3"/>
  <c r="M396" i="3"/>
  <c r="N396" i="3" s="1"/>
  <c r="AX387" i="3"/>
  <c r="AY387" i="3" s="1"/>
  <c r="AC393" i="3"/>
  <c r="AB393" i="3"/>
  <c r="AP392" i="3"/>
  <c r="AQ392" i="3" s="1"/>
  <c r="J392" i="3" s="1"/>
  <c r="N395" i="3"/>
  <c r="AD391" i="3"/>
  <c r="AE391" i="3"/>
  <c r="BB388" i="3" l="1"/>
  <c r="BB387" i="3"/>
  <c r="BC388" i="3"/>
  <c r="AT390" i="3"/>
  <c r="K390" i="3" s="1"/>
  <c r="U394" i="3"/>
  <c r="Z394" i="3" s="1"/>
  <c r="AB394" i="3" s="1"/>
  <c r="AO395" i="3"/>
  <c r="AX390" i="3"/>
  <c r="AY390" i="3" s="1"/>
  <c r="L398" i="3"/>
  <c r="AL390" i="3"/>
  <c r="AM390" i="3" s="1"/>
  <c r="H390" i="3" s="1"/>
  <c r="I390" i="3" s="1"/>
  <c r="BA390" i="3" s="1"/>
  <c r="V395" i="3"/>
  <c r="W395" i="3" s="1"/>
  <c r="Y394" i="3"/>
  <c r="BC389" i="3"/>
  <c r="BB389" i="3"/>
  <c r="AE393" i="3"/>
  <c r="AD393" i="3"/>
  <c r="AE392" i="3"/>
  <c r="AD392" i="3"/>
  <c r="AF391" i="3"/>
  <c r="AG391" i="3" s="1"/>
  <c r="R396" i="3"/>
  <c r="S396" i="3"/>
  <c r="T396" i="3"/>
  <c r="O396" i="3"/>
  <c r="AN396" i="3"/>
  <c r="Q396" i="3"/>
  <c r="M397" i="3"/>
  <c r="P395" i="3"/>
  <c r="X395" i="3" s="1"/>
  <c r="AJ395" i="3"/>
  <c r="AU395" i="3"/>
  <c r="AV395" i="3" s="1"/>
  <c r="AC394" i="3" l="1"/>
  <c r="AA394" i="3"/>
  <c r="AP394" i="3"/>
  <c r="AQ394" i="3" s="1"/>
  <c r="J394" i="3" s="1"/>
  <c r="U395" i="3"/>
  <c r="Z395" i="3" s="1"/>
  <c r="AB395" i="3" s="1"/>
  <c r="AO396" i="3"/>
  <c r="Y395" i="3"/>
  <c r="AP395" i="3"/>
  <c r="AQ395" i="3" s="1"/>
  <c r="J395" i="3" s="1"/>
  <c r="BC390" i="3"/>
  <c r="BB390" i="3"/>
  <c r="L399" i="3"/>
  <c r="AF392" i="3"/>
  <c r="AG392" i="3" s="1"/>
  <c r="M398" i="3"/>
  <c r="N398" i="3" s="1"/>
  <c r="V396" i="3"/>
  <c r="W396" i="3" s="1"/>
  <c r="AH391" i="3"/>
  <c r="AI391" i="3" s="1"/>
  <c r="AF393" i="3"/>
  <c r="AH393" i="3" s="1"/>
  <c r="AI393" i="3" s="1"/>
  <c r="R397" i="3"/>
  <c r="S397" i="3"/>
  <c r="Q397" i="3"/>
  <c r="O397" i="3"/>
  <c r="T397" i="3"/>
  <c r="AN397" i="3"/>
  <c r="N397" i="3"/>
  <c r="AA395" i="3"/>
  <c r="AC395" i="3"/>
  <c r="AD394" i="3"/>
  <c r="AE394" i="3"/>
  <c r="AJ396" i="3"/>
  <c r="P396" i="3"/>
  <c r="U396" i="3" s="1"/>
  <c r="AU396" i="3"/>
  <c r="AV396" i="3" s="1"/>
  <c r="AH392" i="3" l="1"/>
  <c r="AI392" i="3" s="1"/>
  <c r="AR392" i="3" s="1"/>
  <c r="AO397" i="3"/>
  <c r="AG393" i="3"/>
  <c r="AK393" i="3" s="1"/>
  <c r="X396" i="3"/>
  <c r="Z396" i="3"/>
  <c r="AC396" i="3" s="1"/>
  <c r="L400" i="3"/>
  <c r="AJ397" i="3"/>
  <c r="AU397" i="3"/>
  <c r="AV397" i="3" s="1"/>
  <c r="P397" i="3"/>
  <c r="X397" i="3" s="1"/>
  <c r="AR393" i="3"/>
  <c r="AS391" i="3"/>
  <c r="AR391" i="3"/>
  <c r="S398" i="3"/>
  <c r="R398" i="3"/>
  <c r="T398" i="3"/>
  <c r="Q398" i="3"/>
  <c r="AN398" i="3"/>
  <c r="O398" i="3"/>
  <c r="AK391" i="3"/>
  <c r="M399" i="3"/>
  <c r="AE395" i="3"/>
  <c r="AD395" i="3"/>
  <c r="AF394" i="3"/>
  <c r="AG394" i="3" s="1"/>
  <c r="V397" i="3"/>
  <c r="W397" i="3" s="1"/>
  <c r="AS392" i="3" l="1"/>
  <c r="AT392" i="3" s="1"/>
  <c r="K392" i="3" s="1"/>
  <c r="AK392" i="3"/>
  <c r="AS393" i="3"/>
  <c r="AT393" i="3" s="1"/>
  <c r="K393" i="3" s="1"/>
  <c r="AA396" i="3"/>
  <c r="Y396" i="3"/>
  <c r="AB396" i="3"/>
  <c r="AD396" i="3" s="1"/>
  <c r="AP396" i="3"/>
  <c r="AQ396" i="3" s="1"/>
  <c r="J396" i="3" s="1"/>
  <c r="U397" i="3"/>
  <c r="Z397" i="3" s="1"/>
  <c r="AP397" i="3" s="1"/>
  <c r="AQ397" i="3" s="1"/>
  <c r="J397" i="3" s="1"/>
  <c r="AH394" i="3"/>
  <c r="AI394" i="3" s="1"/>
  <c r="AR394" i="3" s="1"/>
  <c r="AL392" i="3"/>
  <c r="AM392" i="3" s="1"/>
  <c r="H392" i="3" s="1"/>
  <c r="I392" i="3" s="1"/>
  <c r="BA392" i="3" s="1"/>
  <c r="AL391" i="3"/>
  <c r="AM391" i="3" s="1"/>
  <c r="H391" i="3" s="1"/>
  <c r="I391" i="3" s="1"/>
  <c r="BA391" i="3" s="1"/>
  <c r="V398" i="3"/>
  <c r="W398" i="3" s="1"/>
  <c r="Y397" i="3"/>
  <c r="L401" i="3"/>
  <c r="M400" i="3"/>
  <c r="N400" i="3" s="1"/>
  <c r="AF395" i="3"/>
  <c r="AH395" i="3" s="1"/>
  <c r="AI395" i="3" s="1"/>
  <c r="AO398" i="3"/>
  <c r="AT391" i="3"/>
  <c r="K391" i="3" s="1"/>
  <c r="AL393" i="3"/>
  <c r="AM393" i="3" s="1"/>
  <c r="H393" i="3" s="1"/>
  <c r="I393" i="3" s="1"/>
  <c r="BA393" i="3" s="1"/>
  <c r="S399" i="3"/>
  <c r="T399" i="3"/>
  <c r="R399" i="3"/>
  <c r="AN399" i="3"/>
  <c r="Q399" i="3"/>
  <c r="O399" i="3"/>
  <c r="AJ398" i="3"/>
  <c r="P398" i="3"/>
  <c r="X398" i="3" s="1"/>
  <c r="AU398" i="3"/>
  <c r="AV398" i="3" s="1"/>
  <c r="N399" i="3"/>
  <c r="AE396" i="3" l="1"/>
  <c r="AF396" i="3" s="1"/>
  <c r="AG396" i="3" s="1"/>
  <c r="AK394" i="3"/>
  <c r="AL394" i="3" s="1"/>
  <c r="AM394" i="3" s="1"/>
  <c r="H394" i="3" s="1"/>
  <c r="I394" i="3" s="1"/>
  <c r="BA394" i="3" s="1"/>
  <c r="AB397" i="3"/>
  <c r="AA397" i="3"/>
  <c r="AC397" i="3"/>
  <c r="AS394" i="3"/>
  <c r="AT394" i="3" s="1"/>
  <c r="K394" i="3" s="1"/>
  <c r="AO399" i="3"/>
  <c r="AG395" i="3"/>
  <c r="AS395" i="3" s="1"/>
  <c r="AR395" i="3"/>
  <c r="Y398" i="3"/>
  <c r="BC392" i="3"/>
  <c r="BB392" i="3"/>
  <c r="U398" i="3"/>
  <c r="Z398" i="3" s="1"/>
  <c r="AP398" i="3" s="1"/>
  <c r="AQ398" i="3" s="1"/>
  <c r="J398" i="3" s="1"/>
  <c r="AJ399" i="3"/>
  <c r="AU399" i="3"/>
  <c r="AV399" i="3" s="1"/>
  <c r="P399" i="3"/>
  <c r="X399" i="3" s="1"/>
  <c r="R400" i="3"/>
  <c r="S400" i="3"/>
  <c r="Q400" i="3"/>
  <c r="AN400" i="3"/>
  <c r="O400" i="3"/>
  <c r="T400" i="3"/>
  <c r="AX392" i="3"/>
  <c r="AY392" i="3" s="1"/>
  <c r="L402" i="3"/>
  <c r="BB393" i="3"/>
  <c r="BC393" i="3"/>
  <c r="BB391" i="3"/>
  <c r="BC391" i="3"/>
  <c r="AX393" i="3"/>
  <c r="AY393" i="3" s="1"/>
  <c r="M401" i="3"/>
  <c r="V399" i="3"/>
  <c r="W399" i="3" s="1"/>
  <c r="AX391" i="3"/>
  <c r="AY391" i="3" s="1"/>
  <c r="AE397" i="3" l="1"/>
  <c r="AF397" i="3" s="1"/>
  <c r="AG397" i="3" s="1"/>
  <c r="AD397" i="3"/>
  <c r="AK395" i="3"/>
  <c r="AL395" i="3" s="1"/>
  <c r="AM395" i="3" s="1"/>
  <c r="H395" i="3" s="1"/>
  <c r="I395" i="3" s="1"/>
  <c r="BA395" i="3" s="1"/>
  <c r="AT395" i="3"/>
  <c r="K395" i="3" s="1"/>
  <c r="AX395" i="3" s="1"/>
  <c r="AY395" i="3" s="1"/>
  <c r="AX394" i="3"/>
  <c r="AY394" i="3" s="1"/>
  <c r="AH396" i="3"/>
  <c r="AI396" i="3" s="1"/>
  <c r="AS396" i="3" s="1"/>
  <c r="U399" i="3"/>
  <c r="Z399" i="3" s="1"/>
  <c r="AP399" i="3" s="1"/>
  <c r="AQ399" i="3" s="1"/>
  <c r="J399" i="3" s="1"/>
  <c r="AO400" i="3"/>
  <c r="L403" i="3"/>
  <c r="BB394" i="3"/>
  <c r="BC394" i="3"/>
  <c r="AA398" i="3"/>
  <c r="AC398" i="3"/>
  <c r="AB398" i="3"/>
  <c r="M402" i="3"/>
  <c r="N402" i="3" s="1"/>
  <c r="R401" i="3"/>
  <c r="S401" i="3"/>
  <c r="AN401" i="3"/>
  <c r="Q401" i="3"/>
  <c r="O401" i="3"/>
  <c r="T401" i="3"/>
  <c r="P400" i="3"/>
  <c r="U400" i="3" s="1"/>
  <c r="AJ400" i="3"/>
  <c r="AU400" i="3"/>
  <c r="AV400" i="3" s="1"/>
  <c r="N401" i="3"/>
  <c r="Y399" i="3"/>
  <c r="V400" i="3"/>
  <c r="W400" i="3" s="1"/>
  <c r="AH397" i="3" l="1"/>
  <c r="AI397" i="3" s="1"/>
  <c r="AR397" i="3" s="1"/>
  <c r="AK396" i="3"/>
  <c r="AL396" i="3" s="1"/>
  <c r="AM396" i="3" s="1"/>
  <c r="H396" i="3" s="1"/>
  <c r="I396" i="3" s="1"/>
  <c r="BA396" i="3" s="1"/>
  <c r="BC396" i="3" s="1"/>
  <c r="AR396" i="3"/>
  <c r="AA399" i="3"/>
  <c r="AC399" i="3"/>
  <c r="AB399" i="3"/>
  <c r="AO401" i="3"/>
  <c r="Z400" i="3"/>
  <c r="AC400" i="3" s="1"/>
  <c r="X400" i="3"/>
  <c r="BB395" i="3"/>
  <c r="BC395" i="3"/>
  <c r="AJ401" i="3"/>
  <c r="P401" i="3"/>
  <c r="X401" i="3" s="1"/>
  <c r="AU401" i="3"/>
  <c r="AV401" i="3" s="1"/>
  <c r="AE398" i="3"/>
  <c r="AD398" i="3"/>
  <c r="L404" i="3"/>
  <c r="M403" i="3"/>
  <c r="N403" i="3" s="1"/>
  <c r="AT396" i="3"/>
  <c r="K396" i="3" s="1"/>
  <c r="V401" i="3"/>
  <c r="W401" i="3" s="1"/>
  <c r="R402" i="3"/>
  <c r="Q402" i="3"/>
  <c r="AN402" i="3"/>
  <c r="S402" i="3"/>
  <c r="T402" i="3"/>
  <c r="O402" i="3"/>
  <c r="AK397" i="3" l="1"/>
  <c r="AL397" i="3" s="1"/>
  <c r="AM397" i="3" s="1"/>
  <c r="H397" i="3" s="1"/>
  <c r="I397" i="3" s="1"/>
  <c r="BA397" i="3" s="1"/>
  <c r="AS397" i="3"/>
  <c r="AD399" i="3"/>
  <c r="AE399" i="3"/>
  <c r="BB396" i="3"/>
  <c r="AP400" i="3"/>
  <c r="AQ400" i="3" s="1"/>
  <c r="J400" i="3" s="1"/>
  <c r="AA400" i="3"/>
  <c r="Y400" i="3"/>
  <c r="AB400" i="3"/>
  <c r="AE400" i="3" s="1"/>
  <c r="U401" i="3"/>
  <c r="Z401" i="3" s="1"/>
  <c r="AP401" i="3" s="1"/>
  <c r="AQ401" i="3" s="1"/>
  <c r="J401" i="3" s="1"/>
  <c r="M404" i="3"/>
  <c r="Y401" i="3"/>
  <c r="V402" i="3"/>
  <c r="W402" i="3" s="1"/>
  <c r="AU402" i="3"/>
  <c r="AV402" i="3" s="1"/>
  <c r="AJ402" i="3"/>
  <c r="P402" i="3"/>
  <c r="U402" i="3" s="1"/>
  <c r="AF399" i="3"/>
  <c r="AH399" i="3" s="1"/>
  <c r="AI399" i="3" s="1"/>
  <c r="AX396" i="3"/>
  <c r="AY396" i="3" s="1"/>
  <c r="AF398" i="3"/>
  <c r="AG398" i="3" s="1"/>
  <c r="S403" i="3"/>
  <c r="Q403" i="3"/>
  <c r="AN403" i="3"/>
  <c r="R403" i="3"/>
  <c r="O403" i="3"/>
  <c r="T403" i="3"/>
  <c r="AO402" i="3"/>
  <c r="AT397" i="3"/>
  <c r="K397" i="3" s="1"/>
  <c r="L405" i="3"/>
  <c r="AD400" i="3" l="1"/>
  <c r="Z402" i="3"/>
  <c r="AG399" i="3"/>
  <c r="AS399" i="3" s="1"/>
  <c r="AH398" i="3"/>
  <c r="AI398" i="3" s="1"/>
  <c r="AS398" i="3" s="1"/>
  <c r="AC402" i="3"/>
  <c r="BC397" i="3"/>
  <c r="BB397" i="3"/>
  <c r="M405" i="3"/>
  <c r="P403" i="3"/>
  <c r="U403" i="3" s="1"/>
  <c r="AJ403" i="3"/>
  <c r="AU403" i="3"/>
  <c r="AV403" i="3" s="1"/>
  <c r="X402" i="3"/>
  <c r="AB402" i="3" s="1"/>
  <c r="AO403" i="3"/>
  <c r="AX397" i="3"/>
  <c r="AY397" i="3" s="1"/>
  <c r="AK399" i="3"/>
  <c r="AF400" i="3"/>
  <c r="AN404" i="3"/>
  <c r="S404" i="3"/>
  <c r="R404" i="3"/>
  <c r="Q404" i="3"/>
  <c r="O404" i="3"/>
  <c r="T404" i="3"/>
  <c r="V403" i="3"/>
  <c r="W403" i="3" s="1"/>
  <c r="AR399" i="3"/>
  <c r="L406" i="3"/>
  <c r="AC401" i="3"/>
  <c r="AA401" i="3"/>
  <c r="AB401" i="3"/>
  <c r="N404" i="3"/>
  <c r="AH400" i="3" l="1"/>
  <c r="AI400" i="3" s="1"/>
  <c r="AR400" i="3" s="1"/>
  <c r="AK398" i="3"/>
  <c r="AL398" i="3" s="1"/>
  <c r="AT399" i="3"/>
  <c r="K399" i="3" s="1"/>
  <c r="AX399" i="3" s="1"/>
  <c r="AY399" i="3" s="1"/>
  <c r="AG400" i="3"/>
  <c r="Z403" i="3"/>
  <c r="AC403" i="3" s="1"/>
  <c r="AR398" i="3"/>
  <c r="AT398" i="3" s="1"/>
  <c r="K398" i="3" s="1"/>
  <c r="AX398" i="3" s="1"/>
  <c r="AY398" i="3" s="1"/>
  <c r="AA402" i="3"/>
  <c r="AO404" i="3"/>
  <c r="AD402" i="3"/>
  <c r="AE402" i="3"/>
  <c r="L407" i="3"/>
  <c r="AL399" i="3"/>
  <c r="AM399" i="3" s="1"/>
  <c r="H399" i="3" s="1"/>
  <c r="I399" i="3" s="1"/>
  <c r="BA399" i="3" s="1"/>
  <c r="X403" i="3"/>
  <c r="V404" i="3"/>
  <c r="W404" i="3" s="1"/>
  <c r="AN405" i="3"/>
  <c r="S405" i="3"/>
  <c r="R405" i="3"/>
  <c r="Q405" i="3"/>
  <c r="O405" i="3"/>
  <c r="T405" i="3"/>
  <c r="P404" i="3"/>
  <c r="U404" i="3" s="1"/>
  <c r="AJ404" i="3"/>
  <c r="AU404" i="3"/>
  <c r="AV404" i="3" s="1"/>
  <c r="N405" i="3"/>
  <c r="M406" i="3"/>
  <c r="AD401" i="3"/>
  <c r="AE401" i="3"/>
  <c r="Y402" i="3"/>
  <c r="AP402" i="3"/>
  <c r="AQ402" i="3" s="1"/>
  <c r="J402" i="3" s="1"/>
  <c r="AM398" i="3" l="1"/>
  <c r="H398" i="3" s="1"/>
  <c r="I398" i="3" s="1"/>
  <c r="BA398" i="3" s="1"/>
  <c r="BB398" i="3" s="1"/>
  <c r="AS400" i="3"/>
  <c r="AK400" i="3"/>
  <c r="AL400" i="3" s="1"/>
  <c r="AM400" i="3" s="1"/>
  <c r="H400" i="3" s="1"/>
  <c r="I400" i="3" s="1"/>
  <c r="BA400" i="3" s="1"/>
  <c r="AA403" i="3"/>
  <c r="Z404" i="3"/>
  <c r="AC404" i="3" s="1"/>
  <c r="AO405" i="3"/>
  <c r="V405" i="3"/>
  <c r="W405" i="3" s="1"/>
  <c r="X404" i="3"/>
  <c r="AA404" i="3" s="1"/>
  <c r="M407" i="3"/>
  <c r="N407" i="3" s="1"/>
  <c r="AT400" i="3"/>
  <c r="K400" i="3" s="1"/>
  <c r="AF402" i="3"/>
  <c r="AG402" i="3" s="1"/>
  <c r="S406" i="3"/>
  <c r="R406" i="3"/>
  <c r="AN406" i="3"/>
  <c r="T406" i="3"/>
  <c r="Q406" i="3"/>
  <c r="O406" i="3"/>
  <c r="L408" i="3"/>
  <c r="N406" i="3"/>
  <c r="AJ405" i="3"/>
  <c r="AU405" i="3"/>
  <c r="AV405" i="3" s="1"/>
  <c r="P405" i="3"/>
  <c r="X405" i="3" s="1"/>
  <c r="AP403" i="3"/>
  <c r="AQ403" i="3" s="1"/>
  <c r="J403" i="3" s="1"/>
  <c r="Y403" i="3"/>
  <c r="AF401" i="3"/>
  <c r="AG401" i="3" s="1"/>
  <c r="AB403" i="3"/>
  <c r="BC399" i="3" l="1"/>
  <c r="BC398" i="3"/>
  <c r="BB399" i="3"/>
  <c r="AO406" i="3"/>
  <c r="AH402" i="3"/>
  <c r="AI402" i="3" s="1"/>
  <c r="AK402" i="3" s="1"/>
  <c r="AL402" i="3" s="1"/>
  <c r="AM402" i="3" s="1"/>
  <c r="H402" i="3" s="1"/>
  <c r="I402" i="3" s="1"/>
  <c r="BA402" i="3" s="1"/>
  <c r="Y405" i="3"/>
  <c r="U405" i="3"/>
  <c r="Z405" i="3" s="1"/>
  <c r="AJ406" i="3"/>
  <c r="P406" i="3"/>
  <c r="U406" i="3" s="1"/>
  <c r="Z406" i="3" s="1"/>
  <c r="AU406" i="3"/>
  <c r="AV406" i="3" s="1"/>
  <c r="AH401" i="3"/>
  <c r="AI401" i="3" s="1"/>
  <c r="AK401" i="3" s="1"/>
  <c r="AD403" i="3"/>
  <c r="AE403" i="3"/>
  <c r="AP404" i="3"/>
  <c r="AQ404" i="3" s="1"/>
  <c r="J404" i="3" s="1"/>
  <c r="Y404" i="3"/>
  <c r="AX400" i="3"/>
  <c r="AY400" i="3" s="1"/>
  <c r="L409" i="3"/>
  <c r="M408" i="3"/>
  <c r="N408" i="3"/>
  <c r="BC400" i="3"/>
  <c r="BB400" i="3"/>
  <c r="V406" i="3"/>
  <c r="W406" i="3" s="1"/>
  <c r="Q407" i="3"/>
  <c r="O407" i="3"/>
  <c r="AN407" i="3"/>
  <c r="R407" i="3"/>
  <c r="S407" i="3"/>
  <c r="T407" i="3"/>
  <c r="AB404" i="3"/>
  <c r="AR402" i="3" l="1"/>
  <c r="AS402" i="3"/>
  <c r="AT402" i="3" s="1"/>
  <c r="K402" i="3" s="1"/>
  <c r="X406" i="3"/>
  <c r="AJ407" i="3"/>
  <c r="AU407" i="3"/>
  <c r="AV407" i="3" s="1"/>
  <c r="P407" i="3"/>
  <c r="U407" i="3" s="1"/>
  <c r="L410" i="3"/>
  <c r="V407" i="3"/>
  <c r="W407" i="3" s="1"/>
  <c r="AL401" i="3"/>
  <c r="AM401" i="3" s="1"/>
  <c r="H401" i="3" s="1"/>
  <c r="I401" i="3" s="1"/>
  <c r="BA401" i="3" s="1"/>
  <c r="AD404" i="3"/>
  <c r="AE404" i="3"/>
  <c r="AA405" i="3"/>
  <c r="AC405" i="3"/>
  <c r="AB405" i="3"/>
  <c r="AO407" i="3"/>
  <c r="AR401" i="3"/>
  <c r="AS401" i="3"/>
  <c r="AP405" i="3"/>
  <c r="AQ405" i="3" s="1"/>
  <c r="J405" i="3" s="1"/>
  <c r="M409" i="3"/>
  <c r="AC406" i="3"/>
  <c r="AB406" i="3"/>
  <c r="AA406" i="3"/>
  <c r="AP406" i="3"/>
  <c r="AQ406" i="3" s="1"/>
  <c r="J406" i="3" s="1"/>
  <c r="Y406" i="3"/>
  <c r="AF403" i="3"/>
  <c r="AG403" i="3" s="1"/>
  <c r="AN408" i="3"/>
  <c r="S408" i="3"/>
  <c r="R408" i="3"/>
  <c r="Q408" i="3"/>
  <c r="O408" i="3"/>
  <c r="T408" i="3"/>
  <c r="Z407" i="3" l="1"/>
  <c r="AX402" i="3"/>
  <c r="AY402" i="3" s="1"/>
  <c r="AH403" i="3"/>
  <c r="AI403" i="3" s="1"/>
  <c r="AK403" i="3" s="1"/>
  <c r="X407" i="3"/>
  <c r="Y407" i="3" s="1"/>
  <c r="AB407" i="3"/>
  <c r="AC407" i="3"/>
  <c r="AA407" i="3"/>
  <c r="BC401" i="3"/>
  <c r="BB401" i="3"/>
  <c r="BB402" i="3"/>
  <c r="BC402" i="3"/>
  <c r="P408" i="3"/>
  <c r="X408" i="3" s="1"/>
  <c r="AJ408" i="3"/>
  <c r="AU408" i="3"/>
  <c r="AV408" i="3" s="1"/>
  <c r="AF404" i="3"/>
  <c r="AH404" i="3" s="1"/>
  <c r="AI404" i="3" s="1"/>
  <c r="L411" i="3"/>
  <c r="M410" i="3"/>
  <c r="AT401" i="3"/>
  <c r="K401" i="3" s="1"/>
  <c r="AO408" i="3"/>
  <c r="S409" i="3"/>
  <c r="R409" i="3"/>
  <c r="AN409" i="3"/>
  <c r="O409" i="3"/>
  <c r="Q409" i="3"/>
  <c r="T409" i="3"/>
  <c r="V408" i="3"/>
  <c r="W408" i="3" s="1"/>
  <c r="AD405" i="3"/>
  <c r="AE405" i="3"/>
  <c r="AD406" i="3"/>
  <c r="AE406" i="3"/>
  <c r="N409" i="3"/>
  <c r="AR403" i="3" l="1"/>
  <c r="AS403" i="3"/>
  <c r="AT403" i="3" s="1"/>
  <c r="K403" i="3" s="1"/>
  <c r="AP407" i="3"/>
  <c r="AQ407" i="3" s="1"/>
  <c r="J407" i="3" s="1"/>
  <c r="AG404" i="3"/>
  <c r="AS404" i="3" s="1"/>
  <c r="AL403" i="3"/>
  <c r="AM403" i="3" s="1"/>
  <c r="H403" i="3" s="1"/>
  <c r="I403" i="3" s="1"/>
  <c r="BA403" i="3" s="1"/>
  <c r="U408" i="3"/>
  <c r="Z408" i="3" s="1"/>
  <c r="AP408" i="3" s="1"/>
  <c r="AQ408" i="3" s="1"/>
  <c r="J408" i="3" s="1"/>
  <c r="AR404" i="3"/>
  <c r="Y408" i="3"/>
  <c r="AF406" i="3"/>
  <c r="AG406" i="3" s="1"/>
  <c r="M411" i="3"/>
  <c r="N411" i="3" s="1"/>
  <c r="AF405" i="3"/>
  <c r="AH405" i="3" s="1"/>
  <c r="AI405" i="3" s="1"/>
  <c r="L412" i="3"/>
  <c r="AK404" i="3"/>
  <c r="V409" i="3"/>
  <c r="W409" i="3" s="1"/>
  <c r="R410" i="3"/>
  <c r="S410" i="3"/>
  <c r="AN410" i="3"/>
  <c r="T410" i="3"/>
  <c r="Q410" i="3"/>
  <c r="O410" i="3"/>
  <c r="P409" i="3"/>
  <c r="U409" i="3" s="1"/>
  <c r="AJ409" i="3"/>
  <c r="AU409" i="3"/>
  <c r="AV409" i="3" s="1"/>
  <c r="AX401" i="3"/>
  <c r="AY401" i="3" s="1"/>
  <c r="N410" i="3"/>
  <c r="AO409" i="3"/>
  <c r="AE407" i="3"/>
  <c r="AD407" i="3"/>
  <c r="AC408" i="3" l="1"/>
  <c r="AT404" i="3"/>
  <c r="K404" i="3" s="1"/>
  <c r="AX404" i="3" s="1"/>
  <c r="AY404" i="3" s="1"/>
  <c r="AA408" i="3"/>
  <c r="AB408" i="3"/>
  <c r="AD408" i="3" s="1"/>
  <c r="Z409" i="3"/>
  <c r="AC409" i="3" s="1"/>
  <c r="AG405" i="3"/>
  <c r="AS405" i="3" s="1"/>
  <c r="BB403" i="3"/>
  <c r="BC403" i="3"/>
  <c r="AH406" i="3"/>
  <c r="AI406" i="3" s="1"/>
  <c r="AS406" i="3" s="1"/>
  <c r="L413" i="3"/>
  <c r="AR405" i="3"/>
  <c r="X409" i="3"/>
  <c r="P410" i="3"/>
  <c r="U410" i="3" s="1"/>
  <c r="AU410" i="3"/>
  <c r="AV410" i="3" s="1"/>
  <c r="AJ410" i="3"/>
  <c r="AX403" i="3"/>
  <c r="AY403" i="3" s="1"/>
  <c r="AL404" i="3"/>
  <c r="AM404" i="3" s="1"/>
  <c r="H404" i="3" s="1"/>
  <c r="I404" i="3" s="1"/>
  <c r="BA404" i="3" s="1"/>
  <c r="V410" i="3"/>
  <c r="W410" i="3" s="1"/>
  <c r="M412" i="3"/>
  <c r="AF407" i="3"/>
  <c r="AH407" i="3" s="1"/>
  <c r="AI407" i="3" s="1"/>
  <c r="AO410" i="3"/>
  <c r="AN411" i="3"/>
  <c r="T411" i="3"/>
  <c r="S411" i="3"/>
  <c r="Q411" i="3"/>
  <c r="R411" i="3"/>
  <c r="O411" i="3"/>
  <c r="AE408" i="3" l="1"/>
  <c r="AF408" i="3" s="1"/>
  <c r="AH408" i="3" s="1"/>
  <c r="AI408" i="3" s="1"/>
  <c r="AK405" i="3"/>
  <c r="AL405" i="3" s="1"/>
  <c r="AM405" i="3" s="1"/>
  <c r="H405" i="3" s="1"/>
  <c r="I405" i="3" s="1"/>
  <c r="BA405" i="3" s="1"/>
  <c r="AK406" i="3"/>
  <c r="AO411" i="3"/>
  <c r="X410" i="3"/>
  <c r="AG407" i="3"/>
  <c r="AS407" i="3" s="1"/>
  <c r="AR406" i="3"/>
  <c r="AT406" i="3" s="1"/>
  <c r="K406" i="3" s="1"/>
  <c r="Z410" i="3"/>
  <c r="BB404" i="3"/>
  <c r="BC404" i="3"/>
  <c r="AR407" i="3"/>
  <c r="Y409" i="3"/>
  <c r="AP409" i="3"/>
  <c r="AQ409" i="3" s="1"/>
  <c r="J409" i="3" s="1"/>
  <c r="AT405" i="3"/>
  <c r="K405" i="3" s="1"/>
  <c r="S412" i="3"/>
  <c r="Q412" i="3"/>
  <c r="R412" i="3"/>
  <c r="T412" i="3"/>
  <c r="AN412" i="3"/>
  <c r="O412" i="3"/>
  <c r="Y410" i="3"/>
  <c r="L414" i="3"/>
  <c r="V411" i="3"/>
  <c r="W411" i="3" s="1"/>
  <c r="AA409" i="3"/>
  <c r="P411" i="3"/>
  <c r="U411" i="3" s="1"/>
  <c r="AJ411" i="3"/>
  <c r="AU411" i="3"/>
  <c r="AV411" i="3" s="1"/>
  <c r="M413" i="3"/>
  <c r="N413" i="3" s="1"/>
  <c r="AK407" i="3"/>
  <c r="N412" i="3"/>
  <c r="AB409" i="3"/>
  <c r="AA410" i="3" l="1"/>
  <c r="Z411" i="3"/>
  <c r="AB410" i="3"/>
  <c r="AL406" i="3"/>
  <c r="AM406" i="3" s="1"/>
  <c r="H406" i="3" s="1"/>
  <c r="I406" i="3" s="1"/>
  <c r="BA406" i="3" s="1"/>
  <c r="AP410" i="3"/>
  <c r="AQ410" i="3" s="1"/>
  <c r="J410" i="3" s="1"/>
  <c r="AX406" i="3"/>
  <c r="AY406" i="3" s="1"/>
  <c r="AC410" i="3"/>
  <c r="AD410" i="3" s="1"/>
  <c r="AO412" i="3"/>
  <c r="AG408" i="3"/>
  <c r="AK408" i="3" s="1"/>
  <c r="AT407" i="3"/>
  <c r="K407" i="3" s="1"/>
  <c r="X411" i="3"/>
  <c r="AA411" i="3" s="1"/>
  <c r="AR408" i="3"/>
  <c r="AC411" i="3"/>
  <c r="AL407" i="3"/>
  <c r="AM407" i="3" s="1"/>
  <c r="H407" i="3" s="1"/>
  <c r="I407" i="3" s="1"/>
  <c r="BA407" i="3" s="1"/>
  <c r="AX405" i="3"/>
  <c r="AY405" i="3" s="1"/>
  <c r="AD409" i="3"/>
  <c r="AE409" i="3"/>
  <c r="L415" i="3"/>
  <c r="M414" i="3"/>
  <c r="N414" i="3" s="1"/>
  <c r="V412" i="3"/>
  <c r="W412" i="3" s="1"/>
  <c r="AJ412" i="3"/>
  <c r="AU412" i="3"/>
  <c r="AV412" i="3" s="1"/>
  <c r="P412" i="3"/>
  <c r="X412" i="3" s="1"/>
  <c r="BB405" i="3"/>
  <c r="BC405" i="3"/>
  <c r="S413" i="3"/>
  <c r="R413" i="3"/>
  <c r="T413" i="3"/>
  <c r="AN413" i="3"/>
  <c r="Q413" i="3"/>
  <c r="O413" i="3"/>
  <c r="AS408" i="3" l="1"/>
  <c r="AT408" i="3" s="1"/>
  <c r="K408" i="3" s="1"/>
  <c r="AE410" i="3"/>
  <c r="BC406" i="3"/>
  <c r="BB406" i="3"/>
  <c r="AX407" i="3"/>
  <c r="AY407" i="3" s="1"/>
  <c r="AP411" i="3"/>
  <c r="AQ411" i="3" s="1"/>
  <c r="J411" i="3" s="1"/>
  <c r="Y411" i="3"/>
  <c r="AB411" i="3"/>
  <c r="AD411" i="3" s="1"/>
  <c r="U412" i="3"/>
  <c r="Z412" i="3" s="1"/>
  <c r="AC412" i="3" s="1"/>
  <c r="AO413" i="3"/>
  <c r="Y412" i="3"/>
  <c r="BC407" i="3"/>
  <c r="BB407" i="3"/>
  <c r="AL408" i="3"/>
  <c r="AM408" i="3" s="1"/>
  <c r="H408" i="3" s="1"/>
  <c r="I408" i="3" s="1"/>
  <c r="BA408" i="3" s="1"/>
  <c r="V413" i="3"/>
  <c r="W413" i="3" s="1"/>
  <c r="S414" i="3"/>
  <c r="R414" i="3"/>
  <c r="Q414" i="3"/>
  <c r="AN414" i="3"/>
  <c r="AO414" i="3" s="1"/>
  <c r="O414" i="3"/>
  <c r="T414" i="3"/>
  <c r="AF410" i="3"/>
  <c r="AG410" i="3" s="1"/>
  <c r="AF409" i="3"/>
  <c r="AH409" i="3" s="1"/>
  <c r="AI409" i="3" s="1"/>
  <c r="L416" i="3"/>
  <c r="AU413" i="3"/>
  <c r="AV413" i="3" s="1"/>
  <c r="P413" i="3"/>
  <c r="U413" i="3" s="1"/>
  <c r="AJ413" i="3"/>
  <c r="M415" i="3"/>
  <c r="AB412" i="3" l="1"/>
  <c r="AE411" i="3"/>
  <c r="AF411" i="3" s="1"/>
  <c r="AG411" i="3" s="1"/>
  <c r="AA412" i="3"/>
  <c r="AP412" i="3"/>
  <c r="AQ412" i="3" s="1"/>
  <c r="J412" i="3" s="1"/>
  <c r="AG409" i="3"/>
  <c r="AS409" i="3" s="1"/>
  <c r="Z413" i="3"/>
  <c r="AC413" i="3" s="1"/>
  <c r="AH410" i="3"/>
  <c r="AI410" i="3" s="1"/>
  <c r="AK410" i="3" s="1"/>
  <c r="AL410" i="3" s="1"/>
  <c r="AM410" i="3" s="1"/>
  <c r="H410" i="3" s="1"/>
  <c r="I410" i="3" s="1"/>
  <c r="BA410" i="3" s="1"/>
  <c r="AR409" i="3"/>
  <c r="R415" i="3"/>
  <c r="AN415" i="3"/>
  <c r="O415" i="3"/>
  <c r="S415" i="3"/>
  <c r="Q415" i="3"/>
  <c r="T415" i="3"/>
  <c r="AJ414" i="3"/>
  <c r="P414" i="3"/>
  <c r="U414" i="3" s="1"/>
  <c r="AU414" i="3"/>
  <c r="AV414" i="3" s="1"/>
  <c r="N415" i="3"/>
  <c r="L417" i="3"/>
  <c r="AK409" i="3"/>
  <c r="BC408" i="3"/>
  <c r="BB408" i="3"/>
  <c r="AE412" i="3"/>
  <c r="AD412" i="3"/>
  <c r="M416" i="3"/>
  <c r="N416" i="3" s="1"/>
  <c r="AX408" i="3"/>
  <c r="AY408" i="3" s="1"/>
  <c r="X413" i="3"/>
  <c r="V414" i="3"/>
  <c r="W414" i="3" s="1"/>
  <c r="AB413" i="3" l="1"/>
  <c r="AR410" i="3"/>
  <c r="AS410" i="3"/>
  <c r="AT410" i="3" s="1"/>
  <c r="K410" i="3" s="1"/>
  <c r="Z414" i="3"/>
  <c r="AC414" i="3" s="1"/>
  <c r="AT409" i="3"/>
  <c r="K409" i="3" s="1"/>
  <c r="AX409" i="3" s="1"/>
  <c r="AY409" i="3" s="1"/>
  <c r="AH411" i="3"/>
  <c r="AI411" i="3" s="1"/>
  <c r="AR411" i="3" s="1"/>
  <c r="AO415" i="3"/>
  <c r="AE413" i="3"/>
  <c r="AD413" i="3"/>
  <c r="AF412" i="3"/>
  <c r="AG412" i="3" s="1"/>
  <c r="V415" i="3"/>
  <c r="W415" i="3" s="1"/>
  <c r="X414" i="3"/>
  <c r="Y413" i="3"/>
  <c r="AP413" i="3"/>
  <c r="AQ413" i="3" s="1"/>
  <c r="J413" i="3" s="1"/>
  <c r="AA413" i="3"/>
  <c r="AL409" i="3"/>
  <c r="AM409" i="3" s="1"/>
  <c r="H409" i="3" s="1"/>
  <c r="I409" i="3" s="1"/>
  <c r="BA409" i="3" s="1"/>
  <c r="P415" i="3"/>
  <c r="U415" i="3" s="1"/>
  <c r="AJ415" i="3"/>
  <c r="AU415" i="3"/>
  <c r="AV415" i="3" s="1"/>
  <c r="M417" i="3"/>
  <c r="N417" i="3" s="1"/>
  <c r="R416" i="3"/>
  <c r="S416" i="3"/>
  <c r="T416" i="3"/>
  <c r="Q416" i="3"/>
  <c r="AN416" i="3"/>
  <c r="O416" i="3"/>
  <c r="L418" i="3"/>
  <c r="AS411" i="3" l="1"/>
  <c r="AT411" i="3" s="1"/>
  <c r="K411" i="3" s="1"/>
  <c r="AX411" i="3" s="1"/>
  <c r="AY411" i="3" s="1"/>
  <c r="AK411" i="3"/>
  <c r="AL411" i="3" s="1"/>
  <c r="AM411" i="3" s="1"/>
  <c r="H411" i="3" s="1"/>
  <c r="I411" i="3" s="1"/>
  <c r="BA411" i="3" s="1"/>
  <c r="BB411" i="3" s="1"/>
  <c r="Z415" i="3"/>
  <c r="AC415" i="3" s="1"/>
  <c r="AX410" i="3"/>
  <c r="AY410" i="3" s="1"/>
  <c r="AA414" i="3"/>
  <c r="X415" i="3"/>
  <c r="L419" i="3"/>
  <c r="AF413" i="3"/>
  <c r="AH413" i="3" s="1"/>
  <c r="AI413" i="3" s="1"/>
  <c r="V416" i="3"/>
  <c r="W416" i="3" s="1"/>
  <c r="M418" i="3"/>
  <c r="AH412" i="3"/>
  <c r="AI412" i="3" s="1"/>
  <c r="AK412" i="3" s="1"/>
  <c r="Y414" i="3"/>
  <c r="AP414" i="3"/>
  <c r="AQ414" i="3" s="1"/>
  <c r="J414" i="3" s="1"/>
  <c r="BB409" i="3"/>
  <c r="BC409" i="3"/>
  <c r="BB410" i="3"/>
  <c r="BC410" i="3"/>
  <c r="AO416" i="3"/>
  <c r="P416" i="3"/>
  <c r="U416" i="3" s="1"/>
  <c r="AJ416" i="3"/>
  <c r="AU416" i="3"/>
  <c r="AV416" i="3" s="1"/>
  <c r="R417" i="3"/>
  <c r="AN417" i="3"/>
  <c r="O417" i="3"/>
  <c r="S417" i="3"/>
  <c r="T417" i="3"/>
  <c r="Q417" i="3"/>
  <c r="AB414" i="3"/>
  <c r="AG413" i="3" l="1"/>
  <c r="AB415" i="3"/>
  <c r="AE415" i="3" s="1"/>
  <c r="BC411" i="3"/>
  <c r="Z416" i="3"/>
  <c r="AC416" i="3"/>
  <c r="AS413" i="3"/>
  <c r="AR413" i="3"/>
  <c r="AL412" i="3"/>
  <c r="AM412" i="3" s="1"/>
  <c r="H412" i="3" s="1"/>
  <c r="I412" i="3" s="1"/>
  <c r="BA412" i="3" s="1"/>
  <c r="AD414" i="3"/>
  <c r="AE414" i="3"/>
  <c r="AU417" i="3"/>
  <c r="AV417" i="3" s="1"/>
  <c r="AJ417" i="3"/>
  <c r="P417" i="3"/>
  <c r="U417" i="3" s="1"/>
  <c r="X416" i="3"/>
  <c r="L420" i="3"/>
  <c r="AD415" i="3"/>
  <c r="AK413" i="3"/>
  <c r="AS412" i="3"/>
  <c r="AR412" i="3"/>
  <c r="S418" i="3"/>
  <c r="R418" i="3"/>
  <c r="Q418" i="3"/>
  <c r="O418" i="3"/>
  <c r="AN418" i="3"/>
  <c r="T418" i="3"/>
  <c r="M419" i="3"/>
  <c r="V417" i="3"/>
  <c r="W417" i="3" s="1"/>
  <c r="AO417" i="3"/>
  <c r="N418" i="3"/>
  <c r="AP415" i="3"/>
  <c r="AQ415" i="3" s="1"/>
  <c r="J415" i="3" s="1"/>
  <c r="Y415" i="3"/>
  <c r="AA415" i="3"/>
  <c r="AO418" i="3" l="1"/>
  <c r="AT412" i="3"/>
  <c r="K412" i="3" s="1"/>
  <c r="AX412" i="3" s="1"/>
  <c r="AY412" i="3" s="1"/>
  <c r="Z417" i="3"/>
  <c r="AC417" i="3" s="1"/>
  <c r="BC412" i="3"/>
  <c r="BB412" i="3"/>
  <c r="X417" i="3"/>
  <c r="AB417" i="3" s="1"/>
  <c r="L421" i="3"/>
  <c r="V418" i="3"/>
  <c r="W418" i="3" s="1"/>
  <c r="AP416" i="3"/>
  <c r="AQ416" i="3" s="1"/>
  <c r="J416" i="3" s="1"/>
  <c r="Y416" i="3"/>
  <c r="AT413" i="3"/>
  <c r="K413" i="3" s="1"/>
  <c r="AA416" i="3"/>
  <c r="R419" i="3"/>
  <c r="S419" i="3"/>
  <c r="Q419" i="3"/>
  <c r="T419" i="3"/>
  <c r="AN419" i="3"/>
  <c r="O419" i="3"/>
  <c r="AJ418" i="3"/>
  <c r="P418" i="3"/>
  <c r="X418" i="3" s="1"/>
  <c r="AU418" i="3"/>
  <c r="AV418" i="3" s="1"/>
  <c r="AF415" i="3"/>
  <c r="AG415" i="3" s="1"/>
  <c r="AF414" i="3"/>
  <c r="AG414" i="3" s="1"/>
  <c r="M420" i="3"/>
  <c r="N420" i="3" s="1"/>
  <c r="AL413" i="3"/>
  <c r="AM413" i="3" s="1"/>
  <c r="H413" i="3" s="1"/>
  <c r="I413" i="3" s="1"/>
  <c r="BA413" i="3" s="1"/>
  <c r="N419" i="3"/>
  <c r="AB416" i="3"/>
  <c r="AH414" i="3" l="1"/>
  <c r="AI414" i="3" s="1"/>
  <c r="AK414" i="3" s="1"/>
  <c r="AH415" i="3"/>
  <c r="AI415" i="3" s="1"/>
  <c r="AS415" i="3" s="1"/>
  <c r="AO419" i="3"/>
  <c r="AD417" i="3"/>
  <c r="AE417" i="3"/>
  <c r="Y418" i="3"/>
  <c r="AX413" i="3"/>
  <c r="AY413" i="3" s="1"/>
  <c r="AA417" i="3"/>
  <c r="U418" i="3"/>
  <c r="Z418" i="3" s="1"/>
  <c r="AP417" i="3"/>
  <c r="AQ417" i="3" s="1"/>
  <c r="J417" i="3" s="1"/>
  <c r="Y417" i="3"/>
  <c r="BB413" i="3"/>
  <c r="BC413" i="3"/>
  <c r="V419" i="3"/>
  <c r="W419" i="3" s="1"/>
  <c r="AJ419" i="3"/>
  <c r="P419" i="3"/>
  <c r="X419" i="3" s="1"/>
  <c r="AU419" i="3"/>
  <c r="AV419" i="3" s="1"/>
  <c r="L422" i="3"/>
  <c r="AE416" i="3"/>
  <c r="AD416" i="3"/>
  <c r="AN420" i="3"/>
  <c r="Q420" i="3"/>
  <c r="R420" i="3"/>
  <c r="S420" i="3"/>
  <c r="O420" i="3"/>
  <c r="T420" i="3"/>
  <c r="M421" i="3"/>
  <c r="N421" i="3" s="1"/>
  <c r="AS414" i="3" l="1"/>
  <c r="AT414" i="3" s="1"/>
  <c r="K414" i="3" s="1"/>
  <c r="AX414" i="3" s="1"/>
  <c r="AY414" i="3" s="1"/>
  <c r="AR414" i="3"/>
  <c r="AR415" i="3"/>
  <c r="AK415" i="3"/>
  <c r="AL415" i="3" s="1"/>
  <c r="AM415" i="3" s="1"/>
  <c r="H415" i="3" s="1"/>
  <c r="I415" i="3" s="1"/>
  <c r="BA415" i="3" s="1"/>
  <c r="AT415" i="3"/>
  <c r="K415" i="3" s="1"/>
  <c r="AX415" i="3" s="1"/>
  <c r="AY415" i="3" s="1"/>
  <c r="Y419" i="3"/>
  <c r="AB418" i="3"/>
  <c r="AC418" i="3"/>
  <c r="AA418" i="3"/>
  <c r="AP418" i="3"/>
  <c r="AQ418" i="3" s="1"/>
  <c r="J418" i="3" s="1"/>
  <c r="V420" i="3"/>
  <c r="W420" i="3" s="1"/>
  <c r="AF416" i="3"/>
  <c r="AG416" i="3" s="1"/>
  <c r="U419" i="3"/>
  <c r="Z419" i="3" s="1"/>
  <c r="AP419" i="3" s="1"/>
  <c r="AQ419" i="3" s="1"/>
  <c r="J419" i="3" s="1"/>
  <c r="AJ420" i="3"/>
  <c r="AU420" i="3"/>
  <c r="AV420" i="3" s="1"/>
  <c r="P420" i="3"/>
  <c r="X420" i="3" s="1"/>
  <c r="AL414" i="3"/>
  <c r="AM414" i="3" s="1"/>
  <c r="H414" i="3" s="1"/>
  <c r="I414" i="3" s="1"/>
  <c r="BA414" i="3" s="1"/>
  <c r="S421" i="3"/>
  <c r="Q421" i="3"/>
  <c r="T421" i="3"/>
  <c r="R421" i="3"/>
  <c r="AN421" i="3"/>
  <c r="O421" i="3"/>
  <c r="AO420" i="3"/>
  <c r="L423" i="3"/>
  <c r="AF417" i="3"/>
  <c r="AH417" i="3" s="1"/>
  <c r="AI417" i="3" s="1"/>
  <c r="M422" i="3"/>
  <c r="U420" i="3" l="1"/>
  <c r="Z420" i="3" s="1"/>
  <c r="AA420" i="3" s="1"/>
  <c r="AH416" i="3"/>
  <c r="AI416" i="3" s="1"/>
  <c r="AS416" i="3" s="1"/>
  <c r="AO421" i="3"/>
  <c r="AR417" i="3"/>
  <c r="BC414" i="3"/>
  <c r="BB414" i="3"/>
  <c r="BC415" i="3"/>
  <c r="BB415" i="3"/>
  <c r="M423" i="3"/>
  <c r="N423" i="3" s="1"/>
  <c r="Y420" i="3"/>
  <c r="R422" i="3"/>
  <c r="S422" i="3"/>
  <c r="Q422" i="3"/>
  <c r="O422" i="3"/>
  <c r="T422" i="3"/>
  <c r="AN422" i="3"/>
  <c r="P421" i="3"/>
  <c r="X421" i="3" s="1"/>
  <c r="AJ421" i="3"/>
  <c r="AU421" i="3"/>
  <c r="AV421" i="3" s="1"/>
  <c r="AA419" i="3"/>
  <c r="AC419" i="3"/>
  <c r="AB419" i="3"/>
  <c r="AE418" i="3"/>
  <c r="AD418" i="3"/>
  <c r="N422" i="3"/>
  <c r="AG417" i="3"/>
  <c r="AK417" i="3" s="1"/>
  <c r="L424" i="3"/>
  <c r="V421" i="3"/>
  <c r="W421" i="3" s="1"/>
  <c r="AP420" i="3" l="1"/>
  <c r="AQ420" i="3" s="1"/>
  <c r="J420" i="3" s="1"/>
  <c r="AB420" i="3"/>
  <c r="AC420" i="3"/>
  <c r="AE420" i="3" s="1"/>
  <c r="AR416" i="3"/>
  <c r="AT416" i="3" s="1"/>
  <c r="K416" i="3" s="1"/>
  <c r="AK416" i="3"/>
  <c r="AL416" i="3" s="1"/>
  <c r="AM416" i="3" s="1"/>
  <c r="H416" i="3" s="1"/>
  <c r="I416" i="3" s="1"/>
  <c r="BA416" i="3" s="1"/>
  <c r="BC416" i="3" s="1"/>
  <c r="Y421" i="3"/>
  <c r="L425" i="3"/>
  <c r="AL417" i="3"/>
  <c r="AM417" i="3" s="1"/>
  <c r="H417" i="3" s="1"/>
  <c r="I417" i="3" s="1"/>
  <c r="BA417" i="3" s="1"/>
  <c r="AD420" i="3"/>
  <c r="V422" i="3"/>
  <c r="W422" i="3" s="1"/>
  <c r="M424" i="3"/>
  <c r="N424" i="3"/>
  <c r="AJ422" i="3"/>
  <c r="P422" i="3"/>
  <c r="X422" i="3" s="1"/>
  <c r="AU422" i="3"/>
  <c r="AV422" i="3" s="1"/>
  <c r="AS417" i="3"/>
  <c r="AT417" i="3" s="1"/>
  <c r="K417" i="3" s="1"/>
  <c r="AF418" i="3"/>
  <c r="AH418" i="3" s="1"/>
  <c r="AI418" i="3" s="1"/>
  <c r="U421" i="3"/>
  <c r="Z421" i="3" s="1"/>
  <c r="AD419" i="3"/>
  <c r="AE419" i="3"/>
  <c r="AO422" i="3"/>
  <c r="S423" i="3"/>
  <c r="R423" i="3"/>
  <c r="O423" i="3"/>
  <c r="AN423" i="3"/>
  <c r="T423" i="3"/>
  <c r="Q423" i="3"/>
  <c r="BB416" i="3" l="1"/>
  <c r="AG418" i="3"/>
  <c r="AS418" i="3" s="1"/>
  <c r="Y422" i="3"/>
  <c r="BC417" i="3"/>
  <c r="BB417" i="3"/>
  <c r="AX417" i="3"/>
  <c r="AY417" i="3" s="1"/>
  <c r="AR418" i="3"/>
  <c r="V423" i="3"/>
  <c r="W423" i="3" s="1"/>
  <c r="M425" i="3"/>
  <c r="AJ423" i="3"/>
  <c r="P423" i="3"/>
  <c r="U423" i="3" s="1"/>
  <c r="AU423" i="3"/>
  <c r="AV423" i="3" s="1"/>
  <c r="U422" i="3"/>
  <c r="Z422" i="3" s="1"/>
  <c r="AC421" i="3"/>
  <c r="AA421" i="3"/>
  <c r="AB421" i="3"/>
  <c r="AO423" i="3"/>
  <c r="AX416" i="3"/>
  <c r="AY416" i="3" s="1"/>
  <c r="AP421" i="3"/>
  <c r="AQ421" i="3" s="1"/>
  <c r="J421" i="3" s="1"/>
  <c r="AF420" i="3"/>
  <c r="AH420" i="3" s="1"/>
  <c r="AI420" i="3" s="1"/>
  <c r="AF419" i="3"/>
  <c r="AG419" i="3" s="1"/>
  <c r="L426" i="3"/>
  <c r="AK418" i="3"/>
  <c r="Q424" i="3"/>
  <c r="T424" i="3"/>
  <c r="O424" i="3"/>
  <c r="AN424" i="3"/>
  <c r="S424" i="3"/>
  <c r="R424" i="3"/>
  <c r="AH419" i="3" l="1"/>
  <c r="AI419" i="3" s="1"/>
  <c r="AR419" i="3" s="1"/>
  <c r="AG420" i="3"/>
  <c r="AT418" i="3"/>
  <c r="K418" i="3" s="1"/>
  <c r="AX418" i="3" s="1"/>
  <c r="AY418" i="3" s="1"/>
  <c r="Z423" i="3"/>
  <c r="AC423" i="3" s="1"/>
  <c r="X423" i="3"/>
  <c r="AS420" i="3"/>
  <c r="AR420" i="3"/>
  <c r="M426" i="3"/>
  <c r="N426" i="3" s="1"/>
  <c r="S425" i="3"/>
  <c r="R425" i="3"/>
  <c r="AN425" i="3"/>
  <c r="T425" i="3"/>
  <c r="Q425" i="3"/>
  <c r="O425" i="3"/>
  <c r="AO424" i="3"/>
  <c r="AE421" i="3"/>
  <c r="AD421" i="3"/>
  <c r="N425" i="3"/>
  <c r="V424" i="3"/>
  <c r="W424" i="3" s="1"/>
  <c r="AK420" i="3"/>
  <c r="Y423" i="3"/>
  <c r="P424" i="3"/>
  <c r="X424" i="3" s="1"/>
  <c r="AU424" i="3"/>
  <c r="AV424" i="3" s="1"/>
  <c r="AJ424" i="3"/>
  <c r="AB422" i="3"/>
  <c r="AC422" i="3"/>
  <c r="AA422" i="3"/>
  <c r="AL418" i="3"/>
  <c r="AM418" i="3" s="1"/>
  <c r="H418" i="3" s="1"/>
  <c r="I418" i="3" s="1"/>
  <c r="BA418" i="3" s="1"/>
  <c r="L427" i="3"/>
  <c r="AP422" i="3"/>
  <c r="AQ422" i="3" s="1"/>
  <c r="J422" i="3" s="1"/>
  <c r="AK419" i="3" l="1"/>
  <c r="AL419" i="3" s="1"/>
  <c r="AM419" i="3" s="1"/>
  <c r="H419" i="3" s="1"/>
  <c r="I419" i="3" s="1"/>
  <c r="BA419" i="3" s="1"/>
  <c r="BB419" i="3" s="1"/>
  <c r="AS419" i="3"/>
  <c r="AT419" i="3" s="1"/>
  <c r="K419" i="3" s="1"/>
  <c r="AB423" i="3"/>
  <c r="AT420" i="3"/>
  <c r="K420" i="3" s="1"/>
  <c r="AX420" i="3" s="1"/>
  <c r="AY420" i="3" s="1"/>
  <c r="AP423" i="3"/>
  <c r="AQ423" i="3" s="1"/>
  <c r="J423" i="3" s="1"/>
  <c r="AA423" i="3"/>
  <c r="BB418" i="3"/>
  <c r="BC418" i="3"/>
  <c r="Y424" i="3"/>
  <c r="AF421" i="3"/>
  <c r="AH421" i="3" s="1"/>
  <c r="AI421" i="3" s="1"/>
  <c r="AD423" i="3"/>
  <c r="AE423" i="3"/>
  <c r="M427" i="3"/>
  <c r="N427" i="3" s="1"/>
  <c r="AJ425" i="3"/>
  <c r="P425" i="3"/>
  <c r="U425" i="3" s="1"/>
  <c r="AU425" i="3"/>
  <c r="AV425" i="3" s="1"/>
  <c r="AL420" i="3"/>
  <c r="AM420" i="3" s="1"/>
  <c r="H420" i="3" s="1"/>
  <c r="I420" i="3" s="1"/>
  <c r="BA420" i="3" s="1"/>
  <c r="U424" i="3"/>
  <c r="Z424" i="3" s="1"/>
  <c r="AE422" i="3"/>
  <c r="AD422" i="3"/>
  <c r="L428" i="3"/>
  <c r="V425" i="3"/>
  <c r="W425" i="3" s="1"/>
  <c r="S426" i="3"/>
  <c r="O426" i="3"/>
  <c r="R426" i="3"/>
  <c r="T426" i="3"/>
  <c r="AN426" i="3"/>
  <c r="Q426" i="3"/>
  <c r="AO425" i="3"/>
  <c r="BC419" i="3" l="1"/>
  <c r="AO426" i="3"/>
  <c r="X425" i="3"/>
  <c r="Y425" i="3" s="1"/>
  <c r="AG421" i="3"/>
  <c r="AK421" i="3" s="1"/>
  <c r="AR421" i="3"/>
  <c r="AC424" i="3"/>
  <c r="AA424" i="3"/>
  <c r="AB424" i="3"/>
  <c r="AP424" i="3"/>
  <c r="AQ424" i="3" s="1"/>
  <c r="J424" i="3" s="1"/>
  <c r="AF422" i="3"/>
  <c r="AG422" i="3" s="1"/>
  <c r="R427" i="3"/>
  <c r="T427" i="3"/>
  <c r="S427" i="3"/>
  <c r="Q427" i="3"/>
  <c r="O427" i="3"/>
  <c r="AN427" i="3"/>
  <c r="P426" i="3"/>
  <c r="X426" i="3" s="1"/>
  <c r="AJ426" i="3"/>
  <c r="AU426" i="3"/>
  <c r="AV426" i="3" s="1"/>
  <c r="BC420" i="3"/>
  <c r="BB420" i="3"/>
  <c r="AX419" i="3"/>
  <c r="AY419" i="3" s="1"/>
  <c r="L429" i="3"/>
  <c r="V426" i="3"/>
  <c r="W426" i="3" s="1"/>
  <c r="AF423" i="3"/>
  <c r="AG423" i="3" s="1"/>
  <c r="Z425" i="3"/>
  <c r="M428" i="3"/>
  <c r="AS421" i="3" l="1"/>
  <c r="AT421" i="3" s="1"/>
  <c r="K421" i="3" s="1"/>
  <c r="AX421" i="3" s="1"/>
  <c r="AY421" i="3" s="1"/>
  <c r="AH423" i="3"/>
  <c r="AI423" i="3" s="1"/>
  <c r="AR423" i="3" s="1"/>
  <c r="AH422" i="3"/>
  <c r="AI422" i="3" s="1"/>
  <c r="AK422" i="3" s="1"/>
  <c r="AL422" i="3" s="1"/>
  <c r="AM422" i="3" s="1"/>
  <c r="H422" i="3" s="1"/>
  <c r="I422" i="3" s="1"/>
  <c r="BA422" i="3" s="1"/>
  <c r="Y426" i="3"/>
  <c r="M429" i="3"/>
  <c r="N429" i="3" s="1"/>
  <c r="AO427" i="3"/>
  <c r="U426" i="3"/>
  <c r="Z426" i="3" s="1"/>
  <c r="AP426" i="3" s="1"/>
  <c r="AQ426" i="3" s="1"/>
  <c r="J426" i="3" s="1"/>
  <c r="AE424" i="3"/>
  <c r="AD424" i="3"/>
  <c r="R428" i="3"/>
  <c r="S428" i="3"/>
  <c r="O428" i="3"/>
  <c r="T428" i="3"/>
  <c r="Q428" i="3"/>
  <c r="AN428" i="3"/>
  <c r="L430" i="3"/>
  <c r="N428" i="3"/>
  <c r="AL421" i="3"/>
  <c r="AM421" i="3" s="1"/>
  <c r="H421" i="3" s="1"/>
  <c r="I421" i="3" s="1"/>
  <c r="BA421" i="3" s="1"/>
  <c r="AS423" i="3"/>
  <c r="AA425" i="3"/>
  <c r="AB425" i="3"/>
  <c r="AC425" i="3"/>
  <c r="AJ427" i="3"/>
  <c r="P427" i="3"/>
  <c r="U427" i="3" s="1"/>
  <c r="AU427" i="3"/>
  <c r="AV427" i="3" s="1"/>
  <c r="AK423" i="3"/>
  <c r="AP425" i="3"/>
  <c r="AQ425" i="3" s="1"/>
  <c r="J425" i="3" s="1"/>
  <c r="V427" i="3"/>
  <c r="W427" i="3" s="1"/>
  <c r="AR422" i="3" l="1"/>
  <c r="Z427" i="3"/>
  <c r="AC427" i="3" s="1"/>
  <c r="AO428" i="3"/>
  <c r="X427" i="3"/>
  <c r="AB427" i="3" s="1"/>
  <c r="AT423" i="3"/>
  <c r="K423" i="3" s="1"/>
  <c r="AX423" i="3" s="1"/>
  <c r="AY423" i="3" s="1"/>
  <c r="AS422" i="3"/>
  <c r="AT422" i="3" s="1"/>
  <c r="K422" i="3" s="1"/>
  <c r="BC421" i="3"/>
  <c r="BB421" i="3"/>
  <c r="BB422" i="3"/>
  <c r="BC422" i="3"/>
  <c r="M430" i="3"/>
  <c r="N430" i="3" s="1"/>
  <c r="R429" i="3"/>
  <c r="S429" i="3"/>
  <c r="T429" i="3"/>
  <c r="AN429" i="3"/>
  <c r="O429" i="3"/>
  <c r="Q429" i="3"/>
  <c r="AE425" i="3"/>
  <c r="AD425" i="3"/>
  <c r="AC426" i="3"/>
  <c r="AA426" i="3"/>
  <c r="AB426" i="3"/>
  <c r="V428" i="3"/>
  <c r="W428" i="3" s="1"/>
  <c r="AL423" i="3"/>
  <c r="AM423" i="3" s="1"/>
  <c r="H423" i="3" s="1"/>
  <c r="I423" i="3" s="1"/>
  <c r="BA423" i="3" s="1"/>
  <c r="L431" i="3"/>
  <c r="P428" i="3"/>
  <c r="X428" i="3" s="1"/>
  <c r="AJ428" i="3"/>
  <c r="AU428" i="3"/>
  <c r="AV428" i="3" s="1"/>
  <c r="AF424" i="3"/>
  <c r="AH424" i="3" s="1"/>
  <c r="AI424" i="3" s="1"/>
  <c r="Y427" i="3" l="1"/>
  <c r="AA427" i="3"/>
  <c r="AP427" i="3"/>
  <c r="AQ427" i="3" s="1"/>
  <c r="J427" i="3" s="1"/>
  <c r="AG424" i="3"/>
  <c r="AK424" i="3" s="1"/>
  <c r="Y428" i="3"/>
  <c r="AR424" i="3"/>
  <c r="AJ429" i="3"/>
  <c r="P429" i="3"/>
  <c r="U429" i="3" s="1"/>
  <c r="Z429" i="3" s="1"/>
  <c r="AU429" i="3"/>
  <c r="AV429" i="3" s="1"/>
  <c r="AO429" i="3"/>
  <c r="AF425" i="3"/>
  <c r="AG425" i="3" s="1"/>
  <c r="AX422" i="3"/>
  <c r="AY422" i="3" s="1"/>
  <c r="L432" i="3"/>
  <c r="BB423" i="3"/>
  <c r="BC423" i="3"/>
  <c r="U428" i="3"/>
  <c r="Z428" i="3" s="1"/>
  <c r="AN430" i="3"/>
  <c r="Q430" i="3"/>
  <c r="R430" i="3"/>
  <c r="S430" i="3"/>
  <c r="T430" i="3"/>
  <c r="O430" i="3"/>
  <c r="AE426" i="3"/>
  <c r="AD426" i="3"/>
  <c r="AE427" i="3"/>
  <c r="AD427" i="3"/>
  <c r="M431" i="3"/>
  <c r="N431" i="3" s="1"/>
  <c r="V429" i="3"/>
  <c r="W429" i="3" s="1"/>
  <c r="AS424" i="3" l="1"/>
  <c r="AT424" i="3" s="1"/>
  <c r="K424" i="3" s="1"/>
  <c r="AX424" i="3" s="1"/>
  <c r="AY424" i="3" s="1"/>
  <c r="AO430" i="3"/>
  <c r="X429" i="3"/>
  <c r="AB429" i="3" s="1"/>
  <c r="AH425" i="3"/>
  <c r="AI425" i="3" s="1"/>
  <c r="AC429" i="3"/>
  <c r="V430" i="3"/>
  <c r="W430" i="3" s="1"/>
  <c r="AL424" i="3"/>
  <c r="AM424" i="3" s="1"/>
  <c r="H424" i="3" s="1"/>
  <c r="I424" i="3" s="1"/>
  <c r="BA424" i="3" s="1"/>
  <c r="AF426" i="3"/>
  <c r="AH426" i="3" s="1"/>
  <c r="AI426" i="3" s="1"/>
  <c r="AA428" i="3"/>
  <c r="AB428" i="3"/>
  <c r="AC428" i="3"/>
  <c r="R431" i="3"/>
  <c r="Q431" i="3"/>
  <c r="S431" i="3"/>
  <c r="AN431" i="3"/>
  <c r="O431" i="3"/>
  <c r="T431" i="3"/>
  <c r="L433" i="3"/>
  <c r="AF427" i="3"/>
  <c r="AH427" i="3" s="1"/>
  <c r="AI427" i="3" s="1"/>
  <c r="P430" i="3"/>
  <c r="U430" i="3" s="1"/>
  <c r="AJ430" i="3"/>
  <c r="AU430" i="3"/>
  <c r="AV430" i="3" s="1"/>
  <c r="M432" i="3"/>
  <c r="N432" i="3" s="1"/>
  <c r="AP428" i="3"/>
  <c r="AQ428" i="3" s="1"/>
  <c r="J428" i="3" s="1"/>
  <c r="Z430" i="3" l="1"/>
  <c r="AA429" i="3"/>
  <c r="AP429" i="3"/>
  <c r="AQ429" i="3" s="1"/>
  <c r="J429" i="3" s="1"/>
  <c r="Y429" i="3"/>
  <c r="AG426" i="3"/>
  <c r="AS426" i="3" s="1"/>
  <c r="AG427" i="3"/>
  <c r="AK427" i="3" s="1"/>
  <c r="AC430" i="3"/>
  <c r="AR426" i="3"/>
  <c r="AR427" i="3"/>
  <c r="X430" i="3"/>
  <c r="AB430" i="3" s="1"/>
  <c r="AS425" i="3"/>
  <c r="AR425" i="3"/>
  <c r="M433" i="3"/>
  <c r="N433" i="3" s="1"/>
  <c r="AD429" i="3"/>
  <c r="AE429" i="3"/>
  <c r="R432" i="3"/>
  <c r="S432" i="3"/>
  <c r="AN432" i="3"/>
  <c r="O432" i="3"/>
  <c r="Q432" i="3"/>
  <c r="T432" i="3"/>
  <c r="L434" i="3"/>
  <c r="V431" i="3"/>
  <c r="W431" i="3" s="1"/>
  <c r="BB424" i="3"/>
  <c r="BC424" i="3"/>
  <c r="AO431" i="3"/>
  <c r="AE428" i="3"/>
  <c r="AD428" i="3"/>
  <c r="AU431" i="3"/>
  <c r="AV431" i="3" s="1"/>
  <c r="AJ431" i="3"/>
  <c r="P431" i="3"/>
  <c r="X431" i="3" s="1"/>
  <c r="AK425" i="3"/>
  <c r="AS427" i="3" l="1"/>
  <c r="AT427" i="3" s="1"/>
  <c r="K427" i="3" s="1"/>
  <c r="AK426" i="3"/>
  <c r="AL426" i="3" s="1"/>
  <c r="AM426" i="3" s="1"/>
  <c r="H426" i="3" s="1"/>
  <c r="I426" i="3" s="1"/>
  <c r="BA426" i="3" s="1"/>
  <c r="AO432" i="3"/>
  <c r="U431" i="3"/>
  <c r="Z431" i="3" s="1"/>
  <c r="AA431" i="3" s="1"/>
  <c r="AT425" i="3"/>
  <c r="K425" i="3" s="1"/>
  <c r="AX425" i="3" s="1"/>
  <c r="AY425" i="3" s="1"/>
  <c r="Y431" i="3"/>
  <c r="AD430" i="3"/>
  <c r="AE430" i="3"/>
  <c r="AT426" i="3"/>
  <c r="K426" i="3" s="1"/>
  <c r="AF428" i="3"/>
  <c r="AG428" i="3" s="1"/>
  <c r="AL427" i="3"/>
  <c r="AM427" i="3" s="1"/>
  <c r="H427" i="3" s="1"/>
  <c r="I427" i="3" s="1"/>
  <c r="BA427" i="3" s="1"/>
  <c r="V432" i="3"/>
  <c r="W432" i="3" s="1"/>
  <c r="AF429" i="3"/>
  <c r="AH429" i="3" s="1"/>
  <c r="AI429" i="3" s="1"/>
  <c r="AA430" i="3"/>
  <c r="L435" i="3"/>
  <c r="AL425" i="3"/>
  <c r="AM425" i="3" s="1"/>
  <c r="H425" i="3" s="1"/>
  <c r="I425" i="3" s="1"/>
  <c r="BA425" i="3" s="1"/>
  <c r="M434" i="3"/>
  <c r="N434" i="3" s="1"/>
  <c r="Y430" i="3"/>
  <c r="AP430" i="3"/>
  <c r="AQ430" i="3" s="1"/>
  <c r="J430" i="3" s="1"/>
  <c r="P432" i="3"/>
  <c r="U432" i="3" s="1"/>
  <c r="AJ432" i="3"/>
  <c r="AU432" i="3"/>
  <c r="AV432" i="3" s="1"/>
  <c r="S433" i="3"/>
  <c r="AN433" i="3"/>
  <c r="R433" i="3"/>
  <c r="Q433" i="3"/>
  <c r="T433" i="3"/>
  <c r="O433" i="3"/>
  <c r="AG429" i="3" l="1"/>
  <c r="AH428" i="3"/>
  <c r="AI428" i="3" s="1"/>
  <c r="AK428" i="3" s="1"/>
  <c r="AB431" i="3"/>
  <c r="Z432" i="3"/>
  <c r="AC432" i="3" s="1"/>
  <c r="AC431" i="3"/>
  <c r="AP431" i="3"/>
  <c r="AQ431" i="3" s="1"/>
  <c r="J431" i="3" s="1"/>
  <c r="AO433" i="3"/>
  <c r="X432" i="3"/>
  <c r="AB432" i="3" s="1"/>
  <c r="BC427" i="3"/>
  <c r="BB427" i="3"/>
  <c r="AS429" i="3"/>
  <c r="AR429" i="3"/>
  <c r="BC425" i="3"/>
  <c r="BB425" i="3"/>
  <c r="AX426" i="3"/>
  <c r="AY426" i="3" s="1"/>
  <c r="M435" i="3"/>
  <c r="L436" i="3"/>
  <c r="AF430" i="3"/>
  <c r="AG430" i="3" s="1"/>
  <c r="V433" i="3"/>
  <c r="W433" i="3" s="1"/>
  <c r="AU433" i="3"/>
  <c r="AV433" i="3" s="1"/>
  <c r="AJ433" i="3"/>
  <c r="P433" i="3"/>
  <c r="X433" i="3" s="1"/>
  <c r="BC426" i="3"/>
  <c r="BB426" i="3"/>
  <c r="AK429" i="3"/>
  <c r="S434" i="3"/>
  <c r="AN434" i="3"/>
  <c r="Q434" i="3"/>
  <c r="R434" i="3"/>
  <c r="T434" i="3"/>
  <c r="O434" i="3"/>
  <c r="AX427" i="3"/>
  <c r="AY427" i="3" s="1"/>
  <c r="AD431" i="3" l="1"/>
  <c r="AA432" i="3"/>
  <c r="AP432" i="3"/>
  <c r="AQ432" i="3" s="1"/>
  <c r="J432" i="3" s="1"/>
  <c r="Y432" i="3"/>
  <c r="AR428" i="3"/>
  <c r="AS428" i="3"/>
  <c r="AE431" i="3"/>
  <c r="AF431" i="3" s="1"/>
  <c r="AG431" i="3" s="1"/>
  <c r="AH430" i="3"/>
  <c r="AI430" i="3" s="1"/>
  <c r="AR430" i="3" s="1"/>
  <c r="AO434" i="3"/>
  <c r="AT429" i="3"/>
  <c r="K429" i="3" s="1"/>
  <c r="AX429" i="3" s="1"/>
  <c r="AY429" i="3" s="1"/>
  <c r="Y433" i="3"/>
  <c r="L437" i="3"/>
  <c r="AJ434" i="3"/>
  <c r="AU434" i="3"/>
  <c r="AV434" i="3" s="1"/>
  <c r="P434" i="3"/>
  <c r="U434" i="3" s="1"/>
  <c r="U433" i="3"/>
  <c r="Z433" i="3" s="1"/>
  <c r="AP433" i="3" s="1"/>
  <c r="AQ433" i="3" s="1"/>
  <c r="J433" i="3" s="1"/>
  <c r="AL428" i="3"/>
  <c r="AM428" i="3" s="1"/>
  <c r="H428" i="3" s="1"/>
  <c r="I428" i="3" s="1"/>
  <c r="BA428" i="3" s="1"/>
  <c r="S435" i="3"/>
  <c r="R435" i="3"/>
  <c r="AN435" i="3"/>
  <c r="Q435" i="3"/>
  <c r="O435" i="3"/>
  <c r="T435" i="3"/>
  <c r="M436" i="3"/>
  <c r="N436" i="3" s="1"/>
  <c r="V434" i="3"/>
  <c r="W434" i="3" s="1"/>
  <c r="N435" i="3"/>
  <c r="AE432" i="3"/>
  <c r="AD432" i="3"/>
  <c r="AL429" i="3"/>
  <c r="AM429" i="3" s="1"/>
  <c r="H429" i="3" s="1"/>
  <c r="I429" i="3" s="1"/>
  <c r="BA429" i="3" s="1"/>
  <c r="AT428" i="3"/>
  <c r="K428" i="3" s="1"/>
  <c r="AO435" i="3" l="1"/>
  <c r="AS430" i="3"/>
  <c r="AT430" i="3" s="1"/>
  <c r="K430" i="3" s="1"/>
  <c r="AX430" i="3" s="1"/>
  <c r="AY430" i="3" s="1"/>
  <c r="AK430" i="3"/>
  <c r="AL430" i="3" s="1"/>
  <c r="AM430" i="3" s="1"/>
  <c r="H430" i="3" s="1"/>
  <c r="I430" i="3" s="1"/>
  <c r="BA430" i="3" s="1"/>
  <c r="AH431" i="3"/>
  <c r="AI431" i="3" s="1"/>
  <c r="AS431" i="3" s="1"/>
  <c r="X434" i="3"/>
  <c r="Y434" i="3" s="1"/>
  <c r="S436" i="3"/>
  <c r="R436" i="3"/>
  <c r="AN436" i="3"/>
  <c r="Q436" i="3"/>
  <c r="O436" i="3"/>
  <c r="T436" i="3"/>
  <c r="M437" i="3"/>
  <c r="N437" i="3" s="1"/>
  <c r="BB429" i="3"/>
  <c r="BC429" i="3"/>
  <c r="AF432" i="3"/>
  <c r="AG432" i="3" s="1"/>
  <c r="V435" i="3"/>
  <c r="W435" i="3" s="1"/>
  <c r="AX428" i="3"/>
  <c r="AY428" i="3" s="1"/>
  <c r="L438" i="3"/>
  <c r="BB428" i="3"/>
  <c r="BC428" i="3"/>
  <c r="AB433" i="3"/>
  <c r="AC433" i="3"/>
  <c r="AA433" i="3"/>
  <c r="AH432" i="3"/>
  <c r="AI432" i="3" s="1"/>
  <c r="Z434" i="3"/>
  <c r="AJ435" i="3"/>
  <c r="P435" i="3"/>
  <c r="U435" i="3" s="1"/>
  <c r="AU435" i="3"/>
  <c r="AV435" i="3" s="1"/>
  <c r="AR431" i="3" l="1"/>
  <c r="AK431" i="3"/>
  <c r="AL431" i="3" s="1"/>
  <c r="AM431" i="3" s="1"/>
  <c r="H431" i="3" s="1"/>
  <c r="I431" i="3" s="1"/>
  <c r="BA431" i="3" s="1"/>
  <c r="AO436" i="3"/>
  <c r="Z435" i="3"/>
  <c r="AC435" i="3" s="1"/>
  <c r="AT431" i="3"/>
  <c r="K431" i="3" s="1"/>
  <c r="AX431" i="3" s="1"/>
  <c r="AY431" i="3" s="1"/>
  <c r="AK432" i="3"/>
  <c r="AL432" i="3" s="1"/>
  <c r="AM432" i="3" s="1"/>
  <c r="H432" i="3" s="1"/>
  <c r="I432" i="3" s="1"/>
  <c r="BA432" i="3" s="1"/>
  <c r="X435" i="3"/>
  <c r="AB435" i="3" s="1"/>
  <c r="AA434" i="3"/>
  <c r="AB434" i="3"/>
  <c r="AC434" i="3"/>
  <c r="AP434" i="3"/>
  <c r="AQ434" i="3" s="1"/>
  <c r="J434" i="3" s="1"/>
  <c r="P436" i="3"/>
  <c r="U436" i="3" s="1"/>
  <c r="AJ436" i="3"/>
  <c r="AU436" i="3"/>
  <c r="AV436" i="3" s="1"/>
  <c r="AN437" i="3"/>
  <c r="Q437" i="3"/>
  <c r="R437" i="3"/>
  <c r="T437" i="3"/>
  <c r="S437" i="3"/>
  <c r="O437" i="3"/>
  <c r="M438" i="3"/>
  <c r="L439" i="3"/>
  <c r="AS432" i="3"/>
  <c r="AR432" i="3"/>
  <c r="BB430" i="3"/>
  <c r="BC430" i="3"/>
  <c r="AE433" i="3"/>
  <c r="AD433" i="3"/>
  <c r="V436" i="3"/>
  <c r="W436" i="3" s="1"/>
  <c r="AP435" i="3" l="1"/>
  <c r="AQ435" i="3" s="1"/>
  <c r="J435" i="3" s="1"/>
  <c r="Y435" i="3"/>
  <c r="Z436" i="3"/>
  <c r="AA435" i="3"/>
  <c r="AO437" i="3"/>
  <c r="BB432" i="3"/>
  <c r="BC432" i="3"/>
  <c r="AC436" i="3"/>
  <c r="AF433" i="3"/>
  <c r="AG433" i="3" s="1"/>
  <c r="M439" i="3"/>
  <c r="BB431" i="3"/>
  <c r="BC431" i="3"/>
  <c r="AT432" i="3"/>
  <c r="K432" i="3" s="1"/>
  <c r="V437" i="3"/>
  <c r="W437" i="3" s="1"/>
  <c r="X436" i="3"/>
  <c r="AA436" i="3" s="1"/>
  <c r="L440" i="3"/>
  <c r="R438" i="3"/>
  <c r="S438" i="3"/>
  <c r="AN438" i="3"/>
  <c r="O438" i="3"/>
  <c r="Q438" i="3"/>
  <c r="T438" i="3"/>
  <c r="N438" i="3"/>
  <c r="AD435" i="3"/>
  <c r="AE435" i="3"/>
  <c r="P437" i="3"/>
  <c r="U437" i="3" s="1"/>
  <c r="AU437" i="3"/>
  <c r="AV437" i="3" s="1"/>
  <c r="AJ437" i="3"/>
  <c r="AD434" i="3"/>
  <c r="AE434" i="3"/>
  <c r="Z437" i="3" l="1"/>
  <c r="AH433" i="3"/>
  <c r="AI433" i="3" s="1"/>
  <c r="AS433" i="3" s="1"/>
  <c r="AO438" i="3"/>
  <c r="AC437" i="3"/>
  <c r="AU438" i="3"/>
  <c r="AV438" i="3" s="1"/>
  <c r="AJ438" i="3"/>
  <c r="P438" i="3"/>
  <c r="U438" i="3" s="1"/>
  <c r="AF435" i="3"/>
  <c r="AG435" i="3" s="1"/>
  <c r="Q439" i="3"/>
  <c r="R439" i="3"/>
  <c r="S439" i="3"/>
  <c r="O439" i="3"/>
  <c r="AN439" i="3"/>
  <c r="T439" i="3"/>
  <c r="AP436" i="3"/>
  <c r="AQ436" i="3" s="1"/>
  <c r="J436" i="3" s="1"/>
  <c r="Y436" i="3"/>
  <c r="X437" i="3"/>
  <c r="AF434" i="3"/>
  <c r="AG434" i="3" s="1"/>
  <c r="AB436" i="3"/>
  <c r="AK433" i="3"/>
  <c r="AX432" i="3"/>
  <c r="AY432" i="3" s="1"/>
  <c r="L441" i="3"/>
  <c r="V438" i="3"/>
  <c r="W438" i="3" s="1"/>
  <c r="M440" i="3"/>
  <c r="N439" i="3"/>
  <c r="AR433" i="3" l="1"/>
  <c r="Z438" i="3"/>
  <c r="AH435" i="3"/>
  <c r="AI435" i="3" s="1"/>
  <c r="AK435" i="3" s="1"/>
  <c r="AL435" i="3" s="1"/>
  <c r="AM435" i="3" s="1"/>
  <c r="H435" i="3" s="1"/>
  <c r="I435" i="3" s="1"/>
  <c r="BA435" i="3" s="1"/>
  <c r="X438" i="3"/>
  <c r="Y438" i="3" s="1"/>
  <c r="AT433" i="3"/>
  <c r="K433" i="3" s="1"/>
  <c r="AX433" i="3" s="1"/>
  <c r="AY433" i="3" s="1"/>
  <c r="AH434" i="3"/>
  <c r="AI434" i="3" s="1"/>
  <c r="AS434" i="3" s="1"/>
  <c r="AB438" i="3"/>
  <c r="AC438" i="3"/>
  <c r="Y437" i="3"/>
  <c r="AP437" i="3"/>
  <c r="AQ437" i="3" s="1"/>
  <c r="J437" i="3" s="1"/>
  <c r="O440" i="3"/>
  <c r="R440" i="3"/>
  <c r="AN440" i="3"/>
  <c r="T440" i="3"/>
  <c r="S440" i="3"/>
  <c r="Q440" i="3"/>
  <c r="N440" i="3"/>
  <c r="V439" i="3"/>
  <c r="W439" i="3" s="1"/>
  <c r="AL433" i="3"/>
  <c r="AM433" i="3" s="1"/>
  <c r="H433" i="3" s="1"/>
  <c r="I433" i="3" s="1"/>
  <c r="BA433" i="3" s="1"/>
  <c r="AA437" i="3"/>
  <c r="AJ439" i="3"/>
  <c r="P439" i="3"/>
  <c r="X439" i="3" s="1"/>
  <c r="AU439" i="3"/>
  <c r="AV439" i="3" s="1"/>
  <c r="AR435" i="3"/>
  <c r="L442" i="3"/>
  <c r="AE436" i="3"/>
  <c r="AD436" i="3"/>
  <c r="AB437" i="3"/>
  <c r="M441" i="3"/>
  <c r="AO439" i="3"/>
  <c r="AS435" i="3" l="1"/>
  <c r="AT435" i="3" s="1"/>
  <c r="K435" i="3" s="1"/>
  <c r="AP438" i="3"/>
  <c r="AQ438" i="3" s="1"/>
  <c r="J438" i="3" s="1"/>
  <c r="AA438" i="3"/>
  <c r="AR434" i="3"/>
  <c r="AO440" i="3"/>
  <c r="AK434" i="3"/>
  <c r="AL434" i="3" s="1"/>
  <c r="AM434" i="3" s="1"/>
  <c r="H434" i="3" s="1"/>
  <c r="I434" i="3" s="1"/>
  <c r="BA434" i="3" s="1"/>
  <c r="BC435" i="3" s="1"/>
  <c r="Y439" i="3"/>
  <c r="BB433" i="3"/>
  <c r="BC433" i="3"/>
  <c r="U439" i="3"/>
  <c r="Z439" i="3" s="1"/>
  <c r="AF436" i="3"/>
  <c r="AH436" i="3" s="1"/>
  <c r="AI436" i="3" s="1"/>
  <c r="L443" i="3"/>
  <c r="S441" i="3"/>
  <c r="R441" i="3"/>
  <c r="Q441" i="3"/>
  <c r="O441" i="3"/>
  <c r="AN441" i="3"/>
  <c r="T441" i="3"/>
  <c r="N441" i="3"/>
  <c r="AT434" i="3"/>
  <c r="K434" i="3" s="1"/>
  <c r="AD437" i="3"/>
  <c r="AE437" i="3"/>
  <c r="AE438" i="3"/>
  <c r="AD438" i="3"/>
  <c r="M442" i="3"/>
  <c r="N442" i="3" s="1"/>
  <c r="AU440" i="3"/>
  <c r="AV440" i="3" s="1"/>
  <c r="AJ440" i="3"/>
  <c r="P440" i="3"/>
  <c r="U440" i="3" s="1"/>
  <c r="V440" i="3"/>
  <c r="W440" i="3" s="1"/>
  <c r="AG436" i="3" l="1"/>
  <c r="BC434" i="3"/>
  <c r="BB434" i="3"/>
  <c r="BB435" i="3"/>
  <c r="X440" i="3"/>
  <c r="Y440" i="3" s="1"/>
  <c r="Z440" i="3"/>
  <c r="V441" i="3"/>
  <c r="W441" i="3" s="1"/>
  <c r="L444" i="3"/>
  <c r="P441" i="3"/>
  <c r="U441" i="3" s="1"/>
  <c r="AJ441" i="3"/>
  <c r="AU441" i="3"/>
  <c r="AV441" i="3" s="1"/>
  <c r="S442" i="3"/>
  <c r="T442" i="3"/>
  <c r="R442" i="3"/>
  <c r="AN442" i="3"/>
  <c r="Q442" i="3"/>
  <c r="O442" i="3"/>
  <c r="AX435" i="3"/>
  <c r="AY435" i="3" s="1"/>
  <c r="AR436" i="3"/>
  <c r="AS436" i="3"/>
  <c r="AF438" i="3"/>
  <c r="AG438" i="3" s="1"/>
  <c r="AO441" i="3"/>
  <c r="AK436" i="3"/>
  <c r="M443" i="3"/>
  <c r="N443" i="3" s="1"/>
  <c r="AF437" i="3"/>
  <c r="AH437" i="3" s="1"/>
  <c r="AI437" i="3" s="1"/>
  <c r="AX434" i="3"/>
  <c r="AY434" i="3" s="1"/>
  <c r="AA439" i="3"/>
  <c r="AB439" i="3"/>
  <c r="AC439" i="3"/>
  <c r="AP439" i="3"/>
  <c r="AQ439" i="3" s="1"/>
  <c r="J439" i="3" s="1"/>
  <c r="Z441" i="3" l="1"/>
  <c r="AP440" i="3"/>
  <c r="AQ440" i="3" s="1"/>
  <c r="J440" i="3" s="1"/>
  <c r="AH438" i="3"/>
  <c r="AI438" i="3" s="1"/>
  <c r="AS438" i="3" s="1"/>
  <c r="X441" i="3"/>
  <c r="AB441" i="3" s="1"/>
  <c r="AO442" i="3"/>
  <c r="AG437" i="3"/>
  <c r="AK437" i="3" s="1"/>
  <c r="AK438" i="3"/>
  <c r="AL438" i="3" s="1"/>
  <c r="AM438" i="3" s="1"/>
  <c r="H438" i="3" s="1"/>
  <c r="I438" i="3" s="1"/>
  <c r="BA438" i="3" s="1"/>
  <c r="AR437" i="3"/>
  <c r="AD439" i="3"/>
  <c r="AE439" i="3"/>
  <c r="L445" i="3"/>
  <c r="AC441" i="3"/>
  <c r="Q443" i="3"/>
  <c r="R443" i="3"/>
  <c r="AN443" i="3"/>
  <c r="T443" i="3"/>
  <c r="S443" i="3"/>
  <c r="O443" i="3"/>
  <c r="V442" i="3"/>
  <c r="W442" i="3" s="1"/>
  <c r="M444" i="3"/>
  <c r="N444" i="3" s="1"/>
  <c r="AL436" i="3"/>
  <c r="AM436" i="3" s="1"/>
  <c r="H436" i="3" s="1"/>
  <c r="I436" i="3" s="1"/>
  <c r="BA436" i="3" s="1"/>
  <c r="AT436" i="3"/>
  <c r="K436" i="3" s="1"/>
  <c r="AB440" i="3"/>
  <c r="AA440" i="3"/>
  <c r="AC440" i="3"/>
  <c r="P442" i="3"/>
  <c r="U442" i="3" s="1"/>
  <c r="AU442" i="3"/>
  <c r="AV442" i="3" s="1"/>
  <c r="AJ442" i="3"/>
  <c r="Y441" i="3" l="1"/>
  <c r="AA441" i="3"/>
  <c r="AR438" i="3"/>
  <c r="AP441" i="3"/>
  <c r="AQ441" i="3" s="1"/>
  <c r="J441" i="3" s="1"/>
  <c r="AS437" i="3"/>
  <c r="AT437" i="3" s="1"/>
  <c r="K437" i="3" s="1"/>
  <c r="Z442" i="3"/>
  <c r="AC442" i="3" s="1"/>
  <c r="AO443" i="3"/>
  <c r="BC436" i="3"/>
  <c r="BB436" i="3"/>
  <c r="AX436" i="3"/>
  <c r="AY436" i="3" s="1"/>
  <c r="V443" i="3"/>
  <c r="W443" i="3" s="1"/>
  <c r="AL437" i="3"/>
  <c r="AM437" i="3" s="1"/>
  <c r="H437" i="3" s="1"/>
  <c r="I437" i="3" s="1"/>
  <c r="BA437" i="3" s="1"/>
  <c r="BC438" i="3" s="1"/>
  <c r="X442" i="3"/>
  <c r="M445" i="3"/>
  <c r="N445" i="3" s="1"/>
  <c r="AF439" i="3"/>
  <c r="AH439" i="3" s="1"/>
  <c r="AI439" i="3" s="1"/>
  <c r="P443" i="3"/>
  <c r="X443" i="3" s="1"/>
  <c r="AJ443" i="3"/>
  <c r="AU443" i="3"/>
  <c r="AV443" i="3" s="1"/>
  <c r="AE440" i="3"/>
  <c r="AD440" i="3"/>
  <c r="AD441" i="3"/>
  <c r="AE441" i="3"/>
  <c r="AT438" i="3"/>
  <c r="K438" i="3" s="1"/>
  <c r="R444" i="3"/>
  <c r="AN444" i="3"/>
  <c r="S444" i="3"/>
  <c r="O444" i="3"/>
  <c r="Q444" i="3"/>
  <c r="T444" i="3"/>
  <c r="L446" i="3"/>
  <c r="AB442" i="3" l="1"/>
  <c r="AG439" i="3"/>
  <c r="AS439" i="3" s="1"/>
  <c r="AX437" i="3"/>
  <c r="AY437" i="3" s="1"/>
  <c r="AD442" i="3"/>
  <c r="AE442" i="3"/>
  <c r="AR439" i="3"/>
  <c r="Y443" i="3"/>
  <c r="L447" i="3"/>
  <c r="AU444" i="3"/>
  <c r="AV444" i="3" s="1"/>
  <c r="P444" i="3"/>
  <c r="X444" i="3" s="1"/>
  <c r="AJ444" i="3"/>
  <c r="Y442" i="3"/>
  <c r="AP442" i="3"/>
  <c r="AQ442" i="3" s="1"/>
  <c r="J442" i="3" s="1"/>
  <c r="V444" i="3"/>
  <c r="W444" i="3" s="1"/>
  <c r="AX438" i="3"/>
  <c r="AY438" i="3" s="1"/>
  <c r="AF441" i="3"/>
  <c r="AH441" i="3" s="1"/>
  <c r="AI441" i="3" s="1"/>
  <c r="AG441" i="3"/>
  <c r="AF440" i="3"/>
  <c r="AG440" i="3" s="1"/>
  <c r="S445" i="3"/>
  <c r="Q445" i="3"/>
  <c r="R445" i="3"/>
  <c r="T445" i="3"/>
  <c r="AN445" i="3"/>
  <c r="O445" i="3"/>
  <c r="BC437" i="3"/>
  <c r="BB437" i="3"/>
  <c r="U443" i="3"/>
  <c r="Z443" i="3" s="1"/>
  <c r="AP443" i="3" s="1"/>
  <c r="AQ443" i="3" s="1"/>
  <c r="J443" i="3" s="1"/>
  <c r="M446" i="3"/>
  <c r="AO444" i="3"/>
  <c r="BB438" i="3"/>
  <c r="AA442" i="3"/>
  <c r="AK439" i="3" l="1"/>
  <c r="AL439" i="3" s="1"/>
  <c r="AM439" i="3" s="1"/>
  <c r="H439" i="3" s="1"/>
  <c r="I439" i="3" s="1"/>
  <c r="BA439" i="3" s="1"/>
  <c r="U444" i="3"/>
  <c r="Z444" i="3" s="1"/>
  <c r="AA444" i="3" s="1"/>
  <c r="AT439" i="3"/>
  <c r="K439" i="3" s="1"/>
  <c r="AX439" i="3" s="1"/>
  <c r="AY439" i="3" s="1"/>
  <c r="AO445" i="3"/>
  <c r="Y444" i="3"/>
  <c r="R446" i="3"/>
  <c r="T446" i="3"/>
  <c r="Q446" i="3"/>
  <c r="S446" i="3"/>
  <c r="AN446" i="3"/>
  <c r="O446" i="3"/>
  <c r="AH440" i="3"/>
  <c r="AI440" i="3" s="1"/>
  <c r="AC443" i="3"/>
  <c r="AA443" i="3"/>
  <c r="AB443" i="3"/>
  <c r="V445" i="3"/>
  <c r="W445" i="3" s="1"/>
  <c r="M447" i="3"/>
  <c r="N447" i="3" s="1"/>
  <c r="N446" i="3"/>
  <c r="AF442" i="3"/>
  <c r="AH442" i="3" s="1"/>
  <c r="AI442" i="3" s="1"/>
  <c r="AS441" i="3"/>
  <c r="AR441" i="3"/>
  <c r="AK441" i="3"/>
  <c r="AJ445" i="3"/>
  <c r="P445" i="3"/>
  <c r="X445" i="3" s="1"/>
  <c r="AU445" i="3"/>
  <c r="AV445" i="3" s="1"/>
  <c r="L448" i="3"/>
  <c r="AP444" i="3" l="1"/>
  <c r="AQ444" i="3" s="1"/>
  <c r="J444" i="3" s="1"/>
  <c r="AC444" i="3"/>
  <c r="AB444" i="3"/>
  <c r="AD444" i="3" s="1"/>
  <c r="U445" i="3"/>
  <c r="Z445" i="3" s="1"/>
  <c r="AB445" i="3" s="1"/>
  <c r="AG442" i="3"/>
  <c r="AK442" i="3" s="1"/>
  <c r="AO446" i="3"/>
  <c r="Y445" i="3"/>
  <c r="AP445" i="3"/>
  <c r="AQ445" i="3" s="1"/>
  <c r="J445" i="3" s="1"/>
  <c r="BC439" i="3"/>
  <c r="BB439" i="3"/>
  <c r="M448" i="3"/>
  <c r="N448" i="3" s="1"/>
  <c r="AT441" i="3"/>
  <c r="K441" i="3" s="1"/>
  <c r="P446" i="3"/>
  <c r="U446" i="3" s="1"/>
  <c r="AJ446" i="3"/>
  <c r="AU446" i="3"/>
  <c r="AV446" i="3" s="1"/>
  <c r="AL441" i="3"/>
  <c r="AM441" i="3" s="1"/>
  <c r="H441" i="3" s="1"/>
  <c r="I441" i="3" s="1"/>
  <c r="BA441" i="3" s="1"/>
  <c r="S447" i="3"/>
  <c r="Q447" i="3"/>
  <c r="R447" i="3"/>
  <c r="AN447" i="3"/>
  <c r="O447" i="3"/>
  <c r="T447" i="3"/>
  <c r="AR440" i="3"/>
  <c r="AS440" i="3"/>
  <c r="AR442" i="3"/>
  <c r="L449" i="3"/>
  <c r="AD443" i="3"/>
  <c r="AE443" i="3"/>
  <c r="V446" i="3"/>
  <c r="W446" i="3" s="1"/>
  <c r="AK440" i="3"/>
  <c r="AO447" i="3" l="1"/>
  <c r="AC445" i="3"/>
  <c r="AS442" i="3"/>
  <c r="AE444" i="3"/>
  <c r="AA445" i="3"/>
  <c r="AT442" i="3"/>
  <c r="K442" i="3" s="1"/>
  <c r="AX442" i="3" s="1"/>
  <c r="AY442" i="3" s="1"/>
  <c r="Z446" i="3"/>
  <c r="AC446" i="3" s="1"/>
  <c r="AX441" i="3"/>
  <c r="AY441" i="3" s="1"/>
  <c r="AF443" i="3"/>
  <c r="AG443" i="3" s="1"/>
  <c r="X446" i="3"/>
  <c r="S448" i="3"/>
  <c r="R448" i="3"/>
  <c r="Q448" i="3"/>
  <c r="T448" i="3"/>
  <c r="O448" i="3"/>
  <c r="AN448" i="3"/>
  <c r="L450" i="3"/>
  <c r="M449" i="3"/>
  <c r="P447" i="3"/>
  <c r="X447" i="3" s="1"/>
  <c r="AJ447" i="3"/>
  <c r="AU447" i="3"/>
  <c r="AV447" i="3" s="1"/>
  <c r="V447" i="3"/>
  <c r="W447" i="3" s="1"/>
  <c r="AE445" i="3"/>
  <c r="AD445" i="3"/>
  <c r="AL440" i="3"/>
  <c r="AM440" i="3" s="1"/>
  <c r="H440" i="3" s="1"/>
  <c r="I440" i="3" s="1"/>
  <c r="BA440" i="3" s="1"/>
  <c r="BB441" i="3" s="1"/>
  <c r="AL442" i="3"/>
  <c r="AM442" i="3" s="1"/>
  <c r="H442" i="3" s="1"/>
  <c r="I442" i="3" s="1"/>
  <c r="BA442" i="3" s="1"/>
  <c r="AT440" i="3"/>
  <c r="K440" i="3" s="1"/>
  <c r="AF444" i="3"/>
  <c r="AH444" i="3" s="1"/>
  <c r="AI444" i="3" s="1"/>
  <c r="U447" i="3" l="1"/>
  <c r="Z447" i="3" s="1"/>
  <c r="AH443" i="3"/>
  <c r="AI443" i="3" s="1"/>
  <c r="AK443" i="3" s="1"/>
  <c r="AL443" i="3" s="1"/>
  <c r="AG444" i="3"/>
  <c r="AS444" i="3" s="1"/>
  <c r="AR444" i="3"/>
  <c r="BC442" i="3"/>
  <c r="BB442" i="3"/>
  <c r="Y447" i="3"/>
  <c r="AJ448" i="3"/>
  <c r="AU448" i="3"/>
  <c r="AV448" i="3" s="1"/>
  <c r="P448" i="3"/>
  <c r="U448" i="3" s="1"/>
  <c r="L451" i="3"/>
  <c r="M450" i="3"/>
  <c r="AX440" i="3"/>
  <c r="AY440" i="3" s="1"/>
  <c r="AO448" i="3"/>
  <c r="Y446" i="3"/>
  <c r="AP446" i="3"/>
  <c r="AQ446" i="3" s="1"/>
  <c r="J446" i="3" s="1"/>
  <c r="AB446" i="3"/>
  <c r="S449" i="3"/>
  <c r="R449" i="3"/>
  <c r="Q449" i="3"/>
  <c r="AN449" i="3"/>
  <c r="O449" i="3"/>
  <c r="T449" i="3"/>
  <c r="AF445" i="3"/>
  <c r="AH445" i="3" s="1"/>
  <c r="AI445" i="3" s="1"/>
  <c r="AA446" i="3"/>
  <c r="BC440" i="3"/>
  <c r="BB440" i="3"/>
  <c r="N449" i="3"/>
  <c r="BC441" i="3"/>
  <c r="V448" i="3"/>
  <c r="W448" i="3" s="1"/>
  <c r="AR443" i="3" l="1"/>
  <c r="AS443" i="3"/>
  <c r="AT443" i="3" s="1"/>
  <c r="K443" i="3" s="1"/>
  <c r="AK444" i="3"/>
  <c r="AL444" i="3" s="1"/>
  <c r="AM444" i="3" s="1"/>
  <c r="H444" i="3" s="1"/>
  <c r="I444" i="3" s="1"/>
  <c r="BA444" i="3" s="1"/>
  <c r="AT444" i="3"/>
  <c r="K444" i="3" s="1"/>
  <c r="AX444" i="3" s="1"/>
  <c r="AY444" i="3" s="1"/>
  <c r="X448" i="3"/>
  <c r="Y448" i="3" s="1"/>
  <c r="AM443" i="3"/>
  <c r="H443" i="3" s="1"/>
  <c r="I443" i="3" s="1"/>
  <c r="BA443" i="3" s="1"/>
  <c r="BB443" i="3" s="1"/>
  <c r="AG445" i="3"/>
  <c r="AK445" i="3" s="1"/>
  <c r="AO449" i="3"/>
  <c r="Z448" i="3"/>
  <c r="AB448" i="3" s="1"/>
  <c r="AR445" i="3"/>
  <c r="L452" i="3"/>
  <c r="AU449" i="3"/>
  <c r="AV449" i="3" s="1"/>
  <c r="AJ449" i="3"/>
  <c r="P449" i="3"/>
  <c r="U449" i="3" s="1"/>
  <c r="AA447" i="3"/>
  <c r="AC447" i="3"/>
  <c r="AB447" i="3"/>
  <c r="AN450" i="3"/>
  <c r="T450" i="3"/>
  <c r="S450" i="3"/>
  <c r="R450" i="3"/>
  <c r="O450" i="3"/>
  <c r="Q450" i="3"/>
  <c r="N450" i="3"/>
  <c r="M451" i="3"/>
  <c r="V449" i="3"/>
  <c r="W449" i="3" s="1"/>
  <c r="AD446" i="3"/>
  <c r="AE446" i="3"/>
  <c r="AP447" i="3"/>
  <c r="AQ447" i="3" s="1"/>
  <c r="J447" i="3" s="1"/>
  <c r="AS445" i="3" l="1"/>
  <c r="AT445" i="3" s="1"/>
  <c r="K445" i="3" s="1"/>
  <c r="BC443" i="3"/>
  <c r="AP448" i="3"/>
  <c r="AQ448" i="3" s="1"/>
  <c r="J448" i="3" s="1"/>
  <c r="X449" i="3"/>
  <c r="Y449" i="3" s="1"/>
  <c r="AA448" i="3"/>
  <c r="AC448" i="3"/>
  <c r="AE448" i="3" s="1"/>
  <c r="AO450" i="3"/>
  <c r="AX443" i="3"/>
  <c r="AY443" i="3" s="1"/>
  <c r="BC444" i="3"/>
  <c r="BB444" i="3"/>
  <c r="P450" i="3"/>
  <c r="X450" i="3" s="1"/>
  <c r="AJ450" i="3"/>
  <c r="AU450" i="3"/>
  <c r="AV450" i="3" s="1"/>
  <c r="AE447" i="3"/>
  <c r="AD447" i="3"/>
  <c r="Z449" i="3"/>
  <c r="R451" i="3"/>
  <c r="T451" i="3"/>
  <c r="S451" i="3"/>
  <c r="Q451" i="3"/>
  <c r="O451" i="3"/>
  <c r="AN451" i="3"/>
  <c r="N451" i="3"/>
  <c r="L453" i="3"/>
  <c r="AL445" i="3"/>
  <c r="AM445" i="3" s="1"/>
  <c r="H445" i="3" s="1"/>
  <c r="I445" i="3" s="1"/>
  <c r="BA445" i="3" s="1"/>
  <c r="M452" i="3"/>
  <c r="V450" i="3"/>
  <c r="W450" i="3" s="1"/>
  <c r="AF446" i="3"/>
  <c r="AG446" i="3" s="1"/>
  <c r="AP449" i="3" l="1"/>
  <c r="AQ449" i="3" s="1"/>
  <c r="J449" i="3" s="1"/>
  <c r="AD448" i="3"/>
  <c r="AH446" i="3"/>
  <c r="AI446" i="3" s="1"/>
  <c r="AK446" i="3" s="1"/>
  <c r="AX445" i="3"/>
  <c r="AY445" i="3" s="1"/>
  <c r="U450" i="3"/>
  <c r="Z450" i="3" s="1"/>
  <c r="AB450" i="3" s="1"/>
  <c r="Y450" i="3"/>
  <c r="M453" i="3"/>
  <c r="N453" i="3" s="1"/>
  <c r="AO451" i="3"/>
  <c r="S452" i="3"/>
  <c r="Q452" i="3"/>
  <c r="T452" i="3"/>
  <c r="AN452" i="3"/>
  <c r="O452" i="3"/>
  <c r="R452" i="3"/>
  <c r="AJ451" i="3"/>
  <c r="P451" i="3"/>
  <c r="X451" i="3" s="1"/>
  <c r="AU451" i="3"/>
  <c r="AV451" i="3" s="1"/>
  <c r="AA449" i="3"/>
  <c r="AB449" i="3"/>
  <c r="AC449" i="3"/>
  <c r="AF447" i="3"/>
  <c r="AH447" i="3" s="1"/>
  <c r="AI447" i="3" s="1"/>
  <c r="V451" i="3"/>
  <c r="W451" i="3" s="1"/>
  <c r="N452" i="3"/>
  <c r="BC445" i="3"/>
  <c r="BB445" i="3"/>
  <c r="AF448" i="3"/>
  <c r="AG448" i="3" s="1"/>
  <c r="L454" i="3"/>
  <c r="AR446" i="3" l="1"/>
  <c r="AS446" i="3"/>
  <c r="AA450" i="3"/>
  <c r="AP450" i="3"/>
  <c r="AQ450" i="3" s="1"/>
  <c r="J450" i="3" s="1"/>
  <c r="AC450" i="3"/>
  <c r="AE450" i="3" s="1"/>
  <c r="U451" i="3"/>
  <c r="Z451" i="3" s="1"/>
  <c r="AP451" i="3" s="1"/>
  <c r="AQ451" i="3" s="1"/>
  <c r="J451" i="3" s="1"/>
  <c r="AH448" i="3"/>
  <c r="AI448" i="3" s="1"/>
  <c r="AK448" i="3" s="1"/>
  <c r="AL448" i="3" s="1"/>
  <c r="AM448" i="3" s="1"/>
  <c r="H448" i="3" s="1"/>
  <c r="I448" i="3" s="1"/>
  <c r="BA448" i="3" s="1"/>
  <c r="AG447" i="3"/>
  <c r="AK447" i="3" s="1"/>
  <c r="AR447" i="3"/>
  <c r="Y451" i="3"/>
  <c r="L455" i="3"/>
  <c r="AO452" i="3"/>
  <c r="V452" i="3"/>
  <c r="W452" i="3" s="1"/>
  <c r="AT446" i="3"/>
  <c r="K446" i="3" s="1"/>
  <c r="AU452" i="3"/>
  <c r="AV452" i="3" s="1"/>
  <c r="P452" i="3"/>
  <c r="U452" i="3" s="1"/>
  <c r="AJ452" i="3"/>
  <c r="M454" i="3"/>
  <c r="Q453" i="3"/>
  <c r="S453" i="3"/>
  <c r="R453" i="3"/>
  <c r="O453" i="3"/>
  <c r="AN453" i="3"/>
  <c r="T453" i="3"/>
  <c r="AL446" i="3"/>
  <c r="AM446" i="3" s="1"/>
  <c r="H446" i="3" s="1"/>
  <c r="I446" i="3" s="1"/>
  <c r="BA446" i="3" s="1"/>
  <c r="AE449" i="3"/>
  <c r="AD449" i="3"/>
  <c r="AD450" i="3" l="1"/>
  <c r="AA451" i="3"/>
  <c r="AR448" i="3"/>
  <c r="AS448" i="3"/>
  <c r="AS447" i="3"/>
  <c r="AT447" i="3" s="1"/>
  <c r="K447" i="3" s="1"/>
  <c r="AX447" i="3" s="1"/>
  <c r="AY447" i="3" s="1"/>
  <c r="AC451" i="3"/>
  <c r="AB451" i="3"/>
  <c r="X452" i="3"/>
  <c r="Y452" i="3" s="1"/>
  <c r="S454" i="3"/>
  <c r="R454" i="3"/>
  <c r="Q454" i="3"/>
  <c r="AN454" i="3"/>
  <c r="O454" i="3"/>
  <c r="T454" i="3"/>
  <c r="AF450" i="3"/>
  <c r="AX446" i="3"/>
  <c r="AY446" i="3" s="1"/>
  <c r="AJ453" i="3"/>
  <c r="P453" i="3"/>
  <c r="X453" i="3" s="1"/>
  <c r="AU453" i="3"/>
  <c r="AV453" i="3" s="1"/>
  <c r="V453" i="3"/>
  <c r="W453" i="3" s="1"/>
  <c r="AO453" i="3"/>
  <c r="M455" i="3"/>
  <c r="N454" i="3"/>
  <c r="Z452" i="3"/>
  <c r="BB446" i="3"/>
  <c r="BC446" i="3"/>
  <c r="AL447" i="3"/>
  <c r="AM447" i="3" s="1"/>
  <c r="H447" i="3" s="1"/>
  <c r="I447" i="3" s="1"/>
  <c r="BA447" i="3" s="1"/>
  <c r="AF449" i="3"/>
  <c r="AH449" i="3" s="1"/>
  <c r="AI449" i="3" s="1"/>
  <c r="L456" i="3"/>
  <c r="AH450" i="3" l="1"/>
  <c r="AI450" i="3" s="1"/>
  <c r="AR450" i="3" s="1"/>
  <c r="AE451" i="3"/>
  <c r="AT448" i="3"/>
  <c r="K448" i="3" s="1"/>
  <c r="AX448" i="3" s="1"/>
  <c r="AY448" i="3" s="1"/>
  <c r="AD451" i="3"/>
  <c r="AG449" i="3"/>
  <c r="AK449" i="3" s="1"/>
  <c r="U453" i="3"/>
  <c r="Z453" i="3" s="1"/>
  <c r="AB453" i="3" s="1"/>
  <c r="AR449" i="3"/>
  <c r="BC447" i="3"/>
  <c r="BB447" i="3"/>
  <c r="BB448" i="3"/>
  <c r="BC448" i="3"/>
  <c r="Y453" i="3"/>
  <c r="AO454" i="3"/>
  <c r="AA452" i="3"/>
  <c r="AB452" i="3"/>
  <c r="AC452" i="3"/>
  <c r="V454" i="3"/>
  <c r="W454" i="3" s="1"/>
  <c r="L457" i="3"/>
  <c r="AP452" i="3"/>
  <c r="AQ452" i="3" s="1"/>
  <c r="J452" i="3" s="1"/>
  <c r="AF451" i="3"/>
  <c r="AG451" i="3" s="1"/>
  <c r="P454" i="3"/>
  <c r="U454" i="3" s="1"/>
  <c r="AU454" i="3"/>
  <c r="AV454" i="3" s="1"/>
  <c r="AJ454" i="3"/>
  <c r="AG450" i="3"/>
  <c r="S455" i="3"/>
  <c r="AN455" i="3"/>
  <c r="R455" i="3"/>
  <c r="Q455" i="3"/>
  <c r="O455" i="3"/>
  <c r="T455" i="3"/>
  <c r="N455" i="3"/>
  <c r="M456" i="3"/>
  <c r="N456" i="3"/>
  <c r="AK450" i="3" l="1"/>
  <c r="AL450" i="3" s="1"/>
  <c r="AM450" i="3" s="1"/>
  <c r="H450" i="3" s="1"/>
  <c r="I450" i="3" s="1"/>
  <c r="BA450" i="3" s="1"/>
  <c r="AS449" i="3"/>
  <c r="AT449" i="3" s="1"/>
  <c r="K449" i="3" s="1"/>
  <c r="AA453" i="3"/>
  <c r="AC453" i="3"/>
  <c r="AP453" i="3"/>
  <c r="AQ453" i="3" s="1"/>
  <c r="J453" i="3" s="1"/>
  <c r="Z454" i="3"/>
  <c r="AC454" i="3" s="1"/>
  <c r="X454" i="3"/>
  <c r="Y454" i="3" s="1"/>
  <c r="AD452" i="3"/>
  <c r="AE452" i="3"/>
  <c r="M457" i="3"/>
  <c r="AH451" i="3"/>
  <c r="AI451" i="3" s="1"/>
  <c r="AJ455" i="3"/>
  <c r="P455" i="3"/>
  <c r="X455" i="3" s="1"/>
  <c r="AU455" i="3"/>
  <c r="AV455" i="3" s="1"/>
  <c r="AE453" i="3"/>
  <c r="AD453" i="3"/>
  <c r="L458" i="3"/>
  <c r="AO455" i="3"/>
  <c r="AL449" i="3"/>
  <c r="AM449" i="3" s="1"/>
  <c r="H449" i="3" s="1"/>
  <c r="I449" i="3" s="1"/>
  <c r="BA449" i="3" s="1"/>
  <c r="R456" i="3"/>
  <c r="S456" i="3"/>
  <c r="T456" i="3"/>
  <c r="O456" i="3"/>
  <c r="AN456" i="3"/>
  <c r="Q456" i="3"/>
  <c r="AS450" i="3"/>
  <c r="AT450" i="3" s="1"/>
  <c r="K450" i="3" s="1"/>
  <c r="V455" i="3"/>
  <c r="W455" i="3" s="1"/>
  <c r="AP454" i="3" l="1"/>
  <c r="AQ454" i="3" s="1"/>
  <c r="J454" i="3" s="1"/>
  <c r="AB454" i="3"/>
  <c r="AD454" i="3" s="1"/>
  <c r="AA454" i="3"/>
  <c r="BB450" i="3"/>
  <c r="BC450" i="3"/>
  <c r="Y455" i="3"/>
  <c r="AX449" i="3"/>
  <c r="AY449" i="3" s="1"/>
  <c r="AF453" i="3"/>
  <c r="AH453" i="3" s="1"/>
  <c r="AI453" i="3" s="1"/>
  <c r="V456" i="3"/>
  <c r="W456" i="3" s="1"/>
  <c r="AS451" i="3"/>
  <c r="AR451" i="3"/>
  <c r="L459" i="3"/>
  <c r="R457" i="3"/>
  <c r="S457" i="3"/>
  <c r="AN457" i="3"/>
  <c r="T457" i="3"/>
  <c r="Q457" i="3"/>
  <c r="O457" i="3"/>
  <c r="U455" i="3"/>
  <c r="Z455" i="3" s="1"/>
  <c r="AP455" i="3" s="1"/>
  <c r="AQ455" i="3" s="1"/>
  <c r="J455" i="3" s="1"/>
  <c r="AX450" i="3"/>
  <c r="AY450" i="3" s="1"/>
  <c r="AK451" i="3"/>
  <c r="P456" i="3"/>
  <c r="X456" i="3" s="1"/>
  <c r="AJ456" i="3"/>
  <c r="AU456" i="3"/>
  <c r="AV456" i="3" s="1"/>
  <c r="M458" i="3"/>
  <c r="N458" i="3" s="1"/>
  <c r="N457" i="3"/>
  <c r="AF452" i="3"/>
  <c r="AH452" i="3" s="1"/>
  <c r="AI452" i="3" s="1"/>
  <c r="BB449" i="3"/>
  <c r="BC449" i="3"/>
  <c r="AO456" i="3"/>
  <c r="AE454" i="3" l="1"/>
  <c r="AF454" i="3" s="1"/>
  <c r="AG454" i="3" s="1"/>
  <c r="AO457" i="3"/>
  <c r="AT451" i="3"/>
  <c r="K451" i="3" s="1"/>
  <c r="AX451" i="3" s="1"/>
  <c r="AY451" i="3" s="1"/>
  <c r="AG453" i="3"/>
  <c r="AS453" i="3" s="1"/>
  <c r="AG452" i="3"/>
  <c r="AS452" i="3" s="1"/>
  <c r="AR452" i="3"/>
  <c r="AR453" i="3"/>
  <c r="Y456" i="3"/>
  <c r="AJ457" i="3"/>
  <c r="P457" i="3"/>
  <c r="U457" i="3" s="1"/>
  <c r="AU457" i="3"/>
  <c r="AV457" i="3" s="1"/>
  <c r="V457" i="3"/>
  <c r="W457" i="3" s="1"/>
  <c r="L460" i="3"/>
  <c r="U456" i="3"/>
  <c r="Z456" i="3" s="1"/>
  <c r="AP456" i="3" s="1"/>
  <c r="AQ456" i="3" s="1"/>
  <c r="J456" i="3" s="1"/>
  <c r="S458" i="3"/>
  <c r="R458" i="3"/>
  <c r="Q458" i="3"/>
  <c r="AN458" i="3"/>
  <c r="O458" i="3"/>
  <c r="T458" i="3"/>
  <c r="AB455" i="3"/>
  <c r="AA455" i="3"/>
  <c r="AC455" i="3"/>
  <c r="AL451" i="3"/>
  <c r="AM451" i="3" s="1"/>
  <c r="H451" i="3" s="1"/>
  <c r="I451" i="3" s="1"/>
  <c r="BA451" i="3" s="1"/>
  <c r="M459" i="3"/>
  <c r="N459" i="3" s="1"/>
  <c r="X457" i="3" l="1"/>
  <c r="Y457" i="3" s="1"/>
  <c r="AK452" i="3"/>
  <c r="AL452" i="3" s="1"/>
  <c r="AM452" i="3" s="1"/>
  <c r="H452" i="3" s="1"/>
  <c r="I452" i="3" s="1"/>
  <c r="BA452" i="3" s="1"/>
  <c r="AT452" i="3"/>
  <c r="K452" i="3" s="1"/>
  <c r="AX452" i="3" s="1"/>
  <c r="AY452" i="3" s="1"/>
  <c r="AH454" i="3"/>
  <c r="AI454" i="3" s="1"/>
  <c r="AR454" i="3" s="1"/>
  <c r="AT453" i="3"/>
  <c r="K453" i="3" s="1"/>
  <c r="AX453" i="3" s="1"/>
  <c r="AY453" i="3" s="1"/>
  <c r="AK453" i="3"/>
  <c r="AL453" i="3" s="1"/>
  <c r="AM453" i="3" s="1"/>
  <c r="H453" i="3" s="1"/>
  <c r="I453" i="3" s="1"/>
  <c r="BA453" i="3" s="1"/>
  <c r="Z457" i="3"/>
  <c r="AC457" i="3" s="1"/>
  <c r="AO458" i="3"/>
  <c r="V458" i="3"/>
  <c r="W458" i="3" s="1"/>
  <c r="AC456" i="3"/>
  <c r="AA456" i="3"/>
  <c r="AB456" i="3"/>
  <c r="M460" i="3"/>
  <c r="N460" i="3" s="1"/>
  <c r="L461" i="3"/>
  <c r="BC451" i="3"/>
  <c r="BB451" i="3"/>
  <c r="AJ458" i="3"/>
  <c r="P458" i="3"/>
  <c r="X458" i="3" s="1"/>
  <c r="AU458" i="3"/>
  <c r="AV458" i="3" s="1"/>
  <c r="S459" i="3"/>
  <c r="O459" i="3"/>
  <c r="Q459" i="3"/>
  <c r="T459" i="3"/>
  <c r="AN459" i="3"/>
  <c r="R459" i="3"/>
  <c r="AD455" i="3"/>
  <c r="AE455" i="3"/>
  <c r="AK454" i="3" l="1"/>
  <c r="AL454" i="3" s="1"/>
  <c r="AM454" i="3" s="1"/>
  <c r="H454" i="3" s="1"/>
  <c r="I454" i="3" s="1"/>
  <c r="BA454" i="3" s="1"/>
  <c r="BC454" i="3" s="1"/>
  <c r="AS454" i="3"/>
  <c r="AT454" i="3" s="1"/>
  <c r="K454" i="3" s="1"/>
  <c r="AP457" i="3"/>
  <c r="AQ457" i="3" s="1"/>
  <c r="J457" i="3" s="1"/>
  <c r="AB457" i="3"/>
  <c r="AA457" i="3"/>
  <c r="U458" i="3"/>
  <c r="Z458" i="3" s="1"/>
  <c r="AO459" i="3"/>
  <c r="BC453" i="3"/>
  <c r="BB453" i="3"/>
  <c r="Y458" i="3"/>
  <c r="P459" i="3"/>
  <c r="X459" i="3" s="1"/>
  <c r="AJ459" i="3"/>
  <c r="AU459" i="3"/>
  <c r="AV459" i="3" s="1"/>
  <c r="S460" i="3"/>
  <c r="R460" i="3"/>
  <c r="T460" i="3"/>
  <c r="O460" i="3"/>
  <c r="Q460" i="3"/>
  <c r="AN460" i="3"/>
  <c r="AD457" i="3"/>
  <c r="AE457" i="3"/>
  <c r="M461" i="3"/>
  <c r="V459" i="3"/>
  <c r="W459" i="3" s="1"/>
  <c r="BB452" i="3"/>
  <c r="BC452" i="3"/>
  <c r="AF455" i="3"/>
  <c r="AG455" i="3" s="1"/>
  <c r="AD456" i="3"/>
  <c r="AE456" i="3"/>
  <c r="L462" i="3"/>
  <c r="BB454" i="3" l="1"/>
  <c r="AH455" i="3"/>
  <c r="AI455" i="3" s="1"/>
  <c r="AK455" i="3" s="1"/>
  <c r="AO460" i="3"/>
  <c r="Y459" i="3"/>
  <c r="V460" i="3"/>
  <c r="W460" i="3" s="1"/>
  <c r="AF456" i="3"/>
  <c r="AH456" i="3" s="1"/>
  <c r="AI456" i="3" s="1"/>
  <c r="AJ460" i="3"/>
  <c r="P460" i="3"/>
  <c r="X460" i="3" s="1"/>
  <c r="AU460" i="3"/>
  <c r="AV460" i="3" s="1"/>
  <c r="L463" i="3"/>
  <c r="M462" i="3"/>
  <c r="N462" i="3" s="1"/>
  <c r="AF457" i="3"/>
  <c r="AG457" i="3" s="1"/>
  <c r="AX454" i="3"/>
  <c r="AY454" i="3" s="1"/>
  <c r="U459" i="3"/>
  <c r="Z459" i="3" s="1"/>
  <c r="AB458" i="3"/>
  <c r="AA458" i="3"/>
  <c r="AC458" i="3"/>
  <c r="R461" i="3"/>
  <c r="O461" i="3"/>
  <c r="AN461" i="3"/>
  <c r="S461" i="3"/>
  <c r="T461" i="3"/>
  <c r="Q461" i="3"/>
  <c r="N461" i="3"/>
  <c r="AP458" i="3"/>
  <c r="AQ458" i="3" s="1"/>
  <c r="J458" i="3" s="1"/>
  <c r="AR455" i="3" l="1"/>
  <c r="AS455" i="3"/>
  <c r="AT455" i="3" s="1"/>
  <c r="K455" i="3" s="1"/>
  <c r="AX455" i="3" s="1"/>
  <c r="AY455" i="3" s="1"/>
  <c r="AG456" i="3"/>
  <c r="AK456" i="3" s="1"/>
  <c r="AL456" i="3" s="1"/>
  <c r="AM456" i="3" s="1"/>
  <c r="H456" i="3" s="1"/>
  <c r="I456" i="3" s="1"/>
  <c r="BA456" i="3" s="1"/>
  <c r="AO461" i="3"/>
  <c r="U460" i="3"/>
  <c r="Z460" i="3" s="1"/>
  <c r="AH457" i="3"/>
  <c r="AI457" i="3" s="1"/>
  <c r="AK457" i="3" s="1"/>
  <c r="Y460" i="3"/>
  <c r="L464" i="3"/>
  <c r="AL455" i="3"/>
  <c r="AM455" i="3" s="1"/>
  <c r="H455" i="3" s="1"/>
  <c r="I455" i="3" s="1"/>
  <c r="BA455" i="3" s="1"/>
  <c r="V461" i="3"/>
  <c r="W461" i="3" s="1"/>
  <c r="AE458" i="3"/>
  <c r="AD458" i="3"/>
  <c r="AS456" i="3"/>
  <c r="AR456" i="3"/>
  <c r="AB459" i="3"/>
  <c r="AA459" i="3"/>
  <c r="AC459" i="3"/>
  <c r="M463" i="3"/>
  <c r="N463" i="3" s="1"/>
  <c r="AU461" i="3"/>
  <c r="AV461" i="3" s="1"/>
  <c r="P461" i="3"/>
  <c r="X461" i="3" s="1"/>
  <c r="AJ461" i="3"/>
  <c r="S462" i="3"/>
  <c r="Q462" i="3"/>
  <c r="AN462" i="3"/>
  <c r="T462" i="3"/>
  <c r="R462" i="3"/>
  <c r="O462" i="3"/>
  <c r="AP459" i="3"/>
  <c r="AQ459" i="3" s="1"/>
  <c r="J459" i="3" s="1"/>
  <c r="AL457" i="3" l="1"/>
  <c r="AM457" i="3" s="1"/>
  <c r="H457" i="3" s="1"/>
  <c r="I457" i="3" s="1"/>
  <c r="BA457" i="3" s="1"/>
  <c r="AR457" i="3"/>
  <c r="AS457" i="3"/>
  <c r="U461" i="3"/>
  <c r="Z461" i="3" s="1"/>
  <c r="AB461" i="3" s="1"/>
  <c r="AC460" i="3"/>
  <c r="AB460" i="3"/>
  <c r="AA460" i="3"/>
  <c r="Y461" i="3"/>
  <c r="V462" i="3"/>
  <c r="W462" i="3" s="1"/>
  <c r="AT456" i="3"/>
  <c r="K456" i="3" s="1"/>
  <c r="L465" i="3"/>
  <c r="AE459" i="3"/>
  <c r="AD459" i="3"/>
  <c r="BB456" i="3"/>
  <c r="BC456" i="3"/>
  <c r="BB455" i="3"/>
  <c r="BC455" i="3"/>
  <c r="AO462" i="3"/>
  <c r="P462" i="3"/>
  <c r="X462" i="3" s="1"/>
  <c r="AJ462" i="3"/>
  <c r="AU462" i="3"/>
  <c r="AV462" i="3" s="1"/>
  <c r="AP460" i="3"/>
  <c r="AQ460" i="3" s="1"/>
  <c r="J460" i="3" s="1"/>
  <c r="AF458" i="3"/>
  <c r="AH458" i="3" s="1"/>
  <c r="AI458" i="3" s="1"/>
  <c r="R463" i="3"/>
  <c r="S463" i="3"/>
  <c r="AN463" i="3"/>
  <c r="O463" i="3"/>
  <c r="T463" i="3"/>
  <c r="Q463" i="3"/>
  <c r="M464" i="3"/>
  <c r="N464" i="3" s="1"/>
  <c r="AO463" i="3" l="1"/>
  <c r="AA461" i="3"/>
  <c r="AT457" i="3"/>
  <c r="K457" i="3" s="1"/>
  <c r="AX457" i="3" s="1"/>
  <c r="AY457" i="3" s="1"/>
  <c r="AC461" i="3"/>
  <c r="AE461" i="3" s="1"/>
  <c r="AG458" i="3"/>
  <c r="AK458" i="3" s="1"/>
  <c r="BC457" i="3"/>
  <c r="BB457" i="3"/>
  <c r="AP461" i="3"/>
  <c r="AQ461" i="3" s="1"/>
  <c r="J461" i="3" s="1"/>
  <c r="Y462" i="3"/>
  <c r="AR458" i="3"/>
  <c r="AF459" i="3"/>
  <c r="AG459" i="3" s="1"/>
  <c r="U462" i="3"/>
  <c r="Z462" i="3" s="1"/>
  <c r="S464" i="3"/>
  <c r="T464" i="3"/>
  <c r="Q464" i="3"/>
  <c r="O464" i="3"/>
  <c r="R464" i="3"/>
  <c r="AN464" i="3"/>
  <c r="L466" i="3"/>
  <c r="AD460" i="3"/>
  <c r="AE460" i="3"/>
  <c r="P463" i="3"/>
  <c r="U463" i="3" s="1"/>
  <c r="AU463" i="3"/>
  <c r="AV463" i="3" s="1"/>
  <c r="AJ463" i="3"/>
  <c r="V463" i="3"/>
  <c r="W463" i="3" s="1"/>
  <c r="M465" i="3"/>
  <c r="N465" i="3"/>
  <c r="AX456" i="3"/>
  <c r="AY456" i="3" s="1"/>
  <c r="Z463" i="3" l="1"/>
  <c r="AO464" i="3"/>
  <c r="AD461" i="3"/>
  <c r="AS458" i="3"/>
  <c r="AT458" i="3" s="1"/>
  <c r="K458" i="3" s="1"/>
  <c r="X463" i="3"/>
  <c r="AP463" i="3" s="1"/>
  <c r="AQ463" i="3" s="1"/>
  <c r="J463" i="3" s="1"/>
  <c r="AF460" i="3"/>
  <c r="AH460" i="3" s="1"/>
  <c r="AI460" i="3" s="1"/>
  <c r="L467" i="3"/>
  <c r="AJ464" i="3"/>
  <c r="P464" i="3"/>
  <c r="U464" i="3" s="1"/>
  <c r="AU464" i="3"/>
  <c r="AV464" i="3" s="1"/>
  <c r="AC463" i="3"/>
  <c r="AF461" i="3"/>
  <c r="AL458" i="3"/>
  <c r="AM458" i="3" s="1"/>
  <c r="H458" i="3" s="1"/>
  <c r="I458" i="3" s="1"/>
  <c r="BA458" i="3" s="1"/>
  <c r="AA462" i="3"/>
  <c r="AC462" i="3"/>
  <c r="AB462" i="3"/>
  <c r="AP462" i="3"/>
  <c r="AQ462" i="3" s="1"/>
  <c r="J462" i="3" s="1"/>
  <c r="M466" i="3"/>
  <c r="N466" i="3" s="1"/>
  <c r="V464" i="3"/>
  <c r="W464" i="3" s="1"/>
  <c r="AH459" i="3"/>
  <c r="AI459" i="3" s="1"/>
  <c r="R465" i="3"/>
  <c r="AN465" i="3"/>
  <c r="Q465" i="3"/>
  <c r="T465" i="3"/>
  <c r="S465" i="3"/>
  <c r="O465" i="3"/>
  <c r="AH461" i="3" l="1"/>
  <c r="AI461" i="3" s="1"/>
  <c r="AR461" i="3" s="1"/>
  <c r="AB463" i="3"/>
  <c r="AE463" i="3" s="1"/>
  <c r="AA463" i="3"/>
  <c r="AO465" i="3"/>
  <c r="Y463" i="3"/>
  <c r="AX458" i="3"/>
  <c r="AY458" i="3" s="1"/>
  <c r="AG461" i="3"/>
  <c r="X464" i="3"/>
  <c r="Y464" i="3" s="1"/>
  <c r="AG460" i="3"/>
  <c r="AS460" i="3" s="1"/>
  <c r="AR460" i="3"/>
  <c r="AS459" i="3"/>
  <c r="AR459" i="3"/>
  <c r="V465" i="3"/>
  <c r="W465" i="3" s="1"/>
  <c r="Z464" i="3"/>
  <c r="R466" i="3"/>
  <c r="S466" i="3"/>
  <c r="Q466" i="3"/>
  <c r="AN466" i="3"/>
  <c r="O466" i="3"/>
  <c r="T466" i="3"/>
  <c r="M467" i="3"/>
  <c r="N467" i="3" s="1"/>
  <c r="BC458" i="3"/>
  <c r="BB458" i="3"/>
  <c r="AJ465" i="3"/>
  <c r="AU465" i="3"/>
  <c r="AV465" i="3" s="1"/>
  <c r="P465" i="3"/>
  <c r="U465" i="3" s="1"/>
  <c r="AE462" i="3"/>
  <c r="AD462" i="3"/>
  <c r="L468" i="3"/>
  <c r="AK459" i="3"/>
  <c r="AD463" i="3" l="1"/>
  <c r="AK461" i="3"/>
  <c r="AL461" i="3" s="1"/>
  <c r="AM461" i="3" s="1"/>
  <c r="H461" i="3" s="1"/>
  <c r="I461" i="3" s="1"/>
  <c r="BA461" i="3" s="1"/>
  <c r="AT459" i="3"/>
  <c r="K459" i="3" s="1"/>
  <c r="AX459" i="3" s="1"/>
  <c r="AY459" i="3" s="1"/>
  <c r="AS461" i="3"/>
  <c r="AK460" i="3"/>
  <c r="X465" i="3"/>
  <c r="AT460" i="3"/>
  <c r="K460" i="3" s="1"/>
  <c r="AX460" i="3" s="1"/>
  <c r="AY460" i="3" s="1"/>
  <c r="M468" i="3"/>
  <c r="AB464" i="3"/>
  <c r="AA464" i="3"/>
  <c r="AC464" i="3"/>
  <c r="AL459" i="3"/>
  <c r="AM459" i="3" s="1"/>
  <c r="H459" i="3" s="1"/>
  <c r="I459" i="3" s="1"/>
  <c r="BA459" i="3" s="1"/>
  <c r="L469" i="3"/>
  <c r="R467" i="3"/>
  <c r="S467" i="3"/>
  <c r="Q467" i="3"/>
  <c r="AN467" i="3"/>
  <c r="T467" i="3"/>
  <c r="O467" i="3"/>
  <c r="Z465" i="3"/>
  <c r="AL460" i="3"/>
  <c r="AM460" i="3" s="1"/>
  <c r="H460" i="3" s="1"/>
  <c r="I460" i="3" s="1"/>
  <c r="BA460" i="3" s="1"/>
  <c r="V466" i="3"/>
  <c r="W466" i="3" s="1"/>
  <c r="AF463" i="3"/>
  <c r="AG463" i="3" s="1"/>
  <c r="AF462" i="3"/>
  <c r="AH462" i="3" s="1"/>
  <c r="AI462" i="3" s="1"/>
  <c r="AO466" i="3"/>
  <c r="AP464" i="3"/>
  <c r="AQ464" i="3" s="1"/>
  <c r="J464" i="3" s="1"/>
  <c r="P466" i="3"/>
  <c r="U466" i="3" s="1"/>
  <c r="AJ466" i="3"/>
  <c r="AU466" i="3"/>
  <c r="AV466" i="3" s="1"/>
  <c r="AT461" i="3"/>
  <c r="K461" i="3" s="1"/>
  <c r="AP465" i="3" l="1"/>
  <c r="AQ465" i="3" s="1"/>
  <c r="J465" i="3" s="1"/>
  <c r="Y465" i="3"/>
  <c r="AH463" i="3"/>
  <c r="AI463" i="3" s="1"/>
  <c r="AK463" i="3" s="1"/>
  <c r="X466" i="3"/>
  <c r="Y466" i="3" s="1"/>
  <c r="BC460" i="3"/>
  <c r="BB460" i="3"/>
  <c r="AR462" i="3"/>
  <c r="BB459" i="3"/>
  <c r="BC459" i="3"/>
  <c r="BB461" i="3"/>
  <c r="BC461" i="3"/>
  <c r="M469" i="3"/>
  <c r="N469" i="3" s="1"/>
  <c r="R468" i="3"/>
  <c r="S468" i="3"/>
  <c r="AN468" i="3"/>
  <c r="T468" i="3"/>
  <c r="O468" i="3"/>
  <c r="Q468" i="3"/>
  <c r="AG462" i="3"/>
  <c r="AK462" i="3" s="1"/>
  <c r="N468" i="3"/>
  <c r="AO467" i="3"/>
  <c r="L470" i="3"/>
  <c r="AX461" i="3"/>
  <c r="AY461" i="3" s="1"/>
  <c r="AJ467" i="3"/>
  <c r="AU467" i="3"/>
  <c r="AV467" i="3" s="1"/>
  <c r="P467" i="3"/>
  <c r="U467" i="3" s="1"/>
  <c r="AS463" i="3"/>
  <c r="Z466" i="3"/>
  <c r="V467" i="3"/>
  <c r="W467" i="3" s="1"/>
  <c r="AB465" i="3"/>
  <c r="AA465" i="3"/>
  <c r="AC465" i="3"/>
  <c r="AD464" i="3"/>
  <c r="AE464" i="3"/>
  <c r="AR463" i="3" l="1"/>
  <c r="AO468" i="3"/>
  <c r="AP466" i="3"/>
  <c r="AQ466" i="3" s="1"/>
  <c r="J466" i="3" s="1"/>
  <c r="AT463" i="3"/>
  <c r="K463" i="3" s="1"/>
  <c r="AX463" i="3" s="1"/>
  <c r="AY463" i="3" s="1"/>
  <c r="Z467" i="3"/>
  <c r="AC467" i="3" s="1"/>
  <c r="V468" i="3"/>
  <c r="W468" i="3" s="1"/>
  <c r="X467" i="3"/>
  <c r="AB467" i="3" s="1"/>
  <c r="AF464" i="3"/>
  <c r="AH464" i="3" s="1"/>
  <c r="AI464" i="3" s="1"/>
  <c r="AS462" i="3"/>
  <c r="AT462" i="3" s="1"/>
  <c r="K462" i="3" s="1"/>
  <c r="AE465" i="3"/>
  <c r="AD465" i="3"/>
  <c r="AL463" i="3"/>
  <c r="AM463" i="3" s="1"/>
  <c r="H463" i="3" s="1"/>
  <c r="I463" i="3" s="1"/>
  <c r="BA463" i="3" s="1"/>
  <c r="AL462" i="3"/>
  <c r="AM462" i="3" s="1"/>
  <c r="H462" i="3" s="1"/>
  <c r="I462" i="3" s="1"/>
  <c r="BA462" i="3" s="1"/>
  <c r="P468" i="3"/>
  <c r="X468" i="3" s="1"/>
  <c r="AU468" i="3"/>
  <c r="AV468" i="3" s="1"/>
  <c r="AJ468" i="3"/>
  <c r="L471" i="3"/>
  <c r="R469" i="3"/>
  <c r="S469" i="3"/>
  <c r="AN469" i="3"/>
  <c r="Q469" i="3"/>
  <c r="T469" i="3"/>
  <c r="O469" i="3"/>
  <c r="AA466" i="3"/>
  <c r="AB466" i="3"/>
  <c r="AC466" i="3"/>
  <c r="M470" i="3"/>
  <c r="AA467" i="3" l="1"/>
  <c r="AG464" i="3"/>
  <c r="AO469" i="3"/>
  <c r="U468" i="3"/>
  <c r="Z468" i="3" s="1"/>
  <c r="AC468" i="3" s="1"/>
  <c r="BC462" i="3"/>
  <c r="BB462" i="3"/>
  <c r="BC463" i="3"/>
  <c r="BB463" i="3"/>
  <c r="AX462" i="3"/>
  <c r="AY462" i="3" s="1"/>
  <c r="Y468" i="3"/>
  <c r="S470" i="3"/>
  <c r="AN470" i="3"/>
  <c r="R470" i="3"/>
  <c r="O470" i="3"/>
  <c r="T470" i="3"/>
  <c r="Q470" i="3"/>
  <c r="V469" i="3"/>
  <c r="W469" i="3" s="1"/>
  <c r="AF465" i="3"/>
  <c r="AH465" i="3" s="1"/>
  <c r="AI465" i="3" s="1"/>
  <c r="N470" i="3"/>
  <c r="AJ469" i="3"/>
  <c r="AU469" i="3"/>
  <c r="AV469" i="3" s="1"/>
  <c r="P469" i="3"/>
  <c r="U469" i="3" s="1"/>
  <c r="AK464" i="3"/>
  <c r="AD466" i="3"/>
  <c r="AE466" i="3"/>
  <c r="AE467" i="3"/>
  <c r="AD467" i="3"/>
  <c r="M471" i="3"/>
  <c r="N471" i="3"/>
  <c r="AB468" i="3"/>
  <c r="AR464" i="3"/>
  <c r="AS464" i="3"/>
  <c r="L472" i="3"/>
  <c r="Y467" i="3"/>
  <c r="AP467" i="3"/>
  <c r="AQ467" i="3" s="1"/>
  <c r="J467" i="3" s="1"/>
  <c r="Z469" i="3" l="1"/>
  <c r="AP468" i="3"/>
  <c r="AQ468" i="3" s="1"/>
  <c r="J468" i="3" s="1"/>
  <c r="AA468" i="3"/>
  <c r="X469" i="3"/>
  <c r="AP469" i="3" s="1"/>
  <c r="AQ469" i="3" s="1"/>
  <c r="J469" i="3" s="1"/>
  <c r="AR465" i="3"/>
  <c r="AC469" i="3"/>
  <c r="M472" i="3"/>
  <c r="N472" i="3" s="1"/>
  <c r="P470" i="3"/>
  <c r="X470" i="3" s="1"/>
  <c r="AJ470" i="3"/>
  <c r="AU470" i="3"/>
  <c r="AV470" i="3" s="1"/>
  <c r="V470" i="3"/>
  <c r="W470" i="3" s="1"/>
  <c r="R471" i="3"/>
  <c r="S471" i="3"/>
  <c r="O471" i="3"/>
  <c r="AN471" i="3"/>
  <c r="T471" i="3"/>
  <c r="Q471" i="3"/>
  <c r="AF467" i="3"/>
  <c r="AH467" i="3" s="1"/>
  <c r="AI467" i="3" s="1"/>
  <c r="AF466" i="3"/>
  <c r="AH466" i="3" s="1"/>
  <c r="AI466" i="3" s="1"/>
  <c r="AL464" i="3"/>
  <c r="AM464" i="3" s="1"/>
  <c r="H464" i="3" s="1"/>
  <c r="I464" i="3" s="1"/>
  <c r="BA464" i="3" s="1"/>
  <c r="AO470" i="3"/>
  <c r="AT464" i="3"/>
  <c r="K464" i="3" s="1"/>
  <c r="AG465" i="3"/>
  <c r="AK465" i="3" s="1"/>
  <c r="L473" i="3"/>
  <c r="AD468" i="3"/>
  <c r="AE468" i="3"/>
  <c r="AG466" i="3" l="1"/>
  <c r="AA469" i="3"/>
  <c r="Y469" i="3"/>
  <c r="AB469" i="3"/>
  <c r="AD469" i="3" s="1"/>
  <c r="AG467" i="3"/>
  <c r="AK467" i="3" s="1"/>
  <c r="U470" i="3"/>
  <c r="Z470" i="3" s="1"/>
  <c r="AO471" i="3"/>
  <c r="AS466" i="3"/>
  <c r="AR466" i="3"/>
  <c r="M473" i="3"/>
  <c r="N473" i="3" s="1"/>
  <c r="BB464" i="3"/>
  <c r="BC464" i="3"/>
  <c r="AL465" i="3"/>
  <c r="AM465" i="3" s="1"/>
  <c r="H465" i="3" s="1"/>
  <c r="I465" i="3" s="1"/>
  <c r="BA465" i="3" s="1"/>
  <c r="AR467" i="3"/>
  <c r="AS467" i="3"/>
  <c r="Y470" i="3"/>
  <c r="V471" i="3"/>
  <c r="W471" i="3" s="1"/>
  <c r="L474" i="3"/>
  <c r="S472" i="3"/>
  <c r="R472" i="3"/>
  <c r="Q472" i="3"/>
  <c r="T472" i="3"/>
  <c r="AN472" i="3"/>
  <c r="O472" i="3"/>
  <c r="AK466" i="3"/>
  <c r="AX464" i="3"/>
  <c r="AY464" i="3" s="1"/>
  <c r="AS465" i="3"/>
  <c r="AT465" i="3" s="1"/>
  <c r="K465" i="3" s="1"/>
  <c r="AF468" i="3"/>
  <c r="AG468" i="3" s="1"/>
  <c r="P471" i="3"/>
  <c r="U471" i="3" s="1"/>
  <c r="AJ471" i="3"/>
  <c r="AU471" i="3"/>
  <c r="AV471" i="3" s="1"/>
  <c r="AE469" i="3" l="1"/>
  <c r="AF469" i="3" s="1"/>
  <c r="AH469" i="3" s="1"/>
  <c r="AI469" i="3" s="1"/>
  <c r="AT466" i="3"/>
  <c r="K466" i="3" s="1"/>
  <c r="AX466" i="3" s="1"/>
  <c r="AY466" i="3" s="1"/>
  <c r="X471" i="3"/>
  <c r="Y471" i="3" s="1"/>
  <c r="AO472" i="3"/>
  <c r="AX465" i="3"/>
  <c r="AY465" i="3" s="1"/>
  <c r="BC465" i="3"/>
  <c r="BB465" i="3"/>
  <c r="L475" i="3"/>
  <c r="AL467" i="3"/>
  <c r="AM467" i="3" s="1"/>
  <c r="H467" i="3" s="1"/>
  <c r="I467" i="3" s="1"/>
  <c r="BA467" i="3" s="1"/>
  <c r="V472" i="3"/>
  <c r="W472" i="3" s="1"/>
  <c r="Z471" i="3"/>
  <c r="AH468" i="3"/>
  <c r="AI468" i="3" s="1"/>
  <c r="AK468" i="3" s="1"/>
  <c r="AL466" i="3"/>
  <c r="AM466" i="3" s="1"/>
  <c r="H466" i="3" s="1"/>
  <c r="I466" i="3" s="1"/>
  <c r="BA466" i="3" s="1"/>
  <c r="M474" i="3"/>
  <c r="AT467" i="3"/>
  <c r="K467" i="3" s="1"/>
  <c r="AU472" i="3"/>
  <c r="AV472" i="3" s="1"/>
  <c r="P472" i="3"/>
  <c r="X472" i="3" s="1"/>
  <c r="AJ472" i="3"/>
  <c r="R473" i="3"/>
  <c r="S473" i="3"/>
  <c r="Q473" i="3"/>
  <c r="T473" i="3"/>
  <c r="O473" i="3"/>
  <c r="AN473" i="3"/>
  <c r="AC470" i="3"/>
  <c r="AB470" i="3"/>
  <c r="AA470" i="3"/>
  <c r="AP470" i="3"/>
  <c r="AQ470" i="3" s="1"/>
  <c r="J470" i="3" s="1"/>
  <c r="AP471" i="3" l="1"/>
  <c r="AQ471" i="3" s="1"/>
  <c r="J471" i="3" s="1"/>
  <c r="Y472" i="3"/>
  <c r="AR469" i="3"/>
  <c r="BB467" i="3"/>
  <c r="BC467" i="3"/>
  <c r="AL468" i="3"/>
  <c r="AM468" i="3" s="1"/>
  <c r="H468" i="3" s="1"/>
  <c r="I468" i="3" s="1"/>
  <c r="BA468" i="3" s="1"/>
  <c r="M475" i="3"/>
  <c r="N475" i="3" s="1"/>
  <c r="AB471" i="3"/>
  <c r="AA471" i="3"/>
  <c r="AC471" i="3"/>
  <c r="AX467" i="3"/>
  <c r="AY467" i="3" s="1"/>
  <c r="AG469" i="3"/>
  <c r="AK469" i="3" s="1"/>
  <c r="AD470" i="3"/>
  <c r="AE470" i="3"/>
  <c r="L476" i="3"/>
  <c r="BC466" i="3"/>
  <c r="BB466" i="3"/>
  <c r="AO473" i="3"/>
  <c r="U472" i="3"/>
  <c r="Z472" i="3" s="1"/>
  <c r="AN474" i="3"/>
  <c r="Q474" i="3"/>
  <c r="R474" i="3"/>
  <c r="S474" i="3"/>
  <c r="O474" i="3"/>
  <c r="T474" i="3"/>
  <c r="AS468" i="3"/>
  <c r="AR468" i="3"/>
  <c r="V473" i="3"/>
  <c r="W473" i="3" s="1"/>
  <c r="AU473" i="3"/>
  <c r="AV473" i="3" s="1"/>
  <c r="P473" i="3"/>
  <c r="X473" i="3" s="1"/>
  <c r="AJ473" i="3"/>
  <c r="N474" i="3"/>
  <c r="AT468" i="3" l="1"/>
  <c r="K468" i="3" s="1"/>
  <c r="AX468" i="3" s="1"/>
  <c r="AY468" i="3" s="1"/>
  <c r="AS469" i="3"/>
  <c r="AT469" i="3" s="1"/>
  <c r="K469" i="3" s="1"/>
  <c r="U473" i="3"/>
  <c r="Z473" i="3" s="1"/>
  <c r="AA473" i="3" s="1"/>
  <c r="Y473" i="3"/>
  <c r="BB468" i="3"/>
  <c r="BC468" i="3"/>
  <c r="AD471" i="3"/>
  <c r="AE471" i="3"/>
  <c r="AO474" i="3"/>
  <c r="AF470" i="3"/>
  <c r="AG470" i="3" s="1"/>
  <c r="P474" i="3"/>
  <c r="U474" i="3" s="1"/>
  <c r="AU474" i="3"/>
  <c r="AV474" i="3" s="1"/>
  <c r="AJ474" i="3"/>
  <c r="Q475" i="3"/>
  <c r="AN475" i="3"/>
  <c r="T475" i="3"/>
  <c r="R475" i="3"/>
  <c r="S475" i="3"/>
  <c r="O475" i="3"/>
  <c r="L477" i="3"/>
  <c r="M476" i="3"/>
  <c r="N476" i="3" s="1"/>
  <c r="V474" i="3"/>
  <c r="W474" i="3" s="1"/>
  <c r="AC472" i="3"/>
  <c r="AB472" i="3"/>
  <c r="AA472" i="3"/>
  <c r="AL469" i="3"/>
  <c r="AM469" i="3" s="1"/>
  <c r="H469" i="3" s="1"/>
  <c r="I469" i="3" s="1"/>
  <c r="BA469" i="3" s="1"/>
  <c r="AP472" i="3"/>
  <c r="AQ472" i="3" s="1"/>
  <c r="J472" i="3" s="1"/>
  <c r="AH470" i="3" l="1"/>
  <c r="AI470" i="3" s="1"/>
  <c r="AR470" i="3" s="1"/>
  <c r="AP473" i="3"/>
  <c r="AQ473" i="3" s="1"/>
  <c r="J473" i="3" s="1"/>
  <c r="AC473" i="3"/>
  <c r="AB473" i="3"/>
  <c r="X474" i="3"/>
  <c r="Y474" i="3" s="1"/>
  <c r="AO475" i="3"/>
  <c r="AX469" i="3"/>
  <c r="AY469" i="3" s="1"/>
  <c r="M477" i="3"/>
  <c r="AF471" i="3"/>
  <c r="AH471" i="3" s="1"/>
  <c r="AI471" i="3" s="1"/>
  <c r="AE472" i="3"/>
  <c r="AD472" i="3"/>
  <c r="Z474" i="3"/>
  <c r="R476" i="3"/>
  <c r="S476" i="3"/>
  <c r="AN476" i="3"/>
  <c r="T476" i="3"/>
  <c r="Q476" i="3"/>
  <c r="O476" i="3"/>
  <c r="P475" i="3"/>
  <c r="U475" i="3" s="1"/>
  <c r="Z475" i="3" s="1"/>
  <c r="AJ475" i="3"/>
  <c r="AU475" i="3"/>
  <c r="AV475" i="3" s="1"/>
  <c r="BB469" i="3"/>
  <c r="BC469" i="3"/>
  <c r="L478" i="3"/>
  <c r="V475" i="3"/>
  <c r="W475" i="3" s="1"/>
  <c r="AK470" i="3" l="1"/>
  <c r="AL470" i="3" s="1"/>
  <c r="AM470" i="3" s="1"/>
  <c r="H470" i="3" s="1"/>
  <c r="I470" i="3" s="1"/>
  <c r="BA470" i="3" s="1"/>
  <c r="AS470" i="3"/>
  <c r="AT470" i="3" s="1"/>
  <c r="K470" i="3" s="1"/>
  <c r="AX470" i="3" s="1"/>
  <c r="AY470" i="3" s="1"/>
  <c r="AD473" i="3"/>
  <c r="AE473" i="3"/>
  <c r="AR471" i="3"/>
  <c r="AC475" i="3"/>
  <c r="AF472" i="3"/>
  <c r="AH472" i="3" s="1"/>
  <c r="AI472" i="3" s="1"/>
  <c r="AG471" i="3"/>
  <c r="AK471" i="3" s="1"/>
  <c r="AB474" i="3"/>
  <c r="AC474" i="3"/>
  <c r="AA474" i="3"/>
  <c r="X475" i="3"/>
  <c r="AA475" i="3" s="1"/>
  <c r="V476" i="3"/>
  <c r="W476" i="3" s="1"/>
  <c r="AP474" i="3"/>
  <c r="AQ474" i="3" s="1"/>
  <c r="J474" i="3" s="1"/>
  <c r="AO476" i="3"/>
  <c r="S477" i="3"/>
  <c r="R477" i="3"/>
  <c r="AN477" i="3"/>
  <c r="T477" i="3"/>
  <c r="Q477" i="3"/>
  <c r="O477" i="3"/>
  <c r="M478" i="3"/>
  <c r="N478" i="3" s="1"/>
  <c r="AF473" i="3"/>
  <c r="AG473" i="3" s="1"/>
  <c r="AU476" i="3"/>
  <c r="AV476" i="3" s="1"/>
  <c r="P476" i="3"/>
  <c r="X476" i="3" s="1"/>
  <c r="AJ476" i="3"/>
  <c r="L479" i="3"/>
  <c r="N477" i="3"/>
  <c r="AG472" i="3" l="1"/>
  <c r="AH473" i="3"/>
  <c r="AI473" i="3" s="1"/>
  <c r="AR473" i="3" s="1"/>
  <c r="AB475" i="3"/>
  <c r="AE475" i="3" s="1"/>
  <c r="Y476" i="3"/>
  <c r="BB470" i="3"/>
  <c r="BC470" i="3"/>
  <c r="M479" i="3"/>
  <c r="N479" i="3" s="1"/>
  <c r="AD474" i="3"/>
  <c r="AE474" i="3"/>
  <c r="AS473" i="3"/>
  <c r="AJ477" i="3"/>
  <c r="P477" i="3"/>
  <c r="U477" i="3" s="1"/>
  <c r="AU477" i="3"/>
  <c r="AV477" i="3" s="1"/>
  <c r="U476" i="3"/>
  <c r="Z476" i="3" s="1"/>
  <c r="AP476" i="3" s="1"/>
  <c r="AQ476" i="3" s="1"/>
  <c r="J476" i="3" s="1"/>
  <c r="AL471" i="3"/>
  <c r="AM471" i="3" s="1"/>
  <c r="H471" i="3" s="1"/>
  <c r="I471" i="3" s="1"/>
  <c r="BA471" i="3" s="1"/>
  <c r="AS471" i="3"/>
  <c r="AT471" i="3" s="1"/>
  <c r="K471" i="3" s="1"/>
  <c r="V477" i="3"/>
  <c r="W477" i="3" s="1"/>
  <c r="Y475" i="3"/>
  <c r="AP475" i="3"/>
  <c r="AQ475" i="3" s="1"/>
  <c r="J475" i="3" s="1"/>
  <c r="AK472" i="3"/>
  <c r="L480" i="3"/>
  <c r="S478" i="3"/>
  <c r="AN478" i="3"/>
  <c r="R478" i="3"/>
  <c r="Q478" i="3"/>
  <c r="O478" i="3"/>
  <c r="T478" i="3"/>
  <c r="AR472" i="3"/>
  <c r="AS472" i="3"/>
  <c r="AO477" i="3"/>
  <c r="AK473" i="3" l="1"/>
  <c r="AL473" i="3" s="1"/>
  <c r="AM473" i="3" s="1"/>
  <c r="H473" i="3" s="1"/>
  <c r="I473" i="3" s="1"/>
  <c r="BA473" i="3" s="1"/>
  <c r="AD475" i="3"/>
  <c r="Z477" i="3"/>
  <c r="AT472" i="3"/>
  <c r="K472" i="3" s="1"/>
  <c r="AX472" i="3" s="1"/>
  <c r="AY472" i="3" s="1"/>
  <c r="AC477" i="3"/>
  <c r="M480" i="3"/>
  <c r="X477" i="3"/>
  <c r="AT473" i="3"/>
  <c r="K473" i="3" s="1"/>
  <c r="S479" i="3"/>
  <c r="R479" i="3"/>
  <c r="Q479" i="3"/>
  <c r="T479" i="3"/>
  <c r="O479" i="3"/>
  <c r="AN479" i="3"/>
  <c r="V478" i="3"/>
  <c r="W478" i="3" s="1"/>
  <c r="L481" i="3"/>
  <c r="AF475" i="3"/>
  <c r="AX471" i="3"/>
  <c r="AY471" i="3" s="1"/>
  <c r="AL472" i="3"/>
  <c r="AM472" i="3" s="1"/>
  <c r="H472" i="3" s="1"/>
  <c r="I472" i="3" s="1"/>
  <c r="BA472" i="3" s="1"/>
  <c r="P478" i="3"/>
  <c r="X478" i="3" s="1"/>
  <c r="AJ478" i="3"/>
  <c r="AU478" i="3"/>
  <c r="AV478" i="3" s="1"/>
  <c r="BB471" i="3"/>
  <c r="BC471" i="3"/>
  <c r="AO478" i="3"/>
  <c r="AA476" i="3"/>
  <c r="AC476" i="3"/>
  <c r="AB476" i="3"/>
  <c r="AF474" i="3"/>
  <c r="AG474" i="3" s="1"/>
  <c r="AH475" i="3" l="1"/>
  <c r="AI475" i="3" s="1"/>
  <c r="AR475" i="3" s="1"/>
  <c r="AO479" i="3"/>
  <c r="AH474" i="3"/>
  <c r="AI474" i="3" s="1"/>
  <c r="AK474" i="3" s="1"/>
  <c r="AL474" i="3" s="1"/>
  <c r="AM474" i="3" s="1"/>
  <c r="H474" i="3" s="1"/>
  <c r="I474" i="3" s="1"/>
  <c r="BA474" i="3" s="1"/>
  <c r="AG475" i="3"/>
  <c r="U478" i="3"/>
  <c r="Z478" i="3" s="1"/>
  <c r="AP478" i="3" s="1"/>
  <c r="AQ478" i="3" s="1"/>
  <c r="J478" i="3" s="1"/>
  <c r="Y478" i="3"/>
  <c r="AU479" i="3"/>
  <c r="AV479" i="3" s="1"/>
  <c r="AJ479" i="3"/>
  <c r="P479" i="3"/>
  <c r="X479" i="3" s="1"/>
  <c r="BC473" i="3"/>
  <c r="BB473" i="3"/>
  <c r="Y477" i="3"/>
  <c r="AP477" i="3"/>
  <c r="AQ477" i="3" s="1"/>
  <c r="J477" i="3" s="1"/>
  <c r="AB477" i="3"/>
  <c r="R480" i="3"/>
  <c r="Q480" i="3"/>
  <c r="T480" i="3"/>
  <c r="S480" i="3"/>
  <c r="AN480" i="3"/>
  <c r="O480" i="3"/>
  <c r="AA477" i="3"/>
  <c r="BC472" i="3"/>
  <c r="BB472" i="3"/>
  <c r="L482" i="3"/>
  <c r="AX473" i="3"/>
  <c r="AY473" i="3" s="1"/>
  <c r="AD476" i="3"/>
  <c r="AE476" i="3"/>
  <c r="M481" i="3"/>
  <c r="N481" i="3" s="1"/>
  <c r="V479" i="3"/>
  <c r="W479" i="3" s="1"/>
  <c r="N480" i="3"/>
  <c r="AK475" i="3" l="1"/>
  <c r="AL475" i="3" s="1"/>
  <c r="AM475" i="3" s="1"/>
  <c r="H475" i="3" s="1"/>
  <c r="I475" i="3" s="1"/>
  <c r="BA475" i="3" s="1"/>
  <c r="BC475" i="3" s="1"/>
  <c r="AR474" i="3"/>
  <c r="AS475" i="3"/>
  <c r="AS474" i="3"/>
  <c r="AT474" i="3" s="1"/>
  <c r="K474" i="3" s="1"/>
  <c r="AX474" i="3" s="1"/>
  <c r="AY474" i="3" s="1"/>
  <c r="AO480" i="3"/>
  <c r="AT475" i="3"/>
  <c r="K475" i="3" s="1"/>
  <c r="Y479" i="3"/>
  <c r="BC474" i="3"/>
  <c r="BB474" i="3"/>
  <c r="AF476" i="3"/>
  <c r="AG476" i="3" s="1"/>
  <c r="M482" i="3"/>
  <c r="P480" i="3"/>
  <c r="U480" i="3" s="1"/>
  <c r="AJ480" i="3"/>
  <c r="AU480" i="3"/>
  <c r="AV480" i="3" s="1"/>
  <c r="U479" i="3"/>
  <c r="Z479" i="3" s="1"/>
  <c r="AP479" i="3" s="1"/>
  <c r="AQ479" i="3" s="1"/>
  <c r="J479" i="3" s="1"/>
  <c r="AA478" i="3"/>
  <c r="AB478" i="3"/>
  <c r="AC478" i="3"/>
  <c r="L483" i="3"/>
  <c r="V480" i="3"/>
  <c r="W480" i="3" s="1"/>
  <c r="AD477" i="3"/>
  <c r="AE477" i="3"/>
  <c r="S481" i="3"/>
  <c r="AN481" i="3"/>
  <c r="R481" i="3"/>
  <c r="T481" i="3"/>
  <c r="Q481" i="3"/>
  <c r="O481" i="3"/>
  <c r="BB475" i="3" l="1"/>
  <c r="Z480" i="3"/>
  <c r="AX475" i="3"/>
  <c r="AY475" i="3" s="1"/>
  <c r="AO481" i="3"/>
  <c r="AH476" i="3"/>
  <c r="AI476" i="3" s="1"/>
  <c r="AS476" i="3" s="1"/>
  <c r="X480" i="3"/>
  <c r="AP480" i="3" s="1"/>
  <c r="AQ480" i="3" s="1"/>
  <c r="J480" i="3" s="1"/>
  <c r="AE478" i="3"/>
  <c r="AD478" i="3"/>
  <c r="P481" i="3"/>
  <c r="X481" i="3" s="1"/>
  <c r="AJ481" i="3"/>
  <c r="AU481" i="3"/>
  <c r="AV481" i="3" s="1"/>
  <c r="V481" i="3"/>
  <c r="W481" i="3" s="1"/>
  <c r="AA479" i="3"/>
  <c r="AB479" i="3"/>
  <c r="AC479" i="3"/>
  <c r="M483" i="3"/>
  <c r="N483" i="3" s="1"/>
  <c r="S482" i="3"/>
  <c r="Q482" i="3"/>
  <c r="T482" i="3"/>
  <c r="AN482" i="3"/>
  <c r="O482" i="3"/>
  <c r="R482" i="3"/>
  <c r="AF477" i="3"/>
  <c r="AH477" i="3" s="1"/>
  <c r="AI477" i="3" s="1"/>
  <c r="N482" i="3"/>
  <c r="AC480" i="3"/>
  <c r="L484" i="3"/>
  <c r="AG477" i="3" l="1"/>
  <c r="AA480" i="3"/>
  <c r="AK476" i="3"/>
  <c r="AL476" i="3" s="1"/>
  <c r="AM476" i="3" s="1"/>
  <c r="H476" i="3" s="1"/>
  <c r="I476" i="3" s="1"/>
  <c r="BA476" i="3" s="1"/>
  <c r="BC476" i="3" s="1"/>
  <c r="AR476" i="3"/>
  <c r="AT476" i="3" s="1"/>
  <c r="K476" i="3" s="1"/>
  <c r="AX476" i="3" s="1"/>
  <c r="AY476" i="3" s="1"/>
  <c r="AB480" i="3"/>
  <c r="AD480" i="3" s="1"/>
  <c r="Y480" i="3"/>
  <c r="Y481" i="3"/>
  <c r="AR477" i="3"/>
  <c r="AS477" i="3"/>
  <c r="AJ482" i="3"/>
  <c r="AU482" i="3"/>
  <c r="AV482" i="3" s="1"/>
  <c r="P482" i="3"/>
  <c r="U482" i="3" s="1"/>
  <c r="L485" i="3"/>
  <c r="AE479" i="3"/>
  <c r="AD479" i="3"/>
  <c r="U481" i="3"/>
  <c r="Z481" i="3" s="1"/>
  <c r="AP481" i="3" s="1"/>
  <c r="AQ481" i="3" s="1"/>
  <c r="J481" i="3" s="1"/>
  <c r="AF478" i="3"/>
  <c r="AG478" i="3" s="1"/>
  <c r="AK477" i="3"/>
  <c r="M484" i="3"/>
  <c r="N484" i="3" s="1"/>
  <c r="AO482" i="3"/>
  <c r="R483" i="3"/>
  <c r="Q483" i="3"/>
  <c r="T483" i="3"/>
  <c r="O483" i="3"/>
  <c r="AN483" i="3"/>
  <c r="S483" i="3"/>
  <c r="AH478" i="3"/>
  <c r="AI478" i="3" s="1"/>
  <c r="V482" i="3"/>
  <c r="W482" i="3" s="1"/>
  <c r="AE480" i="3" l="1"/>
  <c r="AF480" i="3" s="1"/>
  <c r="AH480" i="3" s="1"/>
  <c r="AI480" i="3" s="1"/>
  <c r="BB476" i="3"/>
  <c r="AK478" i="3"/>
  <c r="AL478" i="3" s="1"/>
  <c r="AT477" i="3"/>
  <c r="K477" i="3" s="1"/>
  <c r="AX477" i="3" s="1"/>
  <c r="AY477" i="3" s="1"/>
  <c r="Z482" i="3"/>
  <c r="AC482" i="3" s="1"/>
  <c r="M485" i="3"/>
  <c r="L486" i="3"/>
  <c r="X482" i="3"/>
  <c r="AF479" i="3"/>
  <c r="AH479" i="3" s="1"/>
  <c r="AI479" i="3" s="1"/>
  <c r="AL477" i="3"/>
  <c r="AM477" i="3" s="1"/>
  <c r="H477" i="3" s="1"/>
  <c r="I477" i="3" s="1"/>
  <c r="BA477" i="3" s="1"/>
  <c r="V483" i="3"/>
  <c r="W483" i="3" s="1"/>
  <c r="AS478" i="3"/>
  <c r="AR478" i="3"/>
  <c r="AU483" i="3"/>
  <c r="AV483" i="3" s="1"/>
  <c r="AJ483" i="3"/>
  <c r="P483" i="3"/>
  <c r="X483" i="3" s="1"/>
  <c r="AC481" i="3"/>
  <c r="AB481" i="3"/>
  <c r="AA481" i="3"/>
  <c r="AO483" i="3"/>
  <c r="R484" i="3"/>
  <c r="S484" i="3"/>
  <c r="AN484" i="3"/>
  <c r="O484" i="3"/>
  <c r="Q484" i="3"/>
  <c r="T484" i="3"/>
  <c r="AG480" i="3" l="1"/>
  <c r="AO484" i="3"/>
  <c r="AM478" i="3"/>
  <c r="H478" i="3" s="1"/>
  <c r="I478" i="3" s="1"/>
  <c r="BA478" i="3" s="1"/>
  <c r="BC478" i="3" s="1"/>
  <c r="AG479" i="3"/>
  <c r="AS479" i="3" s="1"/>
  <c r="Y483" i="3"/>
  <c r="AS480" i="3"/>
  <c r="AR480" i="3"/>
  <c r="V484" i="3"/>
  <c r="W484" i="3" s="1"/>
  <c r="AK480" i="3"/>
  <c r="AJ484" i="3"/>
  <c r="P484" i="3"/>
  <c r="U484" i="3" s="1"/>
  <c r="AU484" i="3"/>
  <c r="AV484" i="3" s="1"/>
  <c r="U483" i="3"/>
  <c r="Z483" i="3" s="1"/>
  <c r="AP483" i="3" s="1"/>
  <c r="AQ483" i="3" s="1"/>
  <c r="J483" i="3" s="1"/>
  <c r="Y482" i="3"/>
  <c r="AP482" i="3"/>
  <c r="AQ482" i="3" s="1"/>
  <c r="J482" i="3" s="1"/>
  <c r="AK479" i="3"/>
  <c r="AB482" i="3"/>
  <c r="AE481" i="3"/>
  <c r="AD481" i="3"/>
  <c r="BC477" i="3"/>
  <c r="BB477" i="3"/>
  <c r="L487" i="3"/>
  <c r="M486" i="3"/>
  <c r="AA482" i="3"/>
  <c r="AT478" i="3"/>
  <c r="K478" i="3" s="1"/>
  <c r="S485" i="3"/>
  <c r="R485" i="3"/>
  <c r="Q485" i="3"/>
  <c r="AN485" i="3"/>
  <c r="T485" i="3"/>
  <c r="O485" i="3"/>
  <c r="AR479" i="3"/>
  <c r="N485" i="3"/>
  <c r="BB478" i="3" l="1"/>
  <c r="AT480" i="3"/>
  <c r="K480" i="3" s="1"/>
  <c r="AX480" i="3" s="1"/>
  <c r="AY480" i="3" s="1"/>
  <c r="Z484" i="3"/>
  <c r="X484" i="3"/>
  <c r="M487" i="3"/>
  <c r="N487" i="3" s="1"/>
  <c r="AT479" i="3"/>
  <c r="K479" i="3" s="1"/>
  <c r="AJ485" i="3"/>
  <c r="P485" i="3"/>
  <c r="U485" i="3" s="1"/>
  <c r="AU485" i="3"/>
  <c r="AV485" i="3" s="1"/>
  <c r="AL480" i="3"/>
  <c r="AM480" i="3" s="1"/>
  <c r="H480" i="3" s="1"/>
  <c r="I480" i="3" s="1"/>
  <c r="BA480" i="3" s="1"/>
  <c r="AX478" i="3"/>
  <c r="AY478" i="3" s="1"/>
  <c r="AF481" i="3"/>
  <c r="AG481" i="3" s="1"/>
  <c r="O486" i="3"/>
  <c r="R486" i="3"/>
  <c r="AN486" i="3"/>
  <c r="AO486" i="3" s="1"/>
  <c r="S486" i="3"/>
  <c r="Q486" i="3"/>
  <c r="T486" i="3"/>
  <c r="V485" i="3"/>
  <c r="W485" i="3" s="1"/>
  <c r="N486" i="3"/>
  <c r="AL479" i="3"/>
  <c r="AM479" i="3" s="1"/>
  <c r="H479" i="3" s="1"/>
  <c r="I479" i="3" s="1"/>
  <c r="BA479" i="3" s="1"/>
  <c r="AC483" i="3"/>
  <c r="AA483" i="3"/>
  <c r="AB483" i="3"/>
  <c r="AO485" i="3"/>
  <c r="L488" i="3"/>
  <c r="AD482" i="3"/>
  <c r="AE482" i="3"/>
  <c r="AA484" i="3" l="1"/>
  <c r="AP484" i="3"/>
  <c r="AQ484" i="3" s="1"/>
  <c r="J484" i="3" s="1"/>
  <c r="Y484" i="3"/>
  <c r="X485" i="3"/>
  <c r="Y485" i="3" s="1"/>
  <c r="AB484" i="3"/>
  <c r="AC484" i="3"/>
  <c r="AH481" i="3"/>
  <c r="AI481" i="3" s="1"/>
  <c r="AK481" i="3" s="1"/>
  <c r="AL481" i="3" s="1"/>
  <c r="AM481" i="3" s="1"/>
  <c r="H481" i="3" s="1"/>
  <c r="I481" i="3" s="1"/>
  <c r="BA481" i="3" s="1"/>
  <c r="BB479" i="3"/>
  <c r="BC479" i="3"/>
  <c r="AJ486" i="3"/>
  <c r="AU486" i="3"/>
  <c r="AV486" i="3" s="1"/>
  <c r="P486" i="3"/>
  <c r="X486" i="3" s="1"/>
  <c r="AX479" i="3"/>
  <c r="AY479" i="3" s="1"/>
  <c r="AE483" i="3"/>
  <c r="AD483" i="3"/>
  <c r="BB480" i="3"/>
  <c r="BC480" i="3"/>
  <c r="Z485" i="3"/>
  <c r="M488" i="3"/>
  <c r="S487" i="3"/>
  <c r="T487" i="3"/>
  <c r="R487" i="3"/>
  <c r="AN487" i="3"/>
  <c r="Q487" i="3"/>
  <c r="O487" i="3"/>
  <c r="AF482" i="3"/>
  <c r="AH482" i="3" s="1"/>
  <c r="AI482" i="3" s="1"/>
  <c r="L489" i="3"/>
  <c r="V486" i="3"/>
  <c r="W486" i="3" s="1"/>
  <c r="AD484" i="3" l="1"/>
  <c r="AE484" i="3"/>
  <c r="AF484" i="3" s="1"/>
  <c r="AH484" i="3" s="1"/>
  <c r="AI484" i="3" s="1"/>
  <c r="AR481" i="3"/>
  <c r="AS481" i="3"/>
  <c r="AT481" i="3" s="1"/>
  <c r="K481" i="3" s="1"/>
  <c r="AX481" i="3" s="1"/>
  <c r="AY481" i="3" s="1"/>
  <c r="AO487" i="3"/>
  <c r="AG482" i="3"/>
  <c r="AS482" i="3" s="1"/>
  <c r="Y486" i="3"/>
  <c r="BC481" i="3"/>
  <c r="BB481" i="3"/>
  <c r="AR482" i="3"/>
  <c r="U486" i="3"/>
  <c r="Z486" i="3" s="1"/>
  <c r="AP486" i="3" s="1"/>
  <c r="AQ486" i="3" s="1"/>
  <c r="J486" i="3" s="1"/>
  <c r="AA485" i="3"/>
  <c r="AB485" i="3"/>
  <c r="AC485" i="3"/>
  <c r="M489" i="3"/>
  <c r="N489" i="3" s="1"/>
  <c r="AP485" i="3"/>
  <c r="AQ485" i="3" s="1"/>
  <c r="J485" i="3" s="1"/>
  <c r="L490" i="3"/>
  <c r="V487" i="3"/>
  <c r="W487" i="3" s="1"/>
  <c r="AN488" i="3"/>
  <c r="R488" i="3"/>
  <c r="S488" i="3"/>
  <c r="T488" i="3"/>
  <c r="Q488" i="3"/>
  <c r="O488" i="3"/>
  <c r="AF483" i="3"/>
  <c r="AG483" i="3" s="1"/>
  <c r="P487" i="3"/>
  <c r="X487" i="3" s="1"/>
  <c r="AJ487" i="3"/>
  <c r="AU487" i="3"/>
  <c r="AV487" i="3" s="1"/>
  <c r="N488" i="3"/>
  <c r="AK482" i="3" l="1"/>
  <c r="AL482" i="3" s="1"/>
  <c r="AM482" i="3" s="1"/>
  <c r="H482" i="3" s="1"/>
  <c r="I482" i="3" s="1"/>
  <c r="BA482" i="3" s="1"/>
  <c r="AG484" i="3"/>
  <c r="AS484" i="3" s="1"/>
  <c r="AO488" i="3"/>
  <c r="U487" i="3"/>
  <c r="Z487" i="3" s="1"/>
  <c r="AP487" i="3" s="1"/>
  <c r="AQ487" i="3" s="1"/>
  <c r="J487" i="3" s="1"/>
  <c r="Y487" i="3"/>
  <c r="P488" i="3"/>
  <c r="U488" i="3" s="1"/>
  <c r="AJ488" i="3"/>
  <c r="AU488" i="3"/>
  <c r="AV488" i="3" s="1"/>
  <c r="AR484" i="3"/>
  <c r="S489" i="3"/>
  <c r="R489" i="3"/>
  <c r="O489" i="3"/>
  <c r="T489" i="3"/>
  <c r="AN489" i="3"/>
  <c r="Q489" i="3"/>
  <c r="L491" i="3"/>
  <c r="AH483" i="3"/>
  <c r="AI483" i="3" s="1"/>
  <c r="AT482" i="3"/>
  <c r="K482" i="3" s="1"/>
  <c r="M490" i="3"/>
  <c r="N490" i="3" s="1"/>
  <c r="AE485" i="3"/>
  <c r="AD485" i="3"/>
  <c r="V488" i="3"/>
  <c r="W488" i="3" s="1"/>
  <c r="AA486" i="3"/>
  <c r="AC486" i="3"/>
  <c r="AB486" i="3"/>
  <c r="AK484" i="3" l="1"/>
  <c r="AL484" i="3" s="1"/>
  <c r="AM484" i="3" s="1"/>
  <c r="H484" i="3" s="1"/>
  <c r="I484" i="3" s="1"/>
  <c r="BA484" i="3" s="1"/>
  <c r="Z488" i="3"/>
  <c r="AC487" i="3"/>
  <c r="AB487" i="3"/>
  <c r="AA487" i="3"/>
  <c r="AO489" i="3"/>
  <c r="AC488" i="3"/>
  <c r="BC482" i="3"/>
  <c r="BB482" i="3"/>
  <c r="AX482" i="3"/>
  <c r="AY482" i="3" s="1"/>
  <c r="X488" i="3"/>
  <c r="M491" i="3"/>
  <c r="AF485" i="3"/>
  <c r="AH485" i="3" s="1"/>
  <c r="AI485" i="3" s="1"/>
  <c r="AJ489" i="3"/>
  <c r="P489" i="3"/>
  <c r="X489" i="3" s="1"/>
  <c r="AU489" i="3"/>
  <c r="AV489" i="3" s="1"/>
  <c r="AS483" i="3"/>
  <c r="AR483" i="3"/>
  <c r="AT484" i="3"/>
  <c r="K484" i="3" s="1"/>
  <c r="AK483" i="3"/>
  <c r="AD487" i="3"/>
  <c r="AE487" i="3"/>
  <c r="AE486" i="3"/>
  <c r="AD486" i="3"/>
  <c r="Q490" i="3"/>
  <c r="T490" i="3"/>
  <c r="AN490" i="3"/>
  <c r="S490" i="3"/>
  <c r="O490" i="3"/>
  <c r="R490" i="3"/>
  <c r="V489" i="3"/>
  <c r="W489" i="3" s="1"/>
  <c r="L492" i="3"/>
  <c r="AA488" i="3" l="1"/>
  <c r="AG485" i="3"/>
  <c r="AT483" i="3"/>
  <c r="K483" i="3" s="1"/>
  <c r="Y489" i="3"/>
  <c r="AS485" i="3"/>
  <c r="AR485" i="3"/>
  <c r="M492" i="3"/>
  <c r="N492" i="3" s="1"/>
  <c r="V490" i="3"/>
  <c r="W490" i="3" s="1"/>
  <c r="AJ490" i="3"/>
  <c r="P490" i="3"/>
  <c r="U490" i="3" s="1"/>
  <c r="AU490" i="3"/>
  <c r="AV490" i="3" s="1"/>
  <c r="U489" i="3"/>
  <c r="Z489" i="3" s="1"/>
  <c r="AP489" i="3" s="1"/>
  <c r="AQ489" i="3" s="1"/>
  <c r="J489" i="3" s="1"/>
  <c r="AK485" i="3"/>
  <c r="AF486" i="3"/>
  <c r="AG486" i="3" s="1"/>
  <c r="AF487" i="3"/>
  <c r="AH487" i="3" s="1"/>
  <c r="AI487" i="3" s="1"/>
  <c r="R491" i="3"/>
  <c r="AN491" i="3"/>
  <c r="S491" i="3"/>
  <c r="O491" i="3"/>
  <c r="T491" i="3"/>
  <c r="Q491" i="3"/>
  <c r="AO490" i="3"/>
  <c r="N491" i="3"/>
  <c r="AL483" i="3"/>
  <c r="AM483" i="3" s="1"/>
  <c r="H483" i="3" s="1"/>
  <c r="I483" i="3" s="1"/>
  <c r="BA483" i="3" s="1"/>
  <c r="BC484" i="3" s="1"/>
  <c r="AX484" i="3"/>
  <c r="AY484" i="3" s="1"/>
  <c r="L493" i="3"/>
  <c r="Y488" i="3"/>
  <c r="AP488" i="3"/>
  <c r="AQ488" i="3" s="1"/>
  <c r="J488" i="3" s="1"/>
  <c r="AB488" i="3"/>
  <c r="AG487" i="3" l="1"/>
  <c r="AK487" i="3" s="1"/>
  <c r="AX483" i="3"/>
  <c r="AY483" i="3" s="1"/>
  <c r="AO491" i="3"/>
  <c r="Z490" i="3"/>
  <c r="AC490" i="3" s="1"/>
  <c r="AH486" i="3"/>
  <c r="AI486" i="3" s="1"/>
  <c r="AK486" i="3" s="1"/>
  <c r="AR487" i="3"/>
  <c r="M493" i="3"/>
  <c r="N493" i="3" s="1"/>
  <c r="X490" i="3"/>
  <c r="BB483" i="3"/>
  <c r="BC483" i="3"/>
  <c r="BB484" i="3"/>
  <c r="AL485" i="3"/>
  <c r="AM485" i="3" s="1"/>
  <c r="H485" i="3" s="1"/>
  <c r="I485" i="3" s="1"/>
  <c r="BA485" i="3" s="1"/>
  <c r="S492" i="3"/>
  <c r="R492" i="3"/>
  <c r="AN492" i="3"/>
  <c r="O492" i="3"/>
  <c r="Q492" i="3"/>
  <c r="T492" i="3"/>
  <c r="AJ491" i="3"/>
  <c r="P491" i="3"/>
  <c r="X491" i="3" s="1"/>
  <c r="AU491" i="3"/>
  <c r="AV491" i="3" s="1"/>
  <c r="V491" i="3"/>
  <c r="W491" i="3" s="1"/>
  <c r="AE488" i="3"/>
  <c r="AD488" i="3"/>
  <c r="L494" i="3"/>
  <c r="AA489" i="3"/>
  <c r="AB489" i="3"/>
  <c r="AC489" i="3"/>
  <c r="AT485" i="3"/>
  <c r="K485" i="3" s="1"/>
  <c r="AS487" i="3" l="1"/>
  <c r="AT487" i="3" s="1"/>
  <c r="K487" i="3" s="1"/>
  <c r="AX487" i="3" s="1"/>
  <c r="AY487" i="3" s="1"/>
  <c r="AS486" i="3"/>
  <c r="AT486" i="3" s="1"/>
  <c r="K486" i="3" s="1"/>
  <c r="AR486" i="3"/>
  <c r="AB490" i="3"/>
  <c r="AE490" i="3" s="1"/>
  <c r="AA490" i="3"/>
  <c r="Y491" i="3"/>
  <c r="BC485" i="3"/>
  <c r="BB485" i="3"/>
  <c r="L495" i="3"/>
  <c r="M494" i="3"/>
  <c r="AD489" i="3"/>
  <c r="AE489" i="3"/>
  <c r="R493" i="3"/>
  <c r="S493" i="3"/>
  <c r="AN493" i="3"/>
  <c r="T493" i="3"/>
  <c r="Q493" i="3"/>
  <c r="O493" i="3"/>
  <c r="V492" i="3"/>
  <c r="W492" i="3" s="1"/>
  <c r="AJ492" i="3"/>
  <c r="P492" i="3"/>
  <c r="X492" i="3" s="1"/>
  <c r="AU492" i="3"/>
  <c r="AV492" i="3" s="1"/>
  <c r="AX485" i="3"/>
  <c r="AY485" i="3" s="1"/>
  <c r="U491" i="3"/>
  <c r="Z491" i="3" s="1"/>
  <c r="AL486" i="3"/>
  <c r="AM486" i="3" s="1"/>
  <c r="H486" i="3" s="1"/>
  <c r="I486" i="3" s="1"/>
  <c r="BA486" i="3" s="1"/>
  <c r="AF488" i="3"/>
  <c r="AH488" i="3" s="1"/>
  <c r="AI488" i="3" s="1"/>
  <c r="AO492" i="3"/>
  <c r="AL487" i="3"/>
  <c r="AM487" i="3" s="1"/>
  <c r="H487" i="3" s="1"/>
  <c r="I487" i="3" s="1"/>
  <c r="BA487" i="3" s="1"/>
  <c r="AD490" i="3"/>
  <c r="Y490" i="3"/>
  <c r="AP490" i="3"/>
  <c r="AQ490" i="3" s="1"/>
  <c r="J490" i="3" s="1"/>
  <c r="AO493" i="3" l="1"/>
  <c r="AG488" i="3"/>
  <c r="AS488" i="3" s="1"/>
  <c r="U492" i="3"/>
  <c r="Z492" i="3" s="1"/>
  <c r="AP492" i="3" s="1"/>
  <c r="AQ492" i="3" s="1"/>
  <c r="J492" i="3" s="1"/>
  <c r="BC487" i="3"/>
  <c r="BB487" i="3"/>
  <c r="BC486" i="3"/>
  <c r="BB486" i="3"/>
  <c r="L496" i="3"/>
  <c r="AC491" i="3"/>
  <c r="AA491" i="3"/>
  <c r="AB491" i="3"/>
  <c r="AR488" i="3"/>
  <c r="AJ493" i="3"/>
  <c r="AU493" i="3"/>
  <c r="AV493" i="3" s="1"/>
  <c r="P493" i="3"/>
  <c r="X493" i="3" s="1"/>
  <c r="S494" i="3"/>
  <c r="Q494" i="3"/>
  <c r="AN494" i="3"/>
  <c r="R494" i="3"/>
  <c r="T494" i="3"/>
  <c r="O494" i="3"/>
  <c r="AF490" i="3"/>
  <c r="AG490" i="3" s="1"/>
  <c r="N494" i="3"/>
  <c r="AP491" i="3"/>
  <c r="AQ491" i="3" s="1"/>
  <c r="J491" i="3" s="1"/>
  <c r="Y492" i="3"/>
  <c r="AF489" i="3"/>
  <c r="AG489" i="3" s="1"/>
  <c r="AX486" i="3"/>
  <c r="AY486" i="3" s="1"/>
  <c r="V493" i="3"/>
  <c r="W493" i="3" s="1"/>
  <c r="M495" i="3"/>
  <c r="AK488" i="3" l="1"/>
  <c r="AL488" i="3" s="1"/>
  <c r="AM488" i="3" s="1"/>
  <c r="H488" i="3" s="1"/>
  <c r="I488" i="3" s="1"/>
  <c r="BA488" i="3" s="1"/>
  <c r="AA492" i="3"/>
  <c r="AB492" i="3"/>
  <c r="AC492" i="3"/>
  <c r="AH490" i="3"/>
  <c r="AI490" i="3" s="1"/>
  <c r="AS490" i="3" s="1"/>
  <c r="U493" i="3"/>
  <c r="Z493" i="3" s="1"/>
  <c r="AO494" i="3"/>
  <c r="AH489" i="3"/>
  <c r="AI489" i="3" s="1"/>
  <c r="AT488" i="3"/>
  <c r="K488" i="3" s="1"/>
  <c r="Y493" i="3"/>
  <c r="AJ494" i="3"/>
  <c r="AU494" i="3"/>
  <c r="AV494" i="3" s="1"/>
  <c r="P494" i="3"/>
  <c r="X494" i="3" s="1"/>
  <c r="AD491" i="3"/>
  <c r="AE491" i="3"/>
  <c r="S495" i="3"/>
  <c r="Q495" i="3"/>
  <c r="R495" i="3"/>
  <c r="AN495" i="3"/>
  <c r="O495" i="3"/>
  <c r="T495" i="3"/>
  <c r="N495" i="3"/>
  <c r="L497" i="3"/>
  <c r="V494" i="3"/>
  <c r="W494" i="3" s="1"/>
  <c r="M496" i="3"/>
  <c r="N496" i="3" s="1"/>
  <c r="AO495" i="3" l="1"/>
  <c r="AD492" i="3"/>
  <c r="AR490" i="3"/>
  <c r="AK490" i="3"/>
  <c r="AL490" i="3" s="1"/>
  <c r="AM490" i="3" s="1"/>
  <c r="H490" i="3" s="1"/>
  <c r="I490" i="3" s="1"/>
  <c r="BA490" i="3" s="1"/>
  <c r="AT490" i="3"/>
  <c r="K490" i="3" s="1"/>
  <c r="AX490" i="3" s="1"/>
  <c r="AY490" i="3" s="1"/>
  <c r="AE492" i="3"/>
  <c r="AF492" i="3" s="1"/>
  <c r="Y494" i="3"/>
  <c r="M497" i="3"/>
  <c r="P495" i="3"/>
  <c r="U495" i="3" s="1"/>
  <c r="AU495" i="3"/>
  <c r="AV495" i="3" s="1"/>
  <c r="AJ495" i="3"/>
  <c r="AC493" i="3"/>
  <c r="AB493" i="3"/>
  <c r="AA493" i="3"/>
  <c r="V495" i="3"/>
  <c r="W495" i="3" s="1"/>
  <c r="BC488" i="3"/>
  <c r="BB488" i="3"/>
  <c r="L498" i="3"/>
  <c r="U494" i="3"/>
  <c r="Z494" i="3" s="1"/>
  <c r="AP494" i="3" s="1"/>
  <c r="AQ494" i="3" s="1"/>
  <c r="J494" i="3" s="1"/>
  <c r="AP493" i="3"/>
  <c r="AQ493" i="3" s="1"/>
  <c r="J493" i="3" s="1"/>
  <c r="AF491" i="3"/>
  <c r="AG491" i="3" s="1"/>
  <c r="R496" i="3"/>
  <c r="T496" i="3"/>
  <c r="S496" i="3"/>
  <c r="Q496" i="3"/>
  <c r="AN496" i="3"/>
  <c r="O496" i="3"/>
  <c r="AS489" i="3"/>
  <c r="AR489" i="3"/>
  <c r="AX488" i="3"/>
  <c r="AY488" i="3" s="1"/>
  <c r="AK489" i="3"/>
  <c r="AH492" i="3" l="1"/>
  <c r="AI492" i="3" s="1"/>
  <c r="AK492" i="3" s="1"/>
  <c r="AH491" i="3"/>
  <c r="AI491" i="3" s="1"/>
  <c r="AS491" i="3" s="1"/>
  <c r="AG492" i="3"/>
  <c r="X495" i="3"/>
  <c r="Y495" i="3" s="1"/>
  <c r="AD493" i="3"/>
  <c r="AE493" i="3"/>
  <c r="AL489" i="3"/>
  <c r="AM489" i="3" s="1"/>
  <c r="H489" i="3" s="1"/>
  <c r="I489" i="3" s="1"/>
  <c r="BA489" i="3" s="1"/>
  <c r="M498" i="3"/>
  <c r="N498" i="3" s="1"/>
  <c r="P496" i="3"/>
  <c r="U496" i="3" s="1"/>
  <c r="AU496" i="3"/>
  <c r="AV496" i="3" s="1"/>
  <c r="AJ496" i="3"/>
  <c r="V496" i="3"/>
  <c r="W496" i="3" s="1"/>
  <c r="L499" i="3"/>
  <c r="R497" i="3"/>
  <c r="S497" i="3"/>
  <c r="AN497" i="3"/>
  <c r="T497" i="3"/>
  <c r="Q497" i="3"/>
  <c r="O497" i="3"/>
  <c r="AO496" i="3"/>
  <c r="Z495" i="3"/>
  <c r="AT489" i="3"/>
  <c r="K489" i="3" s="1"/>
  <c r="AB494" i="3"/>
  <c r="AC494" i="3"/>
  <c r="AA494" i="3"/>
  <c r="N497" i="3"/>
  <c r="AR492" i="3" l="1"/>
  <c r="AR491" i="3"/>
  <c r="AK491" i="3"/>
  <c r="AL491" i="3" s="1"/>
  <c r="AM491" i="3" s="1"/>
  <c r="H491" i="3" s="1"/>
  <c r="I491" i="3" s="1"/>
  <c r="BA491" i="3" s="1"/>
  <c r="BC491" i="3" s="1"/>
  <c r="AS492" i="3"/>
  <c r="Z496" i="3"/>
  <c r="AC496" i="3"/>
  <c r="X496" i="3"/>
  <c r="L500" i="3"/>
  <c r="M499" i="3"/>
  <c r="AF493" i="3"/>
  <c r="AG493" i="3" s="1"/>
  <c r="R498" i="3"/>
  <c r="Q498" i="3"/>
  <c r="S498" i="3"/>
  <c r="AN498" i="3"/>
  <c r="T498" i="3"/>
  <c r="O498" i="3"/>
  <c r="AX489" i="3"/>
  <c r="AY489" i="3" s="1"/>
  <c r="AB495" i="3"/>
  <c r="AC495" i="3"/>
  <c r="AA495" i="3"/>
  <c r="AO497" i="3"/>
  <c r="AP495" i="3"/>
  <c r="AQ495" i="3" s="1"/>
  <c r="J495" i="3" s="1"/>
  <c r="AL492" i="3"/>
  <c r="AM492" i="3" s="1"/>
  <c r="H492" i="3" s="1"/>
  <c r="I492" i="3" s="1"/>
  <c r="BA492" i="3" s="1"/>
  <c r="AT492" i="3"/>
  <c r="K492" i="3" s="1"/>
  <c r="AE494" i="3"/>
  <c r="AD494" i="3"/>
  <c r="AU497" i="3"/>
  <c r="AV497" i="3" s="1"/>
  <c r="P497" i="3"/>
  <c r="X497" i="3" s="1"/>
  <c r="AJ497" i="3"/>
  <c r="BC489" i="3"/>
  <c r="BB489" i="3"/>
  <c r="BC490" i="3"/>
  <c r="BB490" i="3"/>
  <c r="V497" i="3"/>
  <c r="W497" i="3" s="1"/>
  <c r="AT491" i="3"/>
  <c r="K491" i="3" s="1"/>
  <c r="BB491" i="3" l="1"/>
  <c r="AH493" i="3"/>
  <c r="AI493" i="3" s="1"/>
  <c r="AR493" i="3" s="1"/>
  <c r="Y497" i="3"/>
  <c r="M500" i="3"/>
  <c r="N500" i="3" s="1"/>
  <c r="AP496" i="3"/>
  <c r="AQ496" i="3" s="1"/>
  <c r="J496" i="3" s="1"/>
  <c r="Y496" i="3"/>
  <c r="AO498" i="3"/>
  <c r="R499" i="3"/>
  <c r="S499" i="3"/>
  <c r="Q499" i="3"/>
  <c r="T499" i="3"/>
  <c r="O499" i="3"/>
  <c r="AN499" i="3"/>
  <c r="AA496" i="3"/>
  <c r="U497" i="3"/>
  <c r="Z497" i="3" s="1"/>
  <c r="AF494" i="3"/>
  <c r="AG494" i="3" s="1"/>
  <c r="AE495" i="3"/>
  <c r="AD495" i="3"/>
  <c r="N499" i="3"/>
  <c r="BB492" i="3"/>
  <c r="BC492" i="3"/>
  <c r="AX491" i="3"/>
  <c r="AY491" i="3" s="1"/>
  <c r="V498" i="3"/>
  <c r="W498" i="3" s="1"/>
  <c r="AX492" i="3"/>
  <c r="AY492" i="3" s="1"/>
  <c r="AU498" i="3"/>
  <c r="AV498" i="3" s="1"/>
  <c r="P498" i="3"/>
  <c r="U498" i="3" s="1"/>
  <c r="AJ498" i="3"/>
  <c r="L501" i="3"/>
  <c r="AB496" i="3"/>
  <c r="AK493" i="3" l="1"/>
  <c r="AL493" i="3" s="1"/>
  <c r="AM493" i="3" s="1"/>
  <c r="H493" i="3" s="1"/>
  <c r="I493" i="3" s="1"/>
  <c r="BA493" i="3" s="1"/>
  <c r="Z498" i="3"/>
  <c r="AS493" i="3"/>
  <c r="AC498" i="3"/>
  <c r="P499" i="3"/>
  <c r="U499" i="3" s="1"/>
  <c r="AU499" i="3"/>
  <c r="AV499" i="3" s="1"/>
  <c r="AJ499" i="3"/>
  <c r="AC497" i="3"/>
  <c r="AB497" i="3"/>
  <c r="AA497" i="3"/>
  <c r="AO499" i="3"/>
  <c r="M501" i="3"/>
  <c r="X498" i="3"/>
  <c r="AA498" i="3" s="1"/>
  <c r="AH494" i="3"/>
  <c r="AI494" i="3" s="1"/>
  <c r="Q500" i="3"/>
  <c r="AN500" i="3"/>
  <c r="O500" i="3"/>
  <c r="T500" i="3"/>
  <c r="R500" i="3"/>
  <c r="S500" i="3"/>
  <c r="AE496" i="3"/>
  <c r="AD496" i="3"/>
  <c r="AF495" i="3"/>
  <c r="AH495" i="3" s="1"/>
  <c r="AI495" i="3" s="1"/>
  <c r="L502" i="3"/>
  <c r="V499" i="3"/>
  <c r="W499" i="3" s="1"/>
  <c r="AT493" i="3"/>
  <c r="K493" i="3" s="1"/>
  <c r="AP497" i="3"/>
  <c r="AQ497" i="3" s="1"/>
  <c r="J497" i="3" s="1"/>
  <c r="X499" i="3" l="1"/>
  <c r="Y499" i="3" s="1"/>
  <c r="AG495" i="3"/>
  <c r="AK495" i="3" s="1"/>
  <c r="AL495" i="3" s="1"/>
  <c r="Z499" i="3"/>
  <c r="AO500" i="3"/>
  <c r="AC499" i="3"/>
  <c r="AR495" i="3"/>
  <c r="BB493" i="3"/>
  <c r="BC493" i="3"/>
  <c r="AF496" i="3"/>
  <c r="AH496" i="3" s="1"/>
  <c r="AI496" i="3" s="1"/>
  <c r="AS494" i="3"/>
  <c r="AR494" i="3"/>
  <c r="AK494" i="3"/>
  <c r="L503" i="3"/>
  <c r="Y498" i="3"/>
  <c r="AP498" i="3"/>
  <c r="AQ498" i="3" s="1"/>
  <c r="J498" i="3" s="1"/>
  <c r="S501" i="3"/>
  <c r="R501" i="3"/>
  <c r="Q501" i="3"/>
  <c r="O501" i="3"/>
  <c r="AN501" i="3"/>
  <c r="T501" i="3"/>
  <c r="AD497" i="3"/>
  <c r="AE497" i="3"/>
  <c r="AB498" i="3"/>
  <c r="AX493" i="3"/>
  <c r="AY493" i="3" s="1"/>
  <c r="AU500" i="3"/>
  <c r="AV500" i="3" s="1"/>
  <c r="AJ500" i="3"/>
  <c r="P500" i="3"/>
  <c r="X500" i="3" s="1"/>
  <c r="M502" i="3"/>
  <c r="V500" i="3"/>
  <c r="W500" i="3" s="1"/>
  <c r="N501" i="3"/>
  <c r="AB499" i="3" l="1"/>
  <c r="AP499" i="3"/>
  <c r="AQ499" i="3" s="1"/>
  <c r="J499" i="3" s="1"/>
  <c r="AA499" i="3"/>
  <c r="AS495" i="3"/>
  <c r="AM495" i="3"/>
  <c r="H495" i="3" s="1"/>
  <c r="I495" i="3" s="1"/>
  <c r="BA495" i="3" s="1"/>
  <c r="AT494" i="3"/>
  <c r="K494" i="3" s="1"/>
  <c r="AX494" i="3" s="1"/>
  <c r="AY494" i="3" s="1"/>
  <c r="AG496" i="3"/>
  <c r="AK496" i="3" s="1"/>
  <c r="AT495" i="3"/>
  <c r="K495" i="3" s="1"/>
  <c r="Y500" i="3"/>
  <c r="AR496" i="3"/>
  <c r="L504" i="3"/>
  <c r="V501" i="3"/>
  <c r="W501" i="3" s="1"/>
  <c r="AO501" i="3"/>
  <c r="R502" i="3"/>
  <c r="AN502" i="3"/>
  <c r="S502" i="3"/>
  <c r="T502" i="3"/>
  <c r="O502" i="3"/>
  <c r="Q502" i="3"/>
  <c r="P501" i="3"/>
  <c r="X501" i="3" s="1"/>
  <c r="AU501" i="3"/>
  <c r="AV501" i="3" s="1"/>
  <c r="AJ501" i="3"/>
  <c r="M503" i="3"/>
  <c r="N503" i="3" s="1"/>
  <c r="AD499" i="3"/>
  <c r="AE499" i="3"/>
  <c r="AE498" i="3"/>
  <c r="AD498" i="3"/>
  <c r="AF497" i="3"/>
  <c r="AG497" i="3" s="1"/>
  <c r="U500" i="3"/>
  <c r="Z500" i="3" s="1"/>
  <c r="N502" i="3"/>
  <c r="AL494" i="3"/>
  <c r="AM494" i="3" s="1"/>
  <c r="H494" i="3" s="1"/>
  <c r="I494" i="3" s="1"/>
  <c r="BA494" i="3" s="1"/>
  <c r="AS496" i="3" l="1"/>
  <c r="AT496" i="3" s="1"/>
  <c r="K496" i="3" s="1"/>
  <c r="AX496" i="3" s="1"/>
  <c r="AY496" i="3" s="1"/>
  <c r="AX495" i="3"/>
  <c r="AY495" i="3" s="1"/>
  <c r="AH497" i="3"/>
  <c r="AI497" i="3" s="1"/>
  <c r="AK497" i="3" s="1"/>
  <c r="AL497" i="3" s="1"/>
  <c r="AM497" i="3" s="1"/>
  <c r="H497" i="3" s="1"/>
  <c r="I497" i="3" s="1"/>
  <c r="BA497" i="3" s="1"/>
  <c r="AO502" i="3"/>
  <c r="U501" i="3"/>
  <c r="Z501" i="3" s="1"/>
  <c r="AC501" i="3" s="1"/>
  <c r="Y501" i="3"/>
  <c r="BC494" i="3"/>
  <c r="BB494" i="3"/>
  <c r="BB495" i="3"/>
  <c r="BC495" i="3"/>
  <c r="AL496" i="3"/>
  <c r="AM496" i="3" s="1"/>
  <c r="H496" i="3" s="1"/>
  <c r="I496" i="3" s="1"/>
  <c r="BA496" i="3" s="1"/>
  <c r="S503" i="3"/>
  <c r="R503" i="3"/>
  <c r="AN503" i="3"/>
  <c r="Q503" i="3"/>
  <c r="O503" i="3"/>
  <c r="T503" i="3"/>
  <c r="V502" i="3"/>
  <c r="W502" i="3" s="1"/>
  <c r="AF499" i="3"/>
  <c r="AH499" i="3" s="1"/>
  <c r="AI499" i="3" s="1"/>
  <c r="M504" i="3"/>
  <c r="AC500" i="3"/>
  <c r="AA500" i="3"/>
  <c r="AB500" i="3"/>
  <c r="L505" i="3"/>
  <c r="AF498" i="3"/>
  <c r="AH498" i="3" s="1"/>
  <c r="AI498" i="3" s="1"/>
  <c r="AJ502" i="3"/>
  <c r="P502" i="3"/>
  <c r="U502" i="3" s="1"/>
  <c r="Z502" i="3" s="1"/>
  <c r="AU502" i="3"/>
  <c r="AV502" i="3" s="1"/>
  <c r="AP500" i="3"/>
  <c r="AQ500" i="3" s="1"/>
  <c r="J500" i="3" s="1"/>
  <c r="AO503" i="3" l="1"/>
  <c r="AR497" i="3"/>
  <c r="AS497" i="3"/>
  <c r="AP501" i="3"/>
  <c r="AQ501" i="3" s="1"/>
  <c r="J501" i="3" s="1"/>
  <c r="AB501" i="3"/>
  <c r="AD501" i="3" s="1"/>
  <c r="AA501" i="3"/>
  <c r="AG498" i="3"/>
  <c r="AS498" i="3" s="1"/>
  <c r="AG499" i="3"/>
  <c r="AS499" i="3" s="1"/>
  <c r="BB496" i="3"/>
  <c r="BC496" i="3"/>
  <c r="AR498" i="3"/>
  <c r="AC502" i="3"/>
  <c r="AR499" i="3"/>
  <c r="BC497" i="3"/>
  <c r="BB497" i="3"/>
  <c r="L506" i="3"/>
  <c r="R504" i="3"/>
  <c r="Q504" i="3"/>
  <c r="S504" i="3"/>
  <c r="AN504" i="3"/>
  <c r="O504" i="3"/>
  <c r="T504" i="3"/>
  <c r="X502" i="3"/>
  <c r="AB502" i="3" s="1"/>
  <c r="AT497" i="3"/>
  <c r="K497" i="3" s="1"/>
  <c r="M505" i="3"/>
  <c r="N504" i="3"/>
  <c r="V503" i="3"/>
  <c r="W503" i="3" s="1"/>
  <c r="AE500" i="3"/>
  <c r="AD500" i="3"/>
  <c r="AJ503" i="3"/>
  <c r="P503" i="3"/>
  <c r="U503" i="3" s="1"/>
  <c r="AU503" i="3"/>
  <c r="AV503" i="3" s="1"/>
  <c r="AK498" i="3" l="1"/>
  <c r="AL498" i="3" s="1"/>
  <c r="AM498" i="3" s="1"/>
  <c r="H498" i="3" s="1"/>
  <c r="I498" i="3" s="1"/>
  <c r="BA498" i="3" s="1"/>
  <c r="AE501" i="3"/>
  <c r="AK499" i="3"/>
  <c r="AL499" i="3" s="1"/>
  <c r="AM499" i="3" s="1"/>
  <c r="H499" i="3" s="1"/>
  <c r="I499" i="3" s="1"/>
  <c r="BA499" i="3" s="1"/>
  <c r="AA502" i="3"/>
  <c r="AO504" i="3"/>
  <c r="AT498" i="3"/>
  <c r="K498" i="3" s="1"/>
  <c r="AX498" i="3" s="1"/>
  <c r="AY498" i="3" s="1"/>
  <c r="Z503" i="3"/>
  <c r="AC503" i="3"/>
  <c r="V504" i="3"/>
  <c r="W504" i="3" s="1"/>
  <c r="AE502" i="3"/>
  <c r="AD502" i="3"/>
  <c r="AF500" i="3"/>
  <c r="AG500" i="3" s="1"/>
  <c r="Q505" i="3"/>
  <c r="S505" i="3"/>
  <c r="T505" i="3"/>
  <c r="AN505" i="3"/>
  <c r="R505" i="3"/>
  <c r="O505" i="3"/>
  <c r="N505" i="3"/>
  <c r="AF501" i="3"/>
  <c r="AH501" i="3" s="1"/>
  <c r="AI501" i="3" s="1"/>
  <c r="AU504" i="3"/>
  <c r="AV504" i="3" s="1"/>
  <c r="AJ504" i="3"/>
  <c r="P504" i="3"/>
  <c r="X504" i="3" s="1"/>
  <c r="X503" i="3"/>
  <c r="AX497" i="3"/>
  <c r="AY497" i="3" s="1"/>
  <c r="AT499" i="3"/>
  <c r="K499" i="3" s="1"/>
  <c r="M506" i="3"/>
  <c r="N506" i="3"/>
  <c r="L507" i="3"/>
  <c r="Y502" i="3"/>
  <c r="AP502" i="3"/>
  <c r="AQ502" i="3" s="1"/>
  <c r="J502" i="3" s="1"/>
  <c r="AB503" i="3" l="1"/>
  <c r="AD503" i="3" s="1"/>
  <c r="AH500" i="3"/>
  <c r="AI500" i="3" s="1"/>
  <c r="AR500" i="3" s="1"/>
  <c r="BC499" i="3"/>
  <c r="BB499" i="3"/>
  <c r="Y504" i="3"/>
  <c r="AE503" i="3"/>
  <c r="AR501" i="3"/>
  <c r="S506" i="3"/>
  <c r="R506" i="3"/>
  <c r="O506" i="3"/>
  <c r="Q506" i="3"/>
  <c r="T506" i="3"/>
  <c r="AN506" i="3"/>
  <c r="BB498" i="3"/>
  <c r="BC498" i="3"/>
  <c r="U504" i="3"/>
  <c r="Z504" i="3" s="1"/>
  <c r="AP504" i="3" s="1"/>
  <c r="AQ504" i="3" s="1"/>
  <c r="J504" i="3" s="1"/>
  <c r="AX499" i="3"/>
  <c r="AY499" i="3" s="1"/>
  <c r="M507" i="3"/>
  <c r="N507" i="3" s="1"/>
  <c r="AU505" i="3"/>
  <c r="AV505" i="3" s="1"/>
  <c r="AJ505" i="3"/>
  <c r="P505" i="3"/>
  <c r="X505" i="3" s="1"/>
  <c r="AG501" i="3"/>
  <c r="AK501" i="3" s="1"/>
  <c r="Y503" i="3"/>
  <c r="AP503" i="3"/>
  <c r="AQ503" i="3" s="1"/>
  <c r="J503" i="3" s="1"/>
  <c r="V505" i="3"/>
  <c r="W505" i="3" s="1"/>
  <c r="AF502" i="3"/>
  <c r="AG502" i="3" s="1"/>
  <c r="AO505" i="3"/>
  <c r="L508" i="3"/>
  <c r="AA503" i="3"/>
  <c r="AK500" i="3" l="1"/>
  <c r="AL500" i="3" s="1"/>
  <c r="AM500" i="3" s="1"/>
  <c r="H500" i="3" s="1"/>
  <c r="I500" i="3" s="1"/>
  <c r="BA500" i="3" s="1"/>
  <c r="AS500" i="3"/>
  <c r="AT500" i="3" s="1"/>
  <c r="K500" i="3" s="1"/>
  <c r="U505" i="3"/>
  <c r="Z505" i="3" s="1"/>
  <c r="AS501" i="3"/>
  <c r="AT501" i="3" s="1"/>
  <c r="K501" i="3" s="1"/>
  <c r="AH502" i="3"/>
  <c r="AI502" i="3" s="1"/>
  <c r="AK502" i="3" s="1"/>
  <c r="AL502" i="3" s="1"/>
  <c r="AM502" i="3" s="1"/>
  <c r="H502" i="3" s="1"/>
  <c r="I502" i="3" s="1"/>
  <c r="BA502" i="3" s="1"/>
  <c r="Y505" i="3"/>
  <c r="AP505" i="3"/>
  <c r="AQ505" i="3" s="1"/>
  <c r="J505" i="3" s="1"/>
  <c r="AA505" i="3"/>
  <c r="AB505" i="3"/>
  <c r="AC505" i="3"/>
  <c r="R507" i="3"/>
  <c r="Q507" i="3"/>
  <c r="T507" i="3"/>
  <c r="S507" i="3"/>
  <c r="AN507" i="3"/>
  <c r="O507" i="3"/>
  <c r="AF503" i="3"/>
  <c r="AG503" i="3" s="1"/>
  <c r="AL501" i="3"/>
  <c r="AM501" i="3" s="1"/>
  <c r="H501" i="3" s="1"/>
  <c r="I501" i="3" s="1"/>
  <c r="BA501" i="3" s="1"/>
  <c r="AJ506" i="3"/>
  <c r="P506" i="3"/>
  <c r="U506" i="3" s="1"/>
  <c r="AU506" i="3"/>
  <c r="AV506" i="3" s="1"/>
  <c r="M508" i="3"/>
  <c r="N508" i="3" s="1"/>
  <c r="L509" i="3"/>
  <c r="AO506" i="3"/>
  <c r="AB504" i="3"/>
  <c r="AC504" i="3"/>
  <c r="AA504" i="3"/>
  <c r="V506" i="3"/>
  <c r="W506" i="3" s="1"/>
  <c r="Z506" i="3" l="1"/>
  <c r="AX501" i="3"/>
  <c r="AY501" i="3" s="1"/>
  <c r="AS502" i="3"/>
  <c r="AR502" i="3"/>
  <c r="AH503" i="3"/>
  <c r="AI503" i="3" s="1"/>
  <c r="AS503" i="3" s="1"/>
  <c r="X506" i="3"/>
  <c r="Y506" i="3" s="1"/>
  <c r="BB500" i="3"/>
  <c r="BC500" i="3"/>
  <c r="BC502" i="3"/>
  <c r="BB502" i="3"/>
  <c r="M509" i="3"/>
  <c r="AX500" i="3"/>
  <c r="AY500" i="3" s="1"/>
  <c r="AO507" i="3"/>
  <c r="AD505" i="3"/>
  <c r="AE505" i="3"/>
  <c r="P507" i="3"/>
  <c r="X507" i="3" s="1"/>
  <c r="AJ507" i="3"/>
  <c r="AU507" i="3"/>
  <c r="AV507" i="3" s="1"/>
  <c r="BC501" i="3"/>
  <c r="BB501" i="3"/>
  <c r="R508" i="3"/>
  <c r="AN508" i="3"/>
  <c r="S508" i="3"/>
  <c r="T508" i="3"/>
  <c r="Q508" i="3"/>
  <c r="O508" i="3"/>
  <c r="V507" i="3"/>
  <c r="W507" i="3" s="1"/>
  <c r="AC506" i="3"/>
  <c r="AD504" i="3"/>
  <c r="AE504" i="3"/>
  <c r="L510" i="3"/>
  <c r="AT502" i="3" l="1"/>
  <c r="K502" i="3" s="1"/>
  <c r="AX502" i="3" s="1"/>
  <c r="AY502" i="3" s="1"/>
  <c r="AP506" i="3"/>
  <c r="AQ506" i="3" s="1"/>
  <c r="J506" i="3" s="1"/>
  <c r="AK503" i="3"/>
  <c r="AL503" i="3" s="1"/>
  <c r="AM503" i="3" s="1"/>
  <c r="H503" i="3" s="1"/>
  <c r="I503" i="3" s="1"/>
  <c r="BA503" i="3" s="1"/>
  <c r="BC503" i="3" s="1"/>
  <c r="AR503" i="3"/>
  <c r="AT503" i="3" s="1"/>
  <c r="K503" i="3" s="1"/>
  <c r="AB506" i="3"/>
  <c r="AE506" i="3" s="1"/>
  <c r="AA506" i="3"/>
  <c r="AO508" i="3"/>
  <c r="Y507" i="3"/>
  <c r="M510" i="3"/>
  <c r="AF505" i="3"/>
  <c r="AH505" i="3" s="1"/>
  <c r="AI505" i="3" s="1"/>
  <c r="S509" i="3"/>
  <c r="O509" i="3"/>
  <c r="T509" i="3"/>
  <c r="Q509" i="3"/>
  <c r="R509" i="3"/>
  <c r="AN509" i="3"/>
  <c r="AJ508" i="3"/>
  <c r="P508" i="3"/>
  <c r="X508" i="3" s="1"/>
  <c r="AU508" i="3"/>
  <c r="AV508" i="3" s="1"/>
  <c r="V508" i="3"/>
  <c r="W508" i="3" s="1"/>
  <c r="U507" i="3"/>
  <c r="Z507" i="3" s="1"/>
  <c r="N509" i="3"/>
  <c r="AF504" i="3"/>
  <c r="AG504" i="3" s="1"/>
  <c r="L511" i="3"/>
  <c r="AD506" i="3" l="1"/>
  <c r="BB503" i="3"/>
  <c r="AO509" i="3"/>
  <c r="AG505" i="3"/>
  <c r="AK505" i="3" s="1"/>
  <c r="AH504" i="3"/>
  <c r="AI504" i="3" s="1"/>
  <c r="AS504" i="3" s="1"/>
  <c r="AR505" i="3"/>
  <c r="Y508" i="3"/>
  <c r="R510" i="3"/>
  <c r="AN510" i="3"/>
  <c r="O510" i="3"/>
  <c r="S510" i="3"/>
  <c r="T510" i="3"/>
  <c r="Q510" i="3"/>
  <c r="V509" i="3"/>
  <c r="W509" i="3" s="1"/>
  <c r="AX503" i="3"/>
  <c r="AY503" i="3" s="1"/>
  <c r="AB507" i="3"/>
  <c r="AA507" i="3"/>
  <c r="AC507" i="3"/>
  <c r="L512" i="3"/>
  <c r="U508" i="3"/>
  <c r="Z508" i="3" s="1"/>
  <c r="AF506" i="3"/>
  <c r="N510" i="3"/>
  <c r="M511" i="3"/>
  <c r="AP507" i="3"/>
  <c r="AQ507" i="3" s="1"/>
  <c r="J507" i="3" s="1"/>
  <c r="AU509" i="3"/>
  <c r="AV509" i="3" s="1"/>
  <c r="P509" i="3"/>
  <c r="X509" i="3" s="1"/>
  <c r="AJ509" i="3"/>
  <c r="AH506" i="3" l="1"/>
  <c r="AI506" i="3" s="1"/>
  <c r="AR506" i="3" s="1"/>
  <c r="AO510" i="3"/>
  <c r="AS505" i="3"/>
  <c r="AT505" i="3" s="1"/>
  <c r="K505" i="3" s="1"/>
  <c r="AX505" i="3" s="1"/>
  <c r="AY505" i="3" s="1"/>
  <c r="AR504" i="3"/>
  <c r="AT504" i="3" s="1"/>
  <c r="K504" i="3" s="1"/>
  <c r="AX504" i="3" s="1"/>
  <c r="AY504" i="3" s="1"/>
  <c r="AG506" i="3"/>
  <c r="AK504" i="3"/>
  <c r="AL504" i="3" s="1"/>
  <c r="AM504" i="3" s="1"/>
  <c r="H504" i="3" s="1"/>
  <c r="I504" i="3" s="1"/>
  <c r="BA504" i="3" s="1"/>
  <c r="Y509" i="3"/>
  <c r="AA508" i="3"/>
  <c r="AB508" i="3"/>
  <c r="AC508" i="3"/>
  <c r="L513" i="3"/>
  <c r="U509" i="3"/>
  <c r="Z509" i="3" s="1"/>
  <c r="AP508" i="3"/>
  <c r="AQ508" i="3" s="1"/>
  <c r="J508" i="3" s="1"/>
  <c r="M512" i="3"/>
  <c r="N512" i="3" s="1"/>
  <c r="P510" i="3"/>
  <c r="X510" i="3" s="1"/>
  <c r="AJ510" i="3"/>
  <c r="AU510" i="3"/>
  <c r="AV510" i="3" s="1"/>
  <c r="R511" i="3"/>
  <c r="AN511" i="3"/>
  <c r="Q511" i="3"/>
  <c r="T511" i="3"/>
  <c r="S511" i="3"/>
  <c r="O511" i="3"/>
  <c r="N511" i="3"/>
  <c r="V510" i="3"/>
  <c r="W510" i="3" s="1"/>
  <c r="AL505" i="3"/>
  <c r="AM505" i="3" s="1"/>
  <c r="H505" i="3" s="1"/>
  <c r="I505" i="3" s="1"/>
  <c r="BA505" i="3" s="1"/>
  <c r="AD507" i="3"/>
  <c r="AE507" i="3"/>
  <c r="AS506" i="3" l="1"/>
  <c r="AT506" i="3" s="1"/>
  <c r="K506" i="3" s="1"/>
  <c r="AX506" i="3" s="1"/>
  <c r="AY506" i="3" s="1"/>
  <c r="AO511" i="3"/>
  <c r="AK506" i="3"/>
  <c r="AL506" i="3" s="1"/>
  <c r="AM506" i="3" s="1"/>
  <c r="H506" i="3" s="1"/>
  <c r="I506" i="3" s="1"/>
  <c r="BA506" i="3" s="1"/>
  <c r="U510" i="3"/>
  <c r="Z510" i="3" s="1"/>
  <c r="AP510" i="3" s="1"/>
  <c r="AQ510" i="3" s="1"/>
  <c r="J510" i="3" s="1"/>
  <c r="BC504" i="3"/>
  <c r="BB504" i="3"/>
  <c r="BB505" i="3"/>
  <c r="BC505" i="3"/>
  <c r="AB509" i="3"/>
  <c r="AA509" i="3"/>
  <c r="AC509" i="3"/>
  <c r="L514" i="3"/>
  <c r="AP509" i="3"/>
  <c r="AQ509" i="3" s="1"/>
  <c r="J509" i="3" s="1"/>
  <c r="Y510" i="3"/>
  <c r="AF507" i="3"/>
  <c r="AG507" i="3" s="1"/>
  <c r="P511" i="3"/>
  <c r="X511" i="3" s="1"/>
  <c r="AJ511" i="3"/>
  <c r="AU511" i="3"/>
  <c r="AV511" i="3" s="1"/>
  <c r="M513" i="3"/>
  <c r="N513" i="3" s="1"/>
  <c r="AD508" i="3"/>
  <c r="AE508" i="3"/>
  <c r="V511" i="3"/>
  <c r="W511" i="3" s="1"/>
  <c r="R512" i="3"/>
  <c r="Q512" i="3"/>
  <c r="AN512" i="3"/>
  <c r="S512" i="3"/>
  <c r="O512" i="3"/>
  <c r="T512" i="3"/>
  <c r="U511" i="3" l="1"/>
  <c r="AH507" i="3"/>
  <c r="AI507" i="3" s="1"/>
  <c r="AR507" i="3" s="1"/>
  <c r="AO512" i="3"/>
  <c r="Z511" i="3"/>
  <c r="AP511" i="3" s="1"/>
  <c r="AQ511" i="3" s="1"/>
  <c r="J511" i="3" s="1"/>
  <c r="V512" i="3"/>
  <c r="W512" i="3" s="1"/>
  <c r="BB506" i="3"/>
  <c r="BC506" i="3"/>
  <c r="L515" i="3"/>
  <c r="Y511" i="3"/>
  <c r="M514" i="3"/>
  <c r="AA510" i="3"/>
  <c r="AC510" i="3"/>
  <c r="AB510" i="3"/>
  <c r="R513" i="3"/>
  <c r="S513" i="3"/>
  <c r="T513" i="3"/>
  <c r="O513" i="3"/>
  <c r="Q513" i="3"/>
  <c r="AN513" i="3"/>
  <c r="AJ512" i="3"/>
  <c r="P512" i="3"/>
  <c r="U512" i="3" s="1"/>
  <c r="AU512" i="3"/>
  <c r="AV512" i="3" s="1"/>
  <c r="AF508" i="3"/>
  <c r="AH508" i="3" s="1"/>
  <c r="AI508" i="3" s="1"/>
  <c r="AD509" i="3"/>
  <c r="AE509" i="3"/>
  <c r="AS507" i="3" l="1"/>
  <c r="AT507" i="3" s="1"/>
  <c r="K507" i="3" s="1"/>
  <c r="AK507" i="3"/>
  <c r="AL507" i="3" s="1"/>
  <c r="AM507" i="3" s="1"/>
  <c r="H507" i="3" s="1"/>
  <c r="I507" i="3" s="1"/>
  <c r="BA507" i="3" s="1"/>
  <c r="AO513" i="3"/>
  <c r="AG508" i="3"/>
  <c r="Z512" i="3"/>
  <c r="AC512" i="3" s="1"/>
  <c r="AS508" i="3"/>
  <c r="AR508" i="3"/>
  <c r="M515" i="3"/>
  <c r="V513" i="3"/>
  <c r="W513" i="3" s="1"/>
  <c r="L516" i="3"/>
  <c r="AE510" i="3"/>
  <c r="AD510" i="3"/>
  <c r="X512" i="3"/>
  <c r="AA512" i="3" s="1"/>
  <c r="AK508" i="3"/>
  <c r="AA511" i="3"/>
  <c r="AC511" i="3"/>
  <c r="AB511" i="3"/>
  <c r="AF509" i="3"/>
  <c r="AH509" i="3" s="1"/>
  <c r="AI509" i="3" s="1"/>
  <c r="R514" i="3"/>
  <c r="S514" i="3"/>
  <c r="AN514" i="3"/>
  <c r="T514" i="3"/>
  <c r="Q514" i="3"/>
  <c r="O514" i="3"/>
  <c r="P513" i="3"/>
  <c r="U513" i="3" s="1"/>
  <c r="AJ513" i="3"/>
  <c r="AU513" i="3"/>
  <c r="AV513" i="3" s="1"/>
  <c r="N514" i="3"/>
  <c r="AO514" i="3" l="1"/>
  <c r="AT508" i="3"/>
  <c r="K508" i="3" s="1"/>
  <c r="AX508" i="3" s="1"/>
  <c r="AY508" i="3" s="1"/>
  <c r="AG509" i="3"/>
  <c r="AS509" i="3" s="1"/>
  <c r="Z513" i="3"/>
  <c r="AX507" i="3"/>
  <c r="AY507" i="3" s="1"/>
  <c r="AB512" i="3"/>
  <c r="AE512" i="3" s="1"/>
  <c r="X513" i="3"/>
  <c r="Y513" i="3" s="1"/>
  <c r="BB507" i="3"/>
  <c r="BC507" i="3"/>
  <c r="L517" i="3"/>
  <c r="V514" i="3"/>
  <c r="W514" i="3" s="1"/>
  <c r="M516" i="3"/>
  <c r="AR509" i="3"/>
  <c r="R515" i="3"/>
  <c r="S515" i="3"/>
  <c r="Q515" i="3"/>
  <c r="AN515" i="3"/>
  <c r="T515" i="3"/>
  <c r="O515" i="3"/>
  <c r="AE511" i="3"/>
  <c r="AD511" i="3"/>
  <c r="AL508" i="3"/>
  <c r="AM508" i="3" s="1"/>
  <c r="H508" i="3" s="1"/>
  <c r="I508" i="3" s="1"/>
  <c r="BA508" i="3" s="1"/>
  <c r="AP512" i="3"/>
  <c r="AQ512" i="3" s="1"/>
  <c r="J512" i="3" s="1"/>
  <c r="Y512" i="3"/>
  <c r="AJ514" i="3"/>
  <c r="AU514" i="3"/>
  <c r="AV514" i="3" s="1"/>
  <c r="P514" i="3"/>
  <c r="U514" i="3" s="1"/>
  <c r="AF510" i="3"/>
  <c r="AH510" i="3" s="1"/>
  <c r="AI510" i="3" s="1"/>
  <c r="N515" i="3"/>
  <c r="AK509" i="3" l="1"/>
  <c r="AL509" i="3" s="1"/>
  <c r="AM509" i="3" s="1"/>
  <c r="H509" i="3" s="1"/>
  <c r="I509" i="3" s="1"/>
  <c r="BA509" i="3" s="1"/>
  <c r="AD512" i="3"/>
  <c r="AB513" i="3"/>
  <c r="AC513" i="3"/>
  <c r="AP513" i="3"/>
  <c r="AQ513" i="3" s="1"/>
  <c r="J513" i="3" s="1"/>
  <c r="AA513" i="3"/>
  <c r="Z514" i="3"/>
  <c r="AC514" i="3" s="1"/>
  <c r="AG510" i="3"/>
  <c r="AS510" i="3" s="1"/>
  <c r="BC508" i="3"/>
  <c r="BB508" i="3"/>
  <c r="AF512" i="3"/>
  <c r="AG512" i="3" s="1"/>
  <c r="AF511" i="3"/>
  <c r="AG511" i="3" s="1"/>
  <c r="M517" i="3"/>
  <c r="N517" i="3" s="1"/>
  <c r="R516" i="3"/>
  <c r="AN516" i="3"/>
  <c r="S516" i="3"/>
  <c r="T516" i="3"/>
  <c r="O516" i="3"/>
  <c r="Q516" i="3"/>
  <c r="X514" i="3"/>
  <c r="N516" i="3"/>
  <c r="V515" i="3"/>
  <c r="W515" i="3" s="1"/>
  <c r="AE513" i="3"/>
  <c r="AU515" i="3"/>
  <c r="AV515" i="3" s="1"/>
  <c r="P515" i="3"/>
  <c r="U515" i="3" s="1"/>
  <c r="AJ515" i="3"/>
  <c r="AR510" i="3"/>
  <c r="AO515" i="3"/>
  <c r="AT509" i="3"/>
  <c r="K509" i="3" s="1"/>
  <c r="L518" i="3"/>
  <c r="AD513" i="3" l="1"/>
  <c r="AT510" i="3"/>
  <c r="K510" i="3" s="1"/>
  <c r="AX510" i="3" s="1"/>
  <c r="AY510" i="3" s="1"/>
  <c r="AK510" i="3"/>
  <c r="AL510" i="3" s="1"/>
  <c r="AM510" i="3" s="1"/>
  <c r="H510" i="3" s="1"/>
  <c r="I510" i="3" s="1"/>
  <c r="BA510" i="3" s="1"/>
  <c r="AO516" i="3"/>
  <c r="AB514" i="3"/>
  <c r="AD514" i="3" s="1"/>
  <c r="Z515" i="3"/>
  <c r="AC515" i="3" s="1"/>
  <c r="AH512" i="3"/>
  <c r="AI512" i="3" s="1"/>
  <c r="AR512" i="3" s="1"/>
  <c r="AH511" i="3"/>
  <c r="AI511" i="3" s="1"/>
  <c r="AK511" i="3" s="1"/>
  <c r="AL511" i="3" s="1"/>
  <c r="AM511" i="3" s="1"/>
  <c r="H511" i="3" s="1"/>
  <c r="I511" i="3" s="1"/>
  <c r="BA511" i="3" s="1"/>
  <c r="BB509" i="3"/>
  <c r="BC509" i="3"/>
  <c r="AU516" i="3"/>
  <c r="AV516" i="3" s="1"/>
  <c r="P516" i="3"/>
  <c r="U516" i="3" s="1"/>
  <c r="AJ516" i="3"/>
  <c r="X515" i="3"/>
  <c r="AN517" i="3"/>
  <c r="S517" i="3"/>
  <c r="R517" i="3"/>
  <c r="Q517" i="3"/>
  <c r="O517" i="3"/>
  <c r="T517" i="3"/>
  <c r="AA514" i="3"/>
  <c r="AX509" i="3"/>
  <c r="AY509" i="3" s="1"/>
  <c r="AF513" i="3"/>
  <c r="AG513" i="3" s="1"/>
  <c r="V516" i="3"/>
  <c r="W516" i="3" s="1"/>
  <c r="Y514" i="3"/>
  <c r="AP514" i="3"/>
  <c r="AQ514" i="3" s="1"/>
  <c r="J514" i="3" s="1"/>
  <c r="M518" i="3"/>
  <c r="N518" i="3" s="1"/>
  <c r="L519" i="3"/>
  <c r="AE514" i="3" l="1"/>
  <c r="AF514" i="3" s="1"/>
  <c r="AG514" i="3" s="1"/>
  <c r="AS512" i="3"/>
  <c r="AT512" i="3" s="1"/>
  <c r="K512" i="3" s="1"/>
  <c r="AX512" i="3" s="1"/>
  <c r="AY512" i="3" s="1"/>
  <c r="AS511" i="3"/>
  <c r="AR511" i="3"/>
  <c r="AK512" i="3"/>
  <c r="AL512" i="3" s="1"/>
  <c r="AM512" i="3" s="1"/>
  <c r="H512" i="3" s="1"/>
  <c r="I512" i="3" s="1"/>
  <c r="BA512" i="3" s="1"/>
  <c r="AA515" i="3"/>
  <c r="Z516" i="3"/>
  <c r="AC516" i="3" s="1"/>
  <c r="BB510" i="3"/>
  <c r="BC510" i="3"/>
  <c r="BB511" i="3"/>
  <c r="BC511" i="3"/>
  <c r="AJ517" i="3"/>
  <c r="P517" i="3"/>
  <c r="X517" i="3" s="1"/>
  <c r="AU517" i="3"/>
  <c r="AV517" i="3" s="1"/>
  <c r="L520" i="3"/>
  <c r="M519" i="3"/>
  <c r="AO517" i="3"/>
  <c r="Y515" i="3"/>
  <c r="AP515" i="3"/>
  <c r="AQ515" i="3" s="1"/>
  <c r="J515" i="3" s="1"/>
  <c r="AB515" i="3"/>
  <c r="X516" i="3"/>
  <c r="R518" i="3"/>
  <c r="T518" i="3"/>
  <c r="Q518" i="3"/>
  <c r="O518" i="3"/>
  <c r="AN518" i="3"/>
  <c r="S518" i="3"/>
  <c r="AH513" i="3"/>
  <c r="AI513" i="3" s="1"/>
  <c r="V517" i="3"/>
  <c r="W517" i="3" s="1"/>
  <c r="AT511" i="3" l="1"/>
  <c r="K511" i="3" s="1"/>
  <c r="AX511" i="3" s="1"/>
  <c r="AY511" i="3" s="1"/>
  <c r="AB516" i="3"/>
  <c r="AH514" i="3"/>
  <c r="AI514" i="3" s="1"/>
  <c r="AK514" i="3" s="1"/>
  <c r="U517" i="3"/>
  <c r="Z517" i="3" s="1"/>
  <c r="AB517" i="3" s="1"/>
  <c r="AE516" i="3"/>
  <c r="AD516" i="3"/>
  <c r="Y517" i="3"/>
  <c r="BC512" i="3"/>
  <c r="BB512" i="3"/>
  <c r="AS513" i="3"/>
  <c r="AR513" i="3"/>
  <c r="M520" i="3"/>
  <c r="N520" i="3" s="1"/>
  <c r="AK513" i="3"/>
  <c r="L521" i="3"/>
  <c r="AO518" i="3"/>
  <c r="S519" i="3"/>
  <c r="AN519" i="3"/>
  <c r="R519" i="3"/>
  <c r="O519" i="3"/>
  <c r="T519" i="3"/>
  <c r="Q519" i="3"/>
  <c r="Y516" i="3"/>
  <c r="AP516" i="3"/>
  <c r="AQ516" i="3" s="1"/>
  <c r="J516" i="3" s="1"/>
  <c r="AA516" i="3"/>
  <c r="AD515" i="3"/>
  <c r="AE515" i="3"/>
  <c r="P518" i="3"/>
  <c r="X518" i="3" s="1"/>
  <c r="AU518" i="3"/>
  <c r="AV518" i="3" s="1"/>
  <c r="AJ518" i="3"/>
  <c r="V518" i="3"/>
  <c r="W518" i="3" s="1"/>
  <c r="N519" i="3"/>
  <c r="AS514" i="3" l="1"/>
  <c r="AT514" i="3" s="1"/>
  <c r="K514" i="3" s="1"/>
  <c r="AX514" i="3" s="1"/>
  <c r="AY514" i="3" s="1"/>
  <c r="AR514" i="3"/>
  <c r="AP517" i="3"/>
  <c r="AQ517" i="3" s="1"/>
  <c r="J517" i="3" s="1"/>
  <c r="AC517" i="3"/>
  <c r="AA517" i="3"/>
  <c r="AT513" i="3"/>
  <c r="K513" i="3" s="1"/>
  <c r="AX513" i="3" s="1"/>
  <c r="AY513" i="3" s="1"/>
  <c r="AL514" i="3"/>
  <c r="AM514" i="3" s="1"/>
  <c r="H514" i="3" s="1"/>
  <c r="I514" i="3" s="1"/>
  <c r="BA514" i="3" s="1"/>
  <c r="Y518" i="3"/>
  <c r="AF515" i="3"/>
  <c r="AG515" i="3" s="1"/>
  <c r="AL513" i="3"/>
  <c r="AM513" i="3" s="1"/>
  <c r="H513" i="3" s="1"/>
  <c r="I513" i="3" s="1"/>
  <c r="BA513" i="3" s="1"/>
  <c r="AO519" i="3"/>
  <c r="AD517" i="3"/>
  <c r="AE517" i="3"/>
  <c r="U518" i="3"/>
  <c r="Z518" i="3" s="1"/>
  <c r="V519" i="3"/>
  <c r="W519" i="3" s="1"/>
  <c r="M521" i="3"/>
  <c r="N521" i="3" s="1"/>
  <c r="AJ519" i="3"/>
  <c r="AU519" i="3"/>
  <c r="AV519" i="3" s="1"/>
  <c r="P519" i="3"/>
  <c r="U519" i="3" s="1"/>
  <c r="R520" i="3"/>
  <c r="AN520" i="3"/>
  <c r="Q520" i="3"/>
  <c r="T520" i="3"/>
  <c r="S520" i="3"/>
  <c r="O520" i="3"/>
  <c r="L522" i="3"/>
  <c r="AF516" i="3"/>
  <c r="AH516" i="3" s="1"/>
  <c r="AI516" i="3" s="1"/>
  <c r="Z519" i="3" l="1"/>
  <c r="BB514" i="3"/>
  <c r="BC514" i="3"/>
  <c r="X519" i="3"/>
  <c r="Y519" i="3" s="1"/>
  <c r="AG516" i="3"/>
  <c r="AK516" i="3" s="1"/>
  <c r="AR516" i="3"/>
  <c r="AC519" i="3"/>
  <c r="AB518" i="3"/>
  <c r="AA518" i="3"/>
  <c r="AC518" i="3"/>
  <c r="L523" i="3"/>
  <c r="AO520" i="3"/>
  <c r="AN521" i="3"/>
  <c r="T521" i="3"/>
  <c r="S521" i="3"/>
  <c r="Q521" i="3"/>
  <c r="R521" i="3"/>
  <c r="O521" i="3"/>
  <c r="AP518" i="3"/>
  <c r="AQ518" i="3" s="1"/>
  <c r="J518" i="3" s="1"/>
  <c r="V520" i="3"/>
  <c r="W520" i="3" s="1"/>
  <c r="M522" i="3"/>
  <c r="N522" i="3" s="1"/>
  <c r="BC513" i="3"/>
  <c r="BB513" i="3"/>
  <c r="AU520" i="3"/>
  <c r="AV520" i="3" s="1"/>
  <c r="P520" i="3"/>
  <c r="U520" i="3" s="1"/>
  <c r="AJ520" i="3"/>
  <c r="AF517" i="3"/>
  <c r="AH517" i="3" s="1"/>
  <c r="AI517" i="3" s="1"/>
  <c r="AH515" i="3"/>
  <c r="AI515" i="3" s="1"/>
  <c r="AA519" i="3" l="1"/>
  <c r="AS516" i="3"/>
  <c r="AT516" i="3" s="1"/>
  <c r="K516" i="3" s="1"/>
  <c r="AP519" i="3"/>
  <c r="AQ519" i="3" s="1"/>
  <c r="J519" i="3" s="1"/>
  <c r="AB519" i="3"/>
  <c r="AD519" i="3" s="1"/>
  <c r="Z520" i="3"/>
  <c r="X520" i="3"/>
  <c r="AR517" i="3"/>
  <c r="AD518" i="3"/>
  <c r="AE518" i="3"/>
  <c r="AR515" i="3"/>
  <c r="AS515" i="3"/>
  <c r="L524" i="3"/>
  <c r="AG517" i="3"/>
  <c r="AK517" i="3" s="1"/>
  <c r="AN522" i="3"/>
  <c r="S522" i="3"/>
  <c r="R522" i="3"/>
  <c r="Q522" i="3"/>
  <c r="O522" i="3"/>
  <c r="T522" i="3"/>
  <c r="M523" i="3"/>
  <c r="P521" i="3"/>
  <c r="U521" i="3" s="1"/>
  <c r="AJ521" i="3"/>
  <c r="AU521" i="3"/>
  <c r="AV521" i="3" s="1"/>
  <c r="V521" i="3"/>
  <c r="W521" i="3" s="1"/>
  <c r="AL516" i="3"/>
  <c r="AM516" i="3" s="1"/>
  <c r="H516" i="3" s="1"/>
  <c r="I516" i="3" s="1"/>
  <c r="BA516" i="3" s="1"/>
  <c r="AO521" i="3"/>
  <c r="AK515" i="3"/>
  <c r="Z521" i="3" l="1"/>
  <c r="AE519" i="3"/>
  <c r="AB520" i="3"/>
  <c r="AC520" i="3"/>
  <c r="AP520" i="3"/>
  <c r="AQ520" i="3" s="1"/>
  <c r="J520" i="3" s="1"/>
  <c r="AA520" i="3"/>
  <c r="Y520" i="3"/>
  <c r="AX516" i="3"/>
  <c r="AY516" i="3" s="1"/>
  <c r="X521" i="3"/>
  <c r="Y521" i="3" s="1"/>
  <c r="AC521" i="3"/>
  <c r="AF519" i="3"/>
  <c r="AH519" i="3" s="1"/>
  <c r="AI519" i="3" s="1"/>
  <c r="AT515" i="3"/>
  <c r="K515" i="3" s="1"/>
  <c r="AJ522" i="3"/>
  <c r="P522" i="3"/>
  <c r="U522" i="3" s="1"/>
  <c r="AU522" i="3"/>
  <c r="AV522" i="3" s="1"/>
  <c r="S523" i="3"/>
  <c r="R523" i="3"/>
  <c r="Q523" i="3"/>
  <c r="O523" i="3"/>
  <c r="AN523" i="3"/>
  <c r="T523" i="3"/>
  <c r="AF518" i="3"/>
  <c r="AH518" i="3" s="1"/>
  <c r="AI518" i="3" s="1"/>
  <c r="AG518" i="3"/>
  <c r="AO522" i="3"/>
  <c r="AL517" i="3"/>
  <c r="AM517" i="3" s="1"/>
  <c r="H517" i="3" s="1"/>
  <c r="I517" i="3" s="1"/>
  <c r="BA517" i="3" s="1"/>
  <c r="V522" i="3"/>
  <c r="W522" i="3" s="1"/>
  <c r="L525" i="3"/>
  <c r="AS517" i="3"/>
  <c r="AT517" i="3" s="1"/>
  <c r="K517" i="3" s="1"/>
  <c r="N523" i="3"/>
  <c r="AL515" i="3"/>
  <c r="AM515" i="3" s="1"/>
  <c r="H515" i="3" s="1"/>
  <c r="I515" i="3" s="1"/>
  <c r="BA515" i="3" s="1"/>
  <c r="M524" i="3"/>
  <c r="Z522" i="3" l="1"/>
  <c r="AE520" i="3"/>
  <c r="AD520" i="3"/>
  <c r="X522" i="3"/>
  <c r="Y522" i="3" s="1"/>
  <c r="AB521" i="3"/>
  <c r="AD521" i="3" s="1"/>
  <c r="AA521" i="3"/>
  <c r="AP521" i="3"/>
  <c r="AQ521" i="3" s="1"/>
  <c r="J521" i="3" s="1"/>
  <c r="BB517" i="3"/>
  <c r="BC517" i="3"/>
  <c r="AX517" i="3"/>
  <c r="AY517" i="3" s="1"/>
  <c r="BC515" i="3"/>
  <c r="BB515" i="3"/>
  <c r="BC516" i="3"/>
  <c r="BB516" i="3"/>
  <c r="AR519" i="3"/>
  <c r="AS518" i="3"/>
  <c r="AR518" i="3"/>
  <c r="AP522" i="3"/>
  <c r="AQ522" i="3" s="1"/>
  <c r="J522" i="3" s="1"/>
  <c r="AJ523" i="3"/>
  <c r="AU523" i="3"/>
  <c r="AV523" i="3" s="1"/>
  <c r="P523" i="3"/>
  <c r="X523" i="3" s="1"/>
  <c r="AX515" i="3"/>
  <c r="AY515" i="3" s="1"/>
  <c r="L526" i="3"/>
  <c r="AF520" i="3"/>
  <c r="AH520" i="3" s="1"/>
  <c r="AI520" i="3" s="1"/>
  <c r="AG520" i="3"/>
  <c r="AG519" i="3"/>
  <c r="AK519" i="3" s="1"/>
  <c r="V523" i="3"/>
  <c r="W523" i="3" s="1"/>
  <c r="R524" i="3"/>
  <c r="Q524" i="3"/>
  <c r="AN524" i="3"/>
  <c r="S524" i="3"/>
  <c r="T524" i="3"/>
  <c r="O524" i="3"/>
  <c r="AA522" i="3"/>
  <c r="AB522" i="3"/>
  <c r="AC522" i="3"/>
  <c r="AK518" i="3"/>
  <c r="M525" i="3"/>
  <c r="N525" i="3" s="1"/>
  <c r="N524" i="3"/>
  <c r="AO523" i="3"/>
  <c r="AE521" i="3"/>
  <c r="AT518" i="3" l="1"/>
  <c r="K518" i="3" s="1"/>
  <c r="AX518" i="3" s="1"/>
  <c r="AY518" i="3" s="1"/>
  <c r="AO524" i="3"/>
  <c r="U523" i="3"/>
  <c r="Z523" i="3" s="1"/>
  <c r="AP523" i="3" s="1"/>
  <c r="AQ523" i="3" s="1"/>
  <c r="J523" i="3" s="1"/>
  <c r="Y523" i="3"/>
  <c r="AE522" i="3"/>
  <c r="AD522" i="3"/>
  <c r="AU524" i="3"/>
  <c r="AV524" i="3" s="1"/>
  <c r="AJ524" i="3"/>
  <c r="P524" i="3"/>
  <c r="X524" i="3" s="1"/>
  <c r="L527" i="3"/>
  <c r="M526" i="3"/>
  <c r="N526" i="3" s="1"/>
  <c r="AR520" i="3"/>
  <c r="AS520" i="3"/>
  <c r="AN525" i="3"/>
  <c r="Q525" i="3"/>
  <c r="O525" i="3"/>
  <c r="R525" i="3"/>
  <c r="S525" i="3"/>
  <c r="T525" i="3"/>
  <c r="V524" i="3"/>
  <c r="W524" i="3" s="1"/>
  <c r="AL519" i="3"/>
  <c r="AM519" i="3" s="1"/>
  <c r="H519" i="3" s="1"/>
  <c r="I519" i="3" s="1"/>
  <c r="BA519" i="3" s="1"/>
  <c r="AF521" i="3"/>
  <c r="AG521" i="3" s="1"/>
  <c r="AC523" i="3"/>
  <c r="AL518" i="3"/>
  <c r="AM518" i="3" s="1"/>
  <c r="H518" i="3" s="1"/>
  <c r="I518" i="3" s="1"/>
  <c r="BA518" i="3" s="1"/>
  <c r="AK520" i="3"/>
  <c r="AS519" i="3"/>
  <c r="AT519" i="3" s="1"/>
  <c r="K519" i="3" s="1"/>
  <c r="AA523" i="3" l="1"/>
  <c r="U524" i="3"/>
  <c r="AB523" i="3"/>
  <c r="AD523" i="3" s="1"/>
  <c r="AH521" i="3"/>
  <c r="AI521" i="3" s="1"/>
  <c r="AS521" i="3" s="1"/>
  <c r="Y524" i="3"/>
  <c r="AL520" i="3"/>
  <c r="AM520" i="3" s="1"/>
  <c r="H520" i="3" s="1"/>
  <c r="I520" i="3" s="1"/>
  <c r="BA520" i="3" s="1"/>
  <c r="BB519" i="3"/>
  <c r="BC519" i="3"/>
  <c r="T526" i="3"/>
  <c r="S526" i="3"/>
  <c r="Q526" i="3"/>
  <c r="R526" i="3"/>
  <c r="O526" i="3"/>
  <c r="AN526" i="3"/>
  <c r="AF522" i="3"/>
  <c r="AH522" i="3" s="1"/>
  <c r="AI522" i="3" s="1"/>
  <c r="AG522" i="3"/>
  <c r="P525" i="3"/>
  <c r="U525" i="3" s="1"/>
  <c r="AJ525" i="3"/>
  <c r="AU525" i="3"/>
  <c r="AV525" i="3" s="1"/>
  <c r="AO525" i="3"/>
  <c r="L528" i="3"/>
  <c r="AX519" i="3"/>
  <c r="AY519" i="3" s="1"/>
  <c r="V525" i="3"/>
  <c r="W525" i="3" s="1"/>
  <c r="BB518" i="3"/>
  <c r="BC518" i="3"/>
  <c r="Z524" i="3"/>
  <c r="M527" i="3"/>
  <c r="AT520" i="3"/>
  <c r="K520" i="3" s="1"/>
  <c r="AO526" i="3" l="1"/>
  <c r="Z525" i="3"/>
  <c r="AE523" i="3"/>
  <c r="AK521" i="3"/>
  <c r="AL521" i="3" s="1"/>
  <c r="AM521" i="3" s="1"/>
  <c r="H521" i="3" s="1"/>
  <c r="I521" i="3" s="1"/>
  <c r="BA521" i="3" s="1"/>
  <c r="AR521" i="3"/>
  <c r="AT521" i="3" s="1"/>
  <c r="K521" i="3" s="1"/>
  <c r="X525" i="3"/>
  <c r="Y525" i="3" s="1"/>
  <c r="AC525" i="3"/>
  <c r="S527" i="3"/>
  <c r="AN527" i="3"/>
  <c r="Q527" i="3"/>
  <c r="T527" i="3"/>
  <c r="R527" i="3"/>
  <c r="O527" i="3"/>
  <c r="BC520" i="3"/>
  <c r="BB520" i="3"/>
  <c r="N527" i="3"/>
  <c r="AB524" i="3"/>
  <c r="AC524" i="3"/>
  <c r="AA524" i="3"/>
  <c r="L529" i="3"/>
  <c r="AK522" i="3"/>
  <c r="AP524" i="3"/>
  <c r="AQ524" i="3" s="1"/>
  <c r="J524" i="3" s="1"/>
  <c r="AR522" i="3"/>
  <c r="AS522" i="3"/>
  <c r="V526" i="3"/>
  <c r="W526" i="3" s="1"/>
  <c r="AX520" i="3"/>
  <c r="AY520" i="3" s="1"/>
  <c r="AF523" i="3"/>
  <c r="AH523" i="3" s="1"/>
  <c r="AI523" i="3" s="1"/>
  <c r="M528" i="3"/>
  <c r="P526" i="3"/>
  <c r="X526" i="3" s="1"/>
  <c r="AU526" i="3"/>
  <c r="AV526" i="3" s="1"/>
  <c r="AJ526" i="3"/>
  <c r="AB525" i="3" l="1"/>
  <c r="AE525" i="3" s="1"/>
  <c r="AA525" i="3"/>
  <c r="AP525" i="3"/>
  <c r="AQ525" i="3" s="1"/>
  <c r="J525" i="3" s="1"/>
  <c r="AX521" i="3"/>
  <c r="AY521" i="3" s="1"/>
  <c r="U526" i="3"/>
  <c r="AG523" i="3"/>
  <c r="AK523" i="3" s="1"/>
  <c r="Y526" i="3"/>
  <c r="S528" i="3"/>
  <c r="R528" i="3"/>
  <c r="AN528" i="3"/>
  <c r="Q528" i="3"/>
  <c r="T528" i="3"/>
  <c r="O528" i="3"/>
  <c r="L530" i="3"/>
  <c r="M529" i="3"/>
  <c r="N529" i="3" s="1"/>
  <c r="Z526" i="3"/>
  <c r="BC521" i="3"/>
  <c r="BB521" i="3"/>
  <c r="AD524" i="3"/>
  <c r="AE524" i="3"/>
  <c r="V527" i="3"/>
  <c r="W527" i="3" s="1"/>
  <c r="AT522" i="3"/>
  <c r="K522" i="3" s="1"/>
  <c r="AU527" i="3"/>
  <c r="AV527" i="3" s="1"/>
  <c r="AJ527" i="3"/>
  <c r="P527" i="3"/>
  <c r="U527" i="3" s="1"/>
  <c r="AO527" i="3"/>
  <c r="AR523" i="3"/>
  <c r="N528" i="3"/>
  <c r="AL522" i="3"/>
  <c r="AM522" i="3" s="1"/>
  <c r="H522" i="3" s="1"/>
  <c r="I522" i="3" s="1"/>
  <c r="BA522" i="3" s="1"/>
  <c r="AD525" i="3" l="1"/>
  <c r="AS523" i="3"/>
  <c r="AT523" i="3" s="1"/>
  <c r="K523" i="3" s="1"/>
  <c r="AO528" i="3"/>
  <c r="X527" i="3"/>
  <c r="Y527" i="3" s="1"/>
  <c r="Z527" i="3"/>
  <c r="AC527" i="3" s="1"/>
  <c r="BC522" i="3"/>
  <c r="BB522" i="3"/>
  <c r="AU528" i="3"/>
  <c r="AV528" i="3" s="1"/>
  <c r="AJ528" i="3"/>
  <c r="P528" i="3"/>
  <c r="U528" i="3" s="1"/>
  <c r="AF525" i="3"/>
  <c r="AG525" i="3" s="1"/>
  <c r="AF524" i="3"/>
  <c r="AG524" i="3" s="1"/>
  <c r="AC526" i="3"/>
  <c r="AB526" i="3"/>
  <c r="AA526" i="3"/>
  <c r="L531" i="3"/>
  <c r="M530" i="3"/>
  <c r="N530" i="3" s="1"/>
  <c r="AX522" i="3"/>
  <c r="AY522" i="3" s="1"/>
  <c r="AN529" i="3"/>
  <c r="S529" i="3"/>
  <c r="R529" i="3"/>
  <c r="O529" i="3"/>
  <c r="T529" i="3"/>
  <c r="Q529" i="3"/>
  <c r="AL523" i="3"/>
  <c r="AM523" i="3" s="1"/>
  <c r="H523" i="3" s="1"/>
  <c r="I523" i="3" s="1"/>
  <c r="BA523" i="3" s="1"/>
  <c r="V528" i="3"/>
  <c r="W528" i="3" s="1"/>
  <c r="AP526" i="3"/>
  <c r="AQ526" i="3" s="1"/>
  <c r="J526" i="3" s="1"/>
  <c r="AA527" i="3" l="1"/>
  <c r="AB527" i="3"/>
  <c r="AD527" i="3" s="1"/>
  <c r="AP527" i="3"/>
  <c r="AQ527" i="3" s="1"/>
  <c r="J527" i="3" s="1"/>
  <c r="Z528" i="3"/>
  <c r="AH524" i="3"/>
  <c r="AI524" i="3" s="1"/>
  <c r="AK524" i="3" s="1"/>
  <c r="X528" i="3"/>
  <c r="AD526" i="3"/>
  <c r="AE526" i="3"/>
  <c r="P529" i="3"/>
  <c r="U529" i="3" s="1"/>
  <c r="AU529" i="3"/>
  <c r="AV529" i="3" s="1"/>
  <c r="AJ529" i="3"/>
  <c r="AH525" i="3"/>
  <c r="AI525" i="3" s="1"/>
  <c r="AO529" i="3"/>
  <c r="AE527" i="3"/>
  <c r="L532" i="3"/>
  <c r="AX523" i="3"/>
  <c r="AY523" i="3" s="1"/>
  <c r="BC523" i="3"/>
  <c r="BB523" i="3"/>
  <c r="R530" i="3"/>
  <c r="T530" i="3"/>
  <c r="S530" i="3"/>
  <c r="AN530" i="3"/>
  <c r="Q530" i="3"/>
  <c r="O530" i="3"/>
  <c r="V529" i="3"/>
  <c r="W529" i="3" s="1"/>
  <c r="M531" i="3"/>
  <c r="N531" i="3" s="1"/>
  <c r="AA528" i="3" l="1"/>
  <c r="AR524" i="3"/>
  <c r="AS524" i="3"/>
  <c r="AT524" i="3" s="1"/>
  <c r="K524" i="3" s="1"/>
  <c r="AX524" i="3" s="1"/>
  <c r="AY524" i="3" s="1"/>
  <c r="AC528" i="3"/>
  <c r="AP528" i="3"/>
  <c r="AQ528" i="3" s="1"/>
  <c r="J528" i="3" s="1"/>
  <c r="AB528" i="3"/>
  <c r="AO530" i="3"/>
  <c r="X529" i="3"/>
  <c r="Y529" i="3" s="1"/>
  <c r="Y528" i="3"/>
  <c r="P530" i="3"/>
  <c r="U530" i="3" s="1"/>
  <c r="AJ530" i="3"/>
  <c r="AU530" i="3"/>
  <c r="AV530" i="3" s="1"/>
  <c r="AS525" i="3"/>
  <c r="AR525" i="3"/>
  <c r="R531" i="3"/>
  <c r="S531" i="3"/>
  <c r="Q531" i="3"/>
  <c r="T531" i="3"/>
  <c r="AN531" i="3"/>
  <c r="O531" i="3"/>
  <c r="AL524" i="3"/>
  <c r="AM524" i="3" s="1"/>
  <c r="H524" i="3" s="1"/>
  <c r="I524" i="3" s="1"/>
  <c r="BA524" i="3" s="1"/>
  <c r="Z529" i="3"/>
  <c r="L533" i="3"/>
  <c r="M532" i="3"/>
  <c r="AF526" i="3"/>
  <c r="AH526" i="3" s="1"/>
  <c r="AI526" i="3" s="1"/>
  <c r="AK525" i="3"/>
  <c r="V530" i="3"/>
  <c r="W530" i="3" s="1"/>
  <c r="AF527" i="3"/>
  <c r="AH527" i="3" s="1"/>
  <c r="AI527" i="3" s="1"/>
  <c r="AP529" i="3" l="1"/>
  <c r="AQ529" i="3" s="1"/>
  <c r="J529" i="3" s="1"/>
  <c r="AD528" i="3"/>
  <c r="AE528" i="3"/>
  <c r="AT525" i="3"/>
  <c r="K525" i="3" s="1"/>
  <c r="Z530" i="3"/>
  <c r="AC530" i="3" s="1"/>
  <c r="AG527" i="3"/>
  <c r="AK527" i="3" s="1"/>
  <c r="AL527" i="3" s="1"/>
  <c r="AM527" i="3" s="1"/>
  <c r="H527" i="3" s="1"/>
  <c r="I527" i="3" s="1"/>
  <c r="BA527" i="3" s="1"/>
  <c r="AX525" i="3"/>
  <c r="AY525" i="3" s="1"/>
  <c r="AR526" i="3"/>
  <c r="L534" i="3"/>
  <c r="X530" i="3"/>
  <c r="AA530" i="3" s="1"/>
  <c r="AU531" i="3"/>
  <c r="AV531" i="3" s="1"/>
  <c r="AJ531" i="3"/>
  <c r="P531" i="3"/>
  <c r="U531" i="3" s="1"/>
  <c r="M533" i="3"/>
  <c r="BB524" i="3"/>
  <c r="BC524" i="3"/>
  <c r="AR527" i="3"/>
  <c r="AC529" i="3"/>
  <c r="AB529" i="3"/>
  <c r="AA529" i="3"/>
  <c r="AO531" i="3"/>
  <c r="AG526" i="3"/>
  <c r="AK526" i="3" s="1"/>
  <c r="S532" i="3"/>
  <c r="R532" i="3"/>
  <c r="T532" i="3"/>
  <c r="O532" i="3"/>
  <c r="AN532" i="3"/>
  <c r="Q532" i="3"/>
  <c r="N532" i="3"/>
  <c r="AL525" i="3"/>
  <c r="AM525" i="3" s="1"/>
  <c r="H525" i="3" s="1"/>
  <c r="I525" i="3" s="1"/>
  <c r="BA525" i="3" s="1"/>
  <c r="AF528" i="3"/>
  <c r="AH528" i="3" s="1"/>
  <c r="AI528" i="3" s="1"/>
  <c r="V531" i="3"/>
  <c r="W531" i="3" s="1"/>
  <c r="AB530" i="3" l="1"/>
  <c r="AS527" i="3"/>
  <c r="AT527" i="3" s="1"/>
  <c r="K527" i="3" s="1"/>
  <c r="AX527" i="3" s="1"/>
  <c r="AY527" i="3" s="1"/>
  <c r="AG528" i="3"/>
  <c r="AK528" i="3" s="1"/>
  <c r="AS526" i="3"/>
  <c r="AT526" i="3" s="1"/>
  <c r="K526" i="3" s="1"/>
  <c r="Z531" i="3"/>
  <c r="X531" i="3"/>
  <c r="Y531" i="3" s="1"/>
  <c r="AS528" i="3"/>
  <c r="AR528" i="3"/>
  <c r="BC525" i="3"/>
  <c r="BB525" i="3"/>
  <c r="P532" i="3"/>
  <c r="X532" i="3" s="1"/>
  <c r="AU532" i="3"/>
  <c r="AV532" i="3" s="1"/>
  <c r="AJ532" i="3"/>
  <c r="AP530" i="3"/>
  <c r="AQ530" i="3" s="1"/>
  <c r="J530" i="3" s="1"/>
  <c r="Y530" i="3"/>
  <c r="AO532" i="3"/>
  <c r="L535" i="3"/>
  <c r="R533" i="3"/>
  <c r="S533" i="3"/>
  <c r="AN533" i="3"/>
  <c r="T533" i="3"/>
  <c r="O533" i="3"/>
  <c r="Q533" i="3"/>
  <c r="V532" i="3"/>
  <c r="W532" i="3" s="1"/>
  <c r="N533" i="3"/>
  <c r="AL526" i="3"/>
  <c r="AM526" i="3" s="1"/>
  <c r="H526" i="3" s="1"/>
  <c r="I526" i="3" s="1"/>
  <c r="BA526" i="3" s="1"/>
  <c r="AD530" i="3"/>
  <c r="AE530" i="3"/>
  <c r="AE529" i="3"/>
  <c r="AD529" i="3"/>
  <c r="M534" i="3"/>
  <c r="AB531" i="3" l="1"/>
  <c r="AP531" i="3"/>
  <c r="AQ531" i="3" s="1"/>
  <c r="J531" i="3" s="1"/>
  <c r="AT528" i="3"/>
  <c r="K528" i="3" s="1"/>
  <c r="AX528" i="3" s="1"/>
  <c r="AY528" i="3" s="1"/>
  <c r="AC531" i="3"/>
  <c r="AA531" i="3"/>
  <c r="AO533" i="3"/>
  <c r="U532" i="3"/>
  <c r="Z532" i="3" s="1"/>
  <c r="BB526" i="3"/>
  <c r="BC526" i="3"/>
  <c r="BC527" i="3"/>
  <c r="BB527" i="3"/>
  <c r="P533" i="3"/>
  <c r="X533" i="3" s="1"/>
  <c r="AJ533" i="3"/>
  <c r="AU533" i="3"/>
  <c r="AV533" i="3" s="1"/>
  <c r="V533" i="3"/>
  <c r="W533" i="3" s="1"/>
  <c r="AX526" i="3"/>
  <c r="AY526" i="3" s="1"/>
  <c r="Y532" i="3"/>
  <c r="R534" i="3"/>
  <c r="O534" i="3"/>
  <c r="AN534" i="3"/>
  <c r="Q534" i="3"/>
  <c r="S534" i="3"/>
  <c r="T534" i="3"/>
  <c r="N534" i="3"/>
  <c r="AL528" i="3"/>
  <c r="AM528" i="3" s="1"/>
  <c r="H528" i="3" s="1"/>
  <c r="I528" i="3" s="1"/>
  <c r="BA528" i="3" s="1"/>
  <c r="AF529" i="3"/>
  <c r="AH529" i="3" s="1"/>
  <c r="AI529" i="3" s="1"/>
  <c r="L536" i="3"/>
  <c r="AF530" i="3"/>
  <c r="AG530" i="3" s="1"/>
  <c r="M535" i="3"/>
  <c r="AO534" i="3" l="1"/>
  <c r="AE531" i="3"/>
  <c r="AG529" i="3"/>
  <c r="AD531" i="3"/>
  <c r="AH530" i="3"/>
  <c r="AI530" i="3" s="1"/>
  <c r="AK530" i="3" s="1"/>
  <c r="Y533" i="3"/>
  <c r="BB528" i="3"/>
  <c r="BC528" i="3"/>
  <c r="AJ534" i="3"/>
  <c r="P534" i="3"/>
  <c r="X534" i="3" s="1"/>
  <c r="AU534" i="3"/>
  <c r="AV534" i="3" s="1"/>
  <c r="AB532" i="3"/>
  <c r="AC532" i="3"/>
  <c r="AA532" i="3"/>
  <c r="AS529" i="3"/>
  <c r="AR529" i="3"/>
  <c r="T535" i="3"/>
  <c r="O535" i="3"/>
  <c r="AN535" i="3"/>
  <c r="R535" i="3"/>
  <c r="Q535" i="3"/>
  <c r="S535" i="3"/>
  <c r="AF531" i="3"/>
  <c r="AG531" i="3" s="1"/>
  <c r="M536" i="3"/>
  <c r="AR530" i="3"/>
  <c r="AS530" i="3"/>
  <c r="N535" i="3"/>
  <c r="L537" i="3"/>
  <c r="U533" i="3"/>
  <c r="Z533" i="3" s="1"/>
  <c r="AP533" i="3" s="1"/>
  <c r="AQ533" i="3" s="1"/>
  <c r="J533" i="3" s="1"/>
  <c r="AK529" i="3"/>
  <c r="V534" i="3"/>
  <c r="W534" i="3" s="1"/>
  <c r="AP532" i="3"/>
  <c r="AQ532" i="3" s="1"/>
  <c r="J532" i="3" s="1"/>
  <c r="AT529" i="3" l="1"/>
  <c r="K529" i="3" s="1"/>
  <c r="AX529" i="3" s="1"/>
  <c r="AY529" i="3" s="1"/>
  <c r="U534" i="3"/>
  <c r="Z534" i="3" s="1"/>
  <c r="AP534" i="3" s="1"/>
  <c r="AQ534" i="3" s="1"/>
  <c r="J534" i="3" s="1"/>
  <c r="Y534" i="3"/>
  <c r="AL530" i="3"/>
  <c r="AM530" i="3" s="1"/>
  <c r="H530" i="3" s="1"/>
  <c r="I530" i="3" s="1"/>
  <c r="BA530" i="3" s="1"/>
  <c r="AL529" i="3"/>
  <c r="AM529" i="3" s="1"/>
  <c r="H529" i="3" s="1"/>
  <c r="I529" i="3" s="1"/>
  <c r="BA529" i="3" s="1"/>
  <c r="AT530" i="3"/>
  <c r="K530" i="3" s="1"/>
  <c r="R536" i="3"/>
  <c r="S536" i="3"/>
  <c r="Q536" i="3"/>
  <c r="O536" i="3"/>
  <c r="T536" i="3"/>
  <c r="AN536" i="3"/>
  <c r="AH531" i="3"/>
  <c r="AI531" i="3" s="1"/>
  <c r="AD532" i="3"/>
  <c r="AE532" i="3"/>
  <c r="N536" i="3"/>
  <c r="AO535" i="3"/>
  <c r="L538" i="3"/>
  <c r="V535" i="3"/>
  <c r="W535" i="3" s="1"/>
  <c r="AJ535" i="3"/>
  <c r="P535" i="3"/>
  <c r="X535" i="3" s="1"/>
  <c r="AU535" i="3"/>
  <c r="AV535" i="3" s="1"/>
  <c r="AB533" i="3"/>
  <c r="AA533" i="3"/>
  <c r="AC533" i="3"/>
  <c r="M537" i="3"/>
  <c r="N537" i="3" s="1"/>
  <c r="AB534" i="3" l="1"/>
  <c r="AA534" i="3"/>
  <c r="AC534" i="3"/>
  <c r="U535" i="3"/>
  <c r="Z535" i="3" s="1"/>
  <c r="AP535" i="3" s="1"/>
  <c r="AQ535" i="3" s="1"/>
  <c r="J535" i="3" s="1"/>
  <c r="Y535" i="3"/>
  <c r="BB529" i="3"/>
  <c r="BC529" i="3"/>
  <c r="BB530" i="3"/>
  <c r="BC530" i="3"/>
  <c r="AJ536" i="3"/>
  <c r="AU536" i="3"/>
  <c r="AV536" i="3" s="1"/>
  <c r="P536" i="3"/>
  <c r="X536" i="3" s="1"/>
  <c r="V536" i="3"/>
  <c r="W536" i="3" s="1"/>
  <c r="S537" i="3"/>
  <c r="AN537" i="3"/>
  <c r="T537" i="3"/>
  <c r="O537" i="3"/>
  <c r="Q537" i="3"/>
  <c r="R537" i="3"/>
  <c r="AF532" i="3"/>
  <c r="AG532" i="3" s="1"/>
  <c r="M538" i="3"/>
  <c r="AR531" i="3"/>
  <c r="AS531" i="3"/>
  <c r="AX530" i="3"/>
  <c r="AY530" i="3" s="1"/>
  <c r="L539" i="3"/>
  <c r="AD533" i="3"/>
  <c r="AE533" i="3"/>
  <c r="AO536" i="3"/>
  <c r="AK531" i="3"/>
  <c r="AE534" i="3" l="1"/>
  <c r="AF534" i="3" s="1"/>
  <c r="AH534" i="3" s="1"/>
  <c r="AI534" i="3" s="1"/>
  <c r="AD534" i="3"/>
  <c r="AH532" i="3"/>
  <c r="AI532" i="3" s="1"/>
  <c r="AR532" i="3" s="1"/>
  <c r="U536" i="3"/>
  <c r="Z536" i="3" s="1"/>
  <c r="Y536" i="3"/>
  <c r="AF533" i="3"/>
  <c r="AH533" i="3" s="1"/>
  <c r="AI533" i="3" s="1"/>
  <c r="AT531" i="3"/>
  <c r="K531" i="3" s="1"/>
  <c r="R538" i="3"/>
  <c r="AN538" i="3"/>
  <c r="Q538" i="3"/>
  <c r="T538" i="3"/>
  <c r="S538" i="3"/>
  <c r="O538" i="3"/>
  <c r="AO537" i="3"/>
  <c r="P537" i="3"/>
  <c r="U537" i="3" s="1"/>
  <c r="Z537" i="3" s="1"/>
  <c r="AJ537" i="3"/>
  <c r="AU537" i="3"/>
  <c r="AV537" i="3" s="1"/>
  <c r="L540" i="3"/>
  <c r="N538" i="3"/>
  <c r="V537" i="3"/>
  <c r="W537" i="3" s="1"/>
  <c r="M539" i="3"/>
  <c r="N539" i="3" s="1"/>
  <c r="AL531" i="3"/>
  <c r="AM531" i="3" s="1"/>
  <c r="H531" i="3" s="1"/>
  <c r="I531" i="3" s="1"/>
  <c r="BA531" i="3" s="1"/>
  <c r="AA535" i="3"/>
  <c r="AC535" i="3"/>
  <c r="AB535" i="3"/>
  <c r="AO538" i="3" l="1"/>
  <c r="AP536" i="3"/>
  <c r="AQ536" i="3" s="1"/>
  <c r="J536" i="3" s="1"/>
  <c r="AB536" i="3"/>
  <c r="AC536" i="3"/>
  <c r="AA536" i="3"/>
  <c r="AS532" i="3"/>
  <c r="AT532" i="3" s="1"/>
  <c r="K532" i="3" s="1"/>
  <c r="AG533" i="3"/>
  <c r="AK533" i="3" s="1"/>
  <c r="AK532" i="3"/>
  <c r="AL532" i="3" s="1"/>
  <c r="AM532" i="3" s="1"/>
  <c r="H532" i="3" s="1"/>
  <c r="I532" i="3" s="1"/>
  <c r="BA532" i="3" s="1"/>
  <c r="AG534" i="3"/>
  <c r="AS534" i="3" s="1"/>
  <c r="X537" i="3"/>
  <c r="AP537" i="3" s="1"/>
  <c r="AQ537" i="3" s="1"/>
  <c r="J537" i="3" s="1"/>
  <c r="AR534" i="3"/>
  <c r="AR533" i="3"/>
  <c r="BC531" i="3"/>
  <c r="BB531" i="3"/>
  <c r="P538" i="3"/>
  <c r="X538" i="3" s="1"/>
  <c r="AU538" i="3"/>
  <c r="AV538" i="3" s="1"/>
  <c r="AJ538" i="3"/>
  <c r="M540" i="3"/>
  <c r="N540" i="3" s="1"/>
  <c r="AC537" i="3"/>
  <c r="L541" i="3"/>
  <c r="V538" i="3"/>
  <c r="W538" i="3" s="1"/>
  <c r="AX531" i="3"/>
  <c r="AY531" i="3" s="1"/>
  <c r="S539" i="3"/>
  <c r="R539" i="3"/>
  <c r="O539" i="3"/>
  <c r="AN539" i="3"/>
  <c r="Q539" i="3"/>
  <c r="T539" i="3"/>
  <c r="AD535" i="3"/>
  <c r="AE535" i="3"/>
  <c r="AB537" i="3" l="1"/>
  <c r="Y537" i="3"/>
  <c r="AA537" i="3"/>
  <c r="AD536" i="3"/>
  <c r="AE536" i="3"/>
  <c r="AF536" i="3" s="1"/>
  <c r="AH536" i="3" s="1"/>
  <c r="AI536" i="3" s="1"/>
  <c r="AK534" i="3"/>
  <c r="AL534" i="3" s="1"/>
  <c r="AM534" i="3" s="1"/>
  <c r="H534" i="3" s="1"/>
  <c r="I534" i="3" s="1"/>
  <c r="BA534" i="3" s="1"/>
  <c r="AT534" i="3"/>
  <c r="K534" i="3" s="1"/>
  <c r="AX534" i="3" s="1"/>
  <c r="AY534" i="3" s="1"/>
  <c r="AO539" i="3"/>
  <c r="AS533" i="3"/>
  <c r="AT533" i="3" s="1"/>
  <c r="K533" i="3" s="1"/>
  <c r="AX532" i="3"/>
  <c r="AY532" i="3" s="1"/>
  <c r="U538" i="3"/>
  <c r="Z538" i="3" s="1"/>
  <c r="AB538" i="3" s="1"/>
  <c r="BB532" i="3"/>
  <c r="BC532" i="3"/>
  <c r="M541" i="3"/>
  <c r="N541" i="3" s="1"/>
  <c r="Y538" i="3"/>
  <c r="AL533" i="3"/>
  <c r="AM533" i="3" s="1"/>
  <c r="H533" i="3" s="1"/>
  <c r="I533" i="3" s="1"/>
  <c r="BA533" i="3" s="1"/>
  <c r="AJ539" i="3"/>
  <c r="P539" i="3"/>
  <c r="X539" i="3" s="1"/>
  <c r="AU539" i="3"/>
  <c r="AV539" i="3" s="1"/>
  <c r="L542" i="3"/>
  <c r="AF535" i="3"/>
  <c r="AG535" i="3" s="1"/>
  <c r="AE537" i="3"/>
  <c r="AD537" i="3"/>
  <c r="V539" i="3"/>
  <c r="W539" i="3" s="1"/>
  <c r="R540" i="3"/>
  <c r="S540" i="3"/>
  <c r="AN540" i="3"/>
  <c r="Q540" i="3"/>
  <c r="O540" i="3"/>
  <c r="T540" i="3"/>
  <c r="AA538" i="3" l="1"/>
  <c r="AP538" i="3"/>
  <c r="AQ538" i="3" s="1"/>
  <c r="J538" i="3" s="1"/>
  <c r="AC538" i="3"/>
  <c r="AE538" i="3" s="1"/>
  <c r="AO540" i="3"/>
  <c r="AG536" i="3"/>
  <c r="AS536" i="3" s="1"/>
  <c r="U539" i="3"/>
  <c r="Z539" i="3" s="1"/>
  <c r="AP539" i="3" s="1"/>
  <c r="AQ539" i="3" s="1"/>
  <c r="J539" i="3" s="1"/>
  <c r="AH535" i="3"/>
  <c r="AI535" i="3" s="1"/>
  <c r="AK535" i="3" s="1"/>
  <c r="AL535" i="3" s="1"/>
  <c r="AM535" i="3" s="1"/>
  <c r="H535" i="3" s="1"/>
  <c r="I535" i="3" s="1"/>
  <c r="BA535" i="3" s="1"/>
  <c r="BB533" i="3"/>
  <c r="BC533" i="3"/>
  <c r="BB534" i="3"/>
  <c r="BC534" i="3"/>
  <c r="AR536" i="3"/>
  <c r="Y539" i="3"/>
  <c r="V540" i="3"/>
  <c r="W540" i="3" s="1"/>
  <c r="P540" i="3"/>
  <c r="U540" i="3" s="1"/>
  <c r="Z540" i="3" s="1"/>
  <c r="AJ540" i="3"/>
  <c r="AU540" i="3"/>
  <c r="AV540" i="3" s="1"/>
  <c r="M542" i="3"/>
  <c r="AF537" i="3"/>
  <c r="AG537" i="3" s="1"/>
  <c r="AX533" i="3"/>
  <c r="AY533" i="3" s="1"/>
  <c r="L543" i="3"/>
  <c r="S541" i="3"/>
  <c r="R541" i="3"/>
  <c r="Q541" i="3"/>
  <c r="T541" i="3"/>
  <c r="AN541" i="3"/>
  <c r="O541" i="3"/>
  <c r="AD538" i="3" l="1"/>
  <c r="AK536" i="3"/>
  <c r="AL536" i="3" s="1"/>
  <c r="AM536" i="3" s="1"/>
  <c r="H536" i="3" s="1"/>
  <c r="I536" i="3" s="1"/>
  <c r="BA536" i="3" s="1"/>
  <c r="AB539" i="3"/>
  <c r="AC539" i="3"/>
  <c r="AA539" i="3"/>
  <c r="AT536" i="3"/>
  <c r="K536" i="3" s="1"/>
  <c r="AX536" i="3" s="1"/>
  <c r="AY536" i="3" s="1"/>
  <c r="AS535" i="3"/>
  <c r="AR535" i="3"/>
  <c r="AC540" i="3"/>
  <c r="BC535" i="3"/>
  <c r="BB535" i="3"/>
  <c r="AH537" i="3"/>
  <c r="AI537" i="3" s="1"/>
  <c r="R542" i="3"/>
  <c r="Q542" i="3"/>
  <c r="S542" i="3"/>
  <c r="O542" i="3"/>
  <c r="AN542" i="3"/>
  <c r="T542" i="3"/>
  <c r="X540" i="3"/>
  <c r="AA540" i="3" s="1"/>
  <c r="M543" i="3"/>
  <c r="N543" i="3" s="1"/>
  <c r="V541" i="3"/>
  <c r="W541" i="3" s="1"/>
  <c r="AD539" i="3"/>
  <c r="AE539" i="3"/>
  <c r="L544" i="3"/>
  <c r="AO541" i="3"/>
  <c r="P541" i="3"/>
  <c r="X541" i="3" s="1"/>
  <c r="AJ541" i="3"/>
  <c r="AU541" i="3"/>
  <c r="AV541" i="3" s="1"/>
  <c r="N542" i="3"/>
  <c r="AF538" i="3"/>
  <c r="AG538" i="3" s="1"/>
  <c r="AO542" i="3" l="1"/>
  <c r="AT535" i="3"/>
  <c r="K535" i="3" s="1"/>
  <c r="AX535" i="3" s="1"/>
  <c r="AY535" i="3" s="1"/>
  <c r="AH538" i="3"/>
  <c r="AI538" i="3" s="1"/>
  <c r="AK538" i="3" s="1"/>
  <c r="Y541" i="3"/>
  <c r="L545" i="3"/>
  <c r="AB540" i="3"/>
  <c r="AU542" i="3"/>
  <c r="AV542" i="3" s="1"/>
  <c r="AJ542" i="3"/>
  <c r="P542" i="3"/>
  <c r="U542" i="3" s="1"/>
  <c r="AF539" i="3"/>
  <c r="AG539" i="3" s="1"/>
  <c r="AR537" i="3"/>
  <c r="AS537" i="3"/>
  <c r="U541" i="3"/>
  <c r="Z541" i="3" s="1"/>
  <c r="V542" i="3"/>
  <c r="W542" i="3" s="1"/>
  <c r="BC536" i="3"/>
  <c r="BB536" i="3"/>
  <c r="M544" i="3"/>
  <c r="N544" i="3" s="1"/>
  <c r="S543" i="3"/>
  <c r="R543" i="3"/>
  <c r="AN543" i="3"/>
  <c r="Q543" i="3"/>
  <c r="O543" i="3"/>
  <c r="T543" i="3"/>
  <c r="Y540" i="3"/>
  <c r="AP540" i="3"/>
  <c r="AQ540" i="3" s="1"/>
  <c r="J540" i="3" s="1"/>
  <c r="AK537" i="3"/>
  <c r="AS538" i="3" l="1"/>
  <c r="Z542" i="3"/>
  <c r="AC542" i="3" s="1"/>
  <c r="AL538" i="3"/>
  <c r="AM538" i="3" s="1"/>
  <c r="H538" i="3" s="1"/>
  <c r="I538" i="3" s="1"/>
  <c r="BA538" i="3" s="1"/>
  <c r="AO543" i="3"/>
  <c r="AR538" i="3"/>
  <c r="AL537" i="3"/>
  <c r="AM537" i="3" s="1"/>
  <c r="H537" i="3" s="1"/>
  <c r="I537" i="3" s="1"/>
  <c r="BA537" i="3" s="1"/>
  <c r="AB541" i="3"/>
  <c r="AA541" i="3"/>
  <c r="AC541" i="3"/>
  <c r="X542" i="3"/>
  <c r="V543" i="3"/>
  <c r="W543" i="3" s="1"/>
  <c r="S544" i="3"/>
  <c r="AN544" i="3"/>
  <c r="Q544" i="3"/>
  <c r="T544" i="3"/>
  <c r="R544" i="3"/>
  <c r="O544" i="3"/>
  <c r="AT537" i="3"/>
  <c r="K537" i="3" s="1"/>
  <c r="AP541" i="3"/>
  <c r="AQ541" i="3" s="1"/>
  <c r="J541" i="3" s="1"/>
  <c r="L546" i="3"/>
  <c r="M545" i="3"/>
  <c r="N545" i="3" s="1"/>
  <c r="P543" i="3"/>
  <c r="U543" i="3" s="1"/>
  <c r="AU543" i="3"/>
  <c r="AV543" i="3" s="1"/>
  <c r="AJ543" i="3"/>
  <c r="AH539" i="3"/>
  <c r="AI539" i="3" s="1"/>
  <c r="AE540" i="3"/>
  <c r="AD540" i="3"/>
  <c r="AT538" i="3" l="1"/>
  <c r="K538" i="3" s="1"/>
  <c r="AX538" i="3" s="1"/>
  <c r="AY538" i="3" s="1"/>
  <c r="AO544" i="3"/>
  <c r="AB542" i="3"/>
  <c r="AD542" i="3" s="1"/>
  <c r="AA542" i="3"/>
  <c r="Z543" i="3"/>
  <c r="AC543" i="3" s="1"/>
  <c r="BB537" i="3"/>
  <c r="BC537" i="3"/>
  <c r="BC538" i="3"/>
  <c r="BB538" i="3"/>
  <c r="AD541" i="3"/>
  <c r="AE541" i="3"/>
  <c r="X543" i="3"/>
  <c r="AX537" i="3"/>
  <c r="AY537" i="3" s="1"/>
  <c r="AF540" i="3"/>
  <c r="AG540" i="3" s="1"/>
  <c r="AS539" i="3"/>
  <c r="AR539" i="3"/>
  <c r="AE542" i="3"/>
  <c r="R545" i="3"/>
  <c r="AN545" i="3"/>
  <c r="S545" i="3"/>
  <c r="T545" i="3"/>
  <c r="Q545" i="3"/>
  <c r="O545" i="3"/>
  <c r="V544" i="3"/>
  <c r="W544" i="3" s="1"/>
  <c r="L547" i="3"/>
  <c r="AU544" i="3"/>
  <c r="AV544" i="3" s="1"/>
  <c r="AJ544" i="3"/>
  <c r="P544" i="3"/>
  <c r="U544" i="3" s="1"/>
  <c r="AP542" i="3"/>
  <c r="AQ542" i="3" s="1"/>
  <c r="J542" i="3" s="1"/>
  <c r="Y542" i="3"/>
  <c r="M546" i="3"/>
  <c r="N546" i="3" s="1"/>
  <c r="AK539" i="3"/>
  <c r="Z544" i="3" l="1"/>
  <c r="AT539" i="3"/>
  <c r="K539" i="3" s="1"/>
  <c r="AX539" i="3" s="1"/>
  <c r="AY539" i="3" s="1"/>
  <c r="AO545" i="3"/>
  <c r="AH540" i="3"/>
  <c r="AI540" i="3" s="1"/>
  <c r="AS540" i="3" s="1"/>
  <c r="AC544" i="3"/>
  <c r="AF542" i="3"/>
  <c r="AG542" i="3" s="1"/>
  <c r="AJ545" i="3"/>
  <c r="P545" i="3"/>
  <c r="X545" i="3" s="1"/>
  <c r="AU545" i="3"/>
  <c r="AV545" i="3" s="1"/>
  <c r="X544" i="3"/>
  <c r="M547" i="3"/>
  <c r="V545" i="3"/>
  <c r="W545" i="3" s="1"/>
  <c r="Y543" i="3"/>
  <c r="AP543" i="3"/>
  <c r="AQ543" i="3" s="1"/>
  <c r="J543" i="3" s="1"/>
  <c r="L548" i="3"/>
  <c r="AF541" i="3"/>
  <c r="AH541" i="3" s="1"/>
  <c r="AI541" i="3" s="1"/>
  <c r="AG541" i="3"/>
  <c r="AA543" i="3"/>
  <c r="AL539" i="3"/>
  <c r="AM539" i="3" s="1"/>
  <c r="H539" i="3" s="1"/>
  <c r="I539" i="3" s="1"/>
  <c r="BA539" i="3" s="1"/>
  <c r="S546" i="3"/>
  <c r="AN546" i="3"/>
  <c r="Q546" i="3"/>
  <c r="T546" i="3"/>
  <c r="R546" i="3"/>
  <c r="O546" i="3"/>
  <c r="AB543" i="3"/>
  <c r="AK540" i="3" l="1"/>
  <c r="AL540" i="3" s="1"/>
  <c r="AM540" i="3" s="1"/>
  <c r="H540" i="3" s="1"/>
  <c r="I540" i="3" s="1"/>
  <c r="BA540" i="3" s="1"/>
  <c r="BB540" i="3" s="1"/>
  <c r="AR540" i="3"/>
  <c r="AH542" i="3"/>
  <c r="AI542" i="3" s="1"/>
  <c r="AK542" i="3" s="1"/>
  <c r="AT540" i="3"/>
  <c r="K540" i="3" s="1"/>
  <c r="AX540" i="3" s="1"/>
  <c r="AY540" i="3" s="1"/>
  <c r="BC539" i="3"/>
  <c r="BB539" i="3"/>
  <c r="AS541" i="3"/>
  <c r="AR541" i="3"/>
  <c r="Y545" i="3"/>
  <c r="Y544" i="3"/>
  <c r="AP544" i="3"/>
  <c r="AQ544" i="3" s="1"/>
  <c r="J544" i="3" s="1"/>
  <c r="AO546" i="3"/>
  <c r="AA544" i="3"/>
  <c r="AK541" i="3"/>
  <c r="P546" i="3"/>
  <c r="U546" i="3" s="1"/>
  <c r="AJ546" i="3"/>
  <c r="AU546" i="3"/>
  <c r="AV546" i="3" s="1"/>
  <c r="M548" i="3"/>
  <c r="N548" i="3" s="1"/>
  <c r="AN547" i="3"/>
  <c r="S547" i="3"/>
  <c r="R547" i="3"/>
  <c r="T547" i="3"/>
  <c r="O547" i="3"/>
  <c r="Q547" i="3"/>
  <c r="V546" i="3"/>
  <c r="W546" i="3" s="1"/>
  <c r="U545" i="3"/>
  <c r="Z545" i="3" s="1"/>
  <c r="AB544" i="3"/>
  <c r="L549" i="3"/>
  <c r="AE543" i="3"/>
  <c r="AD543" i="3"/>
  <c r="N547" i="3"/>
  <c r="BC540" i="3" l="1"/>
  <c r="AR542" i="3"/>
  <c r="AS542" i="3"/>
  <c r="AT542" i="3" s="1"/>
  <c r="K542" i="3" s="1"/>
  <c r="AX542" i="3" s="1"/>
  <c r="AY542" i="3" s="1"/>
  <c r="AT541" i="3"/>
  <c r="K541" i="3" s="1"/>
  <c r="AX541" i="3" s="1"/>
  <c r="AY541" i="3" s="1"/>
  <c r="Z546" i="3"/>
  <c r="AC546" i="3" s="1"/>
  <c r="AL542" i="3"/>
  <c r="AM542" i="3" s="1"/>
  <c r="H542" i="3" s="1"/>
  <c r="I542" i="3" s="1"/>
  <c r="BA542" i="3" s="1"/>
  <c r="AF543" i="3"/>
  <c r="AG543" i="3" s="1"/>
  <c r="M549" i="3"/>
  <c r="N549" i="3" s="1"/>
  <c r="V547" i="3"/>
  <c r="W547" i="3" s="1"/>
  <c r="AO547" i="3"/>
  <c r="AL541" i="3"/>
  <c r="AM541" i="3" s="1"/>
  <c r="H541" i="3" s="1"/>
  <c r="I541" i="3" s="1"/>
  <c r="BA541" i="3" s="1"/>
  <c r="L550" i="3"/>
  <c r="R548" i="3"/>
  <c r="AN548" i="3"/>
  <c r="T548" i="3"/>
  <c r="S548" i="3"/>
  <c r="Q548" i="3"/>
  <c r="O548" i="3"/>
  <c r="AE544" i="3"/>
  <c r="AD544" i="3"/>
  <c r="AB545" i="3"/>
  <c r="AA545" i="3"/>
  <c r="AC545" i="3"/>
  <c r="X546" i="3"/>
  <c r="AJ547" i="3"/>
  <c r="P547" i="3"/>
  <c r="U547" i="3" s="1"/>
  <c r="AU547" i="3"/>
  <c r="AV547" i="3" s="1"/>
  <c r="AP545" i="3"/>
  <c r="AQ545" i="3" s="1"/>
  <c r="J545" i="3" s="1"/>
  <c r="AB546" i="3" l="1"/>
  <c r="AE546" i="3" s="1"/>
  <c r="Z547" i="3"/>
  <c r="AC547" i="3" s="1"/>
  <c r="AH543" i="3"/>
  <c r="AI543" i="3" s="1"/>
  <c r="AR543" i="3" s="1"/>
  <c r="BB542" i="3"/>
  <c r="BC542" i="3"/>
  <c r="AJ548" i="3"/>
  <c r="P548" i="3"/>
  <c r="X548" i="3" s="1"/>
  <c r="AU548" i="3"/>
  <c r="AV548" i="3" s="1"/>
  <c r="M550" i="3"/>
  <c r="N550" i="3" s="1"/>
  <c r="S549" i="3"/>
  <c r="R549" i="3"/>
  <c r="Q549" i="3"/>
  <c r="T549" i="3"/>
  <c r="O549" i="3"/>
  <c r="AN549" i="3"/>
  <c r="AF544" i="3"/>
  <c r="AG544" i="3" s="1"/>
  <c r="L551" i="3"/>
  <c r="X547" i="3"/>
  <c r="Y546" i="3"/>
  <c r="AP546" i="3"/>
  <c r="AQ546" i="3" s="1"/>
  <c r="J546" i="3" s="1"/>
  <c r="BB541" i="3"/>
  <c r="BC541" i="3"/>
  <c r="AD545" i="3"/>
  <c r="AE545" i="3"/>
  <c r="V548" i="3"/>
  <c r="W548" i="3" s="1"/>
  <c r="AO548" i="3"/>
  <c r="AA546" i="3"/>
  <c r="AD546" i="3" l="1"/>
  <c r="AK543" i="3"/>
  <c r="AL543" i="3" s="1"/>
  <c r="AM543" i="3" s="1"/>
  <c r="H543" i="3" s="1"/>
  <c r="I543" i="3" s="1"/>
  <c r="BA543" i="3" s="1"/>
  <c r="AS543" i="3"/>
  <c r="AT543" i="3" s="1"/>
  <c r="K543" i="3" s="1"/>
  <c r="AX543" i="3" s="1"/>
  <c r="AY543" i="3" s="1"/>
  <c r="U548" i="3"/>
  <c r="Z548" i="3" s="1"/>
  <c r="AP548" i="3" s="1"/>
  <c r="AQ548" i="3" s="1"/>
  <c r="J548" i="3" s="1"/>
  <c r="AO549" i="3"/>
  <c r="AH544" i="3"/>
  <c r="AI544" i="3" s="1"/>
  <c r="AK544" i="3" s="1"/>
  <c r="AL544" i="3" s="1"/>
  <c r="AM544" i="3" s="1"/>
  <c r="H544" i="3" s="1"/>
  <c r="I544" i="3" s="1"/>
  <c r="BA544" i="3" s="1"/>
  <c r="Y548" i="3"/>
  <c r="L552" i="3"/>
  <c r="R550" i="3"/>
  <c r="S550" i="3"/>
  <c r="Q550" i="3"/>
  <c r="O550" i="3"/>
  <c r="AN550" i="3"/>
  <c r="T550" i="3"/>
  <c r="AF546" i="3"/>
  <c r="Y547" i="3"/>
  <c r="AP547" i="3"/>
  <c r="AQ547" i="3" s="1"/>
  <c r="J547" i="3" s="1"/>
  <c r="M551" i="3"/>
  <c r="N551" i="3" s="1"/>
  <c r="AA547" i="3"/>
  <c r="AA548" i="3"/>
  <c r="AF545" i="3"/>
  <c r="AG545" i="3" s="1"/>
  <c r="AU549" i="3"/>
  <c r="AV549" i="3" s="1"/>
  <c r="P549" i="3"/>
  <c r="U549" i="3" s="1"/>
  <c r="AJ549" i="3"/>
  <c r="AB547" i="3"/>
  <c r="V549" i="3"/>
  <c r="W549" i="3" s="1"/>
  <c r="AH546" i="3" l="1"/>
  <c r="AI546" i="3" s="1"/>
  <c r="AS546" i="3" s="1"/>
  <c r="AG546" i="3"/>
  <c r="AB548" i="3"/>
  <c r="AC548" i="3"/>
  <c r="AS544" i="3"/>
  <c r="AH545" i="3"/>
  <c r="AI545" i="3" s="1"/>
  <c r="AR545" i="3" s="1"/>
  <c r="AR544" i="3"/>
  <c r="Z549" i="3"/>
  <c r="AC549" i="3" s="1"/>
  <c r="BC544" i="3"/>
  <c r="BB544" i="3"/>
  <c r="L553" i="3"/>
  <c r="X549" i="3"/>
  <c r="M552" i="3"/>
  <c r="N552" i="3" s="1"/>
  <c r="P550" i="3"/>
  <c r="X550" i="3" s="1"/>
  <c r="AJ550" i="3"/>
  <c r="AU550" i="3"/>
  <c r="AV550" i="3" s="1"/>
  <c r="BC543" i="3"/>
  <c r="BB543" i="3"/>
  <c r="V550" i="3"/>
  <c r="W550" i="3" s="1"/>
  <c r="AE547" i="3"/>
  <c r="AD547" i="3"/>
  <c r="R551" i="3"/>
  <c r="S551" i="3"/>
  <c r="Q551" i="3"/>
  <c r="T551" i="3"/>
  <c r="O551" i="3"/>
  <c r="AN551" i="3"/>
  <c r="AO550" i="3"/>
  <c r="AR546" i="3" l="1"/>
  <c r="AK546" i="3"/>
  <c r="AD548" i="3"/>
  <c r="AT544" i="3"/>
  <c r="K544" i="3" s="1"/>
  <c r="AK545" i="3"/>
  <c r="AL545" i="3" s="1"/>
  <c r="AM545" i="3" s="1"/>
  <c r="H545" i="3" s="1"/>
  <c r="I545" i="3" s="1"/>
  <c r="BA545" i="3" s="1"/>
  <c r="AS545" i="3"/>
  <c r="AT545" i="3" s="1"/>
  <c r="K545" i="3" s="1"/>
  <c r="AE548" i="3"/>
  <c r="AF548" i="3" s="1"/>
  <c r="AX544" i="3"/>
  <c r="AY544" i="3" s="1"/>
  <c r="Y550" i="3"/>
  <c r="AP549" i="3"/>
  <c r="AQ549" i="3" s="1"/>
  <c r="J549" i="3" s="1"/>
  <c r="Y549" i="3"/>
  <c r="AF547" i="3"/>
  <c r="AG547" i="3" s="1"/>
  <c r="AN552" i="3"/>
  <c r="O552" i="3"/>
  <c r="Q552" i="3"/>
  <c r="S552" i="3"/>
  <c r="R552" i="3"/>
  <c r="T552" i="3"/>
  <c r="V551" i="3"/>
  <c r="W551" i="3" s="1"/>
  <c r="U550" i="3"/>
  <c r="Z550" i="3" s="1"/>
  <c r="AP550" i="3" s="1"/>
  <c r="AQ550" i="3" s="1"/>
  <c r="J550" i="3" s="1"/>
  <c r="AL546" i="3"/>
  <c r="AM546" i="3" s="1"/>
  <c r="H546" i="3" s="1"/>
  <c r="I546" i="3" s="1"/>
  <c r="BA546" i="3" s="1"/>
  <c r="AT546" i="3"/>
  <c r="K546" i="3" s="1"/>
  <c r="L554" i="3"/>
  <c r="AA549" i="3"/>
  <c r="M553" i="3"/>
  <c r="AB549" i="3"/>
  <c r="AJ551" i="3"/>
  <c r="P551" i="3"/>
  <c r="U551" i="3" s="1"/>
  <c r="AU551" i="3"/>
  <c r="AV551" i="3" s="1"/>
  <c r="AO551" i="3"/>
  <c r="AH548" i="3" l="1"/>
  <c r="AI548" i="3" s="1"/>
  <c r="AR548" i="3" s="1"/>
  <c r="AX545" i="3"/>
  <c r="AY545" i="3" s="1"/>
  <c r="Z551" i="3"/>
  <c r="AC551" i="3" s="1"/>
  <c r="AH547" i="3"/>
  <c r="AI547" i="3" s="1"/>
  <c r="AS547" i="3" s="1"/>
  <c r="BC545" i="3"/>
  <c r="BB545" i="3"/>
  <c r="AX546" i="3"/>
  <c r="AY546" i="3" s="1"/>
  <c r="AG548" i="3"/>
  <c r="P552" i="3"/>
  <c r="X552" i="3" s="1"/>
  <c r="AU552" i="3"/>
  <c r="AV552" i="3" s="1"/>
  <c r="AJ552" i="3"/>
  <c r="X551" i="3"/>
  <c r="BB546" i="3"/>
  <c r="BC546" i="3"/>
  <c r="L555" i="3"/>
  <c r="AO552" i="3"/>
  <c r="M554" i="3"/>
  <c r="V552" i="3"/>
  <c r="W552" i="3" s="1"/>
  <c r="R553" i="3"/>
  <c r="AN553" i="3"/>
  <c r="S553" i="3"/>
  <c r="O553" i="3"/>
  <c r="T553" i="3"/>
  <c r="Q553" i="3"/>
  <c r="N553" i="3"/>
  <c r="AB550" i="3"/>
  <c r="AC550" i="3"/>
  <c r="AA550" i="3"/>
  <c r="AD549" i="3"/>
  <c r="AE549" i="3"/>
  <c r="AK548" i="3" l="1"/>
  <c r="AL548" i="3" s="1"/>
  <c r="AM548" i="3" s="1"/>
  <c r="H548" i="3" s="1"/>
  <c r="I548" i="3" s="1"/>
  <c r="BA548" i="3" s="1"/>
  <c r="AB551" i="3"/>
  <c r="AS548" i="3"/>
  <c r="AT548" i="3" s="1"/>
  <c r="K548" i="3" s="1"/>
  <c r="AO553" i="3"/>
  <c r="AR547" i="3"/>
  <c r="AT547" i="3" s="1"/>
  <c r="K547" i="3" s="1"/>
  <c r="AX547" i="3" s="1"/>
  <c r="AY547" i="3" s="1"/>
  <c r="AK547" i="3"/>
  <c r="AL547" i="3" s="1"/>
  <c r="AM547" i="3" s="1"/>
  <c r="H547" i="3" s="1"/>
  <c r="I547" i="3" s="1"/>
  <c r="BA547" i="3" s="1"/>
  <c r="BB547" i="3" s="1"/>
  <c r="AA551" i="3"/>
  <c r="Y552" i="3"/>
  <c r="AD551" i="3"/>
  <c r="AE551" i="3"/>
  <c r="L556" i="3"/>
  <c r="AF549" i="3"/>
  <c r="AH549" i="3" s="1"/>
  <c r="AI549" i="3" s="1"/>
  <c r="U552" i="3"/>
  <c r="Z552" i="3" s="1"/>
  <c r="AP552" i="3" s="1"/>
  <c r="AQ552" i="3" s="1"/>
  <c r="J552" i="3" s="1"/>
  <c r="AJ553" i="3"/>
  <c r="P553" i="3"/>
  <c r="U553" i="3" s="1"/>
  <c r="AU553" i="3"/>
  <c r="AV553" i="3" s="1"/>
  <c r="V553" i="3"/>
  <c r="W553" i="3" s="1"/>
  <c r="AE550" i="3"/>
  <c r="AD550" i="3"/>
  <c r="R554" i="3"/>
  <c r="Q554" i="3"/>
  <c r="S554" i="3"/>
  <c r="T554" i="3"/>
  <c r="O554" i="3"/>
  <c r="AN554" i="3"/>
  <c r="M555" i="3"/>
  <c r="N555" i="3" s="1"/>
  <c r="N554" i="3"/>
  <c r="Y551" i="3"/>
  <c r="AP551" i="3"/>
  <c r="AQ551" i="3" s="1"/>
  <c r="J551" i="3" s="1"/>
  <c r="X553" i="3" l="1"/>
  <c r="Y553" i="3" s="1"/>
  <c r="AG549" i="3"/>
  <c r="AS549" i="3" s="1"/>
  <c r="BC547" i="3"/>
  <c r="AO554" i="3"/>
  <c r="Z553" i="3"/>
  <c r="AR549" i="3"/>
  <c r="BC548" i="3"/>
  <c r="BB548" i="3"/>
  <c r="AF551" i="3"/>
  <c r="AH551" i="3" s="1"/>
  <c r="AI551" i="3" s="1"/>
  <c r="L557" i="3"/>
  <c r="AF550" i="3"/>
  <c r="AG550" i="3" s="1"/>
  <c r="R555" i="3"/>
  <c r="S555" i="3"/>
  <c r="AN555" i="3"/>
  <c r="T555" i="3"/>
  <c r="Q555" i="3"/>
  <c r="O555" i="3"/>
  <c r="M556" i="3"/>
  <c r="N556" i="3" s="1"/>
  <c r="AB552" i="3"/>
  <c r="AA552" i="3"/>
  <c r="AC552" i="3"/>
  <c r="V554" i="3"/>
  <c r="W554" i="3" s="1"/>
  <c r="AU554" i="3"/>
  <c r="AV554" i="3" s="1"/>
  <c r="AJ554" i="3"/>
  <c r="P554" i="3"/>
  <c r="X554" i="3" s="1"/>
  <c r="AX548" i="3"/>
  <c r="AY548" i="3" s="1"/>
  <c r="AB553" i="3" l="1"/>
  <c r="AH550" i="3"/>
  <c r="AI550" i="3" s="1"/>
  <c r="AK549" i="3"/>
  <c r="AP553" i="3"/>
  <c r="AQ553" i="3" s="1"/>
  <c r="J553" i="3" s="1"/>
  <c r="AA553" i="3"/>
  <c r="AC553" i="3"/>
  <c r="AD553" i="3" s="1"/>
  <c r="AG551" i="3"/>
  <c r="AK551" i="3" s="1"/>
  <c r="AK550" i="3"/>
  <c r="AL550" i="3" s="1"/>
  <c r="AM550" i="3" s="1"/>
  <c r="H550" i="3" s="1"/>
  <c r="I550" i="3" s="1"/>
  <c r="BA550" i="3" s="1"/>
  <c r="AO555" i="3"/>
  <c r="Y554" i="3"/>
  <c r="AR551" i="3"/>
  <c r="AR550" i="3"/>
  <c r="AS550" i="3"/>
  <c r="M557" i="3"/>
  <c r="N557" i="3" s="1"/>
  <c r="V555" i="3"/>
  <c r="W555" i="3" s="1"/>
  <c r="AD552" i="3"/>
  <c r="AE552" i="3"/>
  <c r="P555" i="3"/>
  <c r="X555" i="3" s="1"/>
  <c r="AU555" i="3"/>
  <c r="AV555" i="3" s="1"/>
  <c r="AJ555" i="3"/>
  <c r="L558" i="3"/>
  <c r="U554" i="3"/>
  <c r="Z554" i="3" s="1"/>
  <c r="AL549" i="3"/>
  <c r="AM549" i="3" s="1"/>
  <c r="H549" i="3" s="1"/>
  <c r="I549" i="3" s="1"/>
  <c r="BA549" i="3" s="1"/>
  <c r="Q556" i="3"/>
  <c r="AN556" i="3"/>
  <c r="S556" i="3"/>
  <c r="O556" i="3"/>
  <c r="T556" i="3"/>
  <c r="R556" i="3"/>
  <c r="AT549" i="3"/>
  <c r="K549" i="3" s="1"/>
  <c r="AE553" i="3" l="1"/>
  <c r="AF553" i="3" s="1"/>
  <c r="AH553" i="3" s="1"/>
  <c r="AI553" i="3" s="1"/>
  <c r="U555" i="3"/>
  <c r="Z555" i="3" s="1"/>
  <c r="AS551" i="3"/>
  <c r="AT551" i="3" s="1"/>
  <c r="K551" i="3" s="1"/>
  <c r="AT550" i="3"/>
  <c r="K550" i="3" s="1"/>
  <c r="AO556" i="3"/>
  <c r="Y555" i="3"/>
  <c r="AP555" i="3"/>
  <c r="AQ555" i="3" s="1"/>
  <c r="J555" i="3" s="1"/>
  <c r="AX550" i="3"/>
  <c r="AY550" i="3" s="1"/>
  <c r="BC550" i="3"/>
  <c r="BB550" i="3"/>
  <c r="AJ556" i="3"/>
  <c r="AU556" i="3"/>
  <c r="AV556" i="3" s="1"/>
  <c r="P556" i="3"/>
  <c r="U556" i="3" s="1"/>
  <c r="AL551" i="3"/>
  <c r="AM551" i="3" s="1"/>
  <c r="H551" i="3" s="1"/>
  <c r="I551" i="3" s="1"/>
  <c r="BA551" i="3" s="1"/>
  <c r="AF552" i="3"/>
  <c r="AG552" i="3" s="1"/>
  <c r="R557" i="3"/>
  <c r="S557" i="3"/>
  <c r="Q557" i="3"/>
  <c r="T557" i="3"/>
  <c r="O557" i="3"/>
  <c r="AN557" i="3"/>
  <c r="AB555" i="3"/>
  <c r="AC555" i="3"/>
  <c r="AA555" i="3"/>
  <c r="V556" i="3"/>
  <c r="W556" i="3" s="1"/>
  <c r="AC554" i="3"/>
  <c r="AA554" i="3"/>
  <c r="AB554" i="3"/>
  <c r="AP554" i="3"/>
  <c r="AQ554" i="3" s="1"/>
  <c r="J554" i="3" s="1"/>
  <c r="M558" i="3"/>
  <c r="N558" i="3" s="1"/>
  <c r="AX549" i="3"/>
  <c r="AY549" i="3" s="1"/>
  <c r="BB549" i="3"/>
  <c r="BC549" i="3"/>
  <c r="L559" i="3"/>
  <c r="Z556" i="3" l="1"/>
  <c r="AG553" i="3"/>
  <c r="X556" i="3"/>
  <c r="Y556" i="3" s="1"/>
  <c r="AS553" i="3"/>
  <c r="AR553" i="3"/>
  <c r="AP556" i="3"/>
  <c r="AQ556" i="3" s="1"/>
  <c r="J556" i="3" s="1"/>
  <c r="V557" i="3"/>
  <c r="W557" i="3" s="1"/>
  <c r="BC551" i="3"/>
  <c r="BB551" i="3"/>
  <c r="R558" i="3"/>
  <c r="S558" i="3"/>
  <c r="AN558" i="3"/>
  <c r="T558" i="3"/>
  <c r="O558" i="3"/>
  <c r="Q558" i="3"/>
  <c r="M559" i="3"/>
  <c r="AK553" i="3"/>
  <c r="L560" i="3"/>
  <c r="AB556" i="3"/>
  <c r="AC556" i="3"/>
  <c r="AU557" i="3"/>
  <c r="AV557" i="3" s="1"/>
  <c r="AJ557" i="3"/>
  <c r="P557" i="3"/>
  <c r="X557" i="3" s="1"/>
  <c r="AH552" i="3"/>
  <c r="AI552" i="3" s="1"/>
  <c r="AD554" i="3"/>
  <c r="AE554" i="3"/>
  <c r="AD555" i="3"/>
  <c r="AE555" i="3"/>
  <c r="AO557" i="3"/>
  <c r="AX551" i="3"/>
  <c r="AY551" i="3" s="1"/>
  <c r="AA556" i="3" l="1"/>
  <c r="AT553" i="3"/>
  <c r="K553" i="3" s="1"/>
  <c r="AX553" i="3" s="1"/>
  <c r="AY553" i="3" s="1"/>
  <c r="AO558" i="3"/>
  <c r="Y557" i="3"/>
  <c r="V558" i="3"/>
  <c r="W558" i="3" s="1"/>
  <c r="Q559" i="3"/>
  <c r="R559" i="3"/>
  <c r="S559" i="3"/>
  <c r="O559" i="3"/>
  <c r="AN559" i="3"/>
  <c r="T559" i="3"/>
  <c r="AF555" i="3"/>
  <c r="AG555" i="3" s="1"/>
  <c r="M560" i="3"/>
  <c r="U557" i="3"/>
  <c r="Z557" i="3" s="1"/>
  <c r="AF554" i="3"/>
  <c r="AG554" i="3" s="1"/>
  <c r="AE556" i="3"/>
  <c r="AD556" i="3"/>
  <c r="AJ558" i="3"/>
  <c r="P558" i="3"/>
  <c r="X558" i="3" s="1"/>
  <c r="AU558" i="3"/>
  <c r="AV558" i="3" s="1"/>
  <c r="AR552" i="3"/>
  <c r="AS552" i="3"/>
  <c r="AL553" i="3"/>
  <c r="AM553" i="3" s="1"/>
  <c r="H553" i="3" s="1"/>
  <c r="I553" i="3" s="1"/>
  <c r="BA553" i="3" s="1"/>
  <c r="N559" i="3"/>
  <c r="L561" i="3"/>
  <c r="AK552" i="3"/>
  <c r="Y558" i="3" l="1"/>
  <c r="M561" i="3"/>
  <c r="AH555" i="3"/>
  <c r="AI555" i="3" s="1"/>
  <c r="AK555" i="3" s="1"/>
  <c r="P559" i="3"/>
  <c r="U559" i="3" s="1"/>
  <c r="AU559" i="3"/>
  <c r="AV559" i="3" s="1"/>
  <c r="AJ559" i="3"/>
  <c r="AL552" i="3"/>
  <c r="AM552" i="3" s="1"/>
  <c r="H552" i="3" s="1"/>
  <c r="I552" i="3" s="1"/>
  <c r="BA552" i="3" s="1"/>
  <c r="AT552" i="3"/>
  <c r="K552" i="3" s="1"/>
  <c r="L562" i="3"/>
  <c r="AB557" i="3"/>
  <c r="AC557" i="3"/>
  <c r="AA557" i="3"/>
  <c r="AH554" i="3"/>
  <c r="AI554" i="3" s="1"/>
  <c r="V559" i="3"/>
  <c r="W559" i="3" s="1"/>
  <c r="U558" i="3"/>
  <c r="Z558" i="3" s="1"/>
  <c r="R560" i="3"/>
  <c r="T560" i="3"/>
  <c r="S560" i="3"/>
  <c r="AN560" i="3"/>
  <c r="O560" i="3"/>
  <c r="Q560" i="3"/>
  <c r="AP557" i="3"/>
  <c r="AQ557" i="3" s="1"/>
  <c r="J557" i="3" s="1"/>
  <c r="AF556" i="3"/>
  <c r="AG556" i="3" s="1"/>
  <c r="AH556" i="3"/>
  <c r="AI556" i="3" s="1"/>
  <c r="N560" i="3"/>
  <c r="AO559" i="3"/>
  <c r="AO560" i="3" l="1"/>
  <c r="Z559" i="3"/>
  <c r="AC559" i="3" s="1"/>
  <c r="X559" i="3"/>
  <c r="BB552" i="3"/>
  <c r="BC552" i="3"/>
  <c r="BC553" i="3"/>
  <c r="BB553" i="3"/>
  <c r="M562" i="3"/>
  <c r="N562" i="3" s="1"/>
  <c r="AX552" i="3"/>
  <c r="AY552" i="3" s="1"/>
  <c r="AR556" i="3"/>
  <c r="AS556" i="3"/>
  <c r="AL555" i="3"/>
  <c r="AM555" i="3" s="1"/>
  <c r="H555" i="3" s="1"/>
  <c r="I555" i="3" s="1"/>
  <c r="BA555" i="3" s="1"/>
  <c r="AC558" i="3"/>
  <c r="AB558" i="3"/>
  <c r="AA558" i="3"/>
  <c r="R561" i="3"/>
  <c r="T561" i="3"/>
  <c r="S561" i="3"/>
  <c r="Q561" i="3"/>
  <c r="AN561" i="3"/>
  <c r="O561" i="3"/>
  <c r="N561" i="3"/>
  <c r="AS554" i="3"/>
  <c r="AR554" i="3"/>
  <c r="AP558" i="3"/>
  <c r="AQ558" i="3" s="1"/>
  <c r="J558" i="3" s="1"/>
  <c r="V560" i="3"/>
  <c r="W560" i="3" s="1"/>
  <c r="AE557" i="3"/>
  <c r="AD557" i="3"/>
  <c r="AJ560" i="3"/>
  <c r="P560" i="3"/>
  <c r="X560" i="3" s="1"/>
  <c r="AU560" i="3"/>
  <c r="AV560" i="3" s="1"/>
  <c r="AK554" i="3"/>
  <c r="AK556" i="3"/>
  <c r="L563" i="3"/>
  <c r="AS555" i="3"/>
  <c r="AR555" i="3"/>
  <c r="AP559" i="3" l="1"/>
  <c r="AQ559" i="3" s="1"/>
  <c r="J559" i="3" s="1"/>
  <c r="Y559" i="3"/>
  <c r="AA559" i="3"/>
  <c r="AB559" i="3"/>
  <c r="AD559" i="3" s="1"/>
  <c r="AT554" i="3"/>
  <c r="K554" i="3" s="1"/>
  <c r="AX554" i="3" s="1"/>
  <c r="AY554" i="3" s="1"/>
  <c r="AO561" i="3"/>
  <c r="Y560" i="3"/>
  <c r="P561" i="3"/>
  <c r="U561" i="3" s="1"/>
  <c r="AJ561" i="3"/>
  <c r="AU561" i="3"/>
  <c r="AV561" i="3" s="1"/>
  <c r="S562" i="3"/>
  <c r="R562" i="3"/>
  <c r="O562" i="3"/>
  <c r="AN562" i="3"/>
  <c r="T562" i="3"/>
  <c r="Q562" i="3"/>
  <c r="AE558" i="3"/>
  <c r="AD558" i="3"/>
  <c r="M563" i="3"/>
  <c r="AF557" i="3"/>
  <c r="AH557" i="3" s="1"/>
  <c r="AI557" i="3" s="1"/>
  <c r="AL556" i="3"/>
  <c r="AM556" i="3" s="1"/>
  <c r="H556" i="3" s="1"/>
  <c r="I556" i="3" s="1"/>
  <c r="BA556" i="3" s="1"/>
  <c r="AL554" i="3"/>
  <c r="AM554" i="3" s="1"/>
  <c r="H554" i="3" s="1"/>
  <c r="I554" i="3" s="1"/>
  <c r="BA554" i="3" s="1"/>
  <c r="U560" i="3"/>
  <c r="Z560" i="3" s="1"/>
  <c r="AT556" i="3"/>
  <c r="K556" i="3" s="1"/>
  <c r="L564" i="3"/>
  <c r="V561" i="3"/>
  <c r="W561" i="3" s="1"/>
  <c r="AT555" i="3"/>
  <c r="K555" i="3" s="1"/>
  <c r="AO562" i="3" l="1"/>
  <c r="Z561" i="3"/>
  <c r="AE559" i="3"/>
  <c r="AF559" i="3" s="1"/>
  <c r="AH559" i="3" s="1"/>
  <c r="AI559" i="3" s="1"/>
  <c r="X561" i="3"/>
  <c r="AR557" i="3"/>
  <c r="BB554" i="3"/>
  <c r="BC554" i="3"/>
  <c r="BC555" i="3"/>
  <c r="BB555" i="3"/>
  <c r="AC561" i="3"/>
  <c r="BC556" i="3"/>
  <c r="BB556" i="3"/>
  <c r="M564" i="3"/>
  <c r="N564" i="3" s="1"/>
  <c r="AX556" i="3"/>
  <c r="AY556" i="3" s="1"/>
  <c r="V562" i="3"/>
  <c r="W562" i="3" s="1"/>
  <c r="AX555" i="3"/>
  <c r="AY555" i="3" s="1"/>
  <c r="AG557" i="3"/>
  <c r="AK557" i="3" s="1"/>
  <c r="S563" i="3"/>
  <c r="R563" i="3"/>
  <c r="Q563" i="3"/>
  <c r="T563" i="3"/>
  <c r="AN563" i="3"/>
  <c r="O563" i="3"/>
  <c r="N563" i="3"/>
  <c r="AJ562" i="3"/>
  <c r="P562" i="3"/>
  <c r="X562" i="3" s="1"/>
  <c r="AU562" i="3"/>
  <c r="AV562" i="3" s="1"/>
  <c r="Y561" i="3"/>
  <c r="AA560" i="3"/>
  <c r="AB560" i="3"/>
  <c r="AC560" i="3"/>
  <c r="L565" i="3"/>
  <c r="AF558" i="3"/>
  <c r="AG558" i="3" s="1"/>
  <c r="AP560" i="3"/>
  <c r="AQ560" i="3" s="1"/>
  <c r="J560" i="3" s="1"/>
  <c r="AB561" i="3" l="1"/>
  <c r="AP561" i="3"/>
  <c r="AQ561" i="3" s="1"/>
  <c r="J561" i="3" s="1"/>
  <c r="AG559" i="3"/>
  <c r="AK559" i="3" s="1"/>
  <c r="AA561" i="3"/>
  <c r="AO563" i="3"/>
  <c r="Y562" i="3"/>
  <c r="V563" i="3"/>
  <c r="W563" i="3" s="1"/>
  <c r="M565" i="3"/>
  <c r="AH558" i="3"/>
  <c r="AI558" i="3" s="1"/>
  <c r="AR559" i="3"/>
  <c r="AS559" i="3"/>
  <c r="AL557" i="3"/>
  <c r="AM557" i="3" s="1"/>
  <c r="H557" i="3" s="1"/>
  <c r="I557" i="3" s="1"/>
  <c r="BA557" i="3" s="1"/>
  <c r="AD560" i="3"/>
  <c r="AE560" i="3"/>
  <c r="U562" i="3"/>
  <c r="Z562" i="3" s="1"/>
  <c r="AP562" i="3" s="1"/>
  <c r="AQ562" i="3" s="1"/>
  <c r="J562" i="3" s="1"/>
  <c r="L566" i="3"/>
  <c r="AJ563" i="3"/>
  <c r="P563" i="3"/>
  <c r="X563" i="3" s="1"/>
  <c r="AU563" i="3"/>
  <c r="AV563" i="3" s="1"/>
  <c r="R564" i="3"/>
  <c r="S564" i="3"/>
  <c r="AN564" i="3"/>
  <c r="T564" i="3"/>
  <c r="Q564" i="3"/>
  <c r="O564" i="3"/>
  <c r="AE561" i="3"/>
  <c r="AD561" i="3"/>
  <c r="AS557" i="3"/>
  <c r="AT557" i="3" s="1"/>
  <c r="K557" i="3" s="1"/>
  <c r="AO564" i="3" l="1"/>
  <c r="Y563" i="3"/>
  <c r="AX557" i="3"/>
  <c r="AY557" i="3" s="1"/>
  <c r="M566" i="3"/>
  <c r="N566" i="3" s="1"/>
  <c r="U563" i="3"/>
  <c r="Z563" i="3" s="1"/>
  <c r="AR558" i="3"/>
  <c r="AS558" i="3"/>
  <c r="S565" i="3"/>
  <c r="AN565" i="3"/>
  <c r="R565" i="3"/>
  <c r="Q565" i="3"/>
  <c r="O565" i="3"/>
  <c r="T565" i="3"/>
  <c r="AJ564" i="3"/>
  <c r="P564" i="3"/>
  <c r="X564" i="3" s="1"/>
  <c r="AU564" i="3"/>
  <c r="AV564" i="3" s="1"/>
  <c r="L567" i="3"/>
  <c r="AT559" i="3"/>
  <c r="K559" i="3" s="1"/>
  <c r="BC557" i="3"/>
  <c r="BB557" i="3"/>
  <c r="N565" i="3"/>
  <c r="V564" i="3"/>
  <c r="W564" i="3" s="1"/>
  <c r="AL559" i="3"/>
  <c r="AM559" i="3" s="1"/>
  <c r="H559" i="3" s="1"/>
  <c r="I559" i="3" s="1"/>
  <c r="BA559" i="3" s="1"/>
  <c r="AF561" i="3"/>
  <c r="AG561" i="3" s="1"/>
  <c r="AB562" i="3"/>
  <c r="AA562" i="3"/>
  <c r="AC562" i="3"/>
  <c r="AF560" i="3"/>
  <c r="AG560" i="3" s="1"/>
  <c r="AK558" i="3"/>
  <c r="AH561" i="3" l="1"/>
  <c r="AI561" i="3" s="1"/>
  <c r="Y564" i="3"/>
  <c r="AO565" i="3"/>
  <c r="AR561" i="3"/>
  <c r="AS561" i="3"/>
  <c r="AA563" i="3"/>
  <c r="AB563" i="3"/>
  <c r="AC563" i="3"/>
  <c r="U564" i="3"/>
  <c r="Z564" i="3" s="1"/>
  <c r="AD562" i="3"/>
  <c r="AE562" i="3"/>
  <c r="AK561" i="3"/>
  <c r="V565" i="3"/>
  <c r="W565" i="3" s="1"/>
  <c r="M567" i="3"/>
  <c r="AH560" i="3"/>
  <c r="AI560" i="3" s="1"/>
  <c r="AL558" i="3"/>
  <c r="AM558" i="3" s="1"/>
  <c r="H558" i="3" s="1"/>
  <c r="I558" i="3" s="1"/>
  <c r="BA558" i="3" s="1"/>
  <c r="AX559" i="3"/>
  <c r="AY559" i="3" s="1"/>
  <c r="AT558" i="3"/>
  <c r="K558" i="3" s="1"/>
  <c r="R566" i="3"/>
  <c r="AN566" i="3"/>
  <c r="Q566" i="3"/>
  <c r="S566" i="3"/>
  <c r="O566" i="3"/>
  <c r="T566" i="3"/>
  <c r="L568" i="3"/>
  <c r="P565" i="3"/>
  <c r="U565" i="3" s="1"/>
  <c r="AU565" i="3"/>
  <c r="AV565" i="3" s="1"/>
  <c r="AJ565" i="3"/>
  <c r="AP563" i="3"/>
  <c r="AQ563" i="3" s="1"/>
  <c r="J563" i="3" s="1"/>
  <c r="AO566" i="3" l="1"/>
  <c r="Z565" i="3"/>
  <c r="BB558" i="3"/>
  <c r="BC558" i="3"/>
  <c r="BB559" i="3"/>
  <c r="BC559" i="3"/>
  <c r="AC565" i="3"/>
  <c r="AL561" i="3"/>
  <c r="AM561" i="3" s="1"/>
  <c r="H561" i="3" s="1"/>
  <c r="I561" i="3" s="1"/>
  <c r="BA561" i="3" s="1"/>
  <c r="AT561" i="3"/>
  <c r="K561" i="3" s="1"/>
  <c r="M568" i="3"/>
  <c r="N568" i="3" s="1"/>
  <c r="AF562" i="3"/>
  <c r="AH562" i="3" s="1"/>
  <c r="AI562" i="3" s="1"/>
  <c r="L569" i="3"/>
  <c r="P566" i="3"/>
  <c r="U566" i="3" s="1"/>
  <c r="AJ566" i="3"/>
  <c r="AU566" i="3"/>
  <c r="AV566" i="3" s="1"/>
  <c r="AR560" i="3"/>
  <c r="AS560" i="3"/>
  <c r="R567" i="3"/>
  <c r="AN567" i="3"/>
  <c r="O567" i="3"/>
  <c r="Q567" i="3"/>
  <c r="T567" i="3"/>
  <c r="S567" i="3"/>
  <c r="AK560" i="3"/>
  <c r="AB564" i="3"/>
  <c r="AA564" i="3"/>
  <c r="AC564" i="3"/>
  <c r="V566" i="3"/>
  <c r="W566" i="3" s="1"/>
  <c r="AX558" i="3"/>
  <c r="AY558" i="3" s="1"/>
  <c r="N567" i="3"/>
  <c r="AE563" i="3"/>
  <c r="AD563" i="3"/>
  <c r="X565" i="3"/>
  <c r="AP564" i="3"/>
  <c r="AQ564" i="3" s="1"/>
  <c r="J564" i="3" s="1"/>
  <c r="AA565" i="3" l="1"/>
  <c r="Z566" i="3"/>
  <c r="X566" i="3"/>
  <c r="Y566" i="3" s="1"/>
  <c r="AB565" i="3"/>
  <c r="AE565" i="3" s="1"/>
  <c r="AR562" i="3"/>
  <c r="L570" i="3"/>
  <c r="M569" i="3"/>
  <c r="N569" i="3" s="1"/>
  <c r="AT560" i="3"/>
  <c r="K560" i="3" s="1"/>
  <c r="AG562" i="3"/>
  <c r="AK562" i="3" s="1"/>
  <c r="AC566" i="3"/>
  <c r="Y565" i="3"/>
  <c r="AP565" i="3"/>
  <c r="AQ565" i="3" s="1"/>
  <c r="J565" i="3" s="1"/>
  <c r="V567" i="3"/>
  <c r="W567" i="3" s="1"/>
  <c r="AX561" i="3"/>
  <c r="AY561" i="3" s="1"/>
  <c r="AL560" i="3"/>
  <c r="AM560" i="3" s="1"/>
  <c r="H560" i="3" s="1"/>
  <c r="I560" i="3" s="1"/>
  <c r="BA560" i="3" s="1"/>
  <c r="S568" i="3"/>
  <c r="Q568" i="3"/>
  <c r="AN568" i="3"/>
  <c r="T568" i="3"/>
  <c r="R568" i="3"/>
  <c r="O568" i="3"/>
  <c r="AJ567" i="3"/>
  <c r="AU567" i="3"/>
  <c r="AV567" i="3" s="1"/>
  <c r="P567" i="3"/>
  <c r="U567" i="3" s="1"/>
  <c r="AF563" i="3"/>
  <c r="AH563" i="3" s="1"/>
  <c r="AI563" i="3" s="1"/>
  <c r="AD564" i="3"/>
  <c r="AE564" i="3"/>
  <c r="AO567" i="3"/>
  <c r="AP566" i="3" l="1"/>
  <c r="AQ566" i="3" s="1"/>
  <c r="J566" i="3" s="1"/>
  <c r="AA566" i="3"/>
  <c r="AD565" i="3"/>
  <c r="AB566" i="3"/>
  <c r="AE566" i="3" s="1"/>
  <c r="AG563" i="3"/>
  <c r="AK563" i="3" s="1"/>
  <c r="Z567" i="3"/>
  <c r="AC567" i="3" s="1"/>
  <c r="BC561" i="3"/>
  <c r="BB561" i="3"/>
  <c r="X567" i="3"/>
  <c r="Y567" i="3" s="1"/>
  <c r="AO568" i="3"/>
  <c r="P568" i="3"/>
  <c r="U568" i="3" s="1"/>
  <c r="AU568" i="3"/>
  <c r="AV568" i="3" s="1"/>
  <c r="AJ568" i="3"/>
  <c r="L571" i="3"/>
  <c r="AR563" i="3"/>
  <c r="AF564" i="3"/>
  <c r="AG564" i="3" s="1"/>
  <c r="V568" i="3"/>
  <c r="W568" i="3" s="1"/>
  <c r="BC560" i="3"/>
  <c r="BB560" i="3"/>
  <c r="AX560" i="3"/>
  <c r="AY560" i="3" s="1"/>
  <c r="S569" i="3"/>
  <c r="R569" i="3"/>
  <c r="AN569" i="3"/>
  <c r="Q569" i="3"/>
  <c r="T569" i="3"/>
  <c r="O569" i="3"/>
  <c r="AL562" i="3"/>
  <c r="AM562" i="3" s="1"/>
  <c r="H562" i="3" s="1"/>
  <c r="I562" i="3" s="1"/>
  <c r="BA562" i="3" s="1"/>
  <c r="AF565" i="3"/>
  <c r="AG565" i="3" s="1"/>
  <c r="M570" i="3"/>
  <c r="AS562" i="3"/>
  <c r="AT562" i="3" s="1"/>
  <c r="K562" i="3" s="1"/>
  <c r="AS563" i="3" l="1"/>
  <c r="AT563" i="3" s="1"/>
  <c r="K563" i="3" s="1"/>
  <c r="AX563" i="3" s="1"/>
  <c r="AY563" i="3" s="1"/>
  <c r="AD566" i="3"/>
  <c r="AA567" i="3"/>
  <c r="Z568" i="3"/>
  <c r="AP567" i="3"/>
  <c r="AQ567" i="3" s="1"/>
  <c r="J567" i="3" s="1"/>
  <c r="AB567" i="3"/>
  <c r="AD567" i="3" s="1"/>
  <c r="X568" i="3"/>
  <c r="AA568" i="3" s="1"/>
  <c r="AH564" i="3"/>
  <c r="AI564" i="3" s="1"/>
  <c r="AK564" i="3" s="1"/>
  <c r="AX562" i="3"/>
  <c r="AY562" i="3" s="1"/>
  <c r="BC562" i="3"/>
  <c r="BB562" i="3"/>
  <c r="S570" i="3"/>
  <c r="Q570" i="3"/>
  <c r="T570" i="3"/>
  <c r="AN570" i="3"/>
  <c r="O570" i="3"/>
  <c r="R570" i="3"/>
  <c r="AH565" i="3"/>
  <c r="AI565" i="3" s="1"/>
  <c r="AK565" i="3" s="1"/>
  <c r="AL563" i="3"/>
  <c r="AM563" i="3" s="1"/>
  <c r="H563" i="3" s="1"/>
  <c r="I563" i="3" s="1"/>
  <c r="BA563" i="3" s="1"/>
  <c r="AJ569" i="3"/>
  <c r="AU569" i="3"/>
  <c r="AV569" i="3" s="1"/>
  <c r="P569" i="3"/>
  <c r="U569" i="3" s="1"/>
  <c r="M571" i="3"/>
  <c r="V569" i="3"/>
  <c r="W569" i="3" s="1"/>
  <c r="N570" i="3"/>
  <c r="AO569" i="3"/>
  <c r="L572" i="3"/>
  <c r="AF566" i="3"/>
  <c r="AH566" i="3" l="1"/>
  <c r="AI566" i="3" s="1"/>
  <c r="AE567" i="3"/>
  <c r="Y568" i="3"/>
  <c r="AB568" i="3"/>
  <c r="AC568" i="3"/>
  <c r="Z569" i="3"/>
  <c r="AC569" i="3" s="1"/>
  <c r="AR564" i="3"/>
  <c r="AS564" i="3"/>
  <c r="AP568" i="3"/>
  <c r="AQ568" i="3" s="1"/>
  <c r="J568" i="3" s="1"/>
  <c r="AL564" i="3"/>
  <c r="AM564" i="3" s="1"/>
  <c r="H564" i="3" s="1"/>
  <c r="I564" i="3" s="1"/>
  <c r="BA564" i="3" s="1"/>
  <c r="AG566" i="3"/>
  <c r="AK566" i="3" s="1"/>
  <c r="AR566" i="3"/>
  <c r="BC563" i="3"/>
  <c r="BB563" i="3"/>
  <c r="X569" i="3"/>
  <c r="V570" i="3"/>
  <c r="W570" i="3" s="1"/>
  <c r="Q571" i="3"/>
  <c r="S571" i="3"/>
  <c r="O571" i="3"/>
  <c r="R571" i="3"/>
  <c r="T571" i="3"/>
  <c r="AN571" i="3"/>
  <c r="AF567" i="3"/>
  <c r="AG567" i="3" s="1"/>
  <c r="M572" i="3"/>
  <c r="N571" i="3"/>
  <c r="AL565" i="3"/>
  <c r="AM565" i="3" s="1"/>
  <c r="H565" i="3" s="1"/>
  <c r="I565" i="3" s="1"/>
  <c r="BA565" i="3" s="1"/>
  <c r="AJ570" i="3"/>
  <c r="AU570" i="3"/>
  <c r="AV570" i="3" s="1"/>
  <c r="P570" i="3"/>
  <c r="X570" i="3" s="1"/>
  <c r="L573" i="3"/>
  <c r="AS565" i="3"/>
  <c r="AR565" i="3"/>
  <c r="AO570" i="3"/>
  <c r="AA569" i="3" l="1"/>
  <c r="AE568" i="3"/>
  <c r="AF568" i="3" s="1"/>
  <c r="AH568" i="3" s="1"/>
  <c r="AI568" i="3" s="1"/>
  <c r="AD568" i="3"/>
  <c r="AT564" i="3"/>
  <c r="K564" i="3" s="1"/>
  <c r="AX564" i="3" s="1"/>
  <c r="AY564" i="3" s="1"/>
  <c r="AS566" i="3"/>
  <c r="AT566" i="3" s="1"/>
  <c r="K566" i="3" s="1"/>
  <c r="AT565" i="3"/>
  <c r="K565" i="3" s="1"/>
  <c r="BB564" i="3"/>
  <c r="BC564" i="3"/>
  <c r="AH567" i="3"/>
  <c r="AI567" i="3" s="1"/>
  <c r="AS567" i="3" s="1"/>
  <c r="Y570" i="3"/>
  <c r="V571" i="3"/>
  <c r="W571" i="3" s="1"/>
  <c r="U570" i="3"/>
  <c r="Z570" i="3" s="1"/>
  <c r="AP570" i="3" s="1"/>
  <c r="AQ570" i="3" s="1"/>
  <c r="J570" i="3" s="1"/>
  <c r="M573" i="3"/>
  <c r="N573" i="3" s="1"/>
  <c r="AL566" i="3"/>
  <c r="AM566" i="3" s="1"/>
  <c r="H566" i="3" s="1"/>
  <c r="I566" i="3" s="1"/>
  <c r="BA566" i="3" s="1"/>
  <c r="AB569" i="3"/>
  <c r="BB565" i="3"/>
  <c r="BC565" i="3"/>
  <c r="R572" i="3"/>
  <c r="S572" i="3"/>
  <c r="Q572" i="3"/>
  <c r="O572" i="3"/>
  <c r="T572" i="3"/>
  <c r="AN572" i="3"/>
  <c r="N572" i="3"/>
  <c r="Y569" i="3"/>
  <c r="AP569" i="3"/>
  <c r="AQ569" i="3" s="1"/>
  <c r="J569" i="3" s="1"/>
  <c r="P571" i="3"/>
  <c r="X571" i="3" s="1"/>
  <c r="AU571" i="3"/>
  <c r="AV571" i="3" s="1"/>
  <c r="AJ571" i="3"/>
  <c r="L574" i="3"/>
  <c r="AO571" i="3"/>
  <c r="AG568" i="3" l="1"/>
  <c r="AX566" i="3"/>
  <c r="AY566" i="3" s="1"/>
  <c r="AX565" i="3"/>
  <c r="AY565" i="3" s="1"/>
  <c r="AK567" i="3"/>
  <c r="AL567" i="3" s="1"/>
  <c r="AM567" i="3" s="1"/>
  <c r="H567" i="3" s="1"/>
  <c r="I567" i="3" s="1"/>
  <c r="BA567" i="3" s="1"/>
  <c r="AR567" i="3"/>
  <c r="AT567" i="3" s="1"/>
  <c r="K567" i="3" s="1"/>
  <c r="Y571" i="3"/>
  <c r="AR568" i="3"/>
  <c r="AS568" i="3"/>
  <c r="U571" i="3"/>
  <c r="Z571" i="3" s="1"/>
  <c r="BB566" i="3"/>
  <c r="BC566" i="3"/>
  <c r="AK568" i="3"/>
  <c r="M574" i="3"/>
  <c r="N574" i="3" s="1"/>
  <c r="AD569" i="3"/>
  <c r="AE569" i="3"/>
  <c r="P572" i="3"/>
  <c r="U572" i="3" s="1"/>
  <c r="AJ572" i="3"/>
  <c r="AU572" i="3"/>
  <c r="AV572" i="3" s="1"/>
  <c r="S573" i="3"/>
  <c r="R573" i="3"/>
  <c r="Q573" i="3"/>
  <c r="T573" i="3"/>
  <c r="AN573" i="3"/>
  <c r="O573" i="3"/>
  <c r="AO572" i="3"/>
  <c r="V572" i="3"/>
  <c r="W572" i="3" s="1"/>
  <c r="L575" i="3"/>
  <c r="AC570" i="3"/>
  <c r="AB570" i="3"/>
  <c r="AA570" i="3"/>
  <c r="AX567" i="3" l="1"/>
  <c r="AY567" i="3" s="1"/>
  <c r="Z572" i="3"/>
  <c r="AC572" i="3" s="1"/>
  <c r="AB571" i="3"/>
  <c r="AC571" i="3"/>
  <c r="AA571" i="3"/>
  <c r="AT568" i="3"/>
  <c r="K568" i="3" s="1"/>
  <c r="M575" i="3"/>
  <c r="N575" i="3" s="1"/>
  <c r="AU573" i="3"/>
  <c r="AV573" i="3" s="1"/>
  <c r="AJ573" i="3"/>
  <c r="P573" i="3"/>
  <c r="X573" i="3" s="1"/>
  <c r="AL568" i="3"/>
  <c r="AM568" i="3" s="1"/>
  <c r="H568" i="3" s="1"/>
  <c r="I568" i="3" s="1"/>
  <c r="BA568" i="3" s="1"/>
  <c r="AP571" i="3"/>
  <c r="AQ571" i="3" s="1"/>
  <c r="J571" i="3" s="1"/>
  <c r="R574" i="3"/>
  <c r="AN574" i="3"/>
  <c r="S574" i="3"/>
  <c r="T574" i="3"/>
  <c r="O574" i="3"/>
  <c r="Q574" i="3"/>
  <c r="AO573" i="3"/>
  <c r="L576" i="3"/>
  <c r="V573" i="3"/>
  <c r="W573" i="3" s="1"/>
  <c r="X572" i="3"/>
  <c r="BB567" i="3"/>
  <c r="BC567" i="3"/>
  <c r="AD570" i="3"/>
  <c r="AE570" i="3"/>
  <c r="AF569" i="3"/>
  <c r="AG569" i="3" s="1"/>
  <c r="AH569" i="3" l="1"/>
  <c r="AI569" i="3" s="1"/>
  <c r="AK569" i="3" s="1"/>
  <c r="AL569" i="3" s="1"/>
  <c r="AM569" i="3" s="1"/>
  <c r="H569" i="3" s="1"/>
  <c r="I569" i="3" s="1"/>
  <c r="BA569" i="3" s="1"/>
  <c r="AO574" i="3"/>
  <c r="Y573" i="3"/>
  <c r="P574" i="3"/>
  <c r="X574" i="3" s="1"/>
  <c r="AU574" i="3"/>
  <c r="AV574" i="3" s="1"/>
  <c r="AJ574" i="3"/>
  <c r="Y572" i="3"/>
  <c r="AP572" i="3"/>
  <c r="AQ572" i="3" s="1"/>
  <c r="J572" i="3" s="1"/>
  <c r="AX568" i="3"/>
  <c r="AY568" i="3" s="1"/>
  <c r="BC568" i="3"/>
  <c r="BB568" i="3"/>
  <c r="U573" i="3"/>
  <c r="Z573" i="3" s="1"/>
  <c r="V574" i="3"/>
  <c r="W574" i="3" s="1"/>
  <c r="AF570" i="3"/>
  <c r="AH570" i="3" s="1"/>
  <c r="AI570" i="3" s="1"/>
  <c r="L577" i="3"/>
  <c r="M576" i="3"/>
  <c r="AN575" i="3"/>
  <c r="S575" i="3"/>
  <c r="R575" i="3"/>
  <c r="O575" i="3"/>
  <c r="Q575" i="3"/>
  <c r="T575" i="3"/>
  <c r="AA572" i="3"/>
  <c r="AD571" i="3"/>
  <c r="AE571" i="3"/>
  <c r="AB572" i="3"/>
  <c r="AS569" i="3" l="1"/>
  <c r="AT569" i="3" s="1"/>
  <c r="K569" i="3" s="1"/>
  <c r="AR569" i="3"/>
  <c r="AG570" i="3"/>
  <c r="U574" i="3"/>
  <c r="Z574" i="3"/>
  <c r="AB574" i="3" s="1"/>
  <c r="Y574" i="3"/>
  <c r="BC569" i="3"/>
  <c r="BB569" i="3"/>
  <c r="AD572" i="3"/>
  <c r="AE572" i="3"/>
  <c r="AC573" i="3"/>
  <c r="AB573" i="3"/>
  <c r="AA573" i="3"/>
  <c r="AF571" i="3"/>
  <c r="AG571" i="3" s="1"/>
  <c r="AO575" i="3"/>
  <c r="M577" i="3"/>
  <c r="AP573" i="3"/>
  <c r="AQ573" i="3" s="1"/>
  <c r="J573" i="3" s="1"/>
  <c r="R576" i="3"/>
  <c r="S576" i="3"/>
  <c r="Q576" i="3"/>
  <c r="AN576" i="3"/>
  <c r="T576" i="3"/>
  <c r="O576" i="3"/>
  <c r="N576" i="3"/>
  <c r="P575" i="3"/>
  <c r="X575" i="3" s="1"/>
  <c r="AJ575" i="3"/>
  <c r="AU575" i="3"/>
  <c r="AV575" i="3" s="1"/>
  <c r="AS570" i="3"/>
  <c r="AR570" i="3"/>
  <c r="AK570" i="3"/>
  <c r="V575" i="3"/>
  <c r="W575" i="3" s="1"/>
  <c r="L578" i="3"/>
  <c r="AP574" i="3" l="1"/>
  <c r="AQ574" i="3" s="1"/>
  <c r="J574" i="3" s="1"/>
  <c r="AA574" i="3"/>
  <c r="AC574" i="3"/>
  <c r="AD574" i="3" s="1"/>
  <c r="AH571" i="3"/>
  <c r="AI571" i="3" s="1"/>
  <c r="AR571" i="3" s="1"/>
  <c r="Y575" i="3"/>
  <c r="L579" i="3"/>
  <c r="AF572" i="3"/>
  <c r="AH572" i="3" s="1"/>
  <c r="AI572" i="3" s="1"/>
  <c r="M578" i="3"/>
  <c r="AL570" i="3"/>
  <c r="AM570" i="3" s="1"/>
  <c r="H570" i="3" s="1"/>
  <c r="I570" i="3" s="1"/>
  <c r="BA570" i="3" s="1"/>
  <c r="AT570" i="3"/>
  <c r="K570" i="3" s="1"/>
  <c r="S577" i="3"/>
  <c r="R577" i="3"/>
  <c r="O577" i="3"/>
  <c r="Q577" i="3"/>
  <c r="AN577" i="3"/>
  <c r="T577" i="3"/>
  <c r="AD573" i="3"/>
  <c r="AE573" i="3"/>
  <c r="N577" i="3"/>
  <c r="P576" i="3"/>
  <c r="U576" i="3" s="1"/>
  <c r="AU576" i="3"/>
  <c r="AV576" i="3" s="1"/>
  <c r="AJ576" i="3"/>
  <c r="U575" i="3"/>
  <c r="Z575" i="3" s="1"/>
  <c r="AE574" i="3"/>
  <c r="V576" i="3"/>
  <c r="W576" i="3" s="1"/>
  <c r="AX569" i="3"/>
  <c r="AY569" i="3" s="1"/>
  <c r="AO576" i="3"/>
  <c r="AG572" i="3" l="1"/>
  <c r="AS571" i="3"/>
  <c r="AT571" i="3" s="1"/>
  <c r="K571" i="3" s="1"/>
  <c r="AX571" i="3" s="1"/>
  <c r="AY571" i="3" s="1"/>
  <c r="AK571" i="3"/>
  <c r="AL571" i="3" s="1"/>
  <c r="AM571" i="3" s="1"/>
  <c r="H571" i="3" s="1"/>
  <c r="I571" i="3" s="1"/>
  <c r="BA571" i="3" s="1"/>
  <c r="Z576" i="3"/>
  <c r="AC576" i="3" s="1"/>
  <c r="AO577" i="3"/>
  <c r="AS572" i="3"/>
  <c r="AR572" i="3"/>
  <c r="X576" i="3"/>
  <c r="S578" i="3"/>
  <c r="R578" i="3"/>
  <c r="O578" i="3"/>
  <c r="AN578" i="3"/>
  <c r="Q578" i="3"/>
  <c r="T578" i="3"/>
  <c r="BB570" i="3"/>
  <c r="BC570" i="3"/>
  <c r="M579" i="3"/>
  <c r="AK572" i="3"/>
  <c r="AF573" i="3"/>
  <c r="AG573" i="3" s="1"/>
  <c r="AX570" i="3"/>
  <c r="AY570" i="3" s="1"/>
  <c r="P577" i="3"/>
  <c r="X577" i="3" s="1"/>
  <c r="AJ577" i="3"/>
  <c r="AU577" i="3"/>
  <c r="AV577" i="3" s="1"/>
  <c r="L580" i="3"/>
  <c r="AF574" i="3"/>
  <c r="AH574" i="3" s="1"/>
  <c r="AI574" i="3" s="1"/>
  <c r="V577" i="3"/>
  <c r="W577" i="3" s="1"/>
  <c r="AC575" i="3"/>
  <c r="AB575" i="3"/>
  <c r="AA575" i="3"/>
  <c r="N578" i="3"/>
  <c r="AP575" i="3"/>
  <c r="AQ575" i="3" s="1"/>
  <c r="J575" i="3" s="1"/>
  <c r="AG574" i="3" l="1"/>
  <c r="AA576" i="3"/>
  <c r="AH573" i="3"/>
  <c r="AI573" i="3" s="1"/>
  <c r="AR573" i="3" s="1"/>
  <c r="AT572" i="3"/>
  <c r="K572" i="3" s="1"/>
  <c r="AO578" i="3"/>
  <c r="U577" i="3"/>
  <c r="Z577" i="3" s="1"/>
  <c r="AP577" i="3" s="1"/>
  <c r="AQ577" i="3" s="1"/>
  <c r="J577" i="3" s="1"/>
  <c r="AS574" i="3"/>
  <c r="AR574" i="3"/>
  <c r="Y577" i="3"/>
  <c r="BC571" i="3"/>
  <c r="BB571" i="3"/>
  <c r="AK574" i="3"/>
  <c r="AL572" i="3"/>
  <c r="AM572" i="3" s="1"/>
  <c r="H572" i="3" s="1"/>
  <c r="I572" i="3" s="1"/>
  <c r="BA572" i="3" s="1"/>
  <c r="V578" i="3"/>
  <c r="W578" i="3" s="1"/>
  <c r="AN579" i="3"/>
  <c r="S579" i="3"/>
  <c r="Q579" i="3"/>
  <c r="O579" i="3"/>
  <c r="R579" i="3"/>
  <c r="T579" i="3"/>
  <c r="AX572" i="3"/>
  <c r="AY572" i="3" s="1"/>
  <c r="L581" i="3"/>
  <c r="N579" i="3"/>
  <c r="AD575" i="3"/>
  <c r="AE575" i="3"/>
  <c r="Y576" i="3"/>
  <c r="AP576" i="3"/>
  <c r="AQ576" i="3" s="1"/>
  <c r="J576" i="3" s="1"/>
  <c r="AJ578" i="3"/>
  <c r="AU578" i="3"/>
  <c r="AV578" i="3" s="1"/>
  <c r="P578" i="3"/>
  <c r="X578" i="3" s="1"/>
  <c r="M580" i="3"/>
  <c r="N580" i="3" s="1"/>
  <c r="AB576" i="3"/>
  <c r="AS573" i="3" l="1"/>
  <c r="AT573" i="3" s="1"/>
  <c r="K573" i="3" s="1"/>
  <c r="AK573" i="3"/>
  <c r="AL573" i="3" s="1"/>
  <c r="AM573" i="3" s="1"/>
  <c r="H573" i="3" s="1"/>
  <c r="I573" i="3" s="1"/>
  <c r="BA573" i="3" s="1"/>
  <c r="BB573" i="3" s="1"/>
  <c r="AT574" i="3"/>
  <c r="K574" i="3" s="1"/>
  <c r="AX574" i="3" s="1"/>
  <c r="AY574" i="3" s="1"/>
  <c r="Y578" i="3"/>
  <c r="AF575" i="3"/>
  <c r="AH575" i="3" s="1"/>
  <c r="AI575" i="3" s="1"/>
  <c r="L582" i="3"/>
  <c r="U578" i="3"/>
  <c r="Z578" i="3" s="1"/>
  <c r="AP578" i="3" s="1"/>
  <c r="AQ578" i="3" s="1"/>
  <c r="J578" i="3" s="1"/>
  <c r="BB572" i="3"/>
  <c r="BC572" i="3"/>
  <c r="AE576" i="3"/>
  <c r="AD576" i="3"/>
  <c r="V579" i="3"/>
  <c r="W579" i="3" s="1"/>
  <c r="AJ579" i="3"/>
  <c r="AU579" i="3"/>
  <c r="AV579" i="3" s="1"/>
  <c r="P579" i="3"/>
  <c r="U579" i="3" s="1"/>
  <c r="AL574" i="3"/>
  <c r="AM574" i="3" s="1"/>
  <c r="H574" i="3" s="1"/>
  <c r="I574" i="3" s="1"/>
  <c r="BA574" i="3" s="1"/>
  <c r="M581" i="3"/>
  <c r="N581" i="3" s="1"/>
  <c r="AO579" i="3"/>
  <c r="S580" i="3"/>
  <c r="Q580" i="3"/>
  <c r="AN580" i="3"/>
  <c r="R580" i="3"/>
  <c r="O580" i="3"/>
  <c r="T580" i="3"/>
  <c r="AB577" i="3"/>
  <c r="AC577" i="3"/>
  <c r="AA577" i="3"/>
  <c r="BC573" i="3" l="1"/>
  <c r="AX573" i="3"/>
  <c r="AY573" i="3" s="1"/>
  <c r="Z579" i="3"/>
  <c r="X579" i="3"/>
  <c r="Y579" i="3" s="1"/>
  <c r="AG575" i="3"/>
  <c r="AK575" i="3" s="1"/>
  <c r="AR575" i="3"/>
  <c r="AA578" i="3"/>
  <c r="AB578" i="3"/>
  <c r="AC578" i="3"/>
  <c r="V580" i="3"/>
  <c r="W580" i="3" s="1"/>
  <c r="S581" i="3"/>
  <c r="R581" i="3"/>
  <c r="AN581" i="3"/>
  <c r="Q581" i="3"/>
  <c r="O581" i="3"/>
  <c r="T581" i="3"/>
  <c r="AE577" i="3"/>
  <c r="AD577" i="3"/>
  <c r="BC574" i="3"/>
  <c r="BB574" i="3"/>
  <c r="M582" i="3"/>
  <c r="N582" i="3" s="1"/>
  <c r="AJ580" i="3"/>
  <c r="P580" i="3"/>
  <c r="U580" i="3" s="1"/>
  <c r="AU580" i="3"/>
  <c r="AV580" i="3" s="1"/>
  <c r="AA579" i="3"/>
  <c r="AC579" i="3"/>
  <c r="L583" i="3"/>
  <c r="AO580" i="3"/>
  <c r="AF576" i="3"/>
  <c r="AH576" i="3" s="1"/>
  <c r="AI576" i="3" s="1"/>
  <c r="Z580" i="3" l="1"/>
  <c r="AG576" i="3"/>
  <c r="AB579" i="3"/>
  <c r="AS575" i="3"/>
  <c r="AT575" i="3" s="1"/>
  <c r="K575" i="3" s="1"/>
  <c r="AP579" i="3"/>
  <c r="AQ579" i="3" s="1"/>
  <c r="J579" i="3" s="1"/>
  <c r="AO581" i="3"/>
  <c r="AC580" i="3"/>
  <c r="AR576" i="3"/>
  <c r="AS576" i="3"/>
  <c r="X580" i="3"/>
  <c r="AB580" i="3" s="1"/>
  <c r="AD578" i="3"/>
  <c r="AE578" i="3"/>
  <c r="AK576" i="3"/>
  <c r="M583" i="3"/>
  <c r="N583" i="3" s="1"/>
  <c r="V581" i="3"/>
  <c r="W581" i="3" s="1"/>
  <c r="AE579" i="3"/>
  <c r="AD579" i="3"/>
  <c r="R582" i="3"/>
  <c r="S582" i="3"/>
  <c r="O582" i="3"/>
  <c r="AN582" i="3"/>
  <c r="T582" i="3"/>
  <c r="Q582" i="3"/>
  <c r="P581" i="3"/>
  <c r="X581" i="3" s="1"/>
  <c r="AU581" i="3"/>
  <c r="AV581" i="3" s="1"/>
  <c r="AJ581" i="3"/>
  <c r="L584" i="3"/>
  <c r="AF577" i="3"/>
  <c r="AH577" i="3" s="1"/>
  <c r="AI577" i="3" s="1"/>
  <c r="AL575" i="3"/>
  <c r="AM575" i="3" s="1"/>
  <c r="H575" i="3" s="1"/>
  <c r="I575" i="3" s="1"/>
  <c r="BA575" i="3" s="1"/>
  <c r="AG577" i="3" l="1"/>
  <c r="AX575" i="3"/>
  <c r="AY575" i="3" s="1"/>
  <c r="U581" i="3"/>
  <c r="Z581" i="3" s="1"/>
  <c r="AP581" i="3" s="1"/>
  <c r="AQ581" i="3" s="1"/>
  <c r="J581" i="3" s="1"/>
  <c r="Y581" i="3"/>
  <c r="BC575" i="3"/>
  <c r="BB575" i="3"/>
  <c r="AS577" i="3"/>
  <c r="AR577" i="3"/>
  <c r="R583" i="3"/>
  <c r="S583" i="3"/>
  <c r="AN583" i="3"/>
  <c r="T583" i="3"/>
  <c r="O583" i="3"/>
  <c r="Q583" i="3"/>
  <c r="P582" i="3"/>
  <c r="X582" i="3" s="1"/>
  <c r="AJ582" i="3"/>
  <c r="AU582" i="3"/>
  <c r="AV582" i="3" s="1"/>
  <c r="AT576" i="3"/>
  <c r="K576" i="3" s="1"/>
  <c r="AF579" i="3"/>
  <c r="AH579" i="3" s="1"/>
  <c r="AI579" i="3" s="1"/>
  <c r="AF578" i="3"/>
  <c r="AG578" i="3" s="1"/>
  <c r="AD580" i="3"/>
  <c r="AE580" i="3"/>
  <c r="AK577" i="3"/>
  <c r="V582" i="3"/>
  <c r="W582" i="3" s="1"/>
  <c r="M584" i="3"/>
  <c r="AL576" i="3"/>
  <c r="AM576" i="3" s="1"/>
  <c r="H576" i="3" s="1"/>
  <c r="I576" i="3" s="1"/>
  <c r="BA576" i="3" s="1"/>
  <c r="L585" i="3"/>
  <c r="AO582" i="3"/>
  <c r="Y580" i="3"/>
  <c r="AP580" i="3"/>
  <c r="AQ580" i="3" s="1"/>
  <c r="J580" i="3" s="1"/>
  <c r="AA580" i="3"/>
  <c r="U582" i="3" l="1"/>
  <c r="Z582" i="3" s="1"/>
  <c r="AP582" i="3" s="1"/>
  <c r="AQ582" i="3" s="1"/>
  <c r="J582" i="3" s="1"/>
  <c r="AB581" i="3"/>
  <c r="AC581" i="3"/>
  <c r="AA581" i="3"/>
  <c r="AT577" i="3"/>
  <c r="K577" i="3" s="1"/>
  <c r="AX577" i="3" s="1"/>
  <c r="AY577" i="3" s="1"/>
  <c r="AO583" i="3"/>
  <c r="AH578" i="3"/>
  <c r="AI578" i="3" s="1"/>
  <c r="AK578" i="3" s="1"/>
  <c r="AL578" i="3" s="1"/>
  <c r="AM578" i="3" s="1"/>
  <c r="H578" i="3" s="1"/>
  <c r="I578" i="3" s="1"/>
  <c r="BA578" i="3" s="1"/>
  <c r="AR579" i="3"/>
  <c r="M585" i="3"/>
  <c r="BB576" i="3"/>
  <c r="BC576" i="3"/>
  <c r="V583" i="3"/>
  <c r="W583" i="3" s="1"/>
  <c r="AG579" i="3"/>
  <c r="AK579" i="3" s="1"/>
  <c r="Y582" i="3"/>
  <c r="AL577" i="3"/>
  <c r="AM577" i="3" s="1"/>
  <c r="H577" i="3" s="1"/>
  <c r="I577" i="3" s="1"/>
  <c r="BA577" i="3" s="1"/>
  <c r="S584" i="3"/>
  <c r="O584" i="3"/>
  <c r="AN584" i="3"/>
  <c r="R584" i="3"/>
  <c r="T584" i="3"/>
  <c r="Q584" i="3"/>
  <c r="AX576" i="3"/>
  <c r="AY576" i="3" s="1"/>
  <c r="AF580" i="3"/>
  <c r="AG580" i="3" s="1"/>
  <c r="L586" i="3"/>
  <c r="N584" i="3"/>
  <c r="P583" i="3"/>
  <c r="U583" i="3" s="1"/>
  <c r="AJ583" i="3"/>
  <c r="AU583" i="3"/>
  <c r="AV583" i="3" s="1"/>
  <c r="AA582" i="3" l="1"/>
  <c r="AB582" i="3"/>
  <c r="AC582" i="3"/>
  <c r="AD581" i="3"/>
  <c r="AE581" i="3"/>
  <c r="AS578" i="3"/>
  <c r="Z583" i="3"/>
  <c r="AC583" i="3" s="1"/>
  <c r="AR578" i="3"/>
  <c r="AS579" i="3"/>
  <c r="AT579" i="3" s="1"/>
  <c r="K579" i="3" s="1"/>
  <c r="AH580" i="3"/>
  <c r="AI580" i="3" s="1"/>
  <c r="AK580" i="3" s="1"/>
  <c r="BB578" i="3"/>
  <c r="BC578" i="3"/>
  <c r="X583" i="3"/>
  <c r="AL579" i="3"/>
  <c r="AM579" i="3" s="1"/>
  <c r="H579" i="3" s="1"/>
  <c r="I579" i="3" s="1"/>
  <c r="BA579" i="3" s="1"/>
  <c r="P584" i="3"/>
  <c r="U584" i="3" s="1"/>
  <c r="AJ584" i="3"/>
  <c r="AU584" i="3"/>
  <c r="AV584" i="3" s="1"/>
  <c r="BC577" i="3"/>
  <c r="BB577" i="3"/>
  <c r="V584" i="3"/>
  <c r="W584" i="3" s="1"/>
  <c r="AN585" i="3"/>
  <c r="R585" i="3"/>
  <c r="T585" i="3"/>
  <c r="Q585" i="3"/>
  <c r="S585" i="3"/>
  <c r="O585" i="3"/>
  <c r="L587" i="3"/>
  <c r="AF581" i="3"/>
  <c r="AG581" i="3" s="1"/>
  <c r="AO584" i="3"/>
  <c r="M586" i="3"/>
  <c r="AE582" i="3"/>
  <c r="AD582" i="3"/>
  <c r="AT578" i="3"/>
  <c r="K578" i="3" s="1"/>
  <c r="N585" i="3"/>
  <c r="Z584" i="3" l="1"/>
  <c r="AR580" i="3"/>
  <c r="AS580" i="3"/>
  <c r="AT580" i="3" s="1"/>
  <c r="K580" i="3" s="1"/>
  <c r="AX580" i="3" s="1"/>
  <c r="AY580" i="3" s="1"/>
  <c r="X584" i="3"/>
  <c r="Y584" i="3" s="1"/>
  <c r="AC584" i="3"/>
  <c r="Y583" i="3"/>
  <c r="AP583" i="3"/>
  <c r="AQ583" i="3" s="1"/>
  <c r="J583" i="3" s="1"/>
  <c r="AF582" i="3"/>
  <c r="AH582" i="3" s="1"/>
  <c r="AI582" i="3" s="1"/>
  <c r="AO585" i="3"/>
  <c r="V585" i="3"/>
  <c r="W585" i="3" s="1"/>
  <c r="M587" i="3"/>
  <c r="N587" i="3" s="1"/>
  <c r="S586" i="3"/>
  <c r="R586" i="3"/>
  <c r="AN586" i="3"/>
  <c r="T586" i="3"/>
  <c r="O586" i="3"/>
  <c r="Q586" i="3"/>
  <c r="AH581" i="3"/>
  <c r="AI581" i="3" s="1"/>
  <c r="AK581" i="3" s="1"/>
  <c r="AB583" i="3"/>
  <c r="BC579" i="3"/>
  <c r="BB579" i="3"/>
  <c r="L588" i="3"/>
  <c r="AL580" i="3"/>
  <c r="AM580" i="3" s="1"/>
  <c r="H580" i="3" s="1"/>
  <c r="I580" i="3" s="1"/>
  <c r="BA580" i="3" s="1"/>
  <c r="N586" i="3"/>
  <c r="AX578" i="3"/>
  <c r="AY578" i="3" s="1"/>
  <c r="AJ585" i="3"/>
  <c r="AU585" i="3"/>
  <c r="AV585" i="3" s="1"/>
  <c r="P585" i="3"/>
  <c r="X585" i="3" s="1"/>
  <c r="AX579" i="3"/>
  <c r="AY579" i="3" s="1"/>
  <c r="AA583" i="3"/>
  <c r="AO586" i="3" l="1"/>
  <c r="AB584" i="3"/>
  <c r="AE584" i="3" s="1"/>
  <c r="AP584" i="3"/>
  <c r="AQ584" i="3" s="1"/>
  <c r="J584" i="3" s="1"/>
  <c r="AA584" i="3"/>
  <c r="U585" i="3"/>
  <c r="Z585" i="3" s="1"/>
  <c r="AP585" i="3" s="1"/>
  <c r="AQ585" i="3" s="1"/>
  <c r="J585" i="3" s="1"/>
  <c r="AG582" i="3"/>
  <c r="AS582" i="3" s="1"/>
  <c r="AR582" i="3"/>
  <c r="Y585" i="3"/>
  <c r="AJ586" i="3"/>
  <c r="P586" i="3"/>
  <c r="X586" i="3" s="1"/>
  <c r="AU586" i="3"/>
  <c r="AV586" i="3" s="1"/>
  <c r="M588" i="3"/>
  <c r="AN587" i="3"/>
  <c r="Q587" i="3"/>
  <c r="O587" i="3"/>
  <c r="T587" i="3"/>
  <c r="R587" i="3"/>
  <c r="S587" i="3"/>
  <c r="AD583" i="3"/>
  <c r="AE583" i="3"/>
  <c r="V586" i="3"/>
  <c r="W586" i="3" s="1"/>
  <c r="BC580" i="3"/>
  <c r="BB580" i="3"/>
  <c r="AL581" i="3"/>
  <c r="AM581" i="3" s="1"/>
  <c r="H581" i="3" s="1"/>
  <c r="I581" i="3" s="1"/>
  <c r="BA581" i="3" s="1"/>
  <c r="AD584" i="3"/>
  <c r="L589" i="3"/>
  <c r="AR581" i="3"/>
  <c r="AS581" i="3"/>
  <c r="AT582" i="3" l="1"/>
  <c r="K582" i="3" s="1"/>
  <c r="AX582" i="3" s="1"/>
  <c r="AY582" i="3" s="1"/>
  <c r="AK582" i="3"/>
  <c r="AL582" i="3" s="1"/>
  <c r="AM582" i="3" s="1"/>
  <c r="H582" i="3" s="1"/>
  <c r="I582" i="3" s="1"/>
  <c r="BA582" i="3" s="1"/>
  <c r="AO587" i="3"/>
  <c r="Y586" i="3"/>
  <c r="AF583" i="3"/>
  <c r="AG583" i="3" s="1"/>
  <c r="AF584" i="3"/>
  <c r="AG584" i="3" s="1"/>
  <c r="U586" i="3"/>
  <c r="Z586" i="3" s="1"/>
  <c r="AN588" i="3"/>
  <c r="R588" i="3"/>
  <c r="Q588" i="3"/>
  <c r="S588" i="3"/>
  <c r="T588" i="3"/>
  <c r="O588" i="3"/>
  <c r="N588" i="3"/>
  <c r="L590" i="3"/>
  <c r="V587" i="3"/>
  <c r="W587" i="3" s="1"/>
  <c r="BC581" i="3"/>
  <c r="BB581" i="3"/>
  <c r="AU587" i="3"/>
  <c r="AV587" i="3" s="1"/>
  <c r="P587" i="3"/>
  <c r="X587" i="3" s="1"/>
  <c r="AJ587" i="3"/>
  <c r="AT581" i="3"/>
  <c r="K581" i="3" s="1"/>
  <c r="M589" i="3"/>
  <c r="N589" i="3" s="1"/>
  <c r="AB585" i="3"/>
  <c r="AA585" i="3"/>
  <c r="AC585" i="3"/>
  <c r="AH583" i="3" l="1"/>
  <c r="AI583" i="3" s="1"/>
  <c r="AK583" i="3" s="1"/>
  <c r="AO588" i="3"/>
  <c r="U587" i="3"/>
  <c r="Z587" i="3" s="1"/>
  <c r="AA587" i="3" s="1"/>
  <c r="AH584" i="3"/>
  <c r="AI584" i="3" s="1"/>
  <c r="AR584" i="3" s="1"/>
  <c r="AC586" i="3"/>
  <c r="AA586" i="3"/>
  <c r="AB586" i="3"/>
  <c r="V588" i="3"/>
  <c r="W588" i="3" s="1"/>
  <c r="Y587" i="3"/>
  <c r="AX581" i="3"/>
  <c r="AY581" i="3" s="1"/>
  <c r="L591" i="3"/>
  <c r="M590" i="3"/>
  <c r="N590" i="3" s="1"/>
  <c r="AB587" i="3"/>
  <c r="BC582" i="3"/>
  <c r="BB582" i="3"/>
  <c r="AU588" i="3"/>
  <c r="AV588" i="3" s="1"/>
  <c r="P588" i="3"/>
  <c r="U588" i="3" s="1"/>
  <c r="AJ588" i="3"/>
  <c r="AP586" i="3"/>
  <c r="AQ586" i="3" s="1"/>
  <c r="J586" i="3" s="1"/>
  <c r="AE585" i="3"/>
  <c r="AD585" i="3"/>
  <c r="R589" i="3"/>
  <c r="S589" i="3"/>
  <c r="O589" i="3"/>
  <c r="Q589" i="3"/>
  <c r="AN589" i="3"/>
  <c r="T589" i="3"/>
  <c r="AR583" i="3" l="1"/>
  <c r="AS583" i="3"/>
  <c r="AT583" i="3" s="1"/>
  <c r="K583" i="3" s="1"/>
  <c r="AX583" i="3" s="1"/>
  <c r="AY583" i="3" s="1"/>
  <c r="AP587" i="3"/>
  <c r="AQ587" i="3" s="1"/>
  <c r="J587" i="3" s="1"/>
  <c r="AC587" i="3"/>
  <c r="AS584" i="3"/>
  <c r="AT584" i="3" s="1"/>
  <c r="K584" i="3" s="1"/>
  <c r="Z588" i="3"/>
  <c r="AC588" i="3" s="1"/>
  <c r="AK584" i="3"/>
  <c r="AL584" i="3" s="1"/>
  <c r="AM584" i="3" s="1"/>
  <c r="H584" i="3" s="1"/>
  <c r="I584" i="3" s="1"/>
  <c r="BA584" i="3" s="1"/>
  <c r="AL583" i="3"/>
  <c r="AM583" i="3" s="1"/>
  <c r="H583" i="3" s="1"/>
  <c r="I583" i="3" s="1"/>
  <c r="BA583" i="3" s="1"/>
  <c r="R590" i="3"/>
  <c r="AN590" i="3"/>
  <c r="Q590" i="3"/>
  <c r="S590" i="3"/>
  <c r="O590" i="3"/>
  <c r="T590" i="3"/>
  <c r="X588" i="3"/>
  <c r="AB588" i="3" s="1"/>
  <c r="V589" i="3"/>
  <c r="W589" i="3" s="1"/>
  <c r="L592" i="3"/>
  <c r="M591" i="3"/>
  <c r="N591" i="3" s="1"/>
  <c r="AO589" i="3"/>
  <c r="AF585" i="3"/>
  <c r="AH585" i="3" s="1"/>
  <c r="AI585" i="3" s="1"/>
  <c r="AJ589" i="3"/>
  <c r="P589" i="3"/>
  <c r="X589" i="3" s="1"/>
  <c r="AU589" i="3"/>
  <c r="AV589" i="3" s="1"/>
  <c r="AD586" i="3"/>
  <c r="AE586" i="3"/>
  <c r="AE587" i="3"/>
  <c r="AD587" i="3"/>
  <c r="BC584" i="3" l="1"/>
  <c r="AG585" i="3"/>
  <c r="AS585" i="3" s="1"/>
  <c r="AO590" i="3"/>
  <c r="AA588" i="3"/>
  <c r="AD588" i="3"/>
  <c r="AE588" i="3"/>
  <c r="Y589" i="3"/>
  <c r="AR585" i="3"/>
  <c r="AN591" i="3"/>
  <c r="Q591" i="3"/>
  <c r="T591" i="3"/>
  <c r="S591" i="3"/>
  <c r="R591" i="3"/>
  <c r="O591" i="3"/>
  <c r="BB584" i="3"/>
  <c r="AJ590" i="3"/>
  <c r="AU590" i="3"/>
  <c r="AV590" i="3" s="1"/>
  <c r="P590" i="3"/>
  <c r="U590" i="3" s="1"/>
  <c r="AX584" i="3"/>
  <c r="AY584" i="3" s="1"/>
  <c r="L593" i="3"/>
  <c r="AF586" i="3"/>
  <c r="AG586" i="3" s="1"/>
  <c r="Y588" i="3"/>
  <c r="AP588" i="3"/>
  <c r="AQ588" i="3" s="1"/>
  <c r="J588" i="3" s="1"/>
  <c r="BB583" i="3"/>
  <c r="BC583" i="3"/>
  <c r="M592" i="3"/>
  <c r="AF587" i="3"/>
  <c r="AH587" i="3" s="1"/>
  <c r="AI587" i="3" s="1"/>
  <c r="U589" i="3"/>
  <c r="Z589" i="3" s="1"/>
  <c r="V590" i="3"/>
  <c r="W590" i="3" s="1"/>
  <c r="AK585" i="3" l="1"/>
  <c r="AL585" i="3" s="1"/>
  <c r="AM585" i="3" s="1"/>
  <c r="H585" i="3" s="1"/>
  <c r="I585" i="3" s="1"/>
  <c r="BA585" i="3" s="1"/>
  <c r="AH586" i="3"/>
  <c r="AI586" i="3" s="1"/>
  <c r="AR586" i="3" s="1"/>
  <c r="AG587" i="3"/>
  <c r="AS587" i="3" s="1"/>
  <c r="Z590" i="3"/>
  <c r="AC590" i="3" s="1"/>
  <c r="AR587" i="3"/>
  <c r="X590" i="3"/>
  <c r="AB590" i="3" s="1"/>
  <c r="AC589" i="3"/>
  <c r="AB589" i="3"/>
  <c r="AA589" i="3"/>
  <c r="AT585" i="3"/>
  <c r="K585" i="3" s="1"/>
  <c r="V591" i="3"/>
  <c r="W591" i="3" s="1"/>
  <c r="R592" i="3"/>
  <c r="S592" i="3"/>
  <c r="AN592" i="3"/>
  <c r="AO592" i="3" s="1"/>
  <c r="Q592" i="3"/>
  <c r="T592" i="3"/>
  <c r="O592" i="3"/>
  <c r="N592" i="3"/>
  <c r="M593" i="3"/>
  <c r="N593" i="3" s="1"/>
  <c r="AJ591" i="3"/>
  <c r="P591" i="3"/>
  <c r="X591" i="3" s="1"/>
  <c r="AU591" i="3"/>
  <c r="AV591" i="3" s="1"/>
  <c r="AF588" i="3"/>
  <c r="AH588" i="3" s="1"/>
  <c r="AI588" i="3" s="1"/>
  <c r="AP589" i="3"/>
  <c r="AQ589" i="3" s="1"/>
  <c r="J589" i="3" s="1"/>
  <c r="L594" i="3"/>
  <c r="AO591" i="3"/>
  <c r="AK586" i="3" l="1"/>
  <c r="AL586" i="3" s="1"/>
  <c r="AM586" i="3" s="1"/>
  <c r="H586" i="3" s="1"/>
  <c r="I586" i="3" s="1"/>
  <c r="BA586" i="3" s="1"/>
  <c r="AK587" i="3"/>
  <c r="AL587" i="3" s="1"/>
  <c r="AM587" i="3" s="1"/>
  <c r="H587" i="3" s="1"/>
  <c r="I587" i="3" s="1"/>
  <c r="BA587" i="3" s="1"/>
  <c r="AS586" i="3"/>
  <c r="U591" i="3"/>
  <c r="Z591" i="3" s="1"/>
  <c r="AB591" i="3" s="1"/>
  <c r="AR588" i="3"/>
  <c r="Y591" i="3"/>
  <c r="M594" i="3"/>
  <c r="L595" i="3"/>
  <c r="AE589" i="3"/>
  <c r="AD589" i="3"/>
  <c r="AG588" i="3"/>
  <c r="AK588" i="3" s="1"/>
  <c r="AT587" i="3"/>
  <c r="K587" i="3" s="1"/>
  <c r="AJ592" i="3"/>
  <c r="AU592" i="3"/>
  <c r="AV592" i="3" s="1"/>
  <c r="P592" i="3"/>
  <c r="U592" i="3" s="1"/>
  <c r="BC585" i="3"/>
  <c r="BB585" i="3"/>
  <c r="S593" i="3"/>
  <c r="O593" i="3"/>
  <c r="AN593" i="3"/>
  <c r="R593" i="3"/>
  <c r="Q593" i="3"/>
  <c r="T593" i="3"/>
  <c r="AC591" i="3"/>
  <c r="AX585" i="3"/>
  <c r="AY585" i="3" s="1"/>
  <c r="AT586" i="3"/>
  <c r="K586" i="3" s="1"/>
  <c r="AE590" i="3"/>
  <c r="AD590" i="3"/>
  <c r="V592" i="3"/>
  <c r="W592" i="3" s="1"/>
  <c r="Y590" i="3"/>
  <c r="AP590" i="3"/>
  <c r="AQ590" i="3" s="1"/>
  <c r="J590" i="3" s="1"/>
  <c r="AA590" i="3"/>
  <c r="AP591" i="3" l="1"/>
  <c r="AQ591" i="3" s="1"/>
  <c r="J591" i="3" s="1"/>
  <c r="AA591" i="3"/>
  <c r="Z592" i="3"/>
  <c r="AC592" i="3" s="1"/>
  <c r="X592" i="3"/>
  <c r="Y592" i="3" s="1"/>
  <c r="BC587" i="3"/>
  <c r="BB587" i="3"/>
  <c r="AD591" i="3"/>
  <c r="AE591" i="3"/>
  <c r="V593" i="3"/>
  <c r="W593" i="3" s="1"/>
  <c r="AL588" i="3"/>
  <c r="AM588" i="3" s="1"/>
  <c r="H588" i="3" s="1"/>
  <c r="I588" i="3" s="1"/>
  <c r="BA588" i="3" s="1"/>
  <c r="R594" i="3"/>
  <c r="Q594" i="3"/>
  <c r="AN594" i="3"/>
  <c r="T594" i="3"/>
  <c r="S594" i="3"/>
  <c r="O594" i="3"/>
  <c r="AF590" i="3"/>
  <c r="AG590" i="3" s="1"/>
  <c r="P593" i="3"/>
  <c r="U593" i="3" s="1"/>
  <c r="AJ593" i="3"/>
  <c r="AU593" i="3"/>
  <c r="AV593" i="3" s="1"/>
  <c r="N594" i="3"/>
  <c r="L596" i="3"/>
  <c r="AF589" i="3"/>
  <c r="AH589" i="3" s="1"/>
  <c r="AI589" i="3" s="1"/>
  <c r="M595" i="3"/>
  <c r="N595" i="3" s="1"/>
  <c r="AS588" i="3"/>
  <c r="AT588" i="3" s="1"/>
  <c r="K588" i="3" s="1"/>
  <c r="AX586" i="3"/>
  <c r="AY586" i="3" s="1"/>
  <c r="BC586" i="3"/>
  <c r="BB586" i="3"/>
  <c r="AO593" i="3"/>
  <c r="AX587" i="3"/>
  <c r="AY587" i="3" s="1"/>
  <c r="AA592" i="3" l="1"/>
  <c r="AB592" i="3"/>
  <c r="Z593" i="3"/>
  <c r="AP592" i="3"/>
  <c r="AQ592" i="3" s="1"/>
  <c r="J592" i="3" s="1"/>
  <c r="AH590" i="3"/>
  <c r="AI590" i="3" s="1"/>
  <c r="AR590" i="3" s="1"/>
  <c r="AO594" i="3"/>
  <c r="AC593" i="3"/>
  <c r="AR589" i="3"/>
  <c r="V594" i="3"/>
  <c r="W594" i="3" s="1"/>
  <c r="AX588" i="3"/>
  <c r="AY588" i="3" s="1"/>
  <c r="AG589" i="3"/>
  <c r="AK589" i="3" s="1"/>
  <c r="AU594" i="3"/>
  <c r="AV594" i="3" s="1"/>
  <c r="P594" i="3"/>
  <c r="U594" i="3" s="1"/>
  <c r="AJ594" i="3"/>
  <c r="M596" i="3"/>
  <c r="N596" i="3" s="1"/>
  <c r="BC588" i="3"/>
  <c r="BB588" i="3"/>
  <c r="X593" i="3"/>
  <c r="AN595" i="3"/>
  <c r="R595" i="3"/>
  <c r="T595" i="3"/>
  <c r="S595" i="3"/>
  <c r="Q595" i="3"/>
  <c r="O595" i="3"/>
  <c r="L597" i="3"/>
  <c r="AF591" i="3"/>
  <c r="AH591" i="3" s="1"/>
  <c r="AI591" i="3" s="1"/>
  <c r="AE592" i="3"/>
  <c r="AD592" i="3"/>
  <c r="AS590" i="3" l="1"/>
  <c r="AT590" i="3" s="1"/>
  <c r="K590" i="3" s="1"/>
  <c r="AX590" i="3" s="1"/>
  <c r="AY590" i="3" s="1"/>
  <c r="AK590" i="3"/>
  <c r="AL590" i="3" s="1"/>
  <c r="AG591" i="3"/>
  <c r="Z594" i="3"/>
  <c r="AC594" i="3" s="1"/>
  <c r="AS591" i="3"/>
  <c r="AR591" i="3"/>
  <c r="AL589" i="3"/>
  <c r="AM589" i="3" s="1"/>
  <c r="H589" i="3" s="1"/>
  <c r="I589" i="3" s="1"/>
  <c r="BA589" i="3" s="1"/>
  <c r="Y593" i="3"/>
  <c r="AP593" i="3"/>
  <c r="AQ593" i="3" s="1"/>
  <c r="J593" i="3" s="1"/>
  <c r="AK591" i="3"/>
  <c r="V595" i="3"/>
  <c r="W595" i="3" s="1"/>
  <c r="AS589" i="3"/>
  <c r="AT589" i="3" s="1"/>
  <c r="K589" i="3" s="1"/>
  <c r="AA593" i="3"/>
  <c r="AO595" i="3"/>
  <c r="AF592" i="3"/>
  <c r="AH592" i="3" s="1"/>
  <c r="AI592" i="3" s="1"/>
  <c r="AN596" i="3"/>
  <c r="R596" i="3"/>
  <c r="S596" i="3"/>
  <c r="T596" i="3"/>
  <c r="O596" i="3"/>
  <c r="Q596" i="3"/>
  <c r="L598" i="3"/>
  <c r="M597" i="3"/>
  <c r="X594" i="3"/>
  <c r="AJ595" i="3"/>
  <c r="P595" i="3"/>
  <c r="U595" i="3" s="1"/>
  <c r="AU595" i="3"/>
  <c r="AV595" i="3" s="1"/>
  <c r="AB593" i="3"/>
  <c r="AM590" i="3" l="1"/>
  <c r="H590" i="3" s="1"/>
  <c r="I590" i="3" s="1"/>
  <c r="BA590" i="3" s="1"/>
  <c r="BC590" i="3" s="1"/>
  <c r="Z595" i="3"/>
  <c r="AT591" i="3"/>
  <c r="K591" i="3" s="1"/>
  <c r="AX591" i="3" s="1"/>
  <c r="AY591" i="3" s="1"/>
  <c r="X595" i="3"/>
  <c r="AB595" i="3" s="1"/>
  <c r="AA594" i="3"/>
  <c r="AG592" i="3"/>
  <c r="AS592" i="3" s="1"/>
  <c r="AX589" i="3"/>
  <c r="AY589" i="3" s="1"/>
  <c r="AR592" i="3"/>
  <c r="AC595" i="3"/>
  <c r="V596" i="3"/>
  <c r="W596" i="3" s="1"/>
  <c r="S597" i="3"/>
  <c r="R597" i="3"/>
  <c r="AN597" i="3"/>
  <c r="O597" i="3"/>
  <c r="Q597" i="3"/>
  <c r="T597" i="3"/>
  <c r="M598" i="3"/>
  <c r="N598" i="3" s="1"/>
  <c r="L599" i="3"/>
  <c r="AO596" i="3"/>
  <c r="Y594" i="3"/>
  <c r="AP594" i="3"/>
  <c r="AQ594" i="3" s="1"/>
  <c r="J594" i="3" s="1"/>
  <c r="N597" i="3"/>
  <c r="BB589" i="3"/>
  <c r="BC589" i="3"/>
  <c r="AD593" i="3"/>
  <c r="AE593" i="3"/>
  <c r="AJ596" i="3"/>
  <c r="P596" i="3"/>
  <c r="X596" i="3" s="1"/>
  <c r="AU596" i="3"/>
  <c r="AV596" i="3" s="1"/>
  <c r="AL591" i="3"/>
  <c r="AM591" i="3" s="1"/>
  <c r="H591" i="3" s="1"/>
  <c r="I591" i="3" s="1"/>
  <c r="BA591" i="3" s="1"/>
  <c r="AB594" i="3"/>
  <c r="BB590" i="3" l="1"/>
  <c r="AP595" i="3"/>
  <c r="AQ595" i="3" s="1"/>
  <c r="J595" i="3" s="1"/>
  <c r="Y595" i="3"/>
  <c r="AA595" i="3"/>
  <c r="AK592" i="3"/>
  <c r="AL592" i="3" s="1"/>
  <c r="AM592" i="3" s="1"/>
  <c r="H592" i="3" s="1"/>
  <c r="I592" i="3" s="1"/>
  <c r="BA592" i="3" s="1"/>
  <c r="AO597" i="3"/>
  <c r="BB591" i="3"/>
  <c r="BC591" i="3"/>
  <c r="Y596" i="3"/>
  <c r="S598" i="3"/>
  <c r="R598" i="3"/>
  <c r="AN598" i="3"/>
  <c r="Q598" i="3"/>
  <c r="O598" i="3"/>
  <c r="T598" i="3"/>
  <c r="AE595" i="3"/>
  <c r="AD595" i="3"/>
  <c r="U596" i="3"/>
  <c r="Z596" i="3" s="1"/>
  <c r="M599" i="3"/>
  <c r="N599" i="3" s="1"/>
  <c r="V597" i="3"/>
  <c r="W597" i="3" s="1"/>
  <c r="P597" i="3"/>
  <c r="U597" i="3" s="1"/>
  <c r="AJ597" i="3"/>
  <c r="AU597" i="3"/>
  <c r="AV597" i="3" s="1"/>
  <c r="AF593" i="3"/>
  <c r="AG593" i="3" s="1"/>
  <c r="AT592" i="3"/>
  <c r="K592" i="3" s="1"/>
  <c r="AE594" i="3"/>
  <c r="AD594" i="3"/>
  <c r="L600" i="3"/>
  <c r="AO598" i="3" l="1"/>
  <c r="Z597" i="3"/>
  <c r="AH593" i="3"/>
  <c r="AI593" i="3" s="1"/>
  <c r="AK593" i="3" s="1"/>
  <c r="BB592" i="3"/>
  <c r="BC592" i="3"/>
  <c r="AC597" i="3"/>
  <c r="AF595" i="3"/>
  <c r="AH595" i="3" s="1"/>
  <c r="AI595" i="3" s="1"/>
  <c r="S599" i="3"/>
  <c r="R599" i="3"/>
  <c r="O599" i="3"/>
  <c r="AN599" i="3"/>
  <c r="T599" i="3"/>
  <c r="Q599" i="3"/>
  <c r="V598" i="3"/>
  <c r="W598" i="3" s="1"/>
  <c r="X597" i="3"/>
  <c r="AB597" i="3" s="1"/>
  <c r="AB596" i="3"/>
  <c r="AA596" i="3"/>
  <c r="AC596" i="3"/>
  <c r="AP596" i="3"/>
  <c r="AQ596" i="3" s="1"/>
  <c r="J596" i="3" s="1"/>
  <c r="AF594" i="3"/>
  <c r="AH594" i="3" s="1"/>
  <c r="AI594" i="3" s="1"/>
  <c r="AX592" i="3"/>
  <c r="AY592" i="3" s="1"/>
  <c r="L601" i="3"/>
  <c r="M600" i="3"/>
  <c r="N600" i="3"/>
  <c r="AU598" i="3"/>
  <c r="AV598" i="3" s="1"/>
  <c r="P598" i="3"/>
  <c r="X598" i="3" s="1"/>
  <c r="AJ598" i="3"/>
  <c r="AA597" i="3" l="1"/>
  <c r="AS593" i="3"/>
  <c r="AR593" i="3"/>
  <c r="AL593" i="3"/>
  <c r="AM593" i="3" s="1"/>
  <c r="H593" i="3" s="1"/>
  <c r="I593" i="3" s="1"/>
  <c r="BA593" i="3" s="1"/>
  <c r="AG594" i="3"/>
  <c r="AK594" i="3" s="1"/>
  <c r="AL594" i="3" s="1"/>
  <c r="U598" i="3"/>
  <c r="Z598" i="3" s="1"/>
  <c r="AC598" i="3" s="1"/>
  <c r="AO599" i="3"/>
  <c r="AR595" i="3"/>
  <c r="AU599" i="3"/>
  <c r="AV599" i="3" s="1"/>
  <c r="AJ599" i="3"/>
  <c r="P599" i="3"/>
  <c r="X599" i="3" s="1"/>
  <c r="R600" i="3"/>
  <c r="O600" i="3"/>
  <c r="AN600" i="3"/>
  <c r="Q600" i="3"/>
  <c r="T600" i="3"/>
  <c r="S600" i="3"/>
  <c r="AG595" i="3"/>
  <c r="AK595" i="3" s="1"/>
  <c r="L602" i="3"/>
  <c r="AE596" i="3"/>
  <c r="AD596" i="3"/>
  <c r="AR594" i="3"/>
  <c r="M601" i="3"/>
  <c r="N601" i="3" s="1"/>
  <c r="Y597" i="3"/>
  <c r="AP597" i="3"/>
  <c r="AQ597" i="3" s="1"/>
  <c r="J597" i="3" s="1"/>
  <c r="Y598" i="3"/>
  <c r="V599" i="3"/>
  <c r="W599" i="3" s="1"/>
  <c r="AD597" i="3"/>
  <c r="AE597" i="3"/>
  <c r="AT593" i="3" l="1"/>
  <c r="K593" i="3" s="1"/>
  <c r="AX593" i="3" s="1"/>
  <c r="AY593" i="3" s="1"/>
  <c r="AM594" i="3"/>
  <c r="H594" i="3" s="1"/>
  <c r="I594" i="3" s="1"/>
  <c r="BA594" i="3" s="1"/>
  <c r="BC594" i="3" s="1"/>
  <c r="U599" i="3"/>
  <c r="AS594" i="3"/>
  <c r="AT594" i="3" s="1"/>
  <c r="K594" i="3" s="1"/>
  <c r="AX594" i="3" s="1"/>
  <c r="AY594" i="3" s="1"/>
  <c r="AP598" i="3"/>
  <c r="AQ598" i="3" s="1"/>
  <c r="J598" i="3" s="1"/>
  <c r="AA598" i="3"/>
  <c r="AB598" i="3"/>
  <c r="AD598" i="3" s="1"/>
  <c r="AO600" i="3"/>
  <c r="BC593" i="3"/>
  <c r="BB593" i="3"/>
  <c r="L603" i="3"/>
  <c r="V600" i="3"/>
  <c r="W600" i="3" s="1"/>
  <c r="Y599" i="3"/>
  <c r="M602" i="3"/>
  <c r="AF597" i="3"/>
  <c r="AG597" i="3" s="1"/>
  <c r="AF596" i="3"/>
  <c r="AG596" i="3" s="1"/>
  <c r="AL595" i="3"/>
  <c r="AM595" i="3" s="1"/>
  <c r="H595" i="3" s="1"/>
  <c r="I595" i="3" s="1"/>
  <c r="BA595" i="3" s="1"/>
  <c r="AJ600" i="3"/>
  <c r="P600" i="3"/>
  <c r="X600" i="3" s="1"/>
  <c r="AU600" i="3"/>
  <c r="AV600" i="3" s="1"/>
  <c r="Z599" i="3"/>
  <c r="AP599" i="3" s="1"/>
  <c r="AQ599" i="3" s="1"/>
  <c r="J599" i="3" s="1"/>
  <c r="T601" i="3"/>
  <c r="Q601" i="3"/>
  <c r="O601" i="3"/>
  <c r="AN601" i="3"/>
  <c r="R601" i="3"/>
  <c r="S601" i="3"/>
  <c r="AS595" i="3"/>
  <c r="AT595" i="3" s="1"/>
  <c r="K595" i="3" s="1"/>
  <c r="BB594" i="3" l="1"/>
  <c r="AH596" i="3"/>
  <c r="AI596" i="3" s="1"/>
  <c r="AS596" i="3" s="1"/>
  <c r="AE598" i="3"/>
  <c r="AH597" i="3"/>
  <c r="AI597" i="3" s="1"/>
  <c r="AR597" i="3" s="1"/>
  <c r="U600" i="3"/>
  <c r="Z600" i="3" s="1"/>
  <c r="AP600" i="3" s="1"/>
  <c r="AQ600" i="3" s="1"/>
  <c r="J600" i="3" s="1"/>
  <c r="AX595" i="3"/>
  <c r="AY595" i="3" s="1"/>
  <c r="Y600" i="3"/>
  <c r="BC595" i="3"/>
  <c r="BB595" i="3"/>
  <c r="P601" i="3"/>
  <c r="X601" i="3" s="1"/>
  <c r="AU601" i="3"/>
  <c r="AV601" i="3" s="1"/>
  <c r="AJ601" i="3"/>
  <c r="AF598" i="3"/>
  <c r="AH598" i="3" s="1"/>
  <c r="AI598" i="3" s="1"/>
  <c r="V601" i="3"/>
  <c r="W601" i="3" s="1"/>
  <c r="L604" i="3"/>
  <c r="S602" i="3"/>
  <c r="AN602" i="3"/>
  <c r="R602" i="3"/>
  <c r="O602" i="3"/>
  <c r="Q602" i="3"/>
  <c r="T602" i="3"/>
  <c r="AA599" i="3"/>
  <c r="AC599" i="3"/>
  <c r="AB599" i="3"/>
  <c r="M603" i="3"/>
  <c r="N603" i="3" s="1"/>
  <c r="AO601" i="3"/>
  <c r="N602" i="3"/>
  <c r="AR596" i="3" l="1"/>
  <c r="AK596" i="3"/>
  <c r="AL596" i="3" s="1"/>
  <c r="AM596" i="3" s="1"/>
  <c r="H596" i="3" s="1"/>
  <c r="I596" i="3" s="1"/>
  <c r="BA596" i="3" s="1"/>
  <c r="AS597" i="3"/>
  <c r="AB600" i="3"/>
  <c r="AC600" i="3"/>
  <c r="AA600" i="3"/>
  <c r="AK597" i="3"/>
  <c r="AL597" i="3" s="1"/>
  <c r="AM597" i="3" s="1"/>
  <c r="H597" i="3" s="1"/>
  <c r="I597" i="3" s="1"/>
  <c r="BA597" i="3" s="1"/>
  <c r="AT597" i="3"/>
  <c r="K597" i="3" s="1"/>
  <c r="AX597" i="3" s="1"/>
  <c r="AY597" i="3" s="1"/>
  <c r="AR598" i="3"/>
  <c r="Y601" i="3"/>
  <c r="AD599" i="3"/>
  <c r="AE599" i="3"/>
  <c r="V602" i="3"/>
  <c r="W602" i="3" s="1"/>
  <c r="AO602" i="3"/>
  <c r="U601" i="3"/>
  <c r="Z601" i="3" s="1"/>
  <c r="AT596" i="3"/>
  <c r="K596" i="3" s="1"/>
  <c r="M604" i="3"/>
  <c r="N604" i="3" s="1"/>
  <c r="AE600" i="3"/>
  <c r="AJ602" i="3"/>
  <c r="P602" i="3"/>
  <c r="U602" i="3" s="1"/>
  <c r="AU602" i="3"/>
  <c r="AV602" i="3" s="1"/>
  <c r="R603" i="3"/>
  <c r="Q603" i="3"/>
  <c r="AN603" i="3"/>
  <c r="O603" i="3"/>
  <c r="T603" i="3"/>
  <c r="S603" i="3"/>
  <c r="L605" i="3"/>
  <c r="AG598" i="3"/>
  <c r="AK598" i="3" s="1"/>
  <c r="AD600" i="3" l="1"/>
  <c r="AO603" i="3"/>
  <c r="Z602" i="3"/>
  <c r="AC602" i="3" s="1"/>
  <c r="BB596" i="3"/>
  <c r="BC596" i="3"/>
  <c r="BB597" i="3"/>
  <c r="BC597" i="3"/>
  <c r="AX596" i="3"/>
  <c r="AY596" i="3" s="1"/>
  <c r="AA601" i="3"/>
  <c r="AC601" i="3"/>
  <c r="AB601" i="3"/>
  <c r="AL598" i="3"/>
  <c r="AM598" i="3" s="1"/>
  <c r="H598" i="3" s="1"/>
  <c r="I598" i="3" s="1"/>
  <c r="BA598" i="3" s="1"/>
  <c r="L606" i="3"/>
  <c r="AJ603" i="3"/>
  <c r="AU603" i="3"/>
  <c r="AV603" i="3" s="1"/>
  <c r="P603" i="3"/>
  <c r="X603" i="3" s="1"/>
  <c r="X602" i="3"/>
  <c r="AP601" i="3"/>
  <c r="AQ601" i="3" s="1"/>
  <c r="J601" i="3" s="1"/>
  <c r="V603" i="3"/>
  <c r="W603" i="3" s="1"/>
  <c r="AF600" i="3"/>
  <c r="M605" i="3"/>
  <c r="AN604" i="3"/>
  <c r="S604" i="3"/>
  <c r="R604" i="3"/>
  <c r="O604" i="3"/>
  <c r="Q604" i="3"/>
  <c r="T604" i="3"/>
  <c r="AF599" i="3"/>
  <c r="AH599" i="3" s="1"/>
  <c r="AI599" i="3" s="1"/>
  <c r="AS598" i="3"/>
  <c r="AT598" i="3" s="1"/>
  <c r="K598" i="3" s="1"/>
  <c r="AH600" i="3" l="1"/>
  <c r="AI600" i="3" s="1"/>
  <c r="AS600" i="3" s="1"/>
  <c r="AB602" i="3"/>
  <c r="AG600" i="3"/>
  <c r="U603" i="3"/>
  <c r="Z603" i="3" s="1"/>
  <c r="AC603" i="3" s="1"/>
  <c r="AG599" i="3"/>
  <c r="AK599" i="3" s="1"/>
  <c r="AX598" i="3"/>
  <c r="AY598" i="3" s="1"/>
  <c r="AD602" i="3"/>
  <c r="AE602" i="3"/>
  <c r="AR599" i="3"/>
  <c r="M606" i="3"/>
  <c r="N606" i="3" s="1"/>
  <c r="V604" i="3"/>
  <c r="W604" i="3" s="1"/>
  <c r="Y603" i="3"/>
  <c r="BC598" i="3"/>
  <c r="BB598" i="3"/>
  <c r="P604" i="3"/>
  <c r="X604" i="3" s="1"/>
  <c r="AJ604" i="3"/>
  <c r="AU604" i="3"/>
  <c r="AV604" i="3" s="1"/>
  <c r="R605" i="3"/>
  <c r="S605" i="3"/>
  <c r="O605" i="3"/>
  <c r="T605" i="3"/>
  <c r="AN605" i="3"/>
  <c r="Q605" i="3"/>
  <c r="Y602" i="3"/>
  <c r="AP602" i="3"/>
  <c r="AQ602" i="3" s="1"/>
  <c r="J602" i="3" s="1"/>
  <c r="AE601" i="3"/>
  <c r="AD601" i="3"/>
  <c r="AA602" i="3"/>
  <c r="N605" i="3"/>
  <c r="AO604" i="3"/>
  <c r="L607" i="3"/>
  <c r="AK600" i="3" l="1"/>
  <c r="AL600" i="3" s="1"/>
  <c r="AM600" i="3" s="1"/>
  <c r="H600" i="3" s="1"/>
  <c r="I600" i="3" s="1"/>
  <c r="BA600" i="3" s="1"/>
  <c r="AR600" i="3"/>
  <c r="AS599" i="3"/>
  <c r="AT600" i="3"/>
  <c r="K600" i="3" s="1"/>
  <c r="AP603" i="3"/>
  <c r="AQ603" i="3" s="1"/>
  <c r="J603" i="3" s="1"/>
  <c r="AB603" i="3"/>
  <c r="AE603" i="3" s="1"/>
  <c r="AA603" i="3"/>
  <c r="AO605" i="3"/>
  <c r="Y604" i="3"/>
  <c r="AL599" i="3"/>
  <c r="AM599" i="3" s="1"/>
  <c r="H599" i="3" s="1"/>
  <c r="I599" i="3" s="1"/>
  <c r="BA599" i="3" s="1"/>
  <c r="AJ605" i="3"/>
  <c r="P605" i="3"/>
  <c r="U605" i="3" s="1"/>
  <c r="AU605" i="3"/>
  <c r="AV605" i="3" s="1"/>
  <c r="AT599" i="3"/>
  <c r="K599" i="3" s="1"/>
  <c r="AX600" i="3"/>
  <c r="AY600" i="3" s="1"/>
  <c r="V605" i="3"/>
  <c r="W605" i="3" s="1"/>
  <c r="AF601" i="3"/>
  <c r="AH601" i="3" s="1"/>
  <c r="AI601" i="3" s="1"/>
  <c r="U604" i="3"/>
  <c r="Z604" i="3" s="1"/>
  <c r="M607" i="3"/>
  <c r="N607" i="3" s="1"/>
  <c r="L608" i="3"/>
  <c r="AF602" i="3"/>
  <c r="AH602" i="3" s="1"/>
  <c r="AI602" i="3" s="1"/>
  <c r="R606" i="3"/>
  <c r="Q606" i="3"/>
  <c r="O606" i="3"/>
  <c r="T606" i="3"/>
  <c r="S606" i="3"/>
  <c r="AN606" i="3"/>
  <c r="AD603" i="3" l="1"/>
  <c r="AG602" i="3"/>
  <c r="AG601" i="3"/>
  <c r="AK601" i="3" s="1"/>
  <c r="Z605" i="3"/>
  <c r="AC605" i="3" s="1"/>
  <c r="BC600" i="3"/>
  <c r="BB600" i="3"/>
  <c r="AO606" i="3"/>
  <c r="X605" i="3"/>
  <c r="AU606" i="3"/>
  <c r="AV606" i="3" s="1"/>
  <c r="AJ606" i="3"/>
  <c r="P606" i="3"/>
  <c r="X606" i="3" s="1"/>
  <c r="R607" i="3"/>
  <c r="AN607" i="3"/>
  <c r="T607" i="3"/>
  <c r="O607" i="3"/>
  <c r="Q607" i="3"/>
  <c r="S607" i="3"/>
  <c r="BC599" i="3"/>
  <c r="BB599" i="3"/>
  <c r="AR601" i="3"/>
  <c r="AR602" i="3"/>
  <c r="AS602" i="3"/>
  <c r="V606" i="3"/>
  <c r="W606" i="3" s="1"/>
  <c r="AB604" i="3"/>
  <c r="AC604" i="3"/>
  <c r="AA604" i="3"/>
  <c r="L609" i="3"/>
  <c r="AF603" i="3"/>
  <c r="AP604" i="3"/>
  <c r="AQ604" i="3" s="1"/>
  <c r="J604" i="3" s="1"/>
  <c r="AK602" i="3"/>
  <c r="M608" i="3"/>
  <c r="AX599" i="3"/>
  <c r="AY599" i="3" s="1"/>
  <c r="AH603" i="3" l="1"/>
  <c r="AI603" i="3" s="1"/>
  <c r="AS603" i="3" s="1"/>
  <c r="AS601" i="3"/>
  <c r="AT601" i="3" s="1"/>
  <c r="K601" i="3" s="1"/>
  <c r="AX601" i="3" s="1"/>
  <c r="AY601" i="3" s="1"/>
  <c r="AG603" i="3"/>
  <c r="AO607" i="3"/>
  <c r="U606" i="3"/>
  <c r="Z606" i="3" s="1"/>
  <c r="AE604" i="3"/>
  <c r="AD604" i="3"/>
  <c r="AL602" i="3"/>
  <c r="AM602" i="3" s="1"/>
  <c r="H602" i="3" s="1"/>
  <c r="I602" i="3" s="1"/>
  <c r="BA602" i="3" s="1"/>
  <c r="V607" i="3"/>
  <c r="W607" i="3" s="1"/>
  <c r="AL601" i="3"/>
  <c r="AM601" i="3" s="1"/>
  <c r="H601" i="3" s="1"/>
  <c r="I601" i="3" s="1"/>
  <c r="BA601" i="3" s="1"/>
  <c r="Y605" i="3"/>
  <c r="AP605" i="3"/>
  <c r="AQ605" i="3" s="1"/>
  <c r="J605" i="3" s="1"/>
  <c r="AB605" i="3"/>
  <c r="L610" i="3"/>
  <c r="AA605" i="3"/>
  <c r="Y606" i="3"/>
  <c r="M609" i="3"/>
  <c r="N609" i="3" s="1"/>
  <c r="S608" i="3"/>
  <c r="T608" i="3"/>
  <c r="R608" i="3"/>
  <c r="O608" i="3"/>
  <c r="Q608" i="3"/>
  <c r="AN608" i="3"/>
  <c r="AT602" i="3"/>
  <c r="K602" i="3" s="1"/>
  <c r="N608" i="3"/>
  <c r="P607" i="3"/>
  <c r="X607" i="3" s="1"/>
  <c r="AJ607" i="3"/>
  <c r="AU607" i="3"/>
  <c r="AV607" i="3" s="1"/>
  <c r="AR603" i="3" l="1"/>
  <c r="AK603" i="3"/>
  <c r="AL603" i="3" s="1"/>
  <c r="AM603" i="3" s="1"/>
  <c r="H603" i="3" s="1"/>
  <c r="I603" i="3" s="1"/>
  <c r="BA603" i="3" s="1"/>
  <c r="Y607" i="3"/>
  <c r="BB602" i="3"/>
  <c r="BC602" i="3"/>
  <c r="BB601" i="3"/>
  <c r="BC601" i="3"/>
  <c r="AC606" i="3"/>
  <c r="AB606" i="3"/>
  <c r="AA606" i="3"/>
  <c r="AP606" i="3"/>
  <c r="AQ606" i="3" s="1"/>
  <c r="J606" i="3" s="1"/>
  <c r="M610" i="3"/>
  <c r="U607" i="3"/>
  <c r="Z607" i="3" s="1"/>
  <c r="V608" i="3"/>
  <c r="W608" i="3" s="1"/>
  <c r="AF604" i="3"/>
  <c r="AH604" i="3" s="1"/>
  <c r="AI604" i="3" s="1"/>
  <c r="AX602" i="3"/>
  <c r="AY602" i="3" s="1"/>
  <c r="AO608" i="3"/>
  <c r="L611" i="3"/>
  <c r="AU608" i="3"/>
  <c r="AV608" i="3" s="1"/>
  <c r="AJ608" i="3"/>
  <c r="P608" i="3"/>
  <c r="U608" i="3" s="1"/>
  <c r="S609" i="3"/>
  <c r="AN609" i="3"/>
  <c r="R609" i="3"/>
  <c r="T609" i="3"/>
  <c r="Q609" i="3"/>
  <c r="O609" i="3"/>
  <c r="AD605" i="3"/>
  <c r="AE605" i="3"/>
  <c r="AT603" i="3"/>
  <c r="K603" i="3" s="1"/>
  <c r="AO609" i="3" l="1"/>
  <c r="Z608" i="3"/>
  <c r="AC608" i="3" s="1"/>
  <c r="AR604" i="3"/>
  <c r="BC603" i="3"/>
  <c r="BB603" i="3"/>
  <c r="AG604" i="3"/>
  <c r="AK604" i="3" s="1"/>
  <c r="AA607" i="3"/>
  <c r="AB607" i="3"/>
  <c r="AC607" i="3"/>
  <c r="M611" i="3"/>
  <c r="N611" i="3" s="1"/>
  <c r="X608" i="3"/>
  <c r="P609" i="3"/>
  <c r="X609" i="3" s="1"/>
  <c r="AU609" i="3"/>
  <c r="AV609" i="3" s="1"/>
  <c r="AJ609" i="3"/>
  <c r="R610" i="3"/>
  <c r="T610" i="3"/>
  <c r="AN610" i="3"/>
  <c r="S610" i="3"/>
  <c r="Q610" i="3"/>
  <c r="O610" i="3"/>
  <c r="L612" i="3"/>
  <c r="N610" i="3"/>
  <c r="AX603" i="3"/>
  <c r="AY603" i="3" s="1"/>
  <c r="AP607" i="3"/>
  <c r="AQ607" i="3" s="1"/>
  <c r="J607" i="3" s="1"/>
  <c r="V609" i="3"/>
  <c r="W609" i="3" s="1"/>
  <c r="AF605" i="3"/>
  <c r="AG605" i="3" s="1"/>
  <c r="AD606" i="3"/>
  <c r="AE606" i="3"/>
  <c r="AH605" i="3" l="1"/>
  <c r="AI605" i="3" s="1"/>
  <c r="AK605" i="3" s="1"/>
  <c r="AL605" i="3" s="1"/>
  <c r="AM605" i="3" s="1"/>
  <c r="H605" i="3" s="1"/>
  <c r="I605" i="3" s="1"/>
  <c r="BA605" i="3" s="1"/>
  <c r="AO610" i="3"/>
  <c r="AS604" i="3"/>
  <c r="AT604" i="3" s="1"/>
  <c r="K604" i="3" s="1"/>
  <c r="Y609" i="3"/>
  <c r="Y608" i="3"/>
  <c r="AP608" i="3"/>
  <c r="AQ608" i="3" s="1"/>
  <c r="J608" i="3" s="1"/>
  <c r="R611" i="3"/>
  <c r="AN611" i="3"/>
  <c r="S611" i="3"/>
  <c r="Q611" i="3"/>
  <c r="T611" i="3"/>
  <c r="O611" i="3"/>
  <c r="V610" i="3"/>
  <c r="W610" i="3" s="1"/>
  <c r="M612" i="3"/>
  <c r="N612" i="3" s="1"/>
  <c r="AE607" i="3"/>
  <c r="AD607" i="3"/>
  <c r="AU610" i="3"/>
  <c r="AV610" i="3" s="1"/>
  <c r="P610" i="3"/>
  <c r="U610" i="3" s="1"/>
  <c r="AJ610" i="3"/>
  <c r="AF606" i="3"/>
  <c r="AG606" i="3" s="1"/>
  <c r="L613" i="3"/>
  <c r="U609" i="3"/>
  <c r="Z609" i="3" s="1"/>
  <c r="AP609" i="3" s="1"/>
  <c r="AQ609" i="3" s="1"/>
  <c r="J609" i="3" s="1"/>
  <c r="AB608" i="3"/>
  <c r="AL604" i="3"/>
  <c r="AM604" i="3" s="1"/>
  <c r="H604" i="3" s="1"/>
  <c r="I604" i="3" s="1"/>
  <c r="BA604" i="3" s="1"/>
  <c r="AA608" i="3"/>
  <c r="AS605" i="3" l="1"/>
  <c r="AT605" i="3" s="1"/>
  <c r="K605" i="3" s="1"/>
  <c r="AR605" i="3"/>
  <c r="Z610" i="3"/>
  <c r="AH606" i="3"/>
  <c r="AI606" i="3" s="1"/>
  <c r="AS606" i="3" s="1"/>
  <c r="X610" i="3"/>
  <c r="Y610" i="3" s="1"/>
  <c r="AX604" i="3"/>
  <c r="AY604" i="3" s="1"/>
  <c r="AO611" i="3"/>
  <c r="AC610" i="3"/>
  <c r="AB610" i="3"/>
  <c r="BB605" i="3"/>
  <c r="BC605" i="3"/>
  <c r="V611" i="3"/>
  <c r="W611" i="3" s="1"/>
  <c r="AP610" i="3"/>
  <c r="AQ610" i="3" s="1"/>
  <c r="J610" i="3" s="1"/>
  <c r="AF607" i="3"/>
  <c r="AH607" i="3" s="1"/>
  <c r="AI607" i="3" s="1"/>
  <c r="AE608" i="3"/>
  <c r="AD608" i="3"/>
  <c r="R612" i="3"/>
  <c r="S612" i="3"/>
  <c r="T612" i="3"/>
  <c r="AN612" i="3"/>
  <c r="O612" i="3"/>
  <c r="Q612" i="3"/>
  <c r="BC604" i="3"/>
  <c r="BB604" i="3"/>
  <c r="P611" i="3"/>
  <c r="X611" i="3" s="1"/>
  <c r="AJ611" i="3"/>
  <c r="AU611" i="3"/>
  <c r="AV611" i="3" s="1"/>
  <c r="AC609" i="3"/>
  <c r="AA609" i="3"/>
  <c r="AB609" i="3"/>
  <c r="M613" i="3"/>
  <c r="L614" i="3"/>
  <c r="AA610" i="3" l="1"/>
  <c r="AK606" i="3"/>
  <c r="AL606" i="3" s="1"/>
  <c r="AM606" i="3" s="1"/>
  <c r="H606" i="3" s="1"/>
  <c r="I606" i="3" s="1"/>
  <c r="BA606" i="3" s="1"/>
  <c r="AR606" i="3"/>
  <c r="AT606" i="3" s="1"/>
  <c r="K606" i="3" s="1"/>
  <c r="AX606" i="3" s="1"/>
  <c r="AY606" i="3" s="1"/>
  <c r="AO612" i="3"/>
  <c r="AG607" i="3"/>
  <c r="AS607" i="3" s="1"/>
  <c r="Y611" i="3"/>
  <c r="T613" i="3"/>
  <c r="R613" i="3"/>
  <c r="AN613" i="3"/>
  <c r="Q613" i="3"/>
  <c r="O613" i="3"/>
  <c r="S613" i="3"/>
  <c r="AF608" i="3"/>
  <c r="AG608" i="3" s="1"/>
  <c r="M614" i="3"/>
  <c r="AR607" i="3"/>
  <c r="N613" i="3"/>
  <c r="V612" i="3"/>
  <c r="W612" i="3" s="1"/>
  <c r="AD610" i="3"/>
  <c r="AE610" i="3"/>
  <c r="L615" i="3"/>
  <c r="AJ612" i="3"/>
  <c r="P612" i="3"/>
  <c r="U612" i="3" s="1"/>
  <c r="AU612" i="3"/>
  <c r="AV612" i="3" s="1"/>
  <c r="U611" i="3"/>
  <c r="Z611" i="3" s="1"/>
  <c r="AP611" i="3" s="1"/>
  <c r="AQ611" i="3" s="1"/>
  <c r="J611" i="3" s="1"/>
  <c r="AX605" i="3"/>
  <c r="AY605" i="3" s="1"/>
  <c r="AE609" i="3"/>
  <c r="AD609" i="3"/>
  <c r="AK607" i="3"/>
  <c r="Z612" i="3" l="1"/>
  <c r="AT607" i="3"/>
  <c r="K607" i="3" s="1"/>
  <c r="AX607" i="3" s="1"/>
  <c r="AY607" i="3" s="1"/>
  <c r="AO613" i="3"/>
  <c r="AC612" i="3"/>
  <c r="BC606" i="3"/>
  <c r="BB606" i="3"/>
  <c r="AL607" i="3"/>
  <c r="AM607" i="3" s="1"/>
  <c r="H607" i="3" s="1"/>
  <c r="I607" i="3" s="1"/>
  <c r="BA607" i="3" s="1"/>
  <c r="M615" i="3"/>
  <c r="N615" i="3" s="1"/>
  <c r="AU613" i="3"/>
  <c r="AV613" i="3" s="1"/>
  <c r="P613" i="3"/>
  <c r="X613" i="3" s="1"/>
  <c r="AJ613" i="3"/>
  <c r="AF609" i="3"/>
  <c r="AG609" i="3" s="1"/>
  <c r="L616" i="3"/>
  <c r="AF610" i="3"/>
  <c r="AH610" i="3" s="1"/>
  <c r="AI610" i="3" s="1"/>
  <c r="AG610" i="3"/>
  <c r="AN614" i="3"/>
  <c r="R614" i="3"/>
  <c r="S614" i="3"/>
  <c r="O614" i="3"/>
  <c r="T614" i="3"/>
  <c r="Q614" i="3"/>
  <c r="AH608" i="3"/>
  <c r="AI608" i="3" s="1"/>
  <c r="X612" i="3"/>
  <c r="AB612" i="3" s="1"/>
  <c r="V613" i="3"/>
  <c r="W613" i="3" s="1"/>
  <c r="AB611" i="3"/>
  <c r="AC611" i="3"/>
  <c r="AA611" i="3"/>
  <c r="N614" i="3"/>
  <c r="AH609" i="3" l="1"/>
  <c r="AI609" i="3" s="1"/>
  <c r="AK609" i="3" s="1"/>
  <c r="AO614" i="3"/>
  <c r="BC607" i="3"/>
  <c r="BB607" i="3"/>
  <c r="AE612" i="3"/>
  <c r="AD612" i="3"/>
  <c r="Y613" i="3"/>
  <c r="AS610" i="3"/>
  <c r="AR610" i="3"/>
  <c r="V614" i="3"/>
  <c r="W614" i="3" s="1"/>
  <c r="AR608" i="3"/>
  <c r="AS608" i="3"/>
  <c r="AK610" i="3"/>
  <c r="AD611" i="3"/>
  <c r="AE611" i="3"/>
  <c r="M616" i="3"/>
  <c r="AA612" i="3"/>
  <c r="P614" i="3"/>
  <c r="X614" i="3" s="1"/>
  <c r="AJ614" i="3"/>
  <c r="AU614" i="3"/>
  <c r="AV614" i="3" s="1"/>
  <c r="U613" i="3"/>
  <c r="Z613" i="3" s="1"/>
  <c r="L617" i="3"/>
  <c r="R615" i="3"/>
  <c r="S615" i="3"/>
  <c r="AN615" i="3"/>
  <c r="Q615" i="3"/>
  <c r="T615" i="3"/>
  <c r="O615" i="3"/>
  <c r="AK608" i="3"/>
  <c r="Y612" i="3"/>
  <c r="AP612" i="3"/>
  <c r="AQ612" i="3" s="1"/>
  <c r="J612" i="3" s="1"/>
  <c r="AS609" i="3" l="1"/>
  <c r="AT609" i="3" s="1"/>
  <c r="K609" i="3" s="1"/>
  <c r="AR609" i="3"/>
  <c r="AO615" i="3"/>
  <c r="AL609" i="3"/>
  <c r="AM609" i="3" s="1"/>
  <c r="H609" i="3" s="1"/>
  <c r="I609" i="3" s="1"/>
  <c r="BA609" i="3" s="1"/>
  <c r="AT608" i="3"/>
  <c r="K608" i="3" s="1"/>
  <c r="AX608" i="3" s="1"/>
  <c r="AY608" i="3" s="1"/>
  <c r="U614" i="3"/>
  <c r="Z614" i="3" s="1"/>
  <c r="AP614" i="3" s="1"/>
  <c r="AQ614" i="3" s="1"/>
  <c r="J614" i="3" s="1"/>
  <c r="AT610" i="3"/>
  <c r="K610" i="3" s="1"/>
  <c r="AX610" i="3" s="1"/>
  <c r="AY610" i="3" s="1"/>
  <c r="Y614" i="3"/>
  <c r="AC613" i="3"/>
  <c r="AA613" i="3"/>
  <c r="AB613" i="3"/>
  <c r="AL608" i="3"/>
  <c r="AM608" i="3" s="1"/>
  <c r="H608" i="3" s="1"/>
  <c r="I608" i="3" s="1"/>
  <c r="BA608" i="3" s="1"/>
  <c r="AN616" i="3"/>
  <c r="Q616" i="3"/>
  <c r="R616" i="3"/>
  <c r="S616" i="3"/>
  <c r="T616" i="3"/>
  <c r="O616" i="3"/>
  <c r="L618" i="3"/>
  <c r="AL610" i="3"/>
  <c r="AM610" i="3" s="1"/>
  <c r="H610" i="3" s="1"/>
  <c r="I610" i="3" s="1"/>
  <c r="BA610" i="3" s="1"/>
  <c r="AJ615" i="3"/>
  <c r="P615" i="3"/>
  <c r="X615" i="3" s="1"/>
  <c r="AU615" i="3"/>
  <c r="AV615" i="3" s="1"/>
  <c r="N616" i="3"/>
  <c r="AF611" i="3"/>
  <c r="AH611" i="3" s="1"/>
  <c r="AI611" i="3" s="1"/>
  <c r="AF612" i="3"/>
  <c r="AG612" i="3" s="1"/>
  <c r="V615" i="3"/>
  <c r="W615" i="3" s="1"/>
  <c r="M617" i="3"/>
  <c r="N617" i="3" s="1"/>
  <c r="AP613" i="3"/>
  <c r="AQ613" i="3" s="1"/>
  <c r="J613" i="3" s="1"/>
  <c r="AC614" i="3" l="1"/>
  <c r="AA614" i="3"/>
  <c r="AB614" i="3"/>
  <c r="AD614" i="3" s="1"/>
  <c r="AH612" i="3"/>
  <c r="AI612" i="3" s="1"/>
  <c r="AK612" i="3" s="1"/>
  <c r="U615" i="3"/>
  <c r="Z615" i="3" s="1"/>
  <c r="BC610" i="3"/>
  <c r="BB610" i="3"/>
  <c r="BC608" i="3"/>
  <c r="BB608" i="3"/>
  <c r="BB609" i="3"/>
  <c r="BC609" i="3"/>
  <c r="AR611" i="3"/>
  <c r="Y615" i="3"/>
  <c r="AG611" i="3"/>
  <c r="AK611" i="3" s="1"/>
  <c r="L619" i="3"/>
  <c r="V616" i="3"/>
  <c r="W616" i="3" s="1"/>
  <c r="M618" i="3"/>
  <c r="P616" i="3"/>
  <c r="U616" i="3" s="1"/>
  <c r="AU616" i="3"/>
  <c r="AV616" i="3" s="1"/>
  <c r="AJ616" i="3"/>
  <c r="S617" i="3"/>
  <c r="Q617" i="3"/>
  <c r="AN617" i="3"/>
  <c r="T617" i="3"/>
  <c r="O617" i="3"/>
  <c r="R617" i="3"/>
  <c r="AO616" i="3"/>
  <c r="AD613" i="3"/>
  <c r="AE613" i="3"/>
  <c r="AX609" i="3"/>
  <c r="AY609" i="3" s="1"/>
  <c r="Z616" i="3" l="1"/>
  <c r="AR612" i="3"/>
  <c r="AS612" i="3"/>
  <c r="AT612" i="3" s="1"/>
  <c r="K612" i="3" s="1"/>
  <c r="AX612" i="3" s="1"/>
  <c r="AY612" i="3" s="1"/>
  <c r="AE614" i="3"/>
  <c r="AL612" i="3"/>
  <c r="AM612" i="3" s="1"/>
  <c r="H612" i="3" s="1"/>
  <c r="I612" i="3" s="1"/>
  <c r="BA612" i="3" s="1"/>
  <c r="AC616" i="3"/>
  <c r="M619" i="3"/>
  <c r="N619" i="3" s="1"/>
  <c r="R618" i="3"/>
  <c r="Q618" i="3"/>
  <c r="S618" i="3"/>
  <c r="AN618" i="3"/>
  <c r="T618" i="3"/>
  <c r="O618" i="3"/>
  <c r="AL611" i="3"/>
  <c r="AM611" i="3" s="1"/>
  <c r="H611" i="3" s="1"/>
  <c r="I611" i="3" s="1"/>
  <c r="BA611" i="3" s="1"/>
  <c r="V617" i="3"/>
  <c r="W617" i="3" s="1"/>
  <c r="N618" i="3"/>
  <c r="AA615" i="3"/>
  <c r="AB615" i="3"/>
  <c r="AC615" i="3"/>
  <c r="X616" i="3"/>
  <c r="AF614" i="3"/>
  <c r="AG614" i="3" s="1"/>
  <c r="AP615" i="3"/>
  <c r="AQ615" i="3" s="1"/>
  <c r="J615" i="3" s="1"/>
  <c r="AF613" i="3"/>
  <c r="AH613" i="3" s="1"/>
  <c r="AI613" i="3" s="1"/>
  <c r="AO617" i="3"/>
  <c r="AU617" i="3"/>
  <c r="AV617" i="3" s="1"/>
  <c r="AJ617" i="3"/>
  <c r="P617" i="3"/>
  <c r="X617" i="3" s="1"/>
  <c r="L620" i="3"/>
  <c r="AS611" i="3"/>
  <c r="AT611" i="3" s="1"/>
  <c r="K611" i="3" s="1"/>
  <c r="AG613" i="3" l="1"/>
  <c r="AH614" i="3"/>
  <c r="AI614" i="3" s="1"/>
  <c r="AR614" i="3" s="1"/>
  <c r="AS613" i="3"/>
  <c r="AR613" i="3"/>
  <c r="AX611" i="3"/>
  <c r="AY611" i="3" s="1"/>
  <c r="BC611" i="3"/>
  <c r="BB611" i="3"/>
  <c r="BC612" i="3"/>
  <c r="BB612" i="3"/>
  <c r="Y617" i="3"/>
  <c r="U617" i="3"/>
  <c r="Z617" i="3" s="1"/>
  <c r="AP617" i="3" s="1"/>
  <c r="AQ617" i="3" s="1"/>
  <c r="J617" i="3" s="1"/>
  <c r="L621" i="3"/>
  <c r="Y616" i="3"/>
  <c r="AP616" i="3"/>
  <c r="AQ616" i="3" s="1"/>
  <c r="J616" i="3" s="1"/>
  <c r="AO618" i="3"/>
  <c r="AS614" i="3"/>
  <c r="V618" i="3"/>
  <c r="W618" i="3" s="1"/>
  <c r="AK613" i="3"/>
  <c r="AA616" i="3"/>
  <c r="AK614" i="3"/>
  <c r="R619" i="3"/>
  <c r="S619" i="3"/>
  <c r="O619" i="3"/>
  <c r="AN619" i="3"/>
  <c r="T619" i="3"/>
  <c r="Q619" i="3"/>
  <c r="AD615" i="3"/>
  <c r="AE615" i="3"/>
  <c r="M620" i="3"/>
  <c r="AU618" i="3"/>
  <c r="AV618" i="3" s="1"/>
  <c r="P618" i="3"/>
  <c r="X618" i="3" s="1"/>
  <c r="AJ618" i="3"/>
  <c r="AB616" i="3"/>
  <c r="AT613" i="3" l="1"/>
  <c r="K613" i="3" s="1"/>
  <c r="AX613" i="3" s="1"/>
  <c r="AY613" i="3" s="1"/>
  <c r="U618" i="3"/>
  <c r="Z618" i="3" s="1"/>
  <c r="AP618" i="3" s="1"/>
  <c r="AQ618" i="3" s="1"/>
  <c r="J618" i="3" s="1"/>
  <c r="AO619" i="3"/>
  <c r="AT614" i="3"/>
  <c r="K614" i="3" s="1"/>
  <c r="AX614" i="3" s="1"/>
  <c r="AY614" i="3" s="1"/>
  <c r="Y618" i="3"/>
  <c r="T620" i="3"/>
  <c r="AN620" i="3"/>
  <c r="Q620" i="3"/>
  <c r="R620" i="3"/>
  <c r="O620" i="3"/>
  <c r="S620" i="3"/>
  <c r="AF615" i="3"/>
  <c r="AG615" i="3" s="1"/>
  <c r="M621" i="3"/>
  <c r="N621" i="3" s="1"/>
  <c r="AL613" i="3"/>
  <c r="AM613" i="3" s="1"/>
  <c r="H613" i="3" s="1"/>
  <c r="I613" i="3" s="1"/>
  <c r="BA613" i="3" s="1"/>
  <c r="N620" i="3"/>
  <c r="L622" i="3"/>
  <c r="AB617" i="3"/>
  <c r="AA617" i="3"/>
  <c r="AC617" i="3"/>
  <c r="AE616" i="3"/>
  <c r="AD616" i="3"/>
  <c r="P619" i="3"/>
  <c r="X619" i="3" s="1"/>
  <c r="AJ619" i="3"/>
  <c r="AU619" i="3"/>
  <c r="AV619" i="3" s="1"/>
  <c r="AL614" i="3"/>
  <c r="AM614" i="3" s="1"/>
  <c r="H614" i="3" s="1"/>
  <c r="I614" i="3" s="1"/>
  <c r="BA614" i="3" s="1"/>
  <c r="V619" i="3"/>
  <c r="W619" i="3" s="1"/>
  <c r="AB618" i="3" l="1"/>
  <c r="AA618" i="3"/>
  <c r="AC618" i="3"/>
  <c r="AH615" i="3"/>
  <c r="AI615" i="3" s="1"/>
  <c r="AK615" i="3" s="1"/>
  <c r="AL615" i="3" s="1"/>
  <c r="AM615" i="3" s="1"/>
  <c r="H615" i="3" s="1"/>
  <c r="I615" i="3" s="1"/>
  <c r="BA615" i="3" s="1"/>
  <c r="AO620" i="3"/>
  <c r="U619" i="3"/>
  <c r="Z619" i="3" s="1"/>
  <c r="AA619" i="3" s="1"/>
  <c r="BC614" i="3"/>
  <c r="BB614" i="3"/>
  <c r="Y619" i="3"/>
  <c r="BC613" i="3"/>
  <c r="BB613" i="3"/>
  <c r="AF616" i="3"/>
  <c r="AG616" i="3" s="1"/>
  <c r="AS615" i="3"/>
  <c r="AR615" i="3"/>
  <c r="AE618" i="3"/>
  <c r="AD618" i="3"/>
  <c r="V620" i="3"/>
  <c r="W620" i="3" s="1"/>
  <c r="M622" i="3"/>
  <c r="AU620" i="3"/>
  <c r="AV620" i="3" s="1"/>
  <c r="AJ620" i="3"/>
  <c r="P620" i="3"/>
  <c r="X620" i="3" s="1"/>
  <c r="AE617" i="3"/>
  <c r="AD617" i="3"/>
  <c r="L623" i="3"/>
  <c r="AN621" i="3"/>
  <c r="R621" i="3"/>
  <c r="S621" i="3"/>
  <c r="O621" i="3"/>
  <c r="T621" i="3"/>
  <c r="Q621" i="3"/>
  <c r="AP619" i="3" l="1"/>
  <c r="AQ619" i="3" s="1"/>
  <c r="J619" i="3" s="1"/>
  <c r="AC619" i="3"/>
  <c r="AB619" i="3"/>
  <c r="AT615" i="3"/>
  <c r="K615" i="3" s="1"/>
  <c r="AX615" i="3" s="1"/>
  <c r="AY615" i="3" s="1"/>
  <c r="Y620" i="3"/>
  <c r="BB615" i="3"/>
  <c r="BC615" i="3"/>
  <c r="L624" i="3"/>
  <c r="M623" i="3"/>
  <c r="U620" i="3"/>
  <c r="Z620" i="3" s="1"/>
  <c r="AP620" i="3" s="1"/>
  <c r="AQ620" i="3" s="1"/>
  <c r="J620" i="3" s="1"/>
  <c r="V621" i="3"/>
  <c r="W621" i="3" s="1"/>
  <c r="P621" i="3"/>
  <c r="U621" i="3" s="1"/>
  <c r="AJ621" i="3"/>
  <c r="AU621" i="3"/>
  <c r="AV621" i="3" s="1"/>
  <c r="AF617" i="3"/>
  <c r="AH617" i="3" s="1"/>
  <c r="AI617" i="3" s="1"/>
  <c r="R622" i="3"/>
  <c r="Q622" i="3"/>
  <c r="S622" i="3"/>
  <c r="AN622" i="3"/>
  <c r="O622" i="3"/>
  <c r="T622" i="3"/>
  <c r="AF618" i="3"/>
  <c r="AG618" i="3" s="1"/>
  <c r="N622" i="3"/>
  <c r="AH616" i="3"/>
  <c r="AI616" i="3" s="1"/>
  <c r="AO621" i="3"/>
  <c r="AD619" i="3" l="1"/>
  <c r="AE619" i="3"/>
  <c r="AF619" i="3" s="1"/>
  <c r="AH618" i="3"/>
  <c r="AI618" i="3" s="1"/>
  <c r="AK618" i="3" s="1"/>
  <c r="AG617" i="3"/>
  <c r="AK617" i="3" s="1"/>
  <c r="X621" i="3"/>
  <c r="AO622" i="3"/>
  <c r="AS617" i="3"/>
  <c r="AR617" i="3"/>
  <c r="M624" i="3"/>
  <c r="Z621" i="3"/>
  <c r="Q623" i="3"/>
  <c r="AN623" i="3"/>
  <c r="R623" i="3"/>
  <c r="S623" i="3"/>
  <c r="O623" i="3"/>
  <c r="T623" i="3"/>
  <c r="N623" i="3"/>
  <c r="V622" i="3"/>
  <c r="W622" i="3" s="1"/>
  <c r="AR618" i="3"/>
  <c r="AS618" i="3"/>
  <c r="AS616" i="3"/>
  <c r="AR616" i="3"/>
  <c r="AC620" i="3"/>
  <c r="AB620" i="3"/>
  <c r="AA620" i="3"/>
  <c r="AJ622" i="3"/>
  <c r="P622" i="3"/>
  <c r="X622" i="3" s="1"/>
  <c r="AU622" i="3"/>
  <c r="AV622" i="3" s="1"/>
  <c r="L625" i="3"/>
  <c r="AK616" i="3"/>
  <c r="AH619" i="3" l="1"/>
  <c r="AI619" i="3" s="1"/>
  <c r="AS619" i="3" s="1"/>
  <c r="AG619" i="3"/>
  <c r="AP621" i="3"/>
  <c r="AQ621" i="3" s="1"/>
  <c r="J621" i="3" s="1"/>
  <c r="Y621" i="3"/>
  <c r="AT617" i="3"/>
  <c r="K617" i="3" s="1"/>
  <c r="U622" i="3"/>
  <c r="Z622" i="3" s="1"/>
  <c r="AB622" i="3" s="1"/>
  <c r="AT616" i="3"/>
  <c r="K616" i="3" s="1"/>
  <c r="Y622" i="3"/>
  <c r="AP622" i="3"/>
  <c r="AQ622" i="3" s="1"/>
  <c r="J622" i="3" s="1"/>
  <c r="M625" i="3"/>
  <c r="L626" i="3"/>
  <c r="AL617" i="3"/>
  <c r="AM617" i="3" s="1"/>
  <c r="H617" i="3" s="1"/>
  <c r="I617" i="3" s="1"/>
  <c r="BA617" i="3" s="1"/>
  <c r="AN624" i="3"/>
  <c r="R624" i="3"/>
  <c r="S624" i="3"/>
  <c r="Q624" i="3"/>
  <c r="T624" i="3"/>
  <c r="O624" i="3"/>
  <c r="AL618" i="3"/>
  <c r="AM618" i="3" s="1"/>
  <c r="H618" i="3" s="1"/>
  <c r="I618" i="3" s="1"/>
  <c r="BA618" i="3" s="1"/>
  <c r="P623" i="3"/>
  <c r="X623" i="3" s="1"/>
  <c r="AU623" i="3"/>
  <c r="AV623" i="3" s="1"/>
  <c r="AJ623" i="3"/>
  <c r="AE620" i="3"/>
  <c r="AD620" i="3"/>
  <c r="AO623" i="3"/>
  <c r="N624" i="3"/>
  <c r="AA621" i="3"/>
  <c r="AC621" i="3"/>
  <c r="AB621" i="3"/>
  <c r="AL616" i="3"/>
  <c r="AM616" i="3" s="1"/>
  <c r="H616" i="3" s="1"/>
  <c r="I616" i="3" s="1"/>
  <c r="BA616" i="3" s="1"/>
  <c r="AT618" i="3"/>
  <c r="K618" i="3" s="1"/>
  <c r="V623" i="3"/>
  <c r="W623" i="3" s="1"/>
  <c r="AR619" i="3" l="1"/>
  <c r="AK619" i="3"/>
  <c r="AL619" i="3" s="1"/>
  <c r="AM619" i="3" s="1"/>
  <c r="H619" i="3" s="1"/>
  <c r="I619" i="3" s="1"/>
  <c r="BA619" i="3" s="1"/>
  <c r="AA622" i="3"/>
  <c r="AX616" i="3"/>
  <c r="AY616" i="3" s="1"/>
  <c r="AC622" i="3"/>
  <c r="AE622" i="3" s="1"/>
  <c r="AX617" i="3"/>
  <c r="AY617" i="3" s="1"/>
  <c r="Y623" i="3"/>
  <c r="BB617" i="3"/>
  <c r="BC617" i="3"/>
  <c r="BB616" i="3"/>
  <c r="BC616" i="3"/>
  <c r="M626" i="3"/>
  <c r="AD622" i="3"/>
  <c r="U623" i="3"/>
  <c r="Z623" i="3" s="1"/>
  <c r="BB618" i="3"/>
  <c r="BC618" i="3"/>
  <c r="S625" i="3"/>
  <c r="Q625" i="3"/>
  <c r="AN625" i="3"/>
  <c r="T625" i="3"/>
  <c r="O625" i="3"/>
  <c r="R625" i="3"/>
  <c r="AD621" i="3"/>
  <c r="AE621" i="3"/>
  <c r="AO624" i="3"/>
  <c r="N625" i="3"/>
  <c r="P624" i="3"/>
  <c r="X624" i="3" s="1"/>
  <c r="AJ624" i="3"/>
  <c r="AU624" i="3"/>
  <c r="AV624" i="3" s="1"/>
  <c r="AX618" i="3"/>
  <c r="AY618" i="3" s="1"/>
  <c r="AT619" i="3"/>
  <c r="K619" i="3" s="1"/>
  <c r="AF620" i="3"/>
  <c r="AH620" i="3" s="1"/>
  <c r="AI620" i="3" s="1"/>
  <c r="V624" i="3"/>
  <c r="W624" i="3" s="1"/>
  <c r="L627" i="3"/>
  <c r="U624" i="3" l="1"/>
  <c r="Z624" i="3" s="1"/>
  <c r="AP624" i="3" s="1"/>
  <c r="AQ624" i="3" s="1"/>
  <c r="J624" i="3" s="1"/>
  <c r="Y624" i="3"/>
  <c r="AR620" i="3"/>
  <c r="AF621" i="3"/>
  <c r="AG621" i="3" s="1"/>
  <c r="O626" i="3"/>
  <c r="R626" i="3"/>
  <c r="Q626" i="3"/>
  <c r="AN626" i="3"/>
  <c r="S626" i="3"/>
  <c r="T626" i="3"/>
  <c r="AO625" i="3"/>
  <c r="AC623" i="3"/>
  <c r="AA623" i="3"/>
  <c r="AB623" i="3"/>
  <c r="AG620" i="3"/>
  <c r="AK620" i="3" s="1"/>
  <c r="BC619" i="3"/>
  <c r="BB619" i="3"/>
  <c r="V625" i="3"/>
  <c r="W625" i="3" s="1"/>
  <c r="L628" i="3"/>
  <c r="AX619" i="3"/>
  <c r="AY619" i="3" s="1"/>
  <c r="AF622" i="3"/>
  <c r="AG622" i="3" s="1"/>
  <c r="AP623" i="3"/>
  <c r="AQ623" i="3" s="1"/>
  <c r="J623" i="3" s="1"/>
  <c r="N626" i="3"/>
  <c r="M627" i="3"/>
  <c r="N627" i="3" s="1"/>
  <c r="AU625" i="3"/>
  <c r="AV625" i="3" s="1"/>
  <c r="AJ625" i="3"/>
  <c r="P625" i="3"/>
  <c r="U625" i="3" s="1"/>
  <c r="AB624" i="3" l="1"/>
  <c r="AC624" i="3"/>
  <c r="AE624" i="3" s="1"/>
  <c r="AA624" i="3"/>
  <c r="AO626" i="3"/>
  <c r="X625" i="3"/>
  <c r="Y625" i="3" s="1"/>
  <c r="Z625" i="3"/>
  <c r="AH621" i="3"/>
  <c r="AI621" i="3" s="1"/>
  <c r="AK621" i="3" s="1"/>
  <c r="AL621" i="3" s="1"/>
  <c r="AM621" i="3" s="1"/>
  <c r="H621" i="3" s="1"/>
  <c r="I621" i="3" s="1"/>
  <c r="BA621" i="3" s="1"/>
  <c r="AA625" i="3"/>
  <c r="R627" i="3"/>
  <c r="S627" i="3"/>
  <c r="AN627" i="3"/>
  <c r="AO627" i="3" s="1"/>
  <c r="O627" i="3"/>
  <c r="Q627" i="3"/>
  <c r="T627" i="3"/>
  <c r="AL620" i="3"/>
  <c r="AM620" i="3" s="1"/>
  <c r="H620" i="3" s="1"/>
  <c r="I620" i="3" s="1"/>
  <c r="BA620" i="3" s="1"/>
  <c r="AE623" i="3"/>
  <c r="AD623" i="3"/>
  <c r="M628" i="3"/>
  <c r="N628" i="3" s="1"/>
  <c r="AS620" i="3"/>
  <c r="AT620" i="3" s="1"/>
  <c r="K620" i="3" s="1"/>
  <c r="L629" i="3"/>
  <c r="P626" i="3"/>
  <c r="U626" i="3" s="1"/>
  <c r="AU626" i="3"/>
  <c r="AV626" i="3" s="1"/>
  <c r="AJ626" i="3"/>
  <c r="AH622" i="3"/>
  <c r="AI622" i="3" s="1"/>
  <c r="AK622" i="3" s="1"/>
  <c r="V626" i="3"/>
  <c r="W626" i="3" s="1"/>
  <c r="AD624" i="3" l="1"/>
  <c r="AB625" i="3"/>
  <c r="AP625" i="3"/>
  <c r="AQ625" i="3" s="1"/>
  <c r="J625" i="3" s="1"/>
  <c r="AC625" i="3"/>
  <c r="AS621" i="3"/>
  <c r="AR621" i="3"/>
  <c r="AT621" i="3" s="1"/>
  <c r="K621" i="3" s="1"/>
  <c r="X626" i="3"/>
  <c r="AL622" i="3"/>
  <c r="AM622" i="3" s="1"/>
  <c r="H622" i="3" s="1"/>
  <c r="I622" i="3" s="1"/>
  <c r="BA622" i="3" s="1"/>
  <c r="BB620" i="3"/>
  <c r="BC620" i="3"/>
  <c r="BC621" i="3"/>
  <c r="BB621" i="3"/>
  <c r="AX620" i="3"/>
  <c r="AY620" i="3" s="1"/>
  <c r="V627" i="3"/>
  <c r="W627" i="3" s="1"/>
  <c r="AF624" i="3"/>
  <c r="Y626" i="3"/>
  <c r="AU627" i="3"/>
  <c r="AV627" i="3" s="1"/>
  <c r="AJ627" i="3"/>
  <c r="P627" i="3"/>
  <c r="X627" i="3" s="1"/>
  <c r="Z626" i="3"/>
  <c r="AR622" i="3"/>
  <c r="AS622" i="3"/>
  <c r="M629" i="3"/>
  <c r="AF623" i="3"/>
  <c r="AH623" i="3" s="1"/>
  <c r="AI623" i="3" s="1"/>
  <c r="L630" i="3"/>
  <c r="S628" i="3"/>
  <c r="O628" i="3"/>
  <c r="R628" i="3"/>
  <c r="T628" i="3"/>
  <c r="Q628" i="3"/>
  <c r="AN628" i="3"/>
  <c r="AH624" i="3" l="1"/>
  <c r="AI624" i="3" s="1"/>
  <c r="AR624" i="3" s="1"/>
  <c r="AD625" i="3"/>
  <c r="AE625" i="3"/>
  <c r="AP626" i="3"/>
  <c r="AQ626" i="3" s="1"/>
  <c r="J626" i="3" s="1"/>
  <c r="AG624" i="3"/>
  <c r="AG623" i="3"/>
  <c r="AK623" i="3" s="1"/>
  <c r="U627" i="3"/>
  <c r="Z627" i="3" s="1"/>
  <c r="AC627" i="3" s="1"/>
  <c r="Y627" i="3"/>
  <c r="AS623" i="3"/>
  <c r="AR623" i="3"/>
  <c r="BB622" i="3"/>
  <c r="BC622" i="3"/>
  <c r="P628" i="3"/>
  <c r="U628" i="3" s="1"/>
  <c r="AJ628" i="3"/>
  <c r="AU628" i="3"/>
  <c r="AV628" i="3" s="1"/>
  <c r="AT622" i="3"/>
  <c r="K622" i="3" s="1"/>
  <c r="AN629" i="3"/>
  <c r="S629" i="3"/>
  <c r="R629" i="3"/>
  <c r="O629" i="3"/>
  <c r="Q629" i="3"/>
  <c r="T629" i="3"/>
  <c r="AC626" i="3"/>
  <c r="AB626" i="3"/>
  <c r="AA626" i="3"/>
  <c r="M630" i="3"/>
  <c r="N630" i="3" s="1"/>
  <c r="V628" i="3"/>
  <c r="W628" i="3" s="1"/>
  <c r="AF625" i="3"/>
  <c r="AA627" i="3"/>
  <c r="N629" i="3"/>
  <c r="AO628" i="3"/>
  <c r="L631" i="3"/>
  <c r="AX621" i="3"/>
  <c r="AY621" i="3" s="1"/>
  <c r="AK624" i="3" l="1"/>
  <c r="AL624" i="3" s="1"/>
  <c r="AM624" i="3" s="1"/>
  <c r="H624" i="3" s="1"/>
  <c r="I624" i="3" s="1"/>
  <c r="BA624" i="3" s="1"/>
  <c r="AH625" i="3"/>
  <c r="AI625" i="3" s="1"/>
  <c r="AK625" i="3" s="1"/>
  <c r="AS624" i="3"/>
  <c r="AG625" i="3"/>
  <c r="AP627" i="3"/>
  <c r="AQ627" i="3" s="1"/>
  <c r="J627" i="3" s="1"/>
  <c r="AT623" i="3"/>
  <c r="K623" i="3" s="1"/>
  <c r="AB627" i="3"/>
  <c r="AE627" i="3" s="1"/>
  <c r="AT624" i="3"/>
  <c r="K624" i="3" s="1"/>
  <c r="AX624" i="3" s="1"/>
  <c r="AY624" i="3" s="1"/>
  <c r="Z628" i="3"/>
  <c r="AC628" i="3" s="1"/>
  <c r="AX623" i="3"/>
  <c r="AY623" i="3" s="1"/>
  <c r="V629" i="3"/>
  <c r="W629" i="3" s="1"/>
  <c r="AX622" i="3"/>
  <c r="AY622" i="3" s="1"/>
  <c r="AD626" i="3"/>
  <c r="AE626" i="3"/>
  <c r="AJ629" i="3"/>
  <c r="P629" i="3"/>
  <c r="U629" i="3" s="1"/>
  <c r="AU629" i="3"/>
  <c r="AV629" i="3" s="1"/>
  <c r="M631" i="3"/>
  <c r="N631" i="3" s="1"/>
  <c r="X628" i="3"/>
  <c r="R630" i="3"/>
  <c r="Q630" i="3"/>
  <c r="S630" i="3"/>
  <c r="AN630" i="3"/>
  <c r="T630" i="3"/>
  <c r="O630" i="3"/>
  <c r="AO629" i="3"/>
  <c r="L632" i="3"/>
  <c r="AL623" i="3"/>
  <c r="AM623" i="3" s="1"/>
  <c r="H623" i="3" s="1"/>
  <c r="I623" i="3" s="1"/>
  <c r="BA623" i="3" s="1"/>
  <c r="AR625" i="3" l="1"/>
  <c r="AS625" i="3"/>
  <c r="AT625" i="3" s="1"/>
  <c r="K625" i="3" s="1"/>
  <c r="Z629" i="3"/>
  <c r="AD627" i="3"/>
  <c r="AA628" i="3"/>
  <c r="AB628" i="3"/>
  <c r="AD628" i="3" s="1"/>
  <c r="BC624" i="3"/>
  <c r="BB624" i="3"/>
  <c r="BC623" i="3"/>
  <c r="BB623" i="3"/>
  <c r="AC629" i="3"/>
  <c r="AF627" i="3"/>
  <c r="AH627" i="3" s="1"/>
  <c r="AI627" i="3" s="1"/>
  <c r="M632" i="3"/>
  <c r="N632" i="3" s="1"/>
  <c r="X629" i="3"/>
  <c r="AB629" i="3" s="1"/>
  <c r="AF626" i="3"/>
  <c r="AH626" i="3" s="1"/>
  <c r="AI626" i="3" s="1"/>
  <c r="AJ630" i="3"/>
  <c r="P630" i="3"/>
  <c r="X630" i="3" s="1"/>
  <c r="AU630" i="3"/>
  <c r="AV630" i="3" s="1"/>
  <c r="R631" i="3"/>
  <c r="Q631" i="3"/>
  <c r="T631" i="3"/>
  <c r="S631" i="3"/>
  <c r="O631" i="3"/>
  <c r="AN631" i="3"/>
  <c r="AL625" i="3"/>
  <c r="AM625" i="3" s="1"/>
  <c r="H625" i="3" s="1"/>
  <c r="I625" i="3" s="1"/>
  <c r="BA625" i="3" s="1"/>
  <c r="AO630" i="3"/>
  <c r="V630" i="3"/>
  <c r="W630" i="3" s="1"/>
  <c r="L633" i="3"/>
  <c r="Y628" i="3"/>
  <c r="AP628" i="3"/>
  <c r="AQ628" i="3" s="1"/>
  <c r="J628" i="3" s="1"/>
  <c r="AE628" i="3" l="1"/>
  <c r="AF628" i="3" s="1"/>
  <c r="AH628" i="3" s="1"/>
  <c r="AI628" i="3" s="1"/>
  <c r="AG626" i="3"/>
  <c r="AG627" i="3"/>
  <c r="AS627" i="3" s="1"/>
  <c r="AA629" i="3"/>
  <c r="U630" i="3"/>
  <c r="Z630" i="3" s="1"/>
  <c r="AP630" i="3" s="1"/>
  <c r="AQ630" i="3" s="1"/>
  <c r="J630" i="3" s="1"/>
  <c r="BB625" i="3"/>
  <c r="BC625" i="3"/>
  <c r="Y630" i="3"/>
  <c r="AR627" i="3"/>
  <c r="L634" i="3"/>
  <c r="M633" i="3"/>
  <c r="N633" i="3" s="1"/>
  <c r="AP629" i="3"/>
  <c r="AQ629" i="3" s="1"/>
  <c r="J629" i="3" s="1"/>
  <c r="Y629" i="3"/>
  <c r="AO631" i="3"/>
  <c r="T632" i="3"/>
  <c r="S632" i="3"/>
  <c r="R632" i="3"/>
  <c r="Q632" i="3"/>
  <c r="O632" i="3"/>
  <c r="AN632" i="3"/>
  <c r="AD629" i="3"/>
  <c r="AE629" i="3"/>
  <c r="AS626" i="3"/>
  <c r="AR626" i="3"/>
  <c r="AK626" i="3"/>
  <c r="V631" i="3"/>
  <c r="W631" i="3" s="1"/>
  <c r="AU631" i="3"/>
  <c r="AV631" i="3" s="1"/>
  <c r="P631" i="3"/>
  <c r="U631" i="3" s="1"/>
  <c r="AJ631" i="3"/>
  <c r="AA630" i="3"/>
  <c r="AX625" i="3"/>
  <c r="AY625" i="3" s="1"/>
  <c r="Z631" i="3" l="1"/>
  <c r="AC630" i="3"/>
  <c r="AG628" i="3"/>
  <c r="AS628" i="3" s="1"/>
  <c r="AK627" i="3"/>
  <c r="AL627" i="3" s="1"/>
  <c r="AM627" i="3" s="1"/>
  <c r="H627" i="3" s="1"/>
  <c r="I627" i="3" s="1"/>
  <c r="BA627" i="3" s="1"/>
  <c r="AB630" i="3"/>
  <c r="AD630" i="3" s="1"/>
  <c r="AT627" i="3"/>
  <c r="K627" i="3" s="1"/>
  <c r="AX627" i="3" s="1"/>
  <c r="AY627" i="3" s="1"/>
  <c r="AT626" i="3"/>
  <c r="K626" i="3" s="1"/>
  <c r="X631" i="3"/>
  <c r="AB631" i="3" s="1"/>
  <c r="AC631" i="3"/>
  <c r="AR628" i="3"/>
  <c r="L635" i="3"/>
  <c r="AF629" i="3"/>
  <c r="AG629" i="3" s="1"/>
  <c r="AN633" i="3"/>
  <c r="R633" i="3"/>
  <c r="O633" i="3"/>
  <c r="S633" i="3"/>
  <c r="T633" i="3"/>
  <c r="Q633" i="3"/>
  <c r="V632" i="3"/>
  <c r="W632" i="3" s="1"/>
  <c r="AL626" i="3"/>
  <c r="AM626" i="3" s="1"/>
  <c r="H626" i="3" s="1"/>
  <c r="I626" i="3" s="1"/>
  <c r="BA626" i="3" s="1"/>
  <c r="AE630" i="3"/>
  <c r="AJ632" i="3"/>
  <c r="P632" i="3"/>
  <c r="X632" i="3" s="1"/>
  <c r="AU632" i="3"/>
  <c r="AV632" i="3" s="1"/>
  <c r="AK628" i="3"/>
  <c r="AO632" i="3"/>
  <c r="M634" i="3"/>
  <c r="Y631" i="3" l="1"/>
  <c r="AT628" i="3"/>
  <c r="K628" i="3" s="1"/>
  <c r="AX628" i="3" s="1"/>
  <c r="AY628" i="3" s="1"/>
  <c r="AP631" i="3"/>
  <c r="AQ631" i="3" s="1"/>
  <c r="J631" i="3" s="1"/>
  <c r="AA631" i="3"/>
  <c r="AX626" i="3"/>
  <c r="AY626" i="3" s="1"/>
  <c r="U632" i="3"/>
  <c r="Z632" i="3" s="1"/>
  <c r="AP632" i="3" s="1"/>
  <c r="AQ632" i="3" s="1"/>
  <c r="J632" i="3" s="1"/>
  <c r="AH629" i="3"/>
  <c r="AI629" i="3" s="1"/>
  <c r="AK629" i="3" s="1"/>
  <c r="Y632" i="3"/>
  <c r="BB627" i="3"/>
  <c r="BC627" i="3"/>
  <c r="V633" i="3"/>
  <c r="W633" i="3" s="1"/>
  <c r="AL628" i="3"/>
  <c r="AM628" i="3" s="1"/>
  <c r="H628" i="3" s="1"/>
  <c r="I628" i="3" s="1"/>
  <c r="BA628" i="3" s="1"/>
  <c r="M635" i="3"/>
  <c r="N635" i="3" s="1"/>
  <c r="BC626" i="3"/>
  <c r="BB626" i="3"/>
  <c r="L636" i="3"/>
  <c r="AE631" i="3"/>
  <c r="AD631" i="3"/>
  <c r="AO633" i="3"/>
  <c r="R634" i="3"/>
  <c r="S634" i="3"/>
  <c r="T634" i="3"/>
  <c r="AN634" i="3"/>
  <c r="O634" i="3"/>
  <c r="Q634" i="3"/>
  <c r="N634" i="3"/>
  <c r="AF630" i="3"/>
  <c r="AH630" i="3" s="1"/>
  <c r="AI630" i="3" s="1"/>
  <c r="AJ633" i="3"/>
  <c r="AU633" i="3"/>
  <c r="AV633" i="3" s="1"/>
  <c r="P633" i="3"/>
  <c r="U633" i="3" s="1"/>
  <c r="Z633" i="3" l="1"/>
  <c r="AS629" i="3"/>
  <c r="AT629" i="3" s="1"/>
  <c r="K629" i="3" s="1"/>
  <c r="AR629" i="3"/>
  <c r="AA632" i="3"/>
  <c r="AB632" i="3"/>
  <c r="AG630" i="3"/>
  <c r="AS630" i="3" s="1"/>
  <c r="AC632" i="3"/>
  <c r="AL629" i="3"/>
  <c r="AM629" i="3" s="1"/>
  <c r="H629" i="3" s="1"/>
  <c r="I629" i="3" s="1"/>
  <c r="BA629" i="3" s="1"/>
  <c r="X633" i="3"/>
  <c r="AB633" i="3" s="1"/>
  <c r="BB628" i="3"/>
  <c r="BC628" i="3"/>
  <c r="AC633" i="3"/>
  <c r="AR630" i="3"/>
  <c r="V634" i="3"/>
  <c r="W634" i="3" s="1"/>
  <c r="AK630" i="3"/>
  <c r="P634" i="3"/>
  <c r="U634" i="3" s="1"/>
  <c r="AJ634" i="3"/>
  <c r="AU634" i="3"/>
  <c r="AV634" i="3" s="1"/>
  <c r="AF631" i="3"/>
  <c r="AG631" i="3" s="1"/>
  <c r="L637" i="3"/>
  <c r="AO634" i="3"/>
  <c r="M636" i="3"/>
  <c r="R635" i="3"/>
  <c r="AN635" i="3"/>
  <c r="O635" i="3"/>
  <c r="T635" i="3"/>
  <c r="S635" i="3"/>
  <c r="Q635" i="3"/>
  <c r="AD632" i="3" l="1"/>
  <c r="AE632" i="3"/>
  <c r="AF632" i="3" s="1"/>
  <c r="AH632" i="3" s="1"/>
  <c r="AI632" i="3" s="1"/>
  <c r="Y633" i="3"/>
  <c r="AP633" i="3"/>
  <c r="AQ633" i="3" s="1"/>
  <c r="J633" i="3" s="1"/>
  <c r="Z634" i="3"/>
  <c r="AC634" i="3" s="1"/>
  <c r="AA633" i="3"/>
  <c r="AH631" i="3"/>
  <c r="AI631" i="3" s="1"/>
  <c r="AK631" i="3" s="1"/>
  <c r="AL631" i="3" s="1"/>
  <c r="AM631" i="3" s="1"/>
  <c r="H631" i="3" s="1"/>
  <c r="I631" i="3" s="1"/>
  <c r="BA631" i="3" s="1"/>
  <c r="BC629" i="3"/>
  <c r="BB629" i="3"/>
  <c r="AT630" i="3"/>
  <c r="K630" i="3" s="1"/>
  <c r="P635" i="3"/>
  <c r="U635" i="3" s="1"/>
  <c r="AU635" i="3"/>
  <c r="AV635" i="3" s="1"/>
  <c r="AJ635" i="3"/>
  <c r="R636" i="3"/>
  <c r="Q636" i="3"/>
  <c r="AN636" i="3"/>
  <c r="S636" i="3"/>
  <c r="O636" i="3"/>
  <c r="T636" i="3"/>
  <c r="V635" i="3"/>
  <c r="W635" i="3" s="1"/>
  <c r="AX629" i="3"/>
  <c r="AY629" i="3" s="1"/>
  <c r="AL630" i="3"/>
  <c r="AM630" i="3" s="1"/>
  <c r="H630" i="3" s="1"/>
  <c r="I630" i="3" s="1"/>
  <c r="BA630" i="3" s="1"/>
  <c r="M637" i="3"/>
  <c r="N637" i="3" s="1"/>
  <c r="AO635" i="3"/>
  <c r="X634" i="3"/>
  <c r="N636" i="3"/>
  <c r="L638" i="3"/>
  <c r="AD633" i="3"/>
  <c r="AE633" i="3"/>
  <c r="AA634" i="3" l="1"/>
  <c r="AR631" i="3"/>
  <c r="AS631" i="3"/>
  <c r="AX630" i="3"/>
  <c r="AY630" i="3" s="1"/>
  <c r="AO636" i="3"/>
  <c r="AG632" i="3"/>
  <c r="AK632" i="3" s="1"/>
  <c r="Z635" i="3"/>
  <c r="AC635" i="3" s="1"/>
  <c r="AR632" i="3"/>
  <c r="BB631" i="3"/>
  <c r="BC631" i="3"/>
  <c r="AB634" i="3"/>
  <c r="X635" i="3"/>
  <c r="R637" i="3"/>
  <c r="S637" i="3"/>
  <c r="Q637" i="3"/>
  <c r="T637" i="3"/>
  <c r="O637" i="3"/>
  <c r="AN637" i="3"/>
  <c r="Y634" i="3"/>
  <c r="AP634" i="3"/>
  <c r="AQ634" i="3" s="1"/>
  <c r="J634" i="3" s="1"/>
  <c r="BB630" i="3"/>
  <c r="BC630" i="3"/>
  <c r="AJ636" i="3"/>
  <c r="AU636" i="3"/>
  <c r="AV636" i="3" s="1"/>
  <c r="P636" i="3"/>
  <c r="X636" i="3" s="1"/>
  <c r="L639" i="3"/>
  <c r="AF633" i="3"/>
  <c r="AH633" i="3" s="1"/>
  <c r="AI633" i="3" s="1"/>
  <c r="M638" i="3"/>
  <c r="V636" i="3"/>
  <c r="W636" i="3" s="1"/>
  <c r="AT631" i="3" l="1"/>
  <c r="K631" i="3" s="1"/>
  <c r="AX631" i="3" s="1"/>
  <c r="AY631" i="3" s="1"/>
  <c r="AS632" i="3"/>
  <c r="AT632" i="3" s="1"/>
  <c r="K632" i="3" s="1"/>
  <c r="AB635" i="3"/>
  <c r="AA635" i="3"/>
  <c r="AG633" i="3"/>
  <c r="AK633" i="3" s="1"/>
  <c r="U636" i="3"/>
  <c r="Z636" i="3" s="1"/>
  <c r="AS633" i="3"/>
  <c r="AR633" i="3"/>
  <c r="Y636" i="3"/>
  <c r="V637" i="3"/>
  <c r="W637" i="3" s="1"/>
  <c r="AJ637" i="3"/>
  <c r="P637" i="3"/>
  <c r="U637" i="3" s="1"/>
  <c r="AU637" i="3"/>
  <c r="AV637" i="3" s="1"/>
  <c r="L640" i="3"/>
  <c r="M639" i="3"/>
  <c r="N639" i="3" s="1"/>
  <c r="T638" i="3"/>
  <c r="AN638" i="3"/>
  <c r="R638" i="3"/>
  <c r="O638" i="3"/>
  <c r="S638" i="3"/>
  <c r="Q638" i="3"/>
  <c r="Y635" i="3"/>
  <c r="AP635" i="3"/>
  <c r="AQ635" i="3" s="1"/>
  <c r="J635" i="3" s="1"/>
  <c r="AE635" i="3"/>
  <c r="AD635" i="3"/>
  <c r="N638" i="3"/>
  <c r="AO637" i="3"/>
  <c r="AE634" i="3"/>
  <c r="AD634" i="3"/>
  <c r="AL632" i="3"/>
  <c r="AM632" i="3" s="1"/>
  <c r="H632" i="3" s="1"/>
  <c r="I632" i="3" s="1"/>
  <c r="BA632" i="3" s="1"/>
  <c r="AT633" i="3" l="1"/>
  <c r="K633" i="3" s="1"/>
  <c r="AX633" i="3" s="1"/>
  <c r="AY633" i="3" s="1"/>
  <c r="AC636" i="3"/>
  <c r="AP636" i="3"/>
  <c r="AQ636" i="3" s="1"/>
  <c r="J636" i="3" s="1"/>
  <c r="AB636" i="3"/>
  <c r="AD636" i="3" s="1"/>
  <c r="AA636" i="3"/>
  <c r="AX632" i="3"/>
  <c r="AY632" i="3" s="1"/>
  <c r="Z637" i="3"/>
  <c r="AC637" i="3" s="1"/>
  <c r="M640" i="3"/>
  <c r="N640" i="3" s="1"/>
  <c r="AF635" i="3"/>
  <c r="AH635" i="3" s="1"/>
  <c r="AI635" i="3" s="1"/>
  <c r="BC632" i="3"/>
  <c r="BB632" i="3"/>
  <c r="AL633" i="3"/>
  <c r="AM633" i="3" s="1"/>
  <c r="H633" i="3" s="1"/>
  <c r="I633" i="3" s="1"/>
  <c r="BA633" i="3" s="1"/>
  <c r="V638" i="3"/>
  <c r="W638" i="3" s="1"/>
  <c r="AF634" i="3"/>
  <c r="AH634" i="3" s="1"/>
  <c r="AI634" i="3" s="1"/>
  <c r="AJ638" i="3"/>
  <c r="P638" i="3"/>
  <c r="X638" i="3" s="1"/>
  <c r="AU638" i="3"/>
  <c r="AV638" i="3" s="1"/>
  <c r="S639" i="3"/>
  <c r="R639" i="3"/>
  <c r="AN639" i="3"/>
  <c r="Q639" i="3"/>
  <c r="T639" i="3"/>
  <c r="O639" i="3"/>
  <c r="AO638" i="3"/>
  <c r="X637" i="3"/>
  <c r="L641" i="3"/>
  <c r="AG635" i="3" l="1"/>
  <c r="AE636" i="3"/>
  <c r="AF636" i="3" s="1"/>
  <c r="AG636" i="3" s="1"/>
  <c r="AA637" i="3"/>
  <c r="U638" i="3"/>
  <c r="Z638" i="3" s="1"/>
  <c r="AP638" i="3" s="1"/>
  <c r="AQ638" i="3" s="1"/>
  <c r="J638" i="3" s="1"/>
  <c r="AR634" i="3"/>
  <c r="Y638" i="3"/>
  <c r="L642" i="3"/>
  <c r="M641" i="3"/>
  <c r="N641" i="3" s="1"/>
  <c r="AO639" i="3"/>
  <c r="AS635" i="3"/>
  <c r="AR635" i="3"/>
  <c r="AG634" i="3"/>
  <c r="AK634" i="3" s="1"/>
  <c r="S640" i="3"/>
  <c r="R640" i="3"/>
  <c r="AN640" i="3"/>
  <c r="T640" i="3"/>
  <c r="Q640" i="3"/>
  <c r="O640" i="3"/>
  <c r="Y637" i="3"/>
  <c r="AP637" i="3"/>
  <c r="AQ637" i="3" s="1"/>
  <c r="J637" i="3" s="1"/>
  <c r="BC633" i="3"/>
  <c r="BB633" i="3"/>
  <c r="AB637" i="3"/>
  <c r="AJ639" i="3"/>
  <c r="P639" i="3"/>
  <c r="X639" i="3" s="1"/>
  <c r="AU639" i="3"/>
  <c r="AV639" i="3" s="1"/>
  <c r="AK635" i="3"/>
  <c r="V639" i="3"/>
  <c r="W639" i="3" s="1"/>
  <c r="AO640" i="3" l="1"/>
  <c r="AH636" i="3"/>
  <c r="AI636" i="3" s="1"/>
  <c r="AS636" i="3" s="1"/>
  <c r="U639" i="3"/>
  <c r="AT635" i="3"/>
  <c r="K635" i="3" s="1"/>
  <c r="AX635" i="3" s="1"/>
  <c r="AY635" i="3" s="1"/>
  <c r="L643" i="3"/>
  <c r="V640" i="3"/>
  <c r="W640" i="3" s="1"/>
  <c r="AE637" i="3"/>
  <c r="AD637" i="3"/>
  <c r="AJ640" i="3"/>
  <c r="P640" i="3"/>
  <c r="U640" i="3" s="1"/>
  <c r="AU640" i="3"/>
  <c r="AV640" i="3" s="1"/>
  <c r="Z639" i="3"/>
  <c r="AP639" i="3" s="1"/>
  <c r="AQ639" i="3" s="1"/>
  <c r="J639" i="3" s="1"/>
  <c r="Y639" i="3"/>
  <c r="AL635" i="3"/>
  <c r="AM635" i="3" s="1"/>
  <c r="H635" i="3" s="1"/>
  <c r="I635" i="3" s="1"/>
  <c r="BA635" i="3" s="1"/>
  <c r="AL634" i="3"/>
  <c r="AM634" i="3" s="1"/>
  <c r="H634" i="3" s="1"/>
  <c r="I634" i="3" s="1"/>
  <c r="BA634" i="3" s="1"/>
  <c r="M642" i="3"/>
  <c r="N642" i="3"/>
  <c r="AC638" i="3"/>
  <c r="AB638" i="3"/>
  <c r="AA638" i="3"/>
  <c r="R641" i="3"/>
  <c r="S641" i="3"/>
  <c r="T641" i="3"/>
  <c r="O641" i="3"/>
  <c r="AN641" i="3"/>
  <c r="Q641" i="3"/>
  <c r="AS634" i="3"/>
  <c r="AT634" i="3" s="1"/>
  <c r="K634" i="3" s="1"/>
  <c r="AK636" i="3" l="1"/>
  <c r="AL636" i="3" s="1"/>
  <c r="AM636" i="3" s="1"/>
  <c r="H636" i="3" s="1"/>
  <c r="I636" i="3" s="1"/>
  <c r="BA636" i="3" s="1"/>
  <c r="BC636" i="3" s="1"/>
  <c r="AR636" i="3"/>
  <c r="Z640" i="3"/>
  <c r="AC640" i="3" s="1"/>
  <c r="AT636" i="3"/>
  <c r="K636" i="3" s="1"/>
  <c r="BB635" i="3"/>
  <c r="BC635" i="3"/>
  <c r="AX634" i="3"/>
  <c r="AY634" i="3" s="1"/>
  <c r="BB634" i="3"/>
  <c r="BC634" i="3"/>
  <c r="AE638" i="3"/>
  <c r="AD638" i="3"/>
  <c r="M643" i="3"/>
  <c r="L644" i="3"/>
  <c r="P641" i="3"/>
  <c r="X641" i="3" s="1"/>
  <c r="AU641" i="3"/>
  <c r="AV641" i="3" s="1"/>
  <c r="AJ641" i="3"/>
  <c r="AO641" i="3"/>
  <c r="AF637" i="3"/>
  <c r="AH637" i="3" s="1"/>
  <c r="AI637" i="3" s="1"/>
  <c r="X640" i="3"/>
  <c r="AA640" i="3" s="1"/>
  <c r="AX636" i="3"/>
  <c r="AY636" i="3" s="1"/>
  <c r="S642" i="3"/>
  <c r="O642" i="3"/>
  <c r="Q642" i="3"/>
  <c r="R642" i="3"/>
  <c r="T642" i="3"/>
  <c r="AN642" i="3"/>
  <c r="V641" i="3"/>
  <c r="W641" i="3" s="1"/>
  <c r="AB639" i="3"/>
  <c r="AC639" i="3"/>
  <c r="AA639" i="3"/>
  <c r="BB636" i="3" l="1"/>
  <c r="AO642" i="3"/>
  <c r="U641" i="3"/>
  <c r="AB640" i="3"/>
  <c r="AE640" i="3" s="1"/>
  <c r="Z641" i="3"/>
  <c r="AA641" i="3" s="1"/>
  <c r="AR637" i="3"/>
  <c r="AE639" i="3"/>
  <c r="AD639" i="3"/>
  <c r="AN643" i="3"/>
  <c r="R643" i="3"/>
  <c r="O643" i="3"/>
  <c r="T643" i="3"/>
  <c r="S643" i="3"/>
  <c r="Q643" i="3"/>
  <c r="AG637" i="3"/>
  <c r="AK637" i="3" s="1"/>
  <c r="N643" i="3"/>
  <c r="P642" i="3"/>
  <c r="U642" i="3" s="1"/>
  <c r="AU642" i="3"/>
  <c r="AV642" i="3" s="1"/>
  <c r="AJ642" i="3"/>
  <c r="Y641" i="3"/>
  <c r="AF638" i="3"/>
  <c r="AH638" i="3" s="1"/>
  <c r="AI638" i="3" s="1"/>
  <c r="V642" i="3"/>
  <c r="W642" i="3" s="1"/>
  <c r="M644" i="3"/>
  <c r="Y640" i="3"/>
  <c r="AP640" i="3"/>
  <c r="AQ640" i="3" s="1"/>
  <c r="J640" i="3" s="1"/>
  <c r="L645" i="3"/>
  <c r="AC641" i="3" l="1"/>
  <c r="X642" i="3"/>
  <c r="Y642" i="3" s="1"/>
  <c r="AG638" i="3"/>
  <c r="AK638" i="3" s="1"/>
  <c r="AD640" i="3"/>
  <c r="AB641" i="3"/>
  <c r="AD641" i="3" s="1"/>
  <c r="AP641" i="3"/>
  <c r="AQ641" i="3" s="1"/>
  <c r="J641" i="3" s="1"/>
  <c r="Z642" i="3"/>
  <c r="AS638" i="3"/>
  <c r="AR638" i="3"/>
  <c r="S644" i="3"/>
  <c r="R644" i="3"/>
  <c r="AN644" i="3"/>
  <c r="Q644" i="3"/>
  <c r="O644" i="3"/>
  <c r="T644" i="3"/>
  <c r="AO643" i="3"/>
  <c r="AL637" i="3"/>
  <c r="AM637" i="3" s="1"/>
  <c r="H637" i="3" s="1"/>
  <c r="I637" i="3" s="1"/>
  <c r="BA637" i="3" s="1"/>
  <c r="L646" i="3"/>
  <c r="M645" i="3"/>
  <c r="AJ643" i="3"/>
  <c r="P643" i="3"/>
  <c r="U643" i="3" s="1"/>
  <c r="AU643" i="3"/>
  <c r="AV643" i="3" s="1"/>
  <c r="V643" i="3"/>
  <c r="W643" i="3" s="1"/>
  <c r="AF639" i="3"/>
  <c r="AH639" i="3" s="1"/>
  <c r="AI639" i="3" s="1"/>
  <c r="AG639" i="3"/>
  <c r="N644" i="3"/>
  <c r="AF640" i="3"/>
  <c r="AS637" i="3"/>
  <c r="AT637" i="3" s="1"/>
  <c r="K637" i="3" s="1"/>
  <c r="AA642" i="3" l="1"/>
  <c r="AE641" i="3"/>
  <c r="AF641" i="3" s="1"/>
  <c r="AG641" i="3" s="1"/>
  <c r="AH640" i="3"/>
  <c r="AI640" i="3" s="1"/>
  <c r="AR640" i="3" s="1"/>
  <c r="AC642" i="3"/>
  <c r="AT638" i="3"/>
  <c r="K638" i="3" s="1"/>
  <c r="AX638" i="3" s="1"/>
  <c r="AY638" i="3" s="1"/>
  <c r="AB642" i="3"/>
  <c r="AP642" i="3"/>
  <c r="AQ642" i="3" s="1"/>
  <c r="J642" i="3" s="1"/>
  <c r="Z643" i="3"/>
  <c r="AC643" i="3" s="1"/>
  <c r="AO644" i="3"/>
  <c r="AS639" i="3"/>
  <c r="AR639" i="3"/>
  <c r="L647" i="3"/>
  <c r="M646" i="3"/>
  <c r="BC637" i="3"/>
  <c r="BB637" i="3"/>
  <c r="R645" i="3"/>
  <c r="S645" i="3"/>
  <c r="O645" i="3"/>
  <c r="T645" i="3"/>
  <c r="AN645" i="3"/>
  <c r="Q645" i="3"/>
  <c r="N645" i="3"/>
  <c r="P644" i="3"/>
  <c r="U644" i="3" s="1"/>
  <c r="AJ644" i="3"/>
  <c r="AU644" i="3"/>
  <c r="AV644" i="3" s="1"/>
  <c r="AK639" i="3"/>
  <c r="X643" i="3"/>
  <c r="AL638" i="3"/>
  <c r="AM638" i="3" s="1"/>
  <c r="H638" i="3" s="1"/>
  <c r="I638" i="3" s="1"/>
  <c r="BA638" i="3" s="1"/>
  <c r="AX637" i="3"/>
  <c r="AY637" i="3" s="1"/>
  <c r="AG640" i="3"/>
  <c r="AK640" i="3" s="1"/>
  <c r="V644" i="3"/>
  <c r="W644" i="3" s="1"/>
  <c r="AD642" i="3" l="1"/>
  <c r="AE642" i="3"/>
  <c r="AF642" i="3" s="1"/>
  <c r="AG642" i="3" s="1"/>
  <c r="AT639" i="3"/>
  <c r="K639" i="3" s="1"/>
  <c r="AX639" i="3" s="1"/>
  <c r="AY639" i="3" s="1"/>
  <c r="AH641" i="3"/>
  <c r="AI641" i="3" s="1"/>
  <c r="AK641" i="3" s="1"/>
  <c r="AL641" i="3" s="1"/>
  <c r="AM641" i="3" s="1"/>
  <c r="H641" i="3" s="1"/>
  <c r="I641" i="3" s="1"/>
  <c r="BA641" i="3" s="1"/>
  <c r="Z644" i="3"/>
  <c r="AC644" i="3" s="1"/>
  <c r="BB638" i="3"/>
  <c r="BC638" i="3"/>
  <c r="V645" i="3"/>
  <c r="W645" i="3" s="1"/>
  <c r="R646" i="3"/>
  <c r="AN646" i="3"/>
  <c r="Q646" i="3"/>
  <c r="O646" i="3"/>
  <c r="T646" i="3"/>
  <c r="S646" i="3"/>
  <c r="N646" i="3"/>
  <c r="X644" i="3"/>
  <c r="Y643" i="3"/>
  <c r="AP643" i="3"/>
  <c r="AQ643" i="3" s="1"/>
  <c r="J643" i="3" s="1"/>
  <c r="AL639" i="3"/>
  <c r="AM639" i="3" s="1"/>
  <c r="H639" i="3" s="1"/>
  <c r="I639" i="3" s="1"/>
  <c r="BA639" i="3" s="1"/>
  <c r="AL640" i="3"/>
  <c r="AM640" i="3" s="1"/>
  <c r="H640" i="3" s="1"/>
  <c r="I640" i="3" s="1"/>
  <c r="BA640" i="3" s="1"/>
  <c r="AJ645" i="3"/>
  <c r="AU645" i="3"/>
  <c r="AV645" i="3" s="1"/>
  <c r="P645" i="3"/>
  <c r="U645" i="3" s="1"/>
  <c r="Z645" i="3" s="1"/>
  <c r="AB643" i="3"/>
  <c r="L648" i="3"/>
  <c r="M647" i="3"/>
  <c r="AO645" i="3"/>
  <c r="AS640" i="3"/>
  <c r="AT640" i="3" s="1"/>
  <c r="K640" i="3" s="1"/>
  <c r="AA643" i="3"/>
  <c r="AS641" i="3" l="1"/>
  <c r="AR641" i="3"/>
  <c r="AA644" i="3"/>
  <c r="AO646" i="3"/>
  <c r="AB644" i="3"/>
  <c r="AE644" i="3" s="1"/>
  <c r="AH642" i="3"/>
  <c r="AI642" i="3" s="1"/>
  <c r="AK642" i="3" s="1"/>
  <c r="X645" i="3"/>
  <c r="AA645" i="3" s="1"/>
  <c r="BC639" i="3"/>
  <c r="BB639" i="3"/>
  <c r="AC645" i="3"/>
  <c r="AX640" i="3"/>
  <c r="AY640" i="3" s="1"/>
  <c r="BB641" i="3"/>
  <c r="BC641" i="3"/>
  <c r="L649" i="3"/>
  <c r="M648" i="3"/>
  <c r="N648" i="3" s="1"/>
  <c r="Y644" i="3"/>
  <c r="AP644" i="3"/>
  <c r="AQ644" i="3" s="1"/>
  <c r="J644" i="3" s="1"/>
  <c r="AU646" i="3"/>
  <c r="AV646" i="3" s="1"/>
  <c r="AJ646" i="3"/>
  <c r="P646" i="3"/>
  <c r="X646" i="3" s="1"/>
  <c r="BB640" i="3"/>
  <c r="BC640" i="3"/>
  <c r="R647" i="3"/>
  <c r="S647" i="3"/>
  <c r="AN647" i="3"/>
  <c r="T647" i="3"/>
  <c r="O647" i="3"/>
  <c r="Q647" i="3"/>
  <c r="V646" i="3"/>
  <c r="W646" i="3" s="1"/>
  <c r="AE643" i="3"/>
  <c r="AD643" i="3"/>
  <c r="N647" i="3"/>
  <c r="AR642" i="3" l="1"/>
  <c r="AT641" i="3"/>
  <c r="K641" i="3" s="1"/>
  <c r="AX641" i="3" s="1"/>
  <c r="AY641" i="3" s="1"/>
  <c r="AD644" i="3"/>
  <c r="AS642" i="3"/>
  <c r="AO647" i="3"/>
  <c r="Y645" i="3"/>
  <c r="AP645" i="3"/>
  <c r="AQ645" i="3" s="1"/>
  <c r="J645" i="3" s="1"/>
  <c r="AB645" i="3"/>
  <c r="AE645" i="3" s="1"/>
  <c r="AL642" i="3"/>
  <c r="AM642" i="3" s="1"/>
  <c r="H642" i="3" s="1"/>
  <c r="I642" i="3" s="1"/>
  <c r="BA642" i="3" s="1"/>
  <c r="Y646" i="3"/>
  <c r="AF643" i="3"/>
  <c r="AH643" i="3" s="1"/>
  <c r="AI643" i="3" s="1"/>
  <c r="U646" i="3"/>
  <c r="Z646" i="3" s="1"/>
  <c r="S648" i="3"/>
  <c r="T648" i="3"/>
  <c r="AN648" i="3"/>
  <c r="Q648" i="3"/>
  <c r="R648" i="3"/>
  <c r="O648" i="3"/>
  <c r="AJ647" i="3"/>
  <c r="AU647" i="3"/>
  <c r="AV647" i="3" s="1"/>
  <c r="P647" i="3"/>
  <c r="X647" i="3" s="1"/>
  <c r="L650" i="3"/>
  <c r="M649" i="3"/>
  <c r="N649" i="3" s="1"/>
  <c r="AF644" i="3"/>
  <c r="AH644" i="3" s="1"/>
  <c r="AI644" i="3" s="1"/>
  <c r="AT642" i="3"/>
  <c r="K642" i="3" s="1"/>
  <c r="V647" i="3"/>
  <c r="W647" i="3" s="1"/>
  <c r="AD645" i="3" l="1"/>
  <c r="BB642" i="3"/>
  <c r="BC642" i="3"/>
  <c r="AG644" i="3"/>
  <c r="AS644" i="3" s="1"/>
  <c r="AR644" i="3"/>
  <c r="Y647" i="3"/>
  <c r="AR643" i="3"/>
  <c r="AF645" i="3"/>
  <c r="AG645" i="3" s="1"/>
  <c r="S649" i="3"/>
  <c r="T649" i="3"/>
  <c r="Q649" i="3"/>
  <c r="R649" i="3"/>
  <c r="AN649" i="3"/>
  <c r="O649" i="3"/>
  <c r="L651" i="3"/>
  <c r="AA646" i="3"/>
  <c r="AB646" i="3"/>
  <c r="AC646" i="3"/>
  <c r="AG643" i="3"/>
  <c r="AK643" i="3" s="1"/>
  <c r="M650" i="3"/>
  <c r="N650" i="3" s="1"/>
  <c r="U647" i="3"/>
  <c r="Z647" i="3" s="1"/>
  <c r="AJ648" i="3"/>
  <c r="P648" i="3"/>
  <c r="U648" i="3" s="1"/>
  <c r="AU648" i="3"/>
  <c r="AV648" i="3" s="1"/>
  <c r="AP646" i="3"/>
  <c r="AQ646" i="3" s="1"/>
  <c r="J646" i="3" s="1"/>
  <c r="V648" i="3"/>
  <c r="W648" i="3" s="1"/>
  <c r="AX642" i="3"/>
  <c r="AY642" i="3" s="1"/>
  <c r="AO648" i="3"/>
  <c r="AK644" i="3" l="1"/>
  <c r="AL644" i="3" s="1"/>
  <c r="AM644" i="3" s="1"/>
  <c r="H644" i="3" s="1"/>
  <c r="I644" i="3" s="1"/>
  <c r="BA644" i="3" s="1"/>
  <c r="AT644" i="3"/>
  <c r="K644" i="3" s="1"/>
  <c r="AX644" i="3" s="1"/>
  <c r="AY644" i="3" s="1"/>
  <c r="AH645" i="3"/>
  <c r="AI645" i="3" s="1"/>
  <c r="AS645" i="3" s="1"/>
  <c r="AS643" i="3"/>
  <c r="AT643" i="3" s="1"/>
  <c r="K643" i="3" s="1"/>
  <c r="Z648" i="3"/>
  <c r="AC648" i="3" s="1"/>
  <c r="AE646" i="3"/>
  <c r="AD646" i="3"/>
  <c r="AA647" i="3"/>
  <c r="AB647" i="3"/>
  <c r="AC647" i="3"/>
  <c r="L652" i="3"/>
  <c r="AJ649" i="3"/>
  <c r="AU649" i="3"/>
  <c r="AV649" i="3" s="1"/>
  <c r="P649" i="3"/>
  <c r="X649" i="3" s="1"/>
  <c r="X648" i="3"/>
  <c r="V649" i="3"/>
  <c r="W649" i="3" s="1"/>
  <c r="R650" i="3"/>
  <c r="AN650" i="3"/>
  <c r="S650" i="3"/>
  <c r="T650" i="3"/>
  <c r="O650" i="3"/>
  <c r="Q650" i="3"/>
  <c r="AP647" i="3"/>
  <c r="AQ647" i="3" s="1"/>
  <c r="J647" i="3" s="1"/>
  <c r="AO649" i="3"/>
  <c r="AK645" i="3"/>
  <c r="M651" i="3"/>
  <c r="AL643" i="3"/>
  <c r="AM643" i="3" s="1"/>
  <c r="H643" i="3" s="1"/>
  <c r="I643" i="3" s="1"/>
  <c r="BA643" i="3" s="1"/>
  <c r="AR645" i="3" l="1"/>
  <c r="AO650" i="3"/>
  <c r="AT645" i="3"/>
  <c r="K645" i="3" s="1"/>
  <c r="AX645" i="3" s="1"/>
  <c r="AY645" i="3" s="1"/>
  <c r="AB648" i="3"/>
  <c r="AE648" i="3" s="1"/>
  <c r="Y649" i="3"/>
  <c r="BB643" i="3"/>
  <c r="BC643" i="3"/>
  <c r="AF646" i="3"/>
  <c r="AH646" i="3" s="1"/>
  <c r="AI646" i="3" s="1"/>
  <c r="R651" i="3"/>
  <c r="AN651" i="3"/>
  <c r="Q651" i="3"/>
  <c r="T651" i="3"/>
  <c r="S651" i="3"/>
  <c r="O651" i="3"/>
  <c r="P650" i="3"/>
  <c r="X650" i="3" s="1"/>
  <c r="AJ650" i="3"/>
  <c r="AU650" i="3"/>
  <c r="AV650" i="3" s="1"/>
  <c r="U649" i="3"/>
  <c r="Z649" i="3" s="1"/>
  <c r="AP649" i="3" s="1"/>
  <c r="AQ649" i="3" s="1"/>
  <c r="J649" i="3" s="1"/>
  <c r="AX643" i="3"/>
  <c r="AY643" i="3" s="1"/>
  <c r="N651" i="3"/>
  <c r="Y648" i="3"/>
  <c r="AP648" i="3"/>
  <c r="AQ648" i="3" s="1"/>
  <c r="J648" i="3" s="1"/>
  <c r="L653" i="3"/>
  <c r="AL645" i="3"/>
  <c r="AM645" i="3" s="1"/>
  <c r="H645" i="3" s="1"/>
  <c r="I645" i="3" s="1"/>
  <c r="BA645" i="3" s="1"/>
  <c r="V650" i="3"/>
  <c r="W650" i="3" s="1"/>
  <c r="M652" i="3"/>
  <c r="AE647" i="3"/>
  <c r="AD647" i="3"/>
  <c r="BC644" i="3"/>
  <c r="BB644" i="3"/>
  <c r="AA648" i="3"/>
  <c r="AD648" i="3" l="1"/>
  <c r="AO651" i="3"/>
  <c r="U650" i="3"/>
  <c r="Z650" i="3" s="1"/>
  <c r="AR646" i="3"/>
  <c r="BB645" i="3"/>
  <c r="BC645" i="3"/>
  <c r="Y650" i="3"/>
  <c r="AP650" i="3"/>
  <c r="AQ650" i="3" s="1"/>
  <c r="J650" i="3" s="1"/>
  <c r="AG646" i="3"/>
  <c r="AK646" i="3" s="1"/>
  <c r="AU651" i="3"/>
  <c r="AV651" i="3" s="1"/>
  <c r="AJ651" i="3"/>
  <c r="P651" i="3"/>
  <c r="U651" i="3" s="1"/>
  <c r="L654" i="3"/>
  <c r="V651" i="3"/>
  <c r="W651" i="3" s="1"/>
  <c r="M653" i="3"/>
  <c r="N653" i="3" s="1"/>
  <c r="T652" i="3"/>
  <c r="O652" i="3"/>
  <c r="R652" i="3"/>
  <c r="S652" i="3"/>
  <c r="Q652" i="3"/>
  <c r="AN652" i="3"/>
  <c r="AC650" i="3"/>
  <c r="AB650" i="3"/>
  <c r="AA650" i="3"/>
  <c r="AF648" i="3"/>
  <c r="AA649" i="3"/>
  <c r="AC649" i="3"/>
  <c r="AB649" i="3"/>
  <c r="AF647" i="3"/>
  <c r="AH647" i="3" s="1"/>
  <c r="AI647" i="3" s="1"/>
  <c r="N652" i="3"/>
  <c r="AH648" i="3" l="1"/>
  <c r="AI648" i="3" s="1"/>
  <c r="AR648" i="3" s="1"/>
  <c r="AG647" i="3"/>
  <c r="AK647" i="3"/>
  <c r="AL647" i="3" s="1"/>
  <c r="AM647" i="3" s="1"/>
  <c r="H647" i="3" s="1"/>
  <c r="I647" i="3" s="1"/>
  <c r="BA647" i="3" s="1"/>
  <c r="Z651" i="3"/>
  <c r="AC651" i="3" s="1"/>
  <c r="AS646" i="3"/>
  <c r="AT646" i="3" s="1"/>
  <c r="K646" i="3" s="1"/>
  <c r="AS647" i="3"/>
  <c r="AR647" i="3"/>
  <c r="V652" i="3"/>
  <c r="W652" i="3" s="1"/>
  <c r="X651" i="3"/>
  <c r="M654" i="3"/>
  <c r="AD650" i="3"/>
  <c r="AE650" i="3"/>
  <c r="AJ652" i="3"/>
  <c r="AU652" i="3"/>
  <c r="AV652" i="3" s="1"/>
  <c r="P652" i="3"/>
  <c r="X652" i="3" s="1"/>
  <c r="AG648" i="3"/>
  <c r="AE649" i="3"/>
  <c r="AD649" i="3"/>
  <c r="AO652" i="3"/>
  <c r="S653" i="3"/>
  <c r="R653" i="3"/>
  <c r="Q653" i="3"/>
  <c r="T653" i="3"/>
  <c r="AN653" i="3"/>
  <c r="O653" i="3"/>
  <c r="L655" i="3"/>
  <c r="AL646" i="3"/>
  <c r="AM646" i="3" s="1"/>
  <c r="H646" i="3" s="1"/>
  <c r="I646" i="3" s="1"/>
  <c r="BA646" i="3" s="1"/>
  <c r="AK648" i="3" l="1"/>
  <c r="AL648" i="3" s="1"/>
  <c r="AM648" i="3" s="1"/>
  <c r="H648" i="3" s="1"/>
  <c r="I648" i="3" s="1"/>
  <c r="BA648" i="3" s="1"/>
  <c r="AA651" i="3"/>
  <c r="AX646" i="3"/>
  <c r="AY646" i="3" s="1"/>
  <c r="AT647" i="3"/>
  <c r="K647" i="3" s="1"/>
  <c r="AX647" i="3" s="1"/>
  <c r="AY647" i="3" s="1"/>
  <c r="Y652" i="3"/>
  <c r="BB647" i="3"/>
  <c r="BC647" i="3"/>
  <c r="BB646" i="3"/>
  <c r="BC646" i="3"/>
  <c r="AP651" i="3"/>
  <c r="AQ651" i="3" s="1"/>
  <c r="J651" i="3" s="1"/>
  <c r="Y651" i="3"/>
  <c r="U652" i="3"/>
  <c r="Z652" i="3" s="1"/>
  <c r="AP652" i="3" s="1"/>
  <c r="AQ652" i="3" s="1"/>
  <c r="J652" i="3" s="1"/>
  <c r="AO653" i="3"/>
  <c r="AF650" i="3"/>
  <c r="AG650" i="3" s="1"/>
  <c r="AB651" i="3"/>
  <c r="V653" i="3"/>
  <c r="W653" i="3" s="1"/>
  <c r="P653" i="3"/>
  <c r="X653" i="3" s="1"/>
  <c r="AJ653" i="3"/>
  <c r="AU653" i="3"/>
  <c r="AV653" i="3" s="1"/>
  <c r="S654" i="3"/>
  <c r="R654" i="3"/>
  <c r="T654" i="3"/>
  <c r="O654" i="3"/>
  <c r="AN654" i="3"/>
  <c r="Q654" i="3"/>
  <c r="L656" i="3"/>
  <c r="M655" i="3"/>
  <c r="AS648" i="3"/>
  <c r="AT648" i="3" s="1"/>
  <c r="K648" i="3" s="1"/>
  <c r="AF649" i="3"/>
  <c r="AH649" i="3" s="1"/>
  <c r="AI649" i="3" s="1"/>
  <c r="N654" i="3"/>
  <c r="AH650" i="3" l="1"/>
  <c r="AI650" i="3" s="1"/>
  <c r="AK650" i="3" s="1"/>
  <c r="AO654" i="3"/>
  <c r="AG649" i="3"/>
  <c r="AK649" i="3" s="1"/>
  <c r="AR649" i="3"/>
  <c r="AX648" i="3"/>
  <c r="AY648" i="3" s="1"/>
  <c r="Y653" i="3"/>
  <c r="S655" i="3"/>
  <c r="Q655" i="3"/>
  <c r="R655" i="3"/>
  <c r="AN655" i="3"/>
  <c r="O655" i="3"/>
  <c r="T655" i="3"/>
  <c r="BC648" i="3"/>
  <c r="BB648" i="3"/>
  <c r="N655" i="3"/>
  <c r="V654" i="3"/>
  <c r="W654" i="3" s="1"/>
  <c r="AD651" i="3"/>
  <c r="AE651" i="3"/>
  <c r="P654" i="3"/>
  <c r="X654" i="3" s="1"/>
  <c r="AJ654" i="3"/>
  <c r="AU654" i="3"/>
  <c r="AV654" i="3" s="1"/>
  <c r="AC652" i="3"/>
  <c r="AA652" i="3"/>
  <c r="AB652" i="3"/>
  <c r="U653" i="3"/>
  <c r="Z653" i="3" s="1"/>
  <c r="AP653" i="3" s="1"/>
  <c r="AQ653" i="3" s="1"/>
  <c r="J653" i="3" s="1"/>
  <c r="L657" i="3"/>
  <c r="M656" i="3"/>
  <c r="N656" i="3" s="1"/>
  <c r="AR650" i="3" l="1"/>
  <c r="AS650" i="3"/>
  <c r="AS649" i="3"/>
  <c r="AT649" i="3" s="1"/>
  <c r="K649" i="3" s="1"/>
  <c r="AX649" i="3" s="1"/>
  <c r="AY649" i="3" s="1"/>
  <c r="AL650" i="3"/>
  <c r="AM650" i="3" s="1"/>
  <c r="H650" i="3" s="1"/>
  <c r="I650" i="3" s="1"/>
  <c r="BA650" i="3" s="1"/>
  <c r="AO655" i="3"/>
  <c r="AT650" i="3"/>
  <c r="K650" i="3" s="1"/>
  <c r="Y654" i="3"/>
  <c r="V655" i="3"/>
  <c r="W655" i="3" s="1"/>
  <c r="L658" i="3"/>
  <c r="M657" i="3"/>
  <c r="AL649" i="3"/>
  <c r="AM649" i="3" s="1"/>
  <c r="H649" i="3" s="1"/>
  <c r="I649" i="3" s="1"/>
  <c r="BA649" i="3" s="1"/>
  <c r="AF651" i="3"/>
  <c r="AG651" i="3" s="1"/>
  <c r="AE652" i="3"/>
  <c r="AD652" i="3"/>
  <c r="AJ655" i="3"/>
  <c r="P655" i="3"/>
  <c r="X655" i="3" s="1"/>
  <c r="AU655" i="3"/>
  <c r="AV655" i="3" s="1"/>
  <c r="AC653" i="3"/>
  <c r="AA653" i="3"/>
  <c r="AB653" i="3"/>
  <c r="U654" i="3"/>
  <c r="Z654" i="3" s="1"/>
  <c r="AP654" i="3" s="1"/>
  <c r="AQ654" i="3" s="1"/>
  <c r="J654" i="3" s="1"/>
  <c r="Q656" i="3"/>
  <c r="AN656" i="3"/>
  <c r="O656" i="3"/>
  <c r="R656" i="3"/>
  <c r="S656" i="3"/>
  <c r="T656" i="3"/>
  <c r="U655" i="3" l="1"/>
  <c r="Z655" i="3" s="1"/>
  <c r="AB655" i="3" s="1"/>
  <c r="AX650" i="3"/>
  <c r="AY650" i="3" s="1"/>
  <c r="AH651" i="3"/>
  <c r="AI651" i="3" s="1"/>
  <c r="AK651" i="3" s="1"/>
  <c r="AL651" i="3" s="1"/>
  <c r="AM651" i="3" s="1"/>
  <c r="H651" i="3" s="1"/>
  <c r="I651" i="3" s="1"/>
  <c r="BA651" i="3" s="1"/>
  <c r="Y655" i="3"/>
  <c r="BB649" i="3"/>
  <c r="BC649" i="3"/>
  <c r="BB650" i="3"/>
  <c r="BC650" i="3"/>
  <c r="V656" i="3"/>
  <c r="W656" i="3" s="1"/>
  <c r="AD653" i="3"/>
  <c r="AE653" i="3"/>
  <c r="P656" i="3"/>
  <c r="X656" i="3" s="1"/>
  <c r="AU656" i="3"/>
  <c r="AV656" i="3" s="1"/>
  <c r="AJ656" i="3"/>
  <c r="AF652" i="3"/>
  <c r="AG652" i="3" s="1"/>
  <c r="Q657" i="3"/>
  <c r="R657" i="3"/>
  <c r="S657" i="3"/>
  <c r="O657" i="3"/>
  <c r="AN657" i="3"/>
  <c r="T657" i="3"/>
  <c r="M658" i="3"/>
  <c r="N658" i="3" s="1"/>
  <c r="L659" i="3"/>
  <c r="AB654" i="3"/>
  <c r="AA654" i="3"/>
  <c r="AC654" i="3"/>
  <c r="N657" i="3"/>
  <c r="AO656" i="3"/>
  <c r="AC655" i="3" l="1"/>
  <c r="AA655" i="3"/>
  <c r="AP655" i="3"/>
  <c r="AQ655" i="3" s="1"/>
  <c r="J655" i="3" s="1"/>
  <c r="AS651" i="3"/>
  <c r="AR651" i="3"/>
  <c r="AT651" i="3" s="1"/>
  <c r="K651" i="3" s="1"/>
  <c r="Y656" i="3"/>
  <c r="BC651" i="3"/>
  <c r="BB651" i="3"/>
  <c r="AH652" i="3"/>
  <c r="AI652" i="3" s="1"/>
  <c r="L660" i="3"/>
  <c r="AF653" i="3"/>
  <c r="AG653" i="3" s="1"/>
  <c r="AE654" i="3"/>
  <c r="AD654" i="3"/>
  <c r="M659" i="3"/>
  <c r="N659" i="3" s="1"/>
  <c r="Q658" i="3"/>
  <c r="R658" i="3"/>
  <c r="O658" i="3"/>
  <c r="S658" i="3"/>
  <c r="AN658" i="3"/>
  <c r="T658" i="3"/>
  <c r="AO657" i="3"/>
  <c r="U656" i="3"/>
  <c r="Z656" i="3" s="1"/>
  <c r="AP656" i="3" s="1"/>
  <c r="AQ656" i="3" s="1"/>
  <c r="J656" i="3" s="1"/>
  <c r="P657" i="3"/>
  <c r="X657" i="3" s="1"/>
  <c r="AU657" i="3"/>
  <c r="AV657" i="3" s="1"/>
  <c r="AJ657" i="3"/>
  <c r="V657" i="3"/>
  <c r="W657" i="3" s="1"/>
  <c r="AD655" i="3"/>
  <c r="AE655" i="3"/>
  <c r="AO658" i="3" l="1"/>
  <c r="U657" i="3"/>
  <c r="Z657" i="3" s="1"/>
  <c r="AH653" i="3"/>
  <c r="AI653" i="3" s="1"/>
  <c r="AK653" i="3" s="1"/>
  <c r="Y657" i="3"/>
  <c r="AX651" i="3"/>
  <c r="AY651" i="3" s="1"/>
  <c r="M660" i="3"/>
  <c r="N660" i="3" s="1"/>
  <c r="AS652" i="3"/>
  <c r="AR652" i="3"/>
  <c r="AK652" i="3"/>
  <c r="AF654" i="3"/>
  <c r="AH654" i="3" s="1"/>
  <c r="AI654" i="3" s="1"/>
  <c r="AF655" i="3"/>
  <c r="AG655" i="3" s="1"/>
  <c r="P658" i="3"/>
  <c r="X658" i="3" s="1"/>
  <c r="AU658" i="3"/>
  <c r="AV658" i="3" s="1"/>
  <c r="AJ658" i="3"/>
  <c r="AC656" i="3"/>
  <c r="AA656" i="3"/>
  <c r="AB656" i="3"/>
  <c r="V658" i="3"/>
  <c r="W658" i="3" s="1"/>
  <c r="AN659" i="3"/>
  <c r="Q659" i="3"/>
  <c r="O659" i="3"/>
  <c r="R659" i="3"/>
  <c r="S659" i="3"/>
  <c r="T659" i="3"/>
  <c r="L661" i="3"/>
  <c r="AS653" i="3" l="1"/>
  <c r="AT653" i="3" s="1"/>
  <c r="K653" i="3" s="1"/>
  <c r="AR653" i="3"/>
  <c r="AG654" i="3"/>
  <c r="AK654" i="3" s="1"/>
  <c r="AL654" i="3" s="1"/>
  <c r="AM654" i="3" s="1"/>
  <c r="H654" i="3" s="1"/>
  <c r="I654" i="3" s="1"/>
  <c r="BA654" i="3" s="1"/>
  <c r="AH655" i="3"/>
  <c r="AI655" i="3" s="1"/>
  <c r="AK655" i="3" s="1"/>
  <c r="AL655" i="3" s="1"/>
  <c r="AM655" i="3" s="1"/>
  <c r="H655" i="3" s="1"/>
  <c r="I655" i="3" s="1"/>
  <c r="BA655" i="3" s="1"/>
  <c r="AO659" i="3"/>
  <c r="Y658" i="3"/>
  <c r="AB657" i="3"/>
  <c r="AA657" i="3"/>
  <c r="AC657" i="3"/>
  <c r="S660" i="3"/>
  <c r="R660" i="3"/>
  <c r="T660" i="3"/>
  <c r="O660" i="3"/>
  <c r="Q660" i="3"/>
  <c r="AN660" i="3"/>
  <c r="L662" i="3"/>
  <c r="U658" i="3"/>
  <c r="Z658" i="3" s="1"/>
  <c r="AP658" i="3" s="1"/>
  <c r="AQ658" i="3" s="1"/>
  <c r="J658" i="3" s="1"/>
  <c r="AL652" i="3"/>
  <c r="AM652" i="3" s="1"/>
  <c r="H652" i="3" s="1"/>
  <c r="I652" i="3" s="1"/>
  <c r="BA652" i="3" s="1"/>
  <c r="AS654" i="3"/>
  <c r="AR654" i="3"/>
  <c r="V659" i="3"/>
  <c r="W659" i="3" s="1"/>
  <c r="AL653" i="3"/>
  <c r="AM653" i="3" s="1"/>
  <c r="H653" i="3" s="1"/>
  <c r="I653" i="3" s="1"/>
  <c r="BA653" i="3" s="1"/>
  <c r="AT652" i="3"/>
  <c r="K652" i="3" s="1"/>
  <c r="AE656" i="3"/>
  <c r="AD656" i="3"/>
  <c r="M661" i="3"/>
  <c r="P659" i="3"/>
  <c r="U659" i="3" s="1"/>
  <c r="AU659" i="3"/>
  <c r="AV659" i="3" s="1"/>
  <c r="AJ659" i="3"/>
  <c r="AP657" i="3"/>
  <c r="AQ657" i="3" s="1"/>
  <c r="J657" i="3" s="1"/>
  <c r="AR655" i="3" l="1"/>
  <c r="AS655" i="3"/>
  <c r="AT655" i="3" s="1"/>
  <c r="K655" i="3" s="1"/>
  <c r="AO660" i="3"/>
  <c r="Z659" i="3"/>
  <c r="AC659" i="3" s="1"/>
  <c r="X659" i="3"/>
  <c r="Y659" i="3" s="1"/>
  <c r="BC655" i="3"/>
  <c r="BB655" i="3"/>
  <c r="AX653" i="3"/>
  <c r="AY653" i="3" s="1"/>
  <c r="BB653" i="3"/>
  <c r="BC653" i="3"/>
  <c r="P660" i="3"/>
  <c r="X660" i="3" s="1"/>
  <c r="AJ660" i="3"/>
  <c r="AU660" i="3"/>
  <c r="AV660" i="3" s="1"/>
  <c r="AF656" i="3"/>
  <c r="AG656" i="3" s="1"/>
  <c r="AE657" i="3"/>
  <c r="AD657" i="3"/>
  <c r="M662" i="3"/>
  <c r="N662" i="3" s="1"/>
  <c r="BC654" i="3"/>
  <c r="BB654" i="3"/>
  <c r="AT654" i="3"/>
  <c r="K654" i="3" s="1"/>
  <c r="AB658" i="3"/>
  <c r="AA658" i="3"/>
  <c r="AC658" i="3"/>
  <c r="V660" i="3"/>
  <c r="W660" i="3" s="1"/>
  <c r="AN661" i="3"/>
  <c r="Q661" i="3"/>
  <c r="O661" i="3"/>
  <c r="R661" i="3"/>
  <c r="S661" i="3"/>
  <c r="T661" i="3"/>
  <c r="N661" i="3"/>
  <c r="BB652" i="3"/>
  <c r="BC652" i="3"/>
  <c r="AX652" i="3"/>
  <c r="AY652" i="3" s="1"/>
  <c r="L663" i="3"/>
  <c r="AP659" i="3" l="1"/>
  <c r="AQ659" i="3" s="1"/>
  <c r="J659" i="3" s="1"/>
  <c r="AB659" i="3"/>
  <c r="AO661" i="3"/>
  <c r="AA659" i="3"/>
  <c r="AH656" i="3"/>
  <c r="AI656" i="3" s="1"/>
  <c r="AR656" i="3" s="1"/>
  <c r="Y660" i="3"/>
  <c r="L664" i="3"/>
  <c r="U660" i="3"/>
  <c r="Z660" i="3" s="1"/>
  <c r="R662" i="3"/>
  <c r="S662" i="3"/>
  <c r="AN662" i="3"/>
  <c r="Q662" i="3"/>
  <c r="T662" i="3"/>
  <c r="O662" i="3"/>
  <c r="AD659" i="3"/>
  <c r="AE659" i="3"/>
  <c r="V661" i="3"/>
  <c r="W661" i="3" s="1"/>
  <c r="M663" i="3"/>
  <c r="AF657" i="3"/>
  <c r="AH657" i="3" s="1"/>
  <c r="AI657" i="3" s="1"/>
  <c r="AX655" i="3"/>
  <c r="AY655" i="3" s="1"/>
  <c r="AD658" i="3"/>
  <c r="AE658" i="3"/>
  <c r="P661" i="3"/>
  <c r="X661" i="3" s="1"/>
  <c r="AJ661" i="3"/>
  <c r="AU661" i="3"/>
  <c r="AV661" i="3" s="1"/>
  <c r="AX654" i="3"/>
  <c r="AY654" i="3" s="1"/>
  <c r="AK656" i="3" l="1"/>
  <c r="AL656" i="3" s="1"/>
  <c r="AM656" i="3" s="1"/>
  <c r="H656" i="3" s="1"/>
  <c r="I656" i="3" s="1"/>
  <c r="BA656" i="3" s="1"/>
  <c r="AO662" i="3"/>
  <c r="AG657" i="3"/>
  <c r="AS656" i="3"/>
  <c r="AT656" i="3" s="1"/>
  <c r="K656" i="3" s="1"/>
  <c r="U661" i="3"/>
  <c r="Z661" i="3" s="1"/>
  <c r="AP661" i="3" s="1"/>
  <c r="AQ661" i="3" s="1"/>
  <c r="J661" i="3" s="1"/>
  <c r="Y661" i="3"/>
  <c r="AS657" i="3"/>
  <c r="AR657" i="3"/>
  <c r="AA660" i="3"/>
  <c r="AB660" i="3"/>
  <c r="AC660" i="3"/>
  <c r="M664" i="3"/>
  <c r="S663" i="3"/>
  <c r="Q663" i="3"/>
  <c r="T663" i="3"/>
  <c r="AN663" i="3"/>
  <c r="R663" i="3"/>
  <c r="O663" i="3"/>
  <c r="AF659" i="3"/>
  <c r="AH659" i="3" s="1"/>
  <c r="AI659" i="3" s="1"/>
  <c r="V662" i="3"/>
  <c r="W662" i="3" s="1"/>
  <c r="P662" i="3"/>
  <c r="U662" i="3" s="1"/>
  <c r="AJ662" i="3"/>
  <c r="AU662" i="3"/>
  <c r="AV662" i="3" s="1"/>
  <c r="L665" i="3"/>
  <c r="N663" i="3"/>
  <c r="AP660" i="3"/>
  <c r="AQ660" i="3" s="1"/>
  <c r="J660" i="3" s="1"/>
  <c r="AK657" i="3"/>
  <c r="AF658" i="3"/>
  <c r="AG658" i="3" s="1"/>
  <c r="AC661" i="3" l="1"/>
  <c r="AB661" i="3"/>
  <c r="AA661" i="3"/>
  <c r="AG659" i="3"/>
  <c r="AT657" i="3"/>
  <c r="K657" i="3" s="1"/>
  <c r="AX657" i="3" s="1"/>
  <c r="AY657" i="3" s="1"/>
  <c r="AO663" i="3"/>
  <c r="Z662" i="3"/>
  <c r="AC662" i="3" s="1"/>
  <c r="AS659" i="3"/>
  <c r="AR659" i="3"/>
  <c r="M665" i="3"/>
  <c r="AL657" i="3"/>
  <c r="AM657" i="3" s="1"/>
  <c r="H657" i="3" s="1"/>
  <c r="I657" i="3" s="1"/>
  <c r="BA657" i="3" s="1"/>
  <c r="AD661" i="3"/>
  <c r="AE661" i="3"/>
  <c r="AJ663" i="3"/>
  <c r="P663" i="3"/>
  <c r="U663" i="3" s="1"/>
  <c r="AU663" i="3"/>
  <c r="AV663" i="3" s="1"/>
  <c r="AX656" i="3"/>
  <c r="AY656" i="3" s="1"/>
  <c r="AD660" i="3"/>
  <c r="AE660" i="3"/>
  <c r="AK659" i="3"/>
  <c r="V663" i="3"/>
  <c r="W663" i="3" s="1"/>
  <c r="X662" i="3"/>
  <c r="AH658" i="3"/>
  <c r="AI658" i="3" s="1"/>
  <c r="BB656" i="3"/>
  <c r="BC656" i="3"/>
  <c r="R664" i="3"/>
  <c r="AN664" i="3"/>
  <c r="S664" i="3"/>
  <c r="Q664" i="3"/>
  <c r="O664" i="3"/>
  <c r="T664" i="3"/>
  <c r="L666" i="3"/>
  <c r="N664" i="3"/>
  <c r="AB662" i="3" l="1"/>
  <c r="AA662" i="3"/>
  <c r="X663" i="3"/>
  <c r="AT659" i="3"/>
  <c r="K659" i="3" s="1"/>
  <c r="AX659" i="3" s="1"/>
  <c r="AY659" i="3" s="1"/>
  <c r="L667" i="3"/>
  <c r="V664" i="3"/>
  <c r="W664" i="3" s="1"/>
  <c r="AL659" i="3"/>
  <c r="AM659" i="3" s="1"/>
  <c r="H659" i="3" s="1"/>
  <c r="I659" i="3" s="1"/>
  <c r="BA659" i="3" s="1"/>
  <c r="AF661" i="3"/>
  <c r="AH661" i="3" s="1"/>
  <c r="AI661" i="3" s="1"/>
  <c r="AF660" i="3"/>
  <c r="AH660" i="3" s="1"/>
  <c r="AI660" i="3" s="1"/>
  <c r="BB657" i="3"/>
  <c r="BC657" i="3"/>
  <c r="AD662" i="3"/>
  <c r="AE662" i="3"/>
  <c r="AJ664" i="3"/>
  <c r="AU664" i="3"/>
  <c r="AV664" i="3" s="1"/>
  <c r="P664" i="3"/>
  <c r="X664" i="3" s="1"/>
  <c r="AS658" i="3"/>
  <c r="AR658" i="3"/>
  <c r="Y662" i="3"/>
  <c r="AP662" i="3"/>
  <c r="AQ662" i="3" s="1"/>
  <c r="J662" i="3" s="1"/>
  <c r="S665" i="3"/>
  <c r="Q665" i="3"/>
  <c r="O665" i="3"/>
  <c r="AN665" i="3"/>
  <c r="R665" i="3"/>
  <c r="T665" i="3"/>
  <c r="N665" i="3"/>
  <c r="Y663" i="3"/>
  <c r="M666" i="3"/>
  <c r="N666" i="3" s="1"/>
  <c r="AO664" i="3"/>
  <c r="Z663" i="3"/>
  <c r="AP663" i="3" s="1"/>
  <c r="AQ663" i="3" s="1"/>
  <c r="J663" i="3" s="1"/>
  <c r="AK658" i="3"/>
  <c r="AG660" i="3" l="1"/>
  <c r="AO665" i="3"/>
  <c r="AT658" i="3"/>
  <c r="K658" i="3" s="1"/>
  <c r="AX658" i="3" s="1"/>
  <c r="AY658" i="3" s="1"/>
  <c r="Y664" i="3"/>
  <c r="AR661" i="3"/>
  <c r="AG661" i="3"/>
  <c r="AK661" i="3" s="1"/>
  <c r="P665" i="3"/>
  <c r="X665" i="3" s="1"/>
  <c r="AJ665" i="3"/>
  <c r="AU665" i="3"/>
  <c r="AV665" i="3" s="1"/>
  <c r="AK660" i="3"/>
  <c r="AL658" i="3"/>
  <c r="AM658" i="3" s="1"/>
  <c r="H658" i="3" s="1"/>
  <c r="I658" i="3" s="1"/>
  <c r="BA658" i="3" s="1"/>
  <c r="U664" i="3"/>
  <c r="Z664" i="3" s="1"/>
  <c r="AA663" i="3"/>
  <c r="AB663" i="3"/>
  <c r="AC663" i="3"/>
  <c r="V665" i="3"/>
  <c r="W665" i="3" s="1"/>
  <c r="L668" i="3"/>
  <c r="AS660" i="3"/>
  <c r="AR660" i="3"/>
  <c r="Q666" i="3"/>
  <c r="AN666" i="3"/>
  <c r="O666" i="3"/>
  <c r="R666" i="3"/>
  <c r="T666" i="3"/>
  <c r="S666" i="3"/>
  <c r="AF662" i="3"/>
  <c r="AG662" i="3" s="1"/>
  <c r="M667" i="3"/>
  <c r="N667" i="3" s="1"/>
  <c r="AS661" i="3" l="1"/>
  <c r="AT661" i="3" s="1"/>
  <c r="K661" i="3" s="1"/>
  <c r="Y665" i="3"/>
  <c r="BB658" i="3"/>
  <c r="BC658" i="3"/>
  <c r="BB659" i="3"/>
  <c r="BC659" i="3"/>
  <c r="AH662" i="3"/>
  <c r="AI662" i="3" s="1"/>
  <c r="AK662" i="3" s="1"/>
  <c r="AT660" i="3"/>
  <c r="K660" i="3" s="1"/>
  <c r="AD663" i="3"/>
  <c r="AE663" i="3"/>
  <c r="AL660" i="3"/>
  <c r="AM660" i="3" s="1"/>
  <c r="H660" i="3" s="1"/>
  <c r="I660" i="3" s="1"/>
  <c r="BA660" i="3" s="1"/>
  <c r="P666" i="3"/>
  <c r="X666" i="3" s="1"/>
  <c r="AJ666" i="3"/>
  <c r="AU666" i="3"/>
  <c r="AV666" i="3" s="1"/>
  <c r="AC664" i="3"/>
  <c r="AA664" i="3"/>
  <c r="AB664" i="3"/>
  <c r="L669" i="3"/>
  <c r="S667" i="3"/>
  <c r="R667" i="3"/>
  <c r="T667" i="3"/>
  <c r="AN667" i="3"/>
  <c r="O667" i="3"/>
  <c r="Q667" i="3"/>
  <c r="U665" i="3"/>
  <c r="Z665" i="3" s="1"/>
  <c r="AP665" i="3" s="1"/>
  <c r="AQ665" i="3" s="1"/>
  <c r="J665" i="3" s="1"/>
  <c r="AL661" i="3"/>
  <c r="AM661" i="3" s="1"/>
  <c r="H661" i="3" s="1"/>
  <c r="I661" i="3" s="1"/>
  <c r="BA661" i="3" s="1"/>
  <c r="AP664" i="3"/>
  <c r="AQ664" i="3" s="1"/>
  <c r="J664" i="3" s="1"/>
  <c r="V666" i="3"/>
  <c r="W666" i="3" s="1"/>
  <c r="M668" i="3"/>
  <c r="N668" i="3" s="1"/>
  <c r="AO666" i="3"/>
  <c r="AO667" i="3" l="1"/>
  <c r="AX661" i="3"/>
  <c r="AY661" i="3" s="1"/>
  <c r="Y666" i="3"/>
  <c r="BB661" i="3"/>
  <c r="BC661" i="3"/>
  <c r="AL662" i="3"/>
  <c r="AM662" i="3" s="1"/>
  <c r="H662" i="3" s="1"/>
  <c r="I662" i="3" s="1"/>
  <c r="BA662" i="3" s="1"/>
  <c r="U666" i="3"/>
  <c r="Z666" i="3" s="1"/>
  <c r="M669" i="3"/>
  <c r="P667" i="3"/>
  <c r="U667" i="3" s="1"/>
  <c r="AU667" i="3"/>
  <c r="AV667" i="3" s="1"/>
  <c r="AJ667" i="3"/>
  <c r="L670" i="3"/>
  <c r="AF663" i="3"/>
  <c r="AG663" i="3" s="1"/>
  <c r="V667" i="3"/>
  <c r="W667" i="3" s="1"/>
  <c r="AX660" i="3"/>
  <c r="AY660" i="3" s="1"/>
  <c r="AS662" i="3"/>
  <c r="AR662" i="3"/>
  <c r="BB660" i="3"/>
  <c r="BC660" i="3"/>
  <c r="AD664" i="3"/>
  <c r="AE664" i="3"/>
  <c r="AA665" i="3"/>
  <c r="AB665" i="3"/>
  <c r="AC665" i="3"/>
  <c r="T668" i="3"/>
  <c r="Q668" i="3"/>
  <c r="S668" i="3"/>
  <c r="R668" i="3"/>
  <c r="O668" i="3"/>
  <c r="AN668" i="3"/>
  <c r="AO668" i="3" l="1"/>
  <c r="Z667" i="3"/>
  <c r="AC667" i="3" s="1"/>
  <c r="AH663" i="3"/>
  <c r="AI663" i="3" s="1"/>
  <c r="AK663" i="3" s="1"/>
  <c r="X667" i="3"/>
  <c r="M670" i="3"/>
  <c r="N670" i="3" s="1"/>
  <c r="AU668" i="3"/>
  <c r="AV668" i="3" s="1"/>
  <c r="AJ668" i="3"/>
  <c r="P668" i="3"/>
  <c r="X668" i="3" s="1"/>
  <c r="AC666" i="3"/>
  <c r="AA666" i="3"/>
  <c r="AB666" i="3"/>
  <c r="AF664" i="3"/>
  <c r="AH664" i="3" s="1"/>
  <c r="AI664" i="3" s="1"/>
  <c r="BC662" i="3"/>
  <c r="BB662" i="3"/>
  <c r="V668" i="3"/>
  <c r="W668" i="3" s="1"/>
  <c r="R669" i="3"/>
  <c r="S669" i="3"/>
  <c r="AN669" i="3"/>
  <c r="Q669" i="3"/>
  <c r="T669" i="3"/>
  <c r="O669" i="3"/>
  <c r="AE665" i="3"/>
  <c r="AD665" i="3"/>
  <c r="L671" i="3"/>
  <c r="AT662" i="3"/>
  <c r="K662" i="3" s="1"/>
  <c r="N669" i="3"/>
  <c r="AP666" i="3"/>
  <c r="AQ666" i="3" s="1"/>
  <c r="J666" i="3" s="1"/>
  <c r="AP667" i="3" l="1"/>
  <c r="AQ667" i="3" s="1"/>
  <c r="J667" i="3" s="1"/>
  <c r="AR663" i="3"/>
  <c r="AO669" i="3"/>
  <c r="AS663" i="3"/>
  <c r="Y667" i="3"/>
  <c r="AA667" i="3"/>
  <c r="AB667" i="3"/>
  <c r="AE667" i="3" s="1"/>
  <c r="AG664" i="3"/>
  <c r="AS664" i="3" s="1"/>
  <c r="AR664" i="3"/>
  <c r="Y668" i="3"/>
  <c r="AX662" i="3"/>
  <c r="AY662" i="3" s="1"/>
  <c r="AF665" i="3"/>
  <c r="AH665" i="3" s="1"/>
  <c r="AI665" i="3" s="1"/>
  <c r="L672" i="3"/>
  <c r="M671" i="3"/>
  <c r="N671" i="3" s="1"/>
  <c r="AL663" i="3"/>
  <c r="AM663" i="3" s="1"/>
  <c r="H663" i="3" s="1"/>
  <c r="I663" i="3" s="1"/>
  <c r="BA663" i="3" s="1"/>
  <c r="AD666" i="3"/>
  <c r="AE666" i="3"/>
  <c r="S670" i="3"/>
  <c r="R670" i="3"/>
  <c r="AN670" i="3"/>
  <c r="O670" i="3"/>
  <c r="T670" i="3"/>
  <c r="Q670" i="3"/>
  <c r="V669" i="3"/>
  <c r="W669" i="3" s="1"/>
  <c r="U668" i="3"/>
  <c r="Z668" i="3" s="1"/>
  <c r="P669" i="3"/>
  <c r="X669" i="3" s="1"/>
  <c r="AJ669" i="3"/>
  <c r="AU669" i="3"/>
  <c r="AV669" i="3" s="1"/>
  <c r="AO670" i="3" l="1"/>
  <c r="AT663" i="3"/>
  <c r="K663" i="3" s="1"/>
  <c r="AX663" i="3" s="1"/>
  <c r="AY663" i="3" s="1"/>
  <c r="AD667" i="3"/>
  <c r="AG665" i="3"/>
  <c r="AT664" i="3"/>
  <c r="K664" i="3" s="1"/>
  <c r="AX664" i="3" s="1"/>
  <c r="AY664" i="3" s="1"/>
  <c r="AK664" i="3"/>
  <c r="AL664" i="3" s="1"/>
  <c r="Y669" i="3"/>
  <c r="AB668" i="3"/>
  <c r="AA668" i="3"/>
  <c r="AC668" i="3"/>
  <c r="AP668" i="3"/>
  <c r="AQ668" i="3" s="1"/>
  <c r="J668" i="3" s="1"/>
  <c r="AJ670" i="3"/>
  <c r="P670" i="3"/>
  <c r="U670" i="3" s="1"/>
  <c r="AU670" i="3"/>
  <c r="AV670" i="3" s="1"/>
  <c r="AF667" i="3"/>
  <c r="AH667" i="3" s="1"/>
  <c r="AI667" i="3" s="1"/>
  <c r="M672" i="3"/>
  <c r="AS665" i="3"/>
  <c r="AR665" i="3"/>
  <c r="V670" i="3"/>
  <c r="W670" i="3" s="1"/>
  <c r="R671" i="3"/>
  <c r="S671" i="3"/>
  <c r="Q671" i="3"/>
  <c r="O671" i="3"/>
  <c r="T671" i="3"/>
  <c r="AN671" i="3"/>
  <c r="AO671" i="3" s="1"/>
  <c r="U669" i="3"/>
  <c r="Z669" i="3" s="1"/>
  <c r="BC663" i="3"/>
  <c r="BB663" i="3"/>
  <c r="AK665" i="3"/>
  <c r="L673" i="3"/>
  <c r="AF666" i="3"/>
  <c r="AG666" i="3" s="1"/>
  <c r="AG667" i="3" l="1"/>
  <c r="AM664" i="3"/>
  <c r="H664" i="3" s="1"/>
  <c r="I664" i="3" s="1"/>
  <c r="BA664" i="3" s="1"/>
  <c r="BC664" i="3" s="1"/>
  <c r="X670" i="3"/>
  <c r="Y670" i="3" s="1"/>
  <c r="AH666" i="3"/>
  <c r="AI666" i="3" s="1"/>
  <c r="AS666" i="3" s="1"/>
  <c r="Z670" i="3"/>
  <c r="AS667" i="3"/>
  <c r="AR667" i="3"/>
  <c r="AT667" i="3" s="1"/>
  <c r="K667" i="3" s="1"/>
  <c r="M673" i="3"/>
  <c r="N673" i="3" s="1"/>
  <c r="AA669" i="3"/>
  <c r="AB669" i="3"/>
  <c r="AC669" i="3"/>
  <c r="AN672" i="3"/>
  <c r="S672" i="3"/>
  <c r="T672" i="3"/>
  <c r="O672" i="3"/>
  <c r="R672" i="3"/>
  <c r="Q672" i="3"/>
  <c r="N672" i="3"/>
  <c r="L674" i="3"/>
  <c r="AJ671" i="3"/>
  <c r="P671" i="3"/>
  <c r="X671" i="3" s="1"/>
  <c r="AU671" i="3"/>
  <c r="AV671" i="3" s="1"/>
  <c r="AK667" i="3"/>
  <c r="V671" i="3"/>
  <c r="W671" i="3" s="1"/>
  <c r="AE668" i="3"/>
  <c r="AD668" i="3"/>
  <c r="AL665" i="3"/>
  <c r="AM665" i="3" s="1"/>
  <c r="H665" i="3" s="1"/>
  <c r="I665" i="3" s="1"/>
  <c r="BA665" i="3" s="1"/>
  <c r="AT665" i="3"/>
  <c r="K665" i="3" s="1"/>
  <c r="AP669" i="3"/>
  <c r="AQ669" i="3" s="1"/>
  <c r="J669" i="3" s="1"/>
  <c r="BB664" i="3" l="1"/>
  <c r="AP670" i="3"/>
  <c r="AQ670" i="3" s="1"/>
  <c r="J670" i="3" s="1"/>
  <c r="AC670" i="3"/>
  <c r="AK666" i="3"/>
  <c r="AR666" i="3"/>
  <c r="AT666" i="3" s="1"/>
  <c r="K666" i="3" s="1"/>
  <c r="AA670" i="3"/>
  <c r="AB670" i="3"/>
  <c r="AD670" i="3" s="1"/>
  <c r="BC665" i="3"/>
  <c r="BB665" i="3"/>
  <c r="Y671" i="3"/>
  <c r="AX667" i="3"/>
  <c r="AY667" i="3" s="1"/>
  <c r="M674" i="3"/>
  <c r="V672" i="3"/>
  <c r="W672" i="3" s="1"/>
  <c r="R673" i="3"/>
  <c r="S673" i="3"/>
  <c r="T673" i="3"/>
  <c r="O673" i="3"/>
  <c r="Q673" i="3"/>
  <c r="AN673" i="3"/>
  <c r="AL667" i="3"/>
  <c r="AM667" i="3" s="1"/>
  <c r="H667" i="3" s="1"/>
  <c r="I667" i="3" s="1"/>
  <c r="BA667" i="3" s="1"/>
  <c r="U671" i="3"/>
  <c r="Z671" i="3" s="1"/>
  <c r="AP671" i="3" s="1"/>
  <c r="AQ671" i="3" s="1"/>
  <c r="J671" i="3" s="1"/>
  <c r="AJ672" i="3"/>
  <c r="P672" i="3"/>
  <c r="U672" i="3" s="1"/>
  <c r="AU672" i="3"/>
  <c r="AV672" i="3" s="1"/>
  <c r="L675" i="3"/>
  <c r="AF668" i="3"/>
  <c r="AG668" i="3" s="1"/>
  <c r="AE669" i="3"/>
  <c r="AD669" i="3"/>
  <c r="AX665" i="3"/>
  <c r="AY665" i="3" s="1"/>
  <c r="AL666" i="3"/>
  <c r="AM666" i="3" s="1"/>
  <c r="H666" i="3" s="1"/>
  <c r="I666" i="3" s="1"/>
  <c r="BA666" i="3" s="1"/>
  <c r="AO672" i="3"/>
  <c r="AE670" i="3" l="1"/>
  <c r="AF670" i="3" s="1"/>
  <c r="AH670" i="3" s="1"/>
  <c r="AI670" i="3" s="1"/>
  <c r="AO673" i="3"/>
  <c r="AH668" i="3"/>
  <c r="AI668" i="3" s="1"/>
  <c r="AR668" i="3" s="1"/>
  <c r="Z672" i="3"/>
  <c r="AC672" i="3" s="1"/>
  <c r="X672" i="3"/>
  <c r="Y672" i="3" s="1"/>
  <c r="BB667" i="3"/>
  <c r="BC667" i="3"/>
  <c r="BC666" i="3"/>
  <c r="BB666" i="3"/>
  <c r="M675" i="3"/>
  <c r="N675" i="3" s="1"/>
  <c r="L676" i="3"/>
  <c r="AX666" i="3"/>
  <c r="AY666" i="3" s="1"/>
  <c r="AU673" i="3"/>
  <c r="AV673" i="3" s="1"/>
  <c r="P673" i="3"/>
  <c r="U673" i="3" s="1"/>
  <c r="AJ673" i="3"/>
  <c r="AF669" i="3"/>
  <c r="AH669" i="3" s="1"/>
  <c r="AI669" i="3" s="1"/>
  <c r="R674" i="3"/>
  <c r="S674" i="3"/>
  <c r="O674" i="3"/>
  <c r="T674" i="3"/>
  <c r="Q674" i="3"/>
  <c r="AN674" i="3"/>
  <c r="V673" i="3"/>
  <c r="W673" i="3" s="1"/>
  <c r="AC671" i="3"/>
  <c r="AA671" i="3"/>
  <c r="AB671" i="3"/>
  <c r="N674" i="3"/>
  <c r="AK668" i="3" l="1"/>
  <c r="AL668" i="3" s="1"/>
  <c r="AM668" i="3" s="1"/>
  <c r="H668" i="3" s="1"/>
  <c r="I668" i="3" s="1"/>
  <c r="BA668" i="3" s="1"/>
  <c r="AS668" i="3"/>
  <c r="AT668" i="3" s="1"/>
  <c r="K668" i="3" s="1"/>
  <c r="AG670" i="3"/>
  <c r="AK670" i="3" s="1"/>
  <c r="AB672" i="3"/>
  <c r="AE672" i="3" s="1"/>
  <c r="AP672" i="3"/>
  <c r="AQ672" i="3" s="1"/>
  <c r="J672" i="3" s="1"/>
  <c r="AA672" i="3"/>
  <c r="AG669" i="3"/>
  <c r="AS669" i="3" s="1"/>
  <c r="Z673" i="3"/>
  <c r="AC673" i="3" s="1"/>
  <c r="AO674" i="3"/>
  <c r="AS670" i="3"/>
  <c r="AR670" i="3"/>
  <c r="AR669" i="3"/>
  <c r="P674" i="3"/>
  <c r="U674" i="3" s="1"/>
  <c r="AJ674" i="3"/>
  <c r="AU674" i="3"/>
  <c r="AV674" i="3" s="1"/>
  <c r="V674" i="3"/>
  <c r="W674" i="3" s="1"/>
  <c r="M676" i="3"/>
  <c r="N676" i="3" s="1"/>
  <c r="L677" i="3"/>
  <c r="X673" i="3"/>
  <c r="AD671" i="3"/>
  <c r="AE671" i="3"/>
  <c r="R675" i="3"/>
  <c r="S675" i="3"/>
  <c r="AN675" i="3"/>
  <c r="T675" i="3"/>
  <c r="Q675" i="3"/>
  <c r="O675" i="3"/>
  <c r="AD672" i="3" l="1"/>
  <c r="AK669" i="3"/>
  <c r="AL669" i="3" s="1"/>
  <c r="AM669" i="3" s="1"/>
  <c r="H669" i="3" s="1"/>
  <c r="I669" i="3" s="1"/>
  <c r="BA669" i="3" s="1"/>
  <c r="AT669" i="3"/>
  <c r="K669" i="3" s="1"/>
  <c r="AX669" i="3" s="1"/>
  <c r="AY669" i="3" s="1"/>
  <c r="AX668" i="3"/>
  <c r="AY668" i="3" s="1"/>
  <c r="AT670" i="3"/>
  <c r="K670" i="3" s="1"/>
  <c r="AX670" i="3" s="1"/>
  <c r="AY670" i="3" s="1"/>
  <c r="Z674" i="3"/>
  <c r="X674" i="3"/>
  <c r="Y674" i="3" s="1"/>
  <c r="AO675" i="3"/>
  <c r="AL670" i="3"/>
  <c r="AM670" i="3" s="1"/>
  <c r="H670" i="3" s="1"/>
  <c r="I670" i="3" s="1"/>
  <c r="BA670" i="3" s="1"/>
  <c r="Y673" i="3"/>
  <c r="AP673" i="3"/>
  <c r="AQ673" i="3" s="1"/>
  <c r="J673" i="3" s="1"/>
  <c r="AF672" i="3"/>
  <c r="AJ675" i="3"/>
  <c r="AU675" i="3"/>
  <c r="AV675" i="3" s="1"/>
  <c r="P675" i="3"/>
  <c r="U675" i="3" s="1"/>
  <c r="AA673" i="3"/>
  <c r="S676" i="3"/>
  <c r="O676" i="3"/>
  <c r="T676" i="3"/>
  <c r="R676" i="3"/>
  <c r="AN676" i="3"/>
  <c r="Q676" i="3"/>
  <c r="AB673" i="3"/>
  <c r="M677" i="3"/>
  <c r="N677" i="3" s="1"/>
  <c r="AF671" i="3"/>
  <c r="AH671" i="3" s="1"/>
  <c r="AI671" i="3" s="1"/>
  <c r="BB668" i="3"/>
  <c r="BC668" i="3"/>
  <c r="V675" i="3"/>
  <c r="W675" i="3" s="1"/>
  <c r="L678" i="3"/>
  <c r="AH672" i="3" l="1"/>
  <c r="AI672" i="3" s="1"/>
  <c r="AR672" i="3" s="1"/>
  <c r="BC669" i="3"/>
  <c r="BB669" i="3"/>
  <c r="AA674" i="3"/>
  <c r="AB674" i="3"/>
  <c r="AC674" i="3"/>
  <c r="AP674" i="3"/>
  <c r="AQ674" i="3" s="1"/>
  <c r="J674" i="3" s="1"/>
  <c r="AG672" i="3"/>
  <c r="Z675" i="3"/>
  <c r="AC675" i="3" s="1"/>
  <c r="AG671" i="3"/>
  <c r="AK671" i="3" s="1"/>
  <c r="BC670" i="3"/>
  <c r="BB670" i="3"/>
  <c r="AR671" i="3"/>
  <c r="L679" i="3"/>
  <c r="V676" i="3"/>
  <c r="W676" i="3" s="1"/>
  <c r="X675" i="3"/>
  <c r="P676" i="3"/>
  <c r="U676" i="3" s="1"/>
  <c r="AJ676" i="3"/>
  <c r="AU676" i="3"/>
  <c r="AV676" i="3" s="1"/>
  <c r="R677" i="3"/>
  <c r="Q677" i="3"/>
  <c r="S677" i="3"/>
  <c r="AN677" i="3"/>
  <c r="O677" i="3"/>
  <c r="T677" i="3"/>
  <c r="AE673" i="3"/>
  <c r="AD673" i="3"/>
  <c r="M678" i="3"/>
  <c r="AO676" i="3"/>
  <c r="AE674" i="3"/>
  <c r="AD674" i="3"/>
  <c r="AK672" i="3" l="1"/>
  <c r="AL672" i="3" s="1"/>
  <c r="AM672" i="3" s="1"/>
  <c r="H672" i="3" s="1"/>
  <c r="I672" i="3" s="1"/>
  <c r="BA672" i="3" s="1"/>
  <c r="AS672" i="3"/>
  <c r="AT672" i="3" s="1"/>
  <c r="K672" i="3" s="1"/>
  <c r="AX672" i="3" s="1"/>
  <c r="AY672" i="3" s="1"/>
  <c r="AS671" i="3"/>
  <c r="AT671" i="3" s="1"/>
  <c r="K671" i="3" s="1"/>
  <c r="X676" i="3"/>
  <c r="Y676" i="3" s="1"/>
  <c r="Y675" i="3"/>
  <c r="AP675" i="3"/>
  <c r="AQ675" i="3" s="1"/>
  <c r="J675" i="3" s="1"/>
  <c r="V677" i="3"/>
  <c r="W677" i="3" s="1"/>
  <c r="AF674" i="3"/>
  <c r="AH674" i="3" s="1"/>
  <c r="AI674" i="3" s="1"/>
  <c r="Z676" i="3"/>
  <c r="AL671" i="3"/>
  <c r="AM671" i="3" s="1"/>
  <c r="H671" i="3" s="1"/>
  <c r="I671" i="3" s="1"/>
  <c r="BA671" i="3" s="1"/>
  <c r="AA675" i="3"/>
  <c r="T678" i="3"/>
  <c r="R678" i="3"/>
  <c r="S678" i="3"/>
  <c r="Q678" i="3"/>
  <c r="O678" i="3"/>
  <c r="AN678" i="3"/>
  <c r="N678" i="3"/>
  <c r="L680" i="3"/>
  <c r="AF673" i="3"/>
  <c r="AH673" i="3" s="1"/>
  <c r="AI673" i="3" s="1"/>
  <c r="AB675" i="3"/>
  <c r="AO677" i="3"/>
  <c r="P677" i="3"/>
  <c r="U677" i="3" s="1"/>
  <c r="Z677" i="3" s="1"/>
  <c r="AU677" i="3"/>
  <c r="AV677" i="3" s="1"/>
  <c r="AJ677" i="3"/>
  <c r="M679" i="3"/>
  <c r="N679" i="3" s="1"/>
  <c r="AX671" i="3" l="1"/>
  <c r="AY671" i="3" s="1"/>
  <c r="AG674" i="3"/>
  <c r="AK674" i="3" s="1"/>
  <c r="AG673" i="3"/>
  <c r="AS673" i="3" s="1"/>
  <c r="X677" i="3"/>
  <c r="AP677" i="3" s="1"/>
  <c r="AQ677" i="3" s="1"/>
  <c r="J677" i="3" s="1"/>
  <c r="AC677" i="3"/>
  <c r="BB671" i="3"/>
  <c r="BC671" i="3"/>
  <c r="AR673" i="3"/>
  <c r="BB672" i="3"/>
  <c r="BC672" i="3"/>
  <c r="AC676" i="3"/>
  <c r="AA676" i="3"/>
  <c r="AB676" i="3"/>
  <c r="AJ678" i="3"/>
  <c r="P678" i="3"/>
  <c r="X678" i="3" s="1"/>
  <c r="AU678" i="3"/>
  <c r="AV678" i="3" s="1"/>
  <c r="AR674" i="3"/>
  <c r="AS674" i="3"/>
  <c r="M680" i="3"/>
  <c r="AP676" i="3"/>
  <c r="AQ676" i="3" s="1"/>
  <c r="J676" i="3" s="1"/>
  <c r="AD675" i="3"/>
  <c r="AE675" i="3"/>
  <c r="AK673" i="3"/>
  <c r="L681" i="3"/>
  <c r="V678" i="3"/>
  <c r="W678" i="3" s="1"/>
  <c r="AN679" i="3"/>
  <c r="R679" i="3"/>
  <c r="S679" i="3"/>
  <c r="Q679" i="3"/>
  <c r="O679" i="3"/>
  <c r="T679" i="3"/>
  <c r="AO678" i="3"/>
  <c r="AA677" i="3" l="1"/>
  <c r="Y677" i="3"/>
  <c r="AB677" i="3"/>
  <c r="AD677" i="3" s="1"/>
  <c r="AT674" i="3"/>
  <c r="K674" i="3" s="1"/>
  <c r="AX674" i="3" s="1"/>
  <c r="AY674" i="3" s="1"/>
  <c r="AO679" i="3"/>
  <c r="U678" i="3"/>
  <c r="Z678" i="3" s="1"/>
  <c r="AP678" i="3" s="1"/>
  <c r="AQ678" i="3" s="1"/>
  <c r="J678" i="3" s="1"/>
  <c r="AT673" i="3"/>
  <c r="K673" i="3" s="1"/>
  <c r="AX673" i="3" s="1"/>
  <c r="AY673" i="3" s="1"/>
  <c r="Y678" i="3"/>
  <c r="AL673" i="3"/>
  <c r="AM673" i="3" s="1"/>
  <c r="H673" i="3" s="1"/>
  <c r="I673" i="3" s="1"/>
  <c r="BA673" i="3" s="1"/>
  <c r="AD676" i="3"/>
  <c r="AE676" i="3"/>
  <c r="AF675" i="3"/>
  <c r="AH675" i="3" s="1"/>
  <c r="AI675" i="3" s="1"/>
  <c r="V679" i="3"/>
  <c r="W679" i="3" s="1"/>
  <c r="L682" i="3"/>
  <c r="Q680" i="3"/>
  <c r="R680" i="3"/>
  <c r="T680" i="3"/>
  <c r="S680" i="3"/>
  <c r="AN680" i="3"/>
  <c r="O680" i="3"/>
  <c r="AL674" i="3"/>
  <c r="AM674" i="3" s="1"/>
  <c r="H674" i="3" s="1"/>
  <c r="I674" i="3" s="1"/>
  <c r="BA674" i="3" s="1"/>
  <c r="P679" i="3"/>
  <c r="U679" i="3" s="1"/>
  <c r="AJ679" i="3"/>
  <c r="AU679" i="3"/>
  <c r="AV679" i="3" s="1"/>
  <c r="M681" i="3"/>
  <c r="N681" i="3" s="1"/>
  <c r="N680" i="3"/>
  <c r="AB678" i="3" l="1"/>
  <c r="AG675" i="3"/>
  <c r="AS675" i="3" s="1"/>
  <c r="AC678" i="3"/>
  <c r="AA678" i="3"/>
  <c r="AE677" i="3"/>
  <c r="AF677" i="3" s="1"/>
  <c r="AH677" i="3" s="1"/>
  <c r="AI677" i="3" s="1"/>
  <c r="Z679" i="3"/>
  <c r="AC679" i="3" s="1"/>
  <c r="AR675" i="3"/>
  <c r="S681" i="3"/>
  <c r="R681" i="3"/>
  <c r="AN681" i="3"/>
  <c r="T681" i="3"/>
  <c r="O681" i="3"/>
  <c r="Q681" i="3"/>
  <c r="V680" i="3"/>
  <c r="W680" i="3" s="1"/>
  <c r="L683" i="3"/>
  <c r="AF676" i="3"/>
  <c r="AH676" i="3" s="1"/>
  <c r="AI676" i="3" s="1"/>
  <c r="M682" i="3"/>
  <c r="BB674" i="3"/>
  <c r="BC674" i="3"/>
  <c r="BC673" i="3"/>
  <c r="BB673" i="3"/>
  <c r="P680" i="3"/>
  <c r="U680" i="3" s="1"/>
  <c r="AJ680" i="3"/>
  <c r="AU680" i="3"/>
  <c r="AV680" i="3" s="1"/>
  <c r="X679" i="3"/>
  <c r="AO680" i="3"/>
  <c r="AD678" i="3" l="1"/>
  <c r="AE678" i="3"/>
  <c r="AG676" i="3"/>
  <c r="AK675" i="3"/>
  <c r="AL675" i="3" s="1"/>
  <c r="AM675" i="3" s="1"/>
  <c r="H675" i="3" s="1"/>
  <c r="I675" i="3" s="1"/>
  <c r="BA675" i="3" s="1"/>
  <c r="BC675" i="3" s="1"/>
  <c r="AB679" i="3"/>
  <c r="AD679" i="3" s="1"/>
  <c r="AG677" i="3"/>
  <c r="AK677" i="3" s="1"/>
  <c r="X680" i="3"/>
  <c r="Y680" i="3" s="1"/>
  <c r="Z680" i="3"/>
  <c r="AC680" i="3" s="1"/>
  <c r="BB675" i="3"/>
  <c r="AR676" i="3"/>
  <c r="AS676" i="3"/>
  <c r="S682" i="3"/>
  <c r="R682" i="3"/>
  <c r="AN682" i="3"/>
  <c r="Q682" i="3"/>
  <c r="O682" i="3"/>
  <c r="T682" i="3"/>
  <c r="AF678" i="3"/>
  <c r="P681" i="3"/>
  <c r="X681" i="3" s="1"/>
  <c r="AJ681" i="3"/>
  <c r="AU681" i="3"/>
  <c r="AV681" i="3" s="1"/>
  <c r="AT675" i="3"/>
  <c r="K675" i="3" s="1"/>
  <c r="L684" i="3"/>
  <c r="V681" i="3"/>
  <c r="W681" i="3" s="1"/>
  <c r="AR677" i="3"/>
  <c r="N682" i="3"/>
  <c r="AK676" i="3"/>
  <c r="Y679" i="3"/>
  <c r="AP679" i="3"/>
  <c r="AQ679" i="3" s="1"/>
  <c r="J679" i="3" s="1"/>
  <c r="M683" i="3"/>
  <c r="AO681" i="3"/>
  <c r="AA679" i="3"/>
  <c r="AH678" i="3" l="1"/>
  <c r="AI678" i="3" s="1"/>
  <c r="AR678" i="3" s="1"/>
  <c r="AE679" i="3"/>
  <c r="AF679" i="3" s="1"/>
  <c r="AG679" i="3" s="1"/>
  <c r="AS677" i="3"/>
  <c r="AT677" i="3" s="1"/>
  <c r="K677" i="3" s="1"/>
  <c r="AP680" i="3"/>
  <c r="AQ680" i="3" s="1"/>
  <c r="J680" i="3" s="1"/>
  <c r="AO682" i="3"/>
  <c r="AB680" i="3"/>
  <c r="AE680" i="3" s="1"/>
  <c r="AA680" i="3"/>
  <c r="U681" i="3"/>
  <c r="Z681" i="3" s="1"/>
  <c r="AB681" i="3" s="1"/>
  <c r="AG678" i="3"/>
  <c r="AT676" i="3"/>
  <c r="K676" i="3" s="1"/>
  <c r="AX676" i="3" s="1"/>
  <c r="AY676" i="3" s="1"/>
  <c r="Y681" i="3"/>
  <c r="AL677" i="3"/>
  <c r="AM677" i="3" s="1"/>
  <c r="H677" i="3" s="1"/>
  <c r="I677" i="3" s="1"/>
  <c r="BA677" i="3" s="1"/>
  <c r="V682" i="3"/>
  <c r="W682" i="3" s="1"/>
  <c r="AL676" i="3"/>
  <c r="AM676" i="3" s="1"/>
  <c r="H676" i="3" s="1"/>
  <c r="I676" i="3" s="1"/>
  <c r="BA676" i="3" s="1"/>
  <c r="AJ682" i="3"/>
  <c r="P682" i="3"/>
  <c r="X682" i="3" s="1"/>
  <c r="AU682" i="3"/>
  <c r="AV682" i="3" s="1"/>
  <c r="M684" i="3"/>
  <c r="N684" i="3" s="1"/>
  <c r="T683" i="3"/>
  <c r="O683" i="3"/>
  <c r="R683" i="3"/>
  <c r="Q683" i="3"/>
  <c r="S683" i="3"/>
  <c r="AN683" i="3"/>
  <c r="L685" i="3"/>
  <c r="AX675" i="3"/>
  <c r="AY675" i="3" s="1"/>
  <c r="N683" i="3"/>
  <c r="AK678" i="3" l="1"/>
  <c r="AL678" i="3" s="1"/>
  <c r="AM678" i="3" s="1"/>
  <c r="H678" i="3" s="1"/>
  <c r="I678" i="3" s="1"/>
  <c r="BA678" i="3" s="1"/>
  <c r="AD680" i="3"/>
  <c r="AS678" i="3"/>
  <c r="AH679" i="3"/>
  <c r="AI679" i="3" s="1"/>
  <c r="AK679" i="3" s="1"/>
  <c r="AL679" i="3" s="1"/>
  <c r="AM679" i="3" s="1"/>
  <c r="H679" i="3" s="1"/>
  <c r="I679" i="3" s="1"/>
  <c r="BA679" i="3" s="1"/>
  <c r="AC681" i="3"/>
  <c r="AE681" i="3" s="1"/>
  <c r="AA681" i="3"/>
  <c r="AP681" i="3"/>
  <c r="AQ681" i="3" s="1"/>
  <c r="J681" i="3" s="1"/>
  <c r="AT678" i="3"/>
  <c r="K678" i="3" s="1"/>
  <c r="AX678" i="3" s="1"/>
  <c r="AY678" i="3" s="1"/>
  <c r="AO683" i="3"/>
  <c r="Y682" i="3"/>
  <c r="BC677" i="3"/>
  <c r="BB677" i="3"/>
  <c r="AX677" i="3"/>
  <c r="AY677" i="3" s="1"/>
  <c r="M685" i="3"/>
  <c r="N685" i="3" s="1"/>
  <c r="BC676" i="3"/>
  <c r="BB676" i="3"/>
  <c r="R684" i="3"/>
  <c r="T684" i="3"/>
  <c r="Q684" i="3"/>
  <c r="S684" i="3"/>
  <c r="AN684" i="3"/>
  <c r="O684" i="3"/>
  <c r="AR679" i="3"/>
  <c r="AS679" i="3"/>
  <c r="AJ683" i="3"/>
  <c r="P683" i="3"/>
  <c r="U683" i="3" s="1"/>
  <c r="AU683" i="3"/>
  <c r="AV683" i="3" s="1"/>
  <c r="U682" i="3"/>
  <c r="Z682" i="3" s="1"/>
  <c r="L686" i="3"/>
  <c r="AF680" i="3"/>
  <c r="V683" i="3"/>
  <c r="W683" i="3" s="1"/>
  <c r="AH680" i="3" l="1"/>
  <c r="AI680" i="3" s="1"/>
  <c r="AK680" i="3" s="1"/>
  <c r="AD681" i="3"/>
  <c r="AG680" i="3"/>
  <c r="Z683" i="3"/>
  <c r="AC683" i="3" s="1"/>
  <c r="AT679" i="3"/>
  <c r="K679" i="3" s="1"/>
  <c r="BB679" i="3"/>
  <c r="BC679" i="3"/>
  <c r="M686" i="3"/>
  <c r="AB682" i="3"/>
  <c r="AC682" i="3"/>
  <c r="AA682" i="3"/>
  <c r="X683" i="3"/>
  <c r="AB683" i="3" s="1"/>
  <c r="L687" i="3"/>
  <c r="BB678" i="3"/>
  <c r="BC678" i="3"/>
  <c r="AO684" i="3"/>
  <c r="AN685" i="3"/>
  <c r="R685" i="3"/>
  <c r="T685" i="3"/>
  <c r="O685" i="3"/>
  <c r="S685" i="3"/>
  <c r="Q685" i="3"/>
  <c r="AF681" i="3"/>
  <c r="P684" i="3"/>
  <c r="X684" i="3" s="1"/>
  <c r="AU684" i="3"/>
  <c r="AV684" i="3" s="1"/>
  <c r="AJ684" i="3"/>
  <c r="V684" i="3"/>
  <c r="W684" i="3" s="1"/>
  <c r="AP682" i="3"/>
  <c r="AQ682" i="3" s="1"/>
  <c r="J682" i="3" s="1"/>
  <c r="AH681" i="3" l="1"/>
  <c r="AI681" i="3" s="1"/>
  <c r="AS681" i="3" s="1"/>
  <c r="AR680" i="3"/>
  <c r="AS680" i="3"/>
  <c r="AG681" i="3"/>
  <c r="AX679" i="3"/>
  <c r="AY679" i="3" s="1"/>
  <c r="AT680" i="3"/>
  <c r="K680" i="3" s="1"/>
  <c r="AX680" i="3" s="1"/>
  <c r="AY680" i="3" s="1"/>
  <c r="AO685" i="3"/>
  <c r="U684" i="3"/>
  <c r="Z684" i="3" s="1"/>
  <c r="AP684" i="3" s="1"/>
  <c r="AQ684" i="3" s="1"/>
  <c r="J684" i="3" s="1"/>
  <c r="S686" i="3"/>
  <c r="R686" i="3"/>
  <c r="Q686" i="3"/>
  <c r="O686" i="3"/>
  <c r="T686" i="3"/>
  <c r="AN686" i="3"/>
  <c r="AL680" i="3"/>
  <c r="AM680" i="3" s="1"/>
  <c r="H680" i="3" s="1"/>
  <c r="I680" i="3" s="1"/>
  <c r="BA680" i="3" s="1"/>
  <c r="AD682" i="3"/>
  <c r="AE682" i="3"/>
  <c r="V685" i="3"/>
  <c r="W685" i="3" s="1"/>
  <c r="L688" i="3"/>
  <c r="AD683" i="3"/>
  <c r="AE683" i="3"/>
  <c r="N686" i="3"/>
  <c r="M687" i="3"/>
  <c r="Y684" i="3"/>
  <c r="AU685" i="3"/>
  <c r="AV685" i="3" s="1"/>
  <c r="AJ685" i="3"/>
  <c r="P685" i="3"/>
  <c r="X685" i="3" s="1"/>
  <c r="Y683" i="3"/>
  <c r="AP683" i="3"/>
  <c r="AQ683" i="3" s="1"/>
  <c r="J683" i="3" s="1"/>
  <c r="AA683" i="3"/>
  <c r="AK681" i="3" l="1"/>
  <c r="AL681" i="3" s="1"/>
  <c r="AM681" i="3" s="1"/>
  <c r="H681" i="3" s="1"/>
  <c r="I681" i="3" s="1"/>
  <c r="BA681" i="3" s="1"/>
  <c r="AR681" i="3"/>
  <c r="U685" i="3"/>
  <c r="Z685" i="3" s="1"/>
  <c r="AA685" i="3" s="1"/>
  <c r="Y685" i="3"/>
  <c r="BB680" i="3"/>
  <c r="BC680" i="3"/>
  <c r="R687" i="3"/>
  <c r="Q687" i="3"/>
  <c r="S687" i="3"/>
  <c r="AN687" i="3"/>
  <c r="T687" i="3"/>
  <c r="O687" i="3"/>
  <c r="N687" i="3"/>
  <c r="AF682" i="3"/>
  <c r="AG682" i="3" s="1"/>
  <c r="AC685" i="3"/>
  <c r="AB685" i="3"/>
  <c r="AF683" i="3"/>
  <c r="AG683" i="3" s="1"/>
  <c r="P686" i="3"/>
  <c r="U686" i="3" s="1"/>
  <c r="AJ686" i="3"/>
  <c r="AU686" i="3"/>
  <c r="AV686" i="3" s="1"/>
  <c r="AB684" i="3"/>
  <c r="AC684" i="3"/>
  <c r="AA684" i="3"/>
  <c r="AT681" i="3"/>
  <c r="K681" i="3" s="1"/>
  <c r="L689" i="3"/>
  <c r="AO686" i="3"/>
  <c r="M688" i="3"/>
  <c r="N688" i="3" s="1"/>
  <c r="V686" i="3"/>
  <c r="W686" i="3" s="1"/>
  <c r="AP685" i="3" l="1"/>
  <c r="AQ685" i="3" s="1"/>
  <c r="J685" i="3" s="1"/>
  <c r="AH683" i="3"/>
  <c r="AI683" i="3" s="1"/>
  <c r="AK683" i="3" s="1"/>
  <c r="AL683" i="3" s="1"/>
  <c r="AM683" i="3" s="1"/>
  <c r="H683" i="3" s="1"/>
  <c r="I683" i="3" s="1"/>
  <c r="BA683" i="3" s="1"/>
  <c r="Z686" i="3"/>
  <c r="X686" i="3"/>
  <c r="Y686" i="3" s="1"/>
  <c r="AH682" i="3"/>
  <c r="AI682" i="3" s="1"/>
  <c r="AR682" i="3" s="1"/>
  <c r="AC686" i="3"/>
  <c r="AE684" i="3"/>
  <c r="AD684" i="3"/>
  <c r="AD685" i="3"/>
  <c r="AE685" i="3"/>
  <c r="V687" i="3"/>
  <c r="W687" i="3" s="1"/>
  <c r="AR683" i="3"/>
  <c r="AS683" i="3"/>
  <c r="AJ687" i="3"/>
  <c r="P687" i="3"/>
  <c r="X687" i="3" s="1"/>
  <c r="AU687" i="3"/>
  <c r="AV687" i="3" s="1"/>
  <c r="M689" i="3"/>
  <c r="N689" i="3" s="1"/>
  <c r="BB681" i="3"/>
  <c r="BC681" i="3"/>
  <c r="S688" i="3"/>
  <c r="Q688" i="3"/>
  <c r="R688" i="3"/>
  <c r="T688" i="3"/>
  <c r="AN688" i="3"/>
  <c r="O688" i="3"/>
  <c r="L690" i="3"/>
  <c r="AX681" i="3"/>
  <c r="AY681" i="3" s="1"/>
  <c r="AO687" i="3"/>
  <c r="AA686" i="3" l="1"/>
  <c r="AK682" i="3"/>
  <c r="AL682" i="3" s="1"/>
  <c r="AM682" i="3" s="1"/>
  <c r="H682" i="3" s="1"/>
  <c r="I682" i="3" s="1"/>
  <c r="BA682" i="3" s="1"/>
  <c r="U687" i="3"/>
  <c r="Z687" i="3" s="1"/>
  <c r="AP687" i="3" s="1"/>
  <c r="AQ687" i="3" s="1"/>
  <c r="J687" i="3" s="1"/>
  <c r="AO688" i="3"/>
  <c r="AP686" i="3"/>
  <c r="AQ686" i="3" s="1"/>
  <c r="J686" i="3" s="1"/>
  <c r="AB686" i="3"/>
  <c r="AE686" i="3" s="1"/>
  <c r="AS682" i="3"/>
  <c r="AT682" i="3" s="1"/>
  <c r="K682" i="3" s="1"/>
  <c r="Y687" i="3"/>
  <c r="AJ688" i="3"/>
  <c r="P688" i="3"/>
  <c r="X688" i="3" s="1"/>
  <c r="AU688" i="3"/>
  <c r="AV688" i="3" s="1"/>
  <c r="AF685" i="3"/>
  <c r="AG685" i="3" s="1"/>
  <c r="L691" i="3"/>
  <c r="AF684" i="3"/>
  <c r="AG684" i="3" s="1"/>
  <c r="V688" i="3"/>
  <c r="W688" i="3" s="1"/>
  <c r="R689" i="3"/>
  <c r="S689" i="3"/>
  <c r="T689" i="3"/>
  <c r="AN689" i="3"/>
  <c r="Q689" i="3"/>
  <c r="O689" i="3"/>
  <c r="AT683" i="3"/>
  <c r="K683" i="3" s="1"/>
  <c r="M690" i="3"/>
  <c r="N690" i="3" s="1"/>
  <c r="AB687" i="3" l="1"/>
  <c r="AA687" i="3"/>
  <c r="AO689" i="3"/>
  <c r="AC687" i="3"/>
  <c r="AE687" i="3" s="1"/>
  <c r="AD686" i="3"/>
  <c r="U688" i="3"/>
  <c r="Z688" i="3" s="1"/>
  <c r="Y688" i="3"/>
  <c r="AJ689" i="3"/>
  <c r="AU689" i="3"/>
  <c r="AV689" i="3" s="1"/>
  <c r="P689" i="3"/>
  <c r="X689" i="3" s="1"/>
  <c r="BB682" i="3"/>
  <c r="BC682" i="3"/>
  <c r="BB683" i="3"/>
  <c r="V689" i="3"/>
  <c r="W689" i="3" s="1"/>
  <c r="AF686" i="3"/>
  <c r="AG686" i="3" s="1"/>
  <c r="L692" i="3"/>
  <c r="BC683" i="3"/>
  <c r="AN690" i="3"/>
  <c r="S690" i="3"/>
  <c r="Q690" i="3"/>
  <c r="R690" i="3"/>
  <c r="T690" i="3"/>
  <c r="O690" i="3"/>
  <c r="M691" i="3"/>
  <c r="AH684" i="3"/>
  <c r="AI684" i="3" s="1"/>
  <c r="AK684" i="3" s="1"/>
  <c r="AX682" i="3"/>
  <c r="AY682" i="3" s="1"/>
  <c r="AH685" i="3"/>
  <c r="AI685" i="3" s="1"/>
  <c r="AX683" i="3"/>
  <c r="AY683" i="3" s="1"/>
  <c r="AD687" i="3" l="1"/>
  <c r="U689" i="3"/>
  <c r="Z689" i="3" s="1"/>
  <c r="AB689" i="3" s="1"/>
  <c r="AO690" i="3"/>
  <c r="AH686" i="3"/>
  <c r="AI686" i="3" s="1"/>
  <c r="AK686" i="3" s="1"/>
  <c r="AL686" i="3" s="1"/>
  <c r="AM686" i="3" s="1"/>
  <c r="H686" i="3" s="1"/>
  <c r="I686" i="3" s="1"/>
  <c r="BA686" i="3" s="1"/>
  <c r="AL684" i="3"/>
  <c r="AM684" i="3" s="1"/>
  <c r="H684" i="3" s="1"/>
  <c r="I684" i="3" s="1"/>
  <c r="BA684" i="3" s="1"/>
  <c r="Y689" i="3"/>
  <c r="S691" i="3"/>
  <c r="R691" i="3"/>
  <c r="AN691" i="3"/>
  <c r="Q691" i="3"/>
  <c r="T691" i="3"/>
  <c r="O691" i="3"/>
  <c r="AB688" i="3"/>
  <c r="AA688" i="3"/>
  <c r="AC688" i="3"/>
  <c r="N691" i="3"/>
  <c r="V690" i="3"/>
  <c r="W690" i="3" s="1"/>
  <c r="L693" i="3"/>
  <c r="AP688" i="3"/>
  <c r="AQ688" i="3" s="1"/>
  <c r="J688" i="3" s="1"/>
  <c r="AR685" i="3"/>
  <c r="AS685" i="3"/>
  <c r="M692" i="3"/>
  <c r="AS684" i="3"/>
  <c r="AR684" i="3"/>
  <c r="AF687" i="3"/>
  <c r="P690" i="3"/>
  <c r="X690" i="3" s="1"/>
  <c r="AU690" i="3"/>
  <c r="AV690" i="3" s="1"/>
  <c r="AJ690" i="3"/>
  <c r="AK685" i="3"/>
  <c r="AH687" i="3" l="1"/>
  <c r="AI687" i="3" s="1"/>
  <c r="AR687" i="3" s="1"/>
  <c r="AA689" i="3"/>
  <c r="AP689" i="3"/>
  <c r="AQ689" i="3" s="1"/>
  <c r="J689" i="3" s="1"/>
  <c r="AO691" i="3"/>
  <c r="AC689" i="3"/>
  <c r="AT684" i="3"/>
  <c r="K684" i="3" s="1"/>
  <c r="AX684" i="3" s="1"/>
  <c r="AY684" i="3" s="1"/>
  <c r="U690" i="3"/>
  <c r="Z690" i="3" s="1"/>
  <c r="AP690" i="3" s="1"/>
  <c r="AQ690" i="3" s="1"/>
  <c r="J690" i="3" s="1"/>
  <c r="AT685" i="3"/>
  <c r="K685" i="3" s="1"/>
  <c r="AX685" i="3" s="1"/>
  <c r="AY685" i="3" s="1"/>
  <c r="AR686" i="3"/>
  <c r="AS686" i="3"/>
  <c r="Y690" i="3"/>
  <c r="BC684" i="3"/>
  <c r="BB684" i="3"/>
  <c r="AN692" i="3"/>
  <c r="Q692" i="3"/>
  <c r="R692" i="3"/>
  <c r="S692" i="3"/>
  <c r="O692" i="3"/>
  <c r="T692" i="3"/>
  <c r="N692" i="3"/>
  <c r="AD689" i="3"/>
  <c r="AE689" i="3"/>
  <c r="V691" i="3"/>
  <c r="W691" i="3" s="1"/>
  <c r="AL685" i="3"/>
  <c r="AM685" i="3" s="1"/>
  <c r="H685" i="3" s="1"/>
  <c r="I685" i="3" s="1"/>
  <c r="BA685" i="3" s="1"/>
  <c r="AU691" i="3"/>
  <c r="AV691" i="3" s="1"/>
  <c r="P691" i="3"/>
  <c r="U691" i="3" s="1"/>
  <c r="AJ691" i="3"/>
  <c r="L694" i="3"/>
  <c r="AD688" i="3"/>
  <c r="AE688" i="3"/>
  <c r="AG687" i="3"/>
  <c r="M693" i="3"/>
  <c r="N693" i="3"/>
  <c r="AK687" i="3" l="1"/>
  <c r="AL687" i="3" s="1"/>
  <c r="AA690" i="3"/>
  <c r="AC690" i="3"/>
  <c r="AB690" i="3"/>
  <c r="AD690" i="3" s="1"/>
  <c r="AT686" i="3"/>
  <c r="K686" i="3" s="1"/>
  <c r="AX686" i="3" s="1"/>
  <c r="AY686" i="3" s="1"/>
  <c r="AO692" i="3"/>
  <c r="X691" i="3"/>
  <c r="Z691" i="3"/>
  <c r="BC685" i="3"/>
  <c r="BB685" i="3"/>
  <c r="BB686" i="3"/>
  <c r="BC686" i="3"/>
  <c r="L695" i="3"/>
  <c r="M694" i="3"/>
  <c r="N694" i="3" s="1"/>
  <c r="AU692" i="3"/>
  <c r="AV692" i="3" s="1"/>
  <c r="AJ692" i="3"/>
  <c r="P692" i="3"/>
  <c r="X692" i="3" s="1"/>
  <c r="AS687" i="3"/>
  <c r="AT687" i="3" s="1"/>
  <c r="K687" i="3" s="1"/>
  <c r="AF688" i="3"/>
  <c r="AH688" i="3" s="1"/>
  <c r="AI688" i="3" s="1"/>
  <c r="S693" i="3"/>
  <c r="AN693" i="3"/>
  <c r="R693" i="3"/>
  <c r="T693" i="3"/>
  <c r="Q693" i="3"/>
  <c r="O693" i="3"/>
  <c r="AF689" i="3"/>
  <c r="AG689" i="3" s="1"/>
  <c r="V692" i="3"/>
  <c r="W692" i="3" s="1"/>
  <c r="AM687" i="3" l="1"/>
  <c r="H687" i="3" s="1"/>
  <c r="I687" i="3" s="1"/>
  <c r="BA687" i="3" s="1"/>
  <c r="BC687" i="3" s="1"/>
  <c r="AE690" i="3"/>
  <c r="AF690" i="3" s="1"/>
  <c r="AP691" i="3"/>
  <c r="AQ691" i="3" s="1"/>
  <c r="J691" i="3" s="1"/>
  <c r="AA691" i="3"/>
  <c r="Y691" i="3"/>
  <c r="AB691" i="3"/>
  <c r="U692" i="3"/>
  <c r="Z692" i="3" s="1"/>
  <c r="AP692" i="3" s="1"/>
  <c r="AQ692" i="3" s="1"/>
  <c r="J692" i="3" s="1"/>
  <c r="AC691" i="3"/>
  <c r="AX687" i="3"/>
  <c r="AY687" i="3" s="1"/>
  <c r="AR688" i="3"/>
  <c r="AO693" i="3"/>
  <c r="Y692" i="3"/>
  <c r="Q694" i="3"/>
  <c r="O694" i="3"/>
  <c r="S694" i="3"/>
  <c r="AN694" i="3"/>
  <c r="T694" i="3"/>
  <c r="R694" i="3"/>
  <c r="AH689" i="3"/>
  <c r="AI689" i="3" s="1"/>
  <c r="P693" i="3"/>
  <c r="U693" i="3" s="1"/>
  <c r="AU693" i="3"/>
  <c r="AV693" i="3" s="1"/>
  <c r="AJ693" i="3"/>
  <c r="L696" i="3"/>
  <c r="M695" i="3"/>
  <c r="N695" i="3" s="1"/>
  <c r="V693" i="3"/>
  <c r="W693" i="3" s="1"/>
  <c r="AG688" i="3"/>
  <c r="AK688" i="3" s="1"/>
  <c r="AG690" i="3" l="1"/>
  <c r="AH690" i="3"/>
  <c r="AI690" i="3" s="1"/>
  <c r="AR690" i="3" s="1"/>
  <c r="BB687" i="3"/>
  <c r="AD691" i="3"/>
  <c r="AE691" i="3"/>
  <c r="AF691" i="3" s="1"/>
  <c r="X693" i="3"/>
  <c r="AL688" i="3"/>
  <c r="AM688" i="3" s="1"/>
  <c r="H688" i="3" s="1"/>
  <c r="I688" i="3" s="1"/>
  <c r="BA688" i="3" s="1"/>
  <c r="Y693" i="3"/>
  <c r="AR689" i="3"/>
  <c r="AS689" i="3"/>
  <c r="L697" i="3"/>
  <c r="AU694" i="3"/>
  <c r="AV694" i="3" s="1"/>
  <c r="P694" i="3"/>
  <c r="X694" i="3" s="1"/>
  <c r="AJ694" i="3"/>
  <c r="Z693" i="3"/>
  <c r="AP693" i="3" s="1"/>
  <c r="AQ693" i="3" s="1"/>
  <c r="J693" i="3" s="1"/>
  <c r="AS688" i="3"/>
  <c r="AT688" i="3" s="1"/>
  <c r="K688" i="3" s="1"/>
  <c r="Q695" i="3"/>
  <c r="R695" i="3"/>
  <c r="T695" i="3"/>
  <c r="AN695" i="3"/>
  <c r="S695" i="3"/>
  <c r="O695" i="3"/>
  <c r="V694" i="3"/>
  <c r="W694" i="3" s="1"/>
  <c r="M696" i="3"/>
  <c r="AA692" i="3"/>
  <c r="AB692" i="3"/>
  <c r="AC692" i="3"/>
  <c r="AO694" i="3"/>
  <c r="AK689" i="3"/>
  <c r="AG691" i="3" l="1"/>
  <c r="AH691" i="3"/>
  <c r="AI691" i="3" s="1"/>
  <c r="AS690" i="3"/>
  <c r="AK690" i="3"/>
  <c r="AO695" i="3"/>
  <c r="AX688" i="3"/>
  <c r="AY688" i="3" s="1"/>
  <c r="Y694" i="3"/>
  <c r="M697" i="3"/>
  <c r="N697" i="3" s="1"/>
  <c r="AD692" i="3"/>
  <c r="AE692" i="3"/>
  <c r="U694" i="3"/>
  <c r="Z694" i="3" s="1"/>
  <c r="AP694" i="3" s="1"/>
  <c r="AQ694" i="3" s="1"/>
  <c r="J694" i="3" s="1"/>
  <c r="L698" i="3"/>
  <c r="AR691" i="3"/>
  <c r="AS691" i="3"/>
  <c r="AL690" i="3"/>
  <c r="AM690" i="3" s="1"/>
  <c r="H690" i="3" s="1"/>
  <c r="I690" i="3" s="1"/>
  <c r="BA690" i="3" s="1"/>
  <c r="BB688" i="3"/>
  <c r="BC688" i="3"/>
  <c r="P695" i="3"/>
  <c r="X695" i="3" s="1"/>
  <c r="AJ695" i="3"/>
  <c r="AU695" i="3"/>
  <c r="AV695" i="3" s="1"/>
  <c r="R696" i="3"/>
  <c r="Q696" i="3"/>
  <c r="AN696" i="3"/>
  <c r="S696" i="3"/>
  <c r="O696" i="3"/>
  <c r="T696" i="3"/>
  <c r="N696" i="3"/>
  <c r="AB693" i="3"/>
  <c r="AC693" i="3"/>
  <c r="AA693" i="3"/>
  <c r="AT689" i="3"/>
  <c r="K689" i="3" s="1"/>
  <c r="AK691" i="3"/>
  <c r="V695" i="3"/>
  <c r="W695" i="3" s="1"/>
  <c r="AL689" i="3"/>
  <c r="AM689" i="3" s="1"/>
  <c r="H689" i="3" s="1"/>
  <c r="I689" i="3" s="1"/>
  <c r="BA689" i="3" s="1"/>
  <c r="AT690" i="3"/>
  <c r="K690" i="3" s="1"/>
  <c r="U695" i="3" l="1"/>
  <c r="Z695" i="3" s="1"/>
  <c r="BB689" i="3"/>
  <c r="BC689" i="3"/>
  <c r="BC690" i="3"/>
  <c r="BB690" i="3"/>
  <c r="Y695" i="3"/>
  <c r="Q697" i="3"/>
  <c r="S697" i="3"/>
  <c r="T697" i="3"/>
  <c r="R697" i="3"/>
  <c r="AN697" i="3"/>
  <c r="O697" i="3"/>
  <c r="AF692" i="3"/>
  <c r="AH692" i="3" s="1"/>
  <c r="AI692" i="3" s="1"/>
  <c r="AT691" i="3"/>
  <c r="K691" i="3" s="1"/>
  <c r="AL691" i="3"/>
  <c r="AM691" i="3" s="1"/>
  <c r="H691" i="3" s="1"/>
  <c r="I691" i="3" s="1"/>
  <c r="BA691" i="3" s="1"/>
  <c r="AX689" i="3"/>
  <c r="AY689" i="3" s="1"/>
  <c r="L699" i="3"/>
  <c r="M698" i="3"/>
  <c r="N698" i="3" s="1"/>
  <c r="AE693" i="3"/>
  <c r="AD693" i="3"/>
  <c r="AJ696" i="3"/>
  <c r="AU696" i="3"/>
  <c r="AV696" i="3" s="1"/>
  <c r="P696" i="3"/>
  <c r="U696" i="3" s="1"/>
  <c r="V696" i="3"/>
  <c r="W696" i="3" s="1"/>
  <c r="AX690" i="3"/>
  <c r="AY690" i="3" s="1"/>
  <c r="AO696" i="3"/>
  <c r="AB694" i="3"/>
  <c r="AC694" i="3"/>
  <c r="AA694" i="3"/>
  <c r="AP695" i="3" l="1"/>
  <c r="AQ695" i="3" s="1"/>
  <c r="J695" i="3" s="1"/>
  <c r="AC695" i="3"/>
  <c r="AB695" i="3"/>
  <c r="AA695" i="3"/>
  <c r="AO697" i="3"/>
  <c r="AG692" i="3"/>
  <c r="AK692" i="3" s="1"/>
  <c r="Z696" i="3"/>
  <c r="AR692" i="3"/>
  <c r="M699" i="3"/>
  <c r="L700" i="3"/>
  <c r="X696" i="3"/>
  <c r="AX691" i="3"/>
  <c r="AY691" i="3" s="1"/>
  <c r="P697" i="3"/>
  <c r="X697" i="3" s="1"/>
  <c r="AU697" i="3"/>
  <c r="AV697" i="3" s="1"/>
  <c r="AJ697" i="3"/>
  <c r="BB691" i="3"/>
  <c r="BC691" i="3"/>
  <c r="AE694" i="3"/>
  <c r="AD694" i="3"/>
  <c r="AF693" i="3"/>
  <c r="AH693" i="3" s="1"/>
  <c r="AI693" i="3" s="1"/>
  <c r="AN698" i="3"/>
  <c r="S698" i="3"/>
  <c r="R698" i="3"/>
  <c r="T698" i="3"/>
  <c r="O698" i="3"/>
  <c r="Q698" i="3"/>
  <c r="V697" i="3"/>
  <c r="W697" i="3" s="1"/>
  <c r="AS692" i="3" l="1"/>
  <c r="AT692" i="3" s="1"/>
  <c r="K692" i="3" s="1"/>
  <c r="AX692" i="3" s="1"/>
  <c r="AY692" i="3" s="1"/>
  <c r="AE695" i="3"/>
  <c r="AD695" i="3"/>
  <c r="AG693" i="3"/>
  <c r="AK693" i="3" s="1"/>
  <c r="AB696" i="3"/>
  <c r="AC696" i="3"/>
  <c r="AO698" i="3"/>
  <c r="AA696" i="3"/>
  <c r="U697" i="3"/>
  <c r="Z697" i="3" s="1"/>
  <c r="Y697" i="3"/>
  <c r="AF694" i="3"/>
  <c r="AG694" i="3" s="1"/>
  <c r="R699" i="3"/>
  <c r="S699" i="3"/>
  <c r="Q699" i="3"/>
  <c r="AN699" i="3"/>
  <c r="O699" i="3"/>
  <c r="T699" i="3"/>
  <c r="AF695" i="3"/>
  <c r="AG695" i="3" s="1"/>
  <c r="N699" i="3"/>
  <c r="AR693" i="3"/>
  <c r="AL692" i="3"/>
  <c r="AM692" i="3" s="1"/>
  <c r="H692" i="3" s="1"/>
  <c r="I692" i="3" s="1"/>
  <c r="BA692" i="3" s="1"/>
  <c r="P698" i="3"/>
  <c r="U698" i="3" s="1"/>
  <c r="AU698" i="3"/>
  <c r="AV698" i="3" s="1"/>
  <c r="AJ698" i="3"/>
  <c r="Y696" i="3"/>
  <c r="AP696" i="3"/>
  <c r="AQ696" i="3" s="1"/>
  <c r="J696" i="3" s="1"/>
  <c r="V698" i="3"/>
  <c r="W698" i="3" s="1"/>
  <c r="L701" i="3"/>
  <c r="M700" i="3"/>
  <c r="N700" i="3" s="1"/>
  <c r="AD696" i="3" l="1"/>
  <c r="AS693" i="3"/>
  <c r="AT693" i="3" s="1"/>
  <c r="K693" i="3" s="1"/>
  <c r="AX693" i="3" s="1"/>
  <c r="AY693" i="3" s="1"/>
  <c r="AE696" i="3"/>
  <c r="AH694" i="3"/>
  <c r="AI694" i="3" s="1"/>
  <c r="AR694" i="3" s="1"/>
  <c r="Z698" i="3"/>
  <c r="AC698" i="3" s="1"/>
  <c r="X698" i="3"/>
  <c r="AH695" i="3"/>
  <c r="AI695" i="3" s="1"/>
  <c r="AK695" i="3" s="1"/>
  <c r="AL695" i="3" s="1"/>
  <c r="AM695" i="3" s="1"/>
  <c r="H695" i="3" s="1"/>
  <c r="I695" i="3" s="1"/>
  <c r="BA695" i="3" s="1"/>
  <c r="AK694" i="3"/>
  <c r="AL694" i="3" s="1"/>
  <c r="AM694" i="3" s="1"/>
  <c r="H694" i="3" s="1"/>
  <c r="I694" i="3" s="1"/>
  <c r="BA694" i="3" s="1"/>
  <c r="BB692" i="3"/>
  <c r="BC692" i="3"/>
  <c r="AF696" i="3"/>
  <c r="AG696" i="3" s="1"/>
  <c r="AL693" i="3"/>
  <c r="AM693" i="3" s="1"/>
  <c r="H693" i="3" s="1"/>
  <c r="I693" i="3" s="1"/>
  <c r="BA693" i="3" s="1"/>
  <c r="L702" i="3"/>
  <c r="V699" i="3"/>
  <c r="W699" i="3" s="1"/>
  <c r="AN700" i="3"/>
  <c r="Q700" i="3"/>
  <c r="T700" i="3"/>
  <c r="S700" i="3"/>
  <c r="R700" i="3"/>
  <c r="O700" i="3"/>
  <c r="M701" i="3"/>
  <c r="AC697" i="3"/>
  <c r="AA697" i="3"/>
  <c r="AB697" i="3"/>
  <c r="AO699" i="3"/>
  <c r="AP697" i="3"/>
  <c r="AQ697" i="3" s="1"/>
  <c r="J697" i="3" s="1"/>
  <c r="P699" i="3"/>
  <c r="U699" i="3" s="1"/>
  <c r="AJ699" i="3"/>
  <c r="AU699" i="3"/>
  <c r="AV699" i="3" s="1"/>
  <c r="AP698" i="3" l="1"/>
  <c r="AQ698" i="3" s="1"/>
  <c r="J698" i="3" s="1"/>
  <c r="AS694" i="3"/>
  <c r="AT694" i="3" s="1"/>
  <c r="K694" i="3" s="1"/>
  <c r="AB698" i="3"/>
  <c r="Y698" i="3"/>
  <c r="AR695" i="3"/>
  <c r="AH696" i="3"/>
  <c r="AI696" i="3" s="1"/>
  <c r="AK696" i="3" s="1"/>
  <c r="AS695" i="3"/>
  <c r="AT695" i="3" s="1"/>
  <c r="K695" i="3" s="1"/>
  <c r="AA698" i="3"/>
  <c r="Z699" i="3"/>
  <c r="AC699" i="3" s="1"/>
  <c r="AO700" i="3"/>
  <c r="BC693" i="3"/>
  <c r="BB693" i="3"/>
  <c r="BC694" i="3"/>
  <c r="BB694" i="3"/>
  <c r="R701" i="3"/>
  <c r="S701" i="3"/>
  <c r="Q701" i="3"/>
  <c r="T701" i="3"/>
  <c r="O701" i="3"/>
  <c r="AN701" i="3"/>
  <c r="P700" i="3"/>
  <c r="U700" i="3" s="1"/>
  <c r="AJ700" i="3"/>
  <c r="AU700" i="3"/>
  <c r="AV700" i="3" s="1"/>
  <c r="N701" i="3"/>
  <c r="V700" i="3"/>
  <c r="W700" i="3" s="1"/>
  <c r="X699" i="3"/>
  <c r="AE698" i="3"/>
  <c r="AD698" i="3"/>
  <c r="BC695" i="3"/>
  <c r="BB695" i="3"/>
  <c r="L703" i="3"/>
  <c r="AD697" i="3"/>
  <c r="AE697" i="3"/>
  <c r="M702" i="3"/>
  <c r="N702" i="3" s="1"/>
  <c r="AR696" i="3" l="1"/>
  <c r="AS696" i="3"/>
  <c r="AT696" i="3" s="1"/>
  <c r="K696" i="3" s="1"/>
  <c r="AX696" i="3" s="1"/>
  <c r="AY696" i="3" s="1"/>
  <c r="AB699" i="3"/>
  <c r="AE699" i="3" s="1"/>
  <c r="AX694" i="3"/>
  <c r="AY694" i="3" s="1"/>
  <c r="X700" i="3"/>
  <c r="Y700" i="3" s="1"/>
  <c r="AA699" i="3"/>
  <c r="Z700" i="3"/>
  <c r="AX695" i="3"/>
  <c r="AY695" i="3" s="1"/>
  <c r="P701" i="3"/>
  <c r="X701" i="3" s="1"/>
  <c r="AJ701" i="3"/>
  <c r="AU701" i="3"/>
  <c r="AV701" i="3" s="1"/>
  <c r="Q702" i="3"/>
  <c r="AN702" i="3"/>
  <c r="S702" i="3"/>
  <c r="T702" i="3"/>
  <c r="O702" i="3"/>
  <c r="R702" i="3"/>
  <c r="V701" i="3"/>
  <c r="W701" i="3" s="1"/>
  <c r="U701" i="3"/>
  <c r="AF697" i="3"/>
  <c r="AH697" i="3" s="1"/>
  <c r="AI697" i="3" s="1"/>
  <c r="AF698" i="3"/>
  <c r="AG698" i="3" s="1"/>
  <c r="AL696" i="3"/>
  <c r="AM696" i="3" s="1"/>
  <c r="H696" i="3" s="1"/>
  <c r="I696" i="3" s="1"/>
  <c r="BA696" i="3" s="1"/>
  <c r="L704" i="3"/>
  <c r="M703" i="3"/>
  <c r="Y699" i="3"/>
  <c r="AP699" i="3"/>
  <c r="AQ699" i="3" s="1"/>
  <c r="J699" i="3" s="1"/>
  <c r="AO701" i="3"/>
  <c r="AO702" i="3" l="1"/>
  <c r="AP700" i="3"/>
  <c r="AQ700" i="3" s="1"/>
  <c r="J700" i="3" s="1"/>
  <c r="AD699" i="3"/>
  <c r="Z701" i="3"/>
  <c r="AC701" i="3" s="1"/>
  <c r="AG697" i="3"/>
  <c r="AK697" i="3" s="1"/>
  <c r="AH698" i="3"/>
  <c r="AI698" i="3" s="1"/>
  <c r="AS698" i="3" s="1"/>
  <c r="AR697" i="3"/>
  <c r="BC696" i="3"/>
  <c r="BB696" i="3"/>
  <c r="P702" i="3"/>
  <c r="U702" i="3" s="1"/>
  <c r="AJ702" i="3"/>
  <c r="AU702" i="3"/>
  <c r="AV702" i="3" s="1"/>
  <c r="AF699" i="3"/>
  <c r="AH699" i="3" s="1"/>
  <c r="AI699" i="3" s="1"/>
  <c r="AA700" i="3"/>
  <c r="AB700" i="3"/>
  <c r="AC700" i="3"/>
  <c r="Q703" i="3"/>
  <c r="S703" i="3"/>
  <c r="T703" i="3"/>
  <c r="R703" i="3"/>
  <c r="AN703" i="3"/>
  <c r="O703" i="3"/>
  <c r="N703" i="3"/>
  <c r="Y701" i="3"/>
  <c r="AP701" i="3"/>
  <c r="AQ701" i="3" s="1"/>
  <c r="J701" i="3" s="1"/>
  <c r="M704" i="3"/>
  <c r="N704" i="3" s="1"/>
  <c r="L705" i="3"/>
  <c r="V702" i="3"/>
  <c r="W702" i="3" s="1"/>
  <c r="AB701" i="3" l="1"/>
  <c r="AA701" i="3"/>
  <c r="AR698" i="3"/>
  <c r="AS697" i="3"/>
  <c r="AT697" i="3" s="1"/>
  <c r="K697" i="3" s="1"/>
  <c r="AX697" i="3" s="1"/>
  <c r="AY697" i="3" s="1"/>
  <c r="AO703" i="3"/>
  <c r="AG699" i="3"/>
  <c r="AK699" i="3" s="1"/>
  <c r="Z702" i="3"/>
  <c r="AC702" i="3" s="1"/>
  <c r="AK698" i="3"/>
  <c r="AL698" i="3" s="1"/>
  <c r="AM698" i="3" s="1"/>
  <c r="H698" i="3" s="1"/>
  <c r="I698" i="3" s="1"/>
  <c r="BA698" i="3" s="1"/>
  <c r="X702" i="3"/>
  <c r="AD700" i="3"/>
  <c r="AE700" i="3"/>
  <c r="AT698" i="3"/>
  <c r="K698" i="3" s="1"/>
  <c r="V703" i="3"/>
  <c r="W703" i="3" s="1"/>
  <c r="AL697" i="3"/>
  <c r="AM697" i="3" s="1"/>
  <c r="H697" i="3" s="1"/>
  <c r="I697" i="3" s="1"/>
  <c r="BA697" i="3" s="1"/>
  <c r="AN704" i="3"/>
  <c r="S704" i="3"/>
  <c r="Q704" i="3"/>
  <c r="O704" i="3"/>
  <c r="R704" i="3"/>
  <c r="T704" i="3"/>
  <c r="AR699" i="3"/>
  <c r="L706" i="3"/>
  <c r="M705" i="3"/>
  <c r="N705" i="3" s="1"/>
  <c r="AD701" i="3"/>
  <c r="AE701" i="3"/>
  <c r="AU703" i="3"/>
  <c r="AV703" i="3" s="1"/>
  <c r="AJ703" i="3"/>
  <c r="P703" i="3"/>
  <c r="U703" i="3" s="1"/>
  <c r="AS699" i="3" l="1"/>
  <c r="AT699" i="3" s="1"/>
  <c r="K699" i="3" s="1"/>
  <c r="AX699" i="3" s="1"/>
  <c r="AY699" i="3" s="1"/>
  <c r="AA702" i="3"/>
  <c r="BB698" i="3"/>
  <c r="AO704" i="3"/>
  <c r="Z703" i="3"/>
  <c r="AX698" i="3"/>
  <c r="AY698" i="3" s="1"/>
  <c r="BC697" i="3"/>
  <c r="BB697" i="3"/>
  <c r="X703" i="3"/>
  <c r="AF701" i="3"/>
  <c r="AG701" i="3" s="1"/>
  <c r="AF700" i="3"/>
  <c r="AG700" i="3" s="1"/>
  <c r="AL699" i="3"/>
  <c r="AM699" i="3" s="1"/>
  <c r="H699" i="3" s="1"/>
  <c r="I699" i="3" s="1"/>
  <c r="BA699" i="3" s="1"/>
  <c r="Y702" i="3"/>
  <c r="AP702" i="3"/>
  <c r="AQ702" i="3" s="1"/>
  <c r="J702" i="3" s="1"/>
  <c r="L707" i="3"/>
  <c r="M706" i="3"/>
  <c r="N706" i="3" s="1"/>
  <c r="V704" i="3"/>
  <c r="W704" i="3" s="1"/>
  <c r="BC698" i="3"/>
  <c r="P704" i="3"/>
  <c r="U704" i="3" s="1"/>
  <c r="AJ704" i="3"/>
  <c r="AU704" i="3"/>
  <c r="AV704" i="3" s="1"/>
  <c r="T705" i="3"/>
  <c r="S705" i="3"/>
  <c r="Q705" i="3"/>
  <c r="R705" i="3"/>
  <c r="AN705" i="3"/>
  <c r="O705" i="3"/>
  <c r="AB702" i="3"/>
  <c r="AB703" i="3" l="1"/>
  <c r="AE703" i="3" s="1"/>
  <c r="AC703" i="3"/>
  <c r="Z704" i="3"/>
  <c r="AC704" i="3" s="1"/>
  <c r="AA703" i="3"/>
  <c r="AO705" i="3"/>
  <c r="AH701" i="3"/>
  <c r="AI701" i="3" s="1"/>
  <c r="AK701" i="3" s="1"/>
  <c r="AH700" i="3"/>
  <c r="AI700" i="3" s="1"/>
  <c r="AR700" i="3" s="1"/>
  <c r="BB699" i="3"/>
  <c r="BC699" i="3"/>
  <c r="V705" i="3"/>
  <c r="W705" i="3" s="1"/>
  <c r="X704" i="3"/>
  <c r="AA704" i="3" s="1"/>
  <c r="L708" i="3"/>
  <c r="Y703" i="3"/>
  <c r="AP703" i="3"/>
  <c r="AQ703" i="3" s="1"/>
  <c r="J703" i="3" s="1"/>
  <c r="M707" i="3"/>
  <c r="AJ705" i="3"/>
  <c r="P705" i="3"/>
  <c r="X705" i="3" s="1"/>
  <c r="AU705" i="3"/>
  <c r="AV705" i="3" s="1"/>
  <c r="AE702" i="3"/>
  <c r="AD702" i="3"/>
  <c r="S706" i="3"/>
  <c r="Q706" i="3"/>
  <c r="T706" i="3"/>
  <c r="AN706" i="3"/>
  <c r="R706" i="3"/>
  <c r="O706" i="3"/>
  <c r="AD703" i="3" l="1"/>
  <c r="AS700" i="3"/>
  <c r="AT700" i="3" s="1"/>
  <c r="K700" i="3" s="1"/>
  <c r="AX700" i="3" s="1"/>
  <c r="AY700" i="3" s="1"/>
  <c r="AR701" i="3"/>
  <c r="AS701" i="3"/>
  <c r="AT701" i="3" s="1"/>
  <c r="K701" i="3" s="1"/>
  <c r="AX701" i="3" s="1"/>
  <c r="AY701" i="3" s="1"/>
  <c r="AK700" i="3"/>
  <c r="AL700" i="3" s="1"/>
  <c r="U705" i="3"/>
  <c r="Z705" i="3" s="1"/>
  <c r="AP705" i="3" s="1"/>
  <c r="AQ705" i="3" s="1"/>
  <c r="J705" i="3" s="1"/>
  <c r="AO706" i="3"/>
  <c r="Y705" i="3"/>
  <c r="AF702" i="3"/>
  <c r="AH702" i="3" s="1"/>
  <c r="AI702" i="3" s="1"/>
  <c r="AF703" i="3"/>
  <c r="AG703" i="3" s="1"/>
  <c r="L709" i="3"/>
  <c r="Y704" i="3"/>
  <c r="AP704" i="3"/>
  <c r="AQ704" i="3" s="1"/>
  <c r="J704" i="3" s="1"/>
  <c r="AB704" i="3"/>
  <c r="P706" i="3"/>
  <c r="X706" i="3" s="1"/>
  <c r="AJ706" i="3"/>
  <c r="AU706" i="3"/>
  <c r="AV706" i="3" s="1"/>
  <c r="R707" i="3"/>
  <c r="S707" i="3"/>
  <c r="AN707" i="3"/>
  <c r="Q707" i="3"/>
  <c r="T707" i="3"/>
  <c r="O707" i="3"/>
  <c r="AL701" i="3"/>
  <c r="AM701" i="3" s="1"/>
  <c r="H701" i="3" s="1"/>
  <c r="I701" i="3" s="1"/>
  <c r="BA701" i="3" s="1"/>
  <c r="V706" i="3"/>
  <c r="W706" i="3" s="1"/>
  <c r="N707" i="3"/>
  <c r="M708" i="3"/>
  <c r="N708" i="3" s="1"/>
  <c r="AM700" i="3" l="1"/>
  <c r="H700" i="3" s="1"/>
  <c r="I700" i="3" s="1"/>
  <c r="BA700" i="3" s="1"/>
  <c r="BC700" i="3" s="1"/>
  <c r="AH703" i="3"/>
  <c r="AI703" i="3" s="1"/>
  <c r="AK703" i="3" s="1"/>
  <c r="AA705" i="3"/>
  <c r="AO707" i="3"/>
  <c r="AC705" i="3"/>
  <c r="AB705" i="3"/>
  <c r="AR702" i="3"/>
  <c r="Y706" i="3"/>
  <c r="U706" i="3"/>
  <c r="Z706" i="3" s="1"/>
  <c r="AD704" i="3"/>
  <c r="AE704" i="3"/>
  <c r="AG702" i="3"/>
  <c r="AK702" i="3" s="1"/>
  <c r="L710" i="3"/>
  <c r="AJ707" i="3"/>
  <c r="P707" i="3"/>
  <c r="U707" i="3" s="1"/>
  <c r="AU707" i="3"/>
  <c r="AV707" i="3" s="1"/>
  <c r="Q708" i="3"/>
  <c r="S708" i="3"/>
  <c r="T708" i="3"/>
  <c r="R708" i="3"/>
  <c r="O708" i="3"/>
  <c r="AN708" i="3"/>
  <c r="V707" i="3"/>
  <c r="W707" i="3" s="1"/>
  <c r="M709" i="3"/>
  <c r="AS703" i="3" l="1"/>
  <c r="AT703" i="3" s="1"/>
  <c r="K703" i="3" s="1"/>
  <c r="BB701" i="3"/>
  <c r="AR703" i="3"/>
  <c r="BC701" i="3"/>
  <c r="BB700" i="3"/>
  <c r="AD705" i="3"/>
  <c r="AE705" i="3"/>
  <c r="Z707" i="3"/>
  <c r="AC707" i="3" s="1"/>
  <c r="AL702" i="3"/>
  <c r="AM702" i="3" s="1"/>
  <c r="H702" i="3" s="1"/>
  <c r="I702" i="3" s="1"/>
  <c r="BA702" i="3" s="1"/>
  <c r="Q709" i="3"/>
  <c r="T709" i="3"/>
  <c r="AN709" i="3"/>
  <c r="S709" i="3"/>
  <c r="R709" i="3"/>
  <c r="O709" i="3"/>
  <c r="AB706" i="3"/>
  <c r="AA706" i="3"/>
  <c r="AC706" i="3"/>
  <c r="N709" i="3"/>
  <c r="AP706" i="3"/>
  <c r="AQ706" i="3" s="1"/>
  <c r="J706" i="3" s="1"/>
  <c r="V708" i="3"/>
  <c r="W708" i="3" s="1"/>
  <c r="X707" i="3"/>
  <c r="AU708" i="3"/>
  <c r="AV708" i="3" s="1"/>
  <c r="P708" i="3"/>
  <c r="U708" i="3" s="1"/>
  <c r="AJ708" i="3"/>
  <c r="M710" i="3"/>
  <c r="N710" i="3" s="1"/>
  <c r="AL703" i="3"/>
  <c r="AM703" i="3" s="1"/>
  <c r="H703" i="3" s="1"/>
  <c r="I703" i="3" s="1"/>
  <c r="BA703" i="3" s="1"/>
  <c r="AF705" i="3"/>
  <c r="AG705" i="3" s="1"/>
  <c r="AO708" i="3"/>
  <c r="L711" i="3"/>
  <c r="AF704" i="3"/>
  <c r="AG704" i="3" s="1"/>
  <c r="AS702" i="3"/>
  <c r="AT702" i="3" s="1"/>
  <c r="K702" i="3" s="1"/>
  <c r="AH704" i="3" l="1"/>
  <c r="AI704" i="3" s="1"/>
  <c r="AK704" i="3" s="1"/>
  <c r="AL704" i="3" s="1"/>
  <c r="AM704" i="3" s="1"/>
  <c r="H704" i="3" s="1"/>
  <c r="I704" i="3" s="1"/>
  <c r="BA704" i="3" s="1"/>
  <c r="AO709" i="3"/>
  <c r="Z708" i="3"/>
  <c r="X708" i="3"/>
  <c r="Y708" i="3" s="1"/>
  <c r="AH705" i="3"/>
  <c r="AI705" i="3" s="1"/>
  <c r="AS705" i="3" s="1"/>
  <c r="AC708" i="3"/>
  <c r="AP708" i="3"/>
  <c r="AQ708" i="3" s="1"/>
  <c r="J708" i="3" s="1"/>
  <c r="BB703" i="3"/>
  <c r="BC703" i="3"/>
  <c r="AD706" i="3"/>
  <c r="AE706" i="3"/>
  <c r="Y707" i="3"/>
  <c r="AP707" i="3"/>
  <c r="AQ707" i="3" s="1"/>
  <c r="J707" i="3" s="1"/>
  <c r="BB702" i="3"/>
  <c r="BC702" i="3"/>
  <c r="V709" i="3"/>
  <c r="W709" i="3" s="1"/>
  <c r="L712" i="3"/>
  <c r="P709" i="3"/>
  <c r="U709" i="3" s="1"/>
  <c r="AU709" i="3"/>
  <c r="AV709" i="3" s="1"/>
  <c r="AJ709" i="3"/>
  <c r="Q710" i="3"/>
  <c r="R710" i="3"/>
  <c r="S710" i="3"/>
  <c r="AN710" i="3"/>
  <c r="O710" i="3"/>
  <c r="T710" i="3"/>
  <c r="AB707" i="3"/>
  <c r="AX702" i="3"/>
  <c r="AY702" i="3" s="1"/>
  <c r="M711" i="3"/>
  <c r="N711" i="3" s="1"/>
  <c r="AX703" i="3"/>
  <c r="AY703" i="3" s="1"/>
  <c r="AA707" i="3"/>
  <c r="AR704" i="3" l="1"/>
  <c r="AS704" i="3"/>
  <c r="AT704" i="3" s="1"/>
  <c r="K704" i="3" s="1"/>
  <c r="AO710" i="3"/>
  <c r="AA708" i="3"/>
  <c r="Z709" i="3"/>
  <c r="AC709" i="3" s="1"/>
  <c r="AK705" i="3"/>
  <c r="AL705" i="3" s="1"/>
  <c r="AM705" i="3" s="1"/>
  <c r="H705" i="3" s="1"/>
  <c r="I705" i="3" s="1"/>
  <c r="BA705" i="3" s="1"/>
  <c r="BC705" i="3" s="1"/>
  <c r="AB708" i="3"/>
  <c r="AE708" i="3" s="1"/>
  <c r="AR705" i="3"/>
  <c r="AT705" i="3" s="1"/>
  <c r="K705" i="3" s="1"/>
  <c r="BB704" i="3"/>
  <c r="BC704" i="3"/>
  <c r="X709" i="3"/>
  <c r="AD707" i="3"/>
  <c r="AE707" i="3"/>
  <c r="V710" i="3"/>
  <c r="W710" i="3" s="1"/>
  <c r="M712" i="3"/>
  <c r="N712" i="3" s="1"/>
  <c r="AF706" i="3"/>
  <c r="AH706" i="3" s="1"/>
  <c r="AI706" i="3" s="1"/>
  <c r="L713" i="3"/>
  <c r="AU710" i="3"/>
  <c r="AV710" i="3" s="1"/>
  <c r="P710" i="3"/>
  <c r="U710" i="3" s="1"/>
  <c r="AJ710" i="3"/>
  <c r="Q711" i="3"/>
  <c r="R711" i="3"/>
  <c r="AN711" i="3"/>
  <c r="S711" i="3"/>
  <c r="O711" i="3"/>
  <c r="T711" i="3"/>
  <c r="AB709" i="3" l="1"/>
  <c r="AO711" i="3"/>
  <c r="Z710" i="3"/>
  <c r="AC710" i="3" s="1"/>
  <c r="BB705" i="3"/>
  <c r="AD708" i="3"/>
  <c r="X710" i="3"/>
  <c r="Y710" i="3" s="1"/>
  <c r="AX705" i="3"/>
  <c r="AY705" i="3" s="1"/>
  <c r="AA709" i="3"/>
  <c r="AX704" i="3"/>
  <c r="AY704" i="3" s="1"/>
  <c r="AG706" i="3"/>
  <c r="AK706" i="3" s="1"/>
  <c r="AR706" i="3"/>
  <c r="AJ711" i="3"/>
  <c r="AU711" i="3"/>
  <c r="AV711" i="3" s="1"/>
  <c r="P711" i="3"/>
  <c r="U711" i="3" s="1"/>
  <c r="AE709" i="3"/>
  <c r="AD709" i="3"/>
  <c r="V711" i="3"/>
  <c r="W711" i="3" s="1"/>
  <c r="AF708" i="3"/>
  <c r="AG708" i="3" s="1"/>
  <c r="AF707" i="3"/>
  <c r="AG707" i="3" s="1"/>
  <c r="Q712" i="3"/>
  <c r="S712" i="3"/>
  <c r="R712" i="3"/>
  <c r="AN712" i="3"/>
  <c r="T712" i="3"/>
  <c r="O712" i="3"/>
  <c r="Y709" i="3"/>
  <c r="AP709" i="3"/>
  <c r="AQ709" i="3" s="1"/>
  <c r="J709" i="3" s="1"/>
  <c r="M713" i="3"/>
  <c r="N713" i="3" s="1"/>
  <c r="L714" i="3"/>
  <c r="AP710" i="3" l="1"/>
  <c r="AQ710" i="3" s="1"/>
  <c r="J710" i="3" s="1"/>
  <c r="AO712" i="3"/>
  <c r="AB710" i="3"/>
  <c r="AA710" i="3"/>
  <c r="X711" i="3"/>
  <c r="Y711" i="3" s="1"/>
  <c r="AS706" i="3"/>
  <c r="AT706" i="3" s="1"/>
  <c r="K706" i="3" s="1"/>
  <c r="AX706" i="3" s="1"/>
  <c r="AY706" i="3" s="1"/>
  <c r="AH708" i="3"/>
  <c r="AI708" i="3" s="1"/>
  <c r="AR708" i="3" s="1"/>
  <c r="AH707" i="3"/>
  <c r="AI707" i="3" s="1"/>
  <c r="AK707" i="3" s="1"/>
  <c r="AL707" i="3" s="1"/>
  <c r="AM707" i="3" s="1"/>
  <c r="H707" i="3" s="1"/>
  <c r="I707" i="3" s="1"/>
  <c r="BA707" i="3" s="1"/>
  <c r="AU712" i="3"/>
  <c r="AV712" i="3" s="1"/>
  <c r="AJ712" i="3"/>
  <c r="P712" i="3"/>
  <c r="U712" i="3" s="1"/>
  <c r="L715" i="3"/>
  <c r="V712" i="3"/>
  <c r="W712" i="3" s="1"/>
  <c r="AF709" i="3"/>
  <c r="AG709" i="3" s="1"/>
  <c r="AD710" i="3"/>
  <c r="AE710" i="3"/>
  <c r="AS708" i="3"/>
  <c r="Z711" i="3"/>
  <c r="M714" i="3"/>
  <c r="AL706" i="3"/>
  <c r="AM706" i="3" s="1"/>
  <c r="H706" i="3" s="1"/>
  <c r="I706" i="3" s="1"/>
  <c r="BA706" i="3" s="1"/>
  <c r="S713" i="3"/>
  <c r="Q713" i="3"/>
  <c r="AN713" i="3"/>
  <c r="R713" i="3"/>
  <c r="O713" i="3"/>
  <c r="T713" i="3"/>
  <c r="AP711" i="3" l="1"/>
  <c r="AQ711" i="3" s="1"/>
  <c r="J711" i="3" s="1"/>
  <c r="AT708" i="3"/>
  <c r="K708" i="3" s="1"/>
  <c r="AX708" i="3" s="1"/>
  <c r="AY708" i="3" s="1"/>
  <c r="AK708" i="3"/>
  <c r="AL708" i="3" s="1"/>
  <c r="AM708" i="3" s="1"/>
  <c r="H708" i="3" s="1"/>
  <c r="I708" i="3" s="1"/>
  <c r="BA708" i="3" s="1"/>
  <c r="AR707" i="3"/>
  <c r="X712" i="3"/>
  <c r="Y712" i="3" s="1"/>
  <c r="AO713" i="3"/>
  <c r="AS707" i="3"/>
  <c r="AT707" i="3" s="1"/>
  <c r="K707" i="3" s="1"/>
  <c r="BB707" i="3"/>
  <c r="BC707" i="3"/>
  <c r="Z712" i="3"/>
  <c r="BB706" i="3"/>
  <c r="BC706" i="3"/>
  <c r="L716" i="3"/>
  <c r="AF710" i="3"/>
  <c r="AG710" i="3" s="1"/>
  <c r="R714" i="3"/>
  <c r="AN714" i="3"/>
  <c r="S714" i="3"/>
  <c r="T714" i="3"/>
  <c r="O714" i="3"/>
  <c r="Q714" i="3"/>
  <c r="P713" i="3"/>
  <c r="X713" i="3" s="1"/>
  <c r="AJ713" i="3"/>
  <c r="AU713" i="3"/>
  <c r="AV713" i="3" s="1"/>
  <c r="AC711" i="3"/>
  <c r="AA711" i="3"/>
  <c r="AB711" i="3"/>
  <c r="V713" i="3"/>
  <c r="W713" i="3" s="1"/>
  <c r="M715" i="3"/>
  <c r="N715" i="3" s="1"/>
  <c r="AH709" i="3"/>
  <c r="AI709" i="3" s="1"/>
  <c r="N714" i="3"/>
  <c r="AP712" i="3" l="1"/>
  <c r="AQ712" i="3" s="1"/>
  <c r="J712" i="3" s="1"/>
  <c r="AO714" i="3"/>
  <c r="U713" i="3"/>
  <c r="Z713" i="3" s="1"/>
  <c r="AB713" i="3" s="1"/>
  <c r="AH710" i="3"/>
  <c r="AI710" i="3" s="1"/>
  <c r="AS710" i="3" s="1"/>
  <c r="Y713" i="3"/>
  <c r="AR709" i="3"/>
  <c r="AS709" i="3"/>
  <c r="AX707" i="3"/>
  <c r="AY707" i="3" s="1"/>
  <c r="AC712" i="3"/>
  <c r="AB712" i="3"/>
  <c r="AA712" i="3"/>
  <c r="BC708" i="3"/>
  <c r="BB708" i="3"/>
  <c r="AD711" i="3"/>
  <c r="AE711" i="3"/>
  <c r="R715" i="3"/>
  <c r="Q715" i="3"/>
  <c r="AN715" i="3"/>
  <c r="S715" i="3"/>
  <c r="O715" i="3"/>
  <c r="T715" i="3"/>
  <c r="P714" i="3"/>
  <c r="X714" i="3" s="1"/>
  <c r="AJ714" i="3"/>
  <c r="AU714" i="3"/>
  <c r="AV714" i="3" s="1"/>
  <c r="L717" i="3"/>
  <c r="V714" i="3"/>
  <c r="W714" i="3" s="1"/>
  <c r="M716" i="3"/>
  <c r="N716" i="3" s="1"/>
  <c r="AK709" i="3"/>
  <c r="AP713" i="3" l="1"/>
  <c r="AQ713" i="3" s="1"/>
  <c r="J713" i="3" s="1"/>
  <c r="AK710" i="3"/>
  <c r="AL710" i="3" s="1"/>
  <c r="AM710" i="3" s="1"/>
  <c r="H710" i="3" s="1"/>
  <c r="I710" i="3" s="1"/>
  <c r="BA710" i="3" s="1"/>
  <c r="AR710" i="3"/>
  <c r="AA713" i="3"/>
  <c r="AC713" i="3"/>
  <c r="AD713" i="3" s="1"/>
  <c r="Y714" i="3"/>
  <c r="V715" i="3"/>
  <c r="W715" i="3" s="1"/>
  <c r="AT710" i="3"/>
  <c r="K710" i="3" s="1"/>
  <c r="AT709" i="3"/>
  <c r="K709" i="3" s="1"/>
  <c r="U714" i="3"/>
  <c r="Z714" i="3" s="1"/>
  <c r="AD712" i="3"/>
  <c r="AE712" i="3"/>
  <c r="AO715" i="3"/>
  <c r="P715" i="3"/>
  <c r="U715" i="3" s="1"/>
  <c r="AJ715" i="3"/>
  <c r="AU715" i="3"/>
  <c r="AV715" i="3" s="1"/>
  <c r="AF711" i="3"/>
  <c r="AG711" i="3" s="1"/>
  <c r="L718" i="3"/>
  <c r="M717" i="3"/>
  <c r="N717" i="3" s="1"/>
  <c r="AL709" i="3"/>
  <c r="AM709" i="3" s="1"/>
  <c r="H709" i="3" s="1"/>
  <c r="I709" i="3" s="1"/>
  <c r="BA709" i="3" s="1"/>
  <c r="S716" i="3"/>
  <c r="AN716" i="3"/>
  <c r="Q716" i="3"/>
  <c r="R716" i="3"/>
  <c r="T716" i="3"/>
  <c r="O716" i="3"/>
  <c r="Z715" i="3" l="1"/>
  <c r="AE713" i="3"/>
  <c r="AF713" i="3" s="1"/>
  <c r="AH713" i="3" s="1"/>
  <c r="AI713" i="3" s="1"/>
  <c r="AH711" i="3"/>
  <c r="AI711" i="3" s="1"/>
  <c r="AS711" i="3" s="1"/>
  <c r="AC715" i="3"/>
  <c r="P716" i="3"/>
  <c r="X716" i="3" s="1"/>
  <c r="AU716" i="3"/>
  <c r="AV716" i="3" s="1"/>
  <c r="AJ716" i="3"/>
  <c r="AN717" i="3"/>
  <c r="Q717" i="3"/>
  <c r="S717" i="3"/>
  <c r="R717" i="3"/>
  <c r="T717" i="3"/>
  <c r="O717" i="3"/>
  <c r="AO716" i="3"/>
  <c r="L719" i="3"/>
  <c r="AX710" i="3"/>
  <c r="AY710" i="3" s="1"/>
  <c r="X715" i="3"/>
  <c r="AC714" i="3"/>
  <c r="AA714" i="3"/>
  <c r="AB714" i="3"/>
  <c r="M718" i="3"/>
  <c r="N718" i="3" s="1"/>
  <c r="AF712" i="3"/>
  <c r="AH712" i="3" s="1"/>
  <c r="AI712" i="3" s="1"/>
  <c r="AX709" i="3"/>
  <c r="AY709" i="3" s="1"/>
  <c r="V716" i="3"/>
  <c r="W716" i="3" s="1"/>
  <c r="BC710" i="3"/>
  <c r="BB710" i="3"/>
  <c r="AP714" i="3"/>
  <c r="AQ714" i="3" s="1"/>
  <c r="J714" i="3" s="1"/>
  <c r="BB709" i="3"/>
  <c r="BC709" i="3"/>
  <c r="AG712" i="3" l="1"/>
  <c r="AK711" i="3"/>
  <c r="AL711" i="3" s="1"/>
  <c r="AM711" i="3" s="1"/>
  <c r="H711" i="3" s="1"/>
  <c r="I711" i="3" s="1"/>
  <c r="BA711" i="3" s="1"/>
  <c r="BB711" i="3" s="1"/>
  <c r="AR711" i="3"/>
  <c r="AT711" i="3" s="1"/>
  <c r="K711" i="3" s="1"/>
  <c r="AG713" i="3"/>
  <c r="AK713" i="3" s="1"/>
  <c r="AS712" i="3"/>
  <c r="AR712" i="3"/>
  <c r="AR713" i="3"/>
  <c r="Y716" i="3"/>
  <c r="V717" i="3"/>
  <c r="W717" i="3" s="1"/>
  <c r="M719" i="3"/>
  <c r="P717" i="3"/>
  <c r="U717" i="3" s="1"/>
  <c r="AJ717" i="3"/>
  <c r="AU717" i="3"/>
  <c r="AV717" i="3" s="1"/>
  <c r="U716" i="3"/>
  <c r="Z716" i="3" s="1"/>
  <c r="Y715" i="3"/>
  <c r="AP715" i="3"/>
  <c r="AQ715" i="3" s="1"/>
  <c r="J715" i="3" s="1"/>
  <c r="AA715" i="3"/>
  <c r="Q718" i="3"/>
  <c r="R718" i="3"/>
  <c r="S718" i="3"/>
  <c r="AN718" i="3"/>
  <c r="O718" i="3"/>
  <c r="T718" i="3"/>
  <c r="L720" i="3"/>
  <c r="AB715" i="3"/>
  <c r="AE714" i="3"/>
  <c r="AD714" i="3"/>
  <c r="AO717" i="3"/>
  <c r="AK712" i="3"/>
  <c r="AT712" i="3" l="1"/>
  <c r="K712" i="3" s="1"/>
  <c r="AX712" i="3" s="1"/>
  <c r="AY712" i="3" s="1"/>
  <c r="AS713" i="3"/>
  <c r="AT713" i="3" s="1"/>
  <c r="K713" i="3" s="1"/>
  <c r="AX713" i="3" s="1"/>
  <c r="AY713" i="3" s="1"/>
  <c r="BC711" i="3"/>
  <c r="AO718" i="3"/>
  <c r="Z717" i="3"/>
  <c r="AC717" i="3" s="1"/>
  <c r="X717" i="3"/>
  <c r="AX711" i="3"/>
  <c r="AY711" i="3" s="1"/>
  <c r="T719" i="3"/>
  <c r="S719" i="3"/>
  <c r="R719" i="3"/>
  <c r="AN719" i="3"/>
  <c r="O719" i="3"/>
  <c r="Q719" i="3"/>
  <c r="AL712" i="3"/>
  <c r="AM712" i="3" s="1"/>
  <c r="H712" i="3" s="1"/>
  <c r="I712" i="3" s="1"/>
  <c r="BA712" i="3" s="1"/>
  <c r="N719" i="3"/>
  <c r="V718" i="3"/>
  <c r="W718" i="3" s="1"/>
  <c r="AC716" i="3"/>
  <c r="AB716" i="3"/>
  <c r="AA716" i="3"/>
  <c r="AL713" i="3"/>
  <c r="AM713" i="3" s="1"/>
  <c r="H713" i="3" s="1"/>
  <c r="I713" i="3" s="1"/>
  <c r="BA713" i="3" s="1"/>
  <c r="M720" i="3"/>
  <c r="N720" i="3" s="1"/>
  <c r="AF714" i="3"/>
  <c r="AG714" i="3" s="1"/>
  <c r="AD715" i="3"/>
  <c r="AE715" i="3"/>
  <c r="L721" i="3"/>
  <c r="AJ718" i="3"/>
  <c r="P718" i="3"/>
  <c r="X718" i="3" s="1"/>
  <c r="AU718" i="3"/>
  <c r="AV718" i="3" s="1"/>
  <c r="AP716" i="3"/>
  <c r="AQ716" i="3" s="1"/>
  <c r="J716" i="3" s="1"/>
  <c r="AO719" i="3" l="1"/>
  <c r="AH714" i="3"/>
  <c r="AI714" i="3" s="1"/>
  <c r="AK714" i="3" s="1"/>
  <c r="BB713" i="3"/>
  <c r="BC713" i="3"/>
  <c r="Y718" i="3"/>
  <c r="U718" i="3"/>
  <c r="Z718" i="3" s="1"/>
  <c r="AP718" i="3" s="1"/>
  <c r="AQ718" i="3" s="1"/>
  <c r="J718" i="3" s="1"/>
  <c r="AP717" i="3"/>
  <c r="AQ717" i="3" s="1"/>
  <c r="J717" i="3" s="1"/>
  <c r="Y717" i="3"/>
  <c r="L722" i="3"/>
  <c r="AF715" i="3"/>
  <c r="AG715" i="3" s="1"/>
  <c r="V719" i="3"/>
  <c r="W719" i="3" s="1"/>
  <c r="AA717" i="3"/>
  <c r="T720" i="3"/>
  <c r="AN720" i="3"/>
  <c r="R720" i="3"/>
  <c r="S720" i="3"/>
  <c r="Q720" i="3"/>
  <c r="O720" i="3"/>
  <c r="M721" i="3"/>
  <c r="BC712" i="3"/>
  <c r="BB712" i="3"/>
  <c r="AE716" i="3"/>
  <c r="AD716" i="3"/>
  <c r="AJ719" i="3"/>
  <c r="AU719" i="3"/>
  <c r="AV719" i="3" s="1"/>
  <c r="P719" i="3"/>
  <c r="X719" i="3" s="1"/>
  <c r="AB717" i="3"/>
  <c r="AR714" i="3" l="1"/>
  <c r="AL714" i="3"/>
  <c r="AM714" i="3" s="1"/>
  <c r="H714" i="3" s="1"/>
  <c r="I714" i="3" s="1"/>
  <c r="BA714" i="3" s="1"/>
  <c r="AH715" i="3"/>
  <c r="AI715" i="3" s="1"/>
  <c r="AK715" i="3" s="1"/>
  <c r="AS714" i="3"/>
  <c r="AT714" i="3" s="1"/>
  <c r="K714" i="3" s="1"/>
  <c r="Y719" i="3"/>
  <c r="S721" i="3"/>
  <c r="AN721" i="3"/>
  <c r="R721" i="3"/>
  <c r="O721" i="3"/>
  <c r="T721" i="3"/>
  <c r="Q721" i="3"/>
  <c r="L723" i="3"/>
  <c r="M722" i="3"/>
  <c r="V720" i="3"/>
  <c r="W720" i="3" s="1"/>
  <c r="U719" i="3"/>
  <c r="Z719" i="3" s="1"/>
  <c r="AP719" i="3" s="1"/>
  <c r="AQ719" i="3" s="1"/>
  <c r="J719" i="3" s="1"/>
  <c r="AJ720" i="3"/>
  <c r="P720" i="3"/>
  <c r="U720" i="3" s="1"/>
  <c r="AU720" i="3"/>
  <c r="AV720" i="3" s="1"/>
  <c r="AB718" i="3"/>
  <c r="AC718" i="3"/>
  <c r="AA718" i="3"/>
  <c r="N721" i="3"/>
  <c r="AF716" i="3"/>
  <c r="AG716" i="3" s="1"/>
  <c r="AE717" i="3"/>
  <c r="AD717" i="3"/>
  <c r="AO720" i="3"/>
  <c r="AS715" i="3" l="1"/>
  <c r="AT715" i="3" s="1"/>
  <c r="K715" i="3" s="1"/>
  <c r="AR715" i="3"/>
  <c r="X720" i="3"/>
  <c r="BC714" i="3"/>
  <c r="BB714" i="3"/>
  <c r="Y720" i="3"/>
  <c r="Z720" i="3"/>
  <c r="AP720" i="3" s="1"/>
  <c r="AQ720" i="3" s="1"/>
  <c r="J720" i="3" s="1"/>
  <c r="S722" i="3"/>
  <c r="R722" i="3"/>
  <c r="AN722" i="3"/>
  <c r="Q722" i="3"/>
  <c r="T722" i="3"/>
  <c r="O722" i="3"/>
  <c r="L724" i="3"/>
  <c r="M723" i="3"/>
  <c r="N723" i="3" s="1"/>
  <c r="N722" i="3"/>
  <c r="AO721" i="3"/>
  <c r="AF717" i="3"/>
  <c r="AG717" i="3" s="1"/>
  <c r="AH716" i="3"/>
  <c r="AI716" i="3" s="1"/>
  <c r="P721" i="3"/>
  <c r="X721" i="3" s="1"/>
  <c r="AJ721" i="3"/>
  <c r="AU721" i="3"/>
  <c r="AV721" i="3" s="1"/>
  <c r="AL715" i="3"/>
  <c r="AM715" i="3" s="1"/>
  <c r="H715" i="3" s="1"/>
  <c r="I715" i="3" s="1"/>
  <c r="BA715" i="3" s="1"/>
  <c r="V721" i="3"/>
  <c r="W721" i="3" s="1"/>
  <c r="AX714" i="3"/>
  <c r="AY714" i="3" s="1"/>
  <c r="AD718" i="3"/>
  <c r="AE718" i="3"/>
  <c r="AA719" i="3"/>
  <c r="AC719" i="3"/>
  <c r="AB719" i="3"/>
  <c r="AO722" i="3" l="1"/>
  <c r="AX715" i="3"/>
  <c r="AY715" i="3" s="1"/>
  <c r="U721" i="3"/>
  <c r="Z721" i="3" s="1"/>
  <c r="AC721" i="3" s="1"/>
  <c r="AE719" i="3"/>
  <c r="AD719" i="3"/>
  <c r="AH717" i="3"/>
  <c r="AI717" i="3" s="1"/>
  <c r="Y721" i="3"/>
  <c r="AA721" i="3"/>
  <c r="AJ722" i="3"/>
  <c r="P722" i="3"/>
  <c r="U722" i="3" s="1"/>
  <c r="AU722" i="3"/>
  <c r="AV722" i="3" s="1"/>
  <c r="BC715" i="3"/>
  <c r="BB715" i="3"/>
  <c r="L725" i="3"/>
  <c r="AF718" i="3"/>
  <c r="AH718" i="3" s="1"/>
  <c r="AI718" i="3" s="1"/>
  <c r="AC720" i="3"/>
  <c r="AB720" i="3"/>
  <c r="AA720" i="3"/>
  <c r="AS716" i="3"/>
  <c r="AR716" i="3"/>
  <c r="V722" i="3"/>
  <c r="W722" i="3" s="1"/>
  <c r="M724" i="3"/>
  <c r="S723" i="3"/>
  <c r="Q723" i="3"/>
  <c r="O723" i="3"/>
  <c r="AN723" i="3"/>
  <c r="R723" i="3"/>
  <c r="T723" i="3"/>
  <c r="AK716" i="3"/>
  <c r="AP721" i="3" l="1"/>
  <c r="AQ721" i="3" s="1"/>
  <c r="J721" i="3" s="1"/>
  <c r="Z722" i="3"/>
  <c r="AC722" i="3" s="1"/>
  <c r="AG718" i="3"/>
  <c r="AS718" i="3" s="1"/>
  <c r="AB721" i="3"/>
  <c r="AE721" i="3" s="1"/>
  <c r="X722" i="3"/>
  <c r="Y722" i="3" s="1"/>
  <c r="T724" i="3"/>
  <c r="O724" i="3"/>
  <c r="R724" i="3"/>
  <c r="Q724" i="3"/>
  <c r="S724" i="3"/>
  <c r="AN724" i="3"/>
  <c r="AR718" i="3"/>
  <c r="N724" i="3"/>
  <c r="AE720" i="3"/>
  <c r="AD720" i="3"/>
  <c r="AS717" i="3"/>
  <c r="AR717" i="3"/>
  <c r="P723" i="3"/>
  <c r="X723" i="3" s="1"/>
  <c r="AJ723" i="3"/>
  <c r="AU723" i="3"/>
  <c r="AV723" i="3" s="1"/>
  <c r="L726" i="3"/>
  <c r="AF719" i="3"/>
  <c r="AH719" i="3" s="1"/>
  <c r="AI719" i="3" s="1"/>
  <c r="V723" i="3"/>
  <c r="W723" i="3" s="1"/>
  <c r="AO723" i="3"/>
  <c r="AL716" i="3"/>
  <c r="AM716" i="3" s="1"/>
  <c r="H716" i="3" s="1"/>
  <c r="I716" i="3" s="1"/>
  <c r="BA716" i="3" s="1"/>
  <c r="AT716" i="3"/>
  <c r="K716" i="3" s="1"/>
  <c r="M725" i="3"/>
  <c r="N725" i="3" s="1"/>
  <c r="AK717" i="3"/>
  <c r="AD721" i="3" l="1"/>
  <c r="AB722" i="3"/>
  <c r="AK718" i="3"/>
  <c r="AL718" i="3" s="1"/>
  <c r="AM718" i="3" s="1"/>
  <c r="H718" i="3" s="1"/>
  <c r="I718" i="3" s="1"/>
  <c r="BA718" i="3" s="1"/>
  <c r="AO724" i="3"/>
  <c r="AA722" i="3"/>
  <c r="AP722" i="3"/>
  <c r="AQ722" i="3" s="1"/>
  <c r="J722" i="3" s="1"/>
  <c r="AT718" i="3"/>
  <c r="K718" i="3" s="1"/>
  <c r="Y723" i="3"/>
  <c r="AR719" i="3"/>
  <c r="AT717" i="3"/>
  <c r="K717" i="3" s="1"/>
  <c r="L727" i="3"/>
  <c r="U723" i="3"/>
  <c r="Z723" i="3" s="1"/>
  <c r="AL717" i="3"/>
  <c r="AM717" i="3" s="1"/>
  <c r="H717" i="3" s="1"/>
  <c r="I717" i="3" s="1"/>
  <c r="BA717" i="3" s="1"/>
  <c r="AJ724" i="3"/>
  <c r="P724" i="3"/>
  <c r="X724" i="3" s="1"/>
  <c r="AU724" i="3"/>
  <c r="AV724" i="3" s="1"/>
  <c r="AX716" i="3"/>
  <c r="AY716" i="3" s="1"/>
  <c r="M726" i="3"/>
  <c r="V724" i="3"/>
  <c r="W724" i="3" s="1"/>
  <c r="AN725" i="3"/>
  <c r="S725" i="3"/>
  <c r="R725" i="3"/>
  <c r="T725" i="3"/>
  <c r="Q725" i="3"/>
  <c r="O725" i="3"/>
  <c r="AG719" i="3"/>
  <c r="AK719" i="3" s="1"/>
  <c r="AF720" i="3"/>
  <c r="AG720" i="3" s="1"/>
  <c r="BC716" i="3"/>
  <c r="BB716" i="3"/>
  <c r="AF721" i="3"/>
  <c r="AD722" i="3"/>
  <c r="AE722" i="3"/>
  <c r="AH721" i="3" l="1"/>
  <c r="AI721" i="3" s="1"/>
  <c r="AR721" i="3" s="1"/>
  <c r="AX718" i="3"/>
  <c r="AY718" i="3" s="1"/>
  <c r="AO725" i="3"/>
  <c r="AG721" i="3"/>
  <c r="BC717" i="3"/>
  <c r="BB717" i="3"/>
  <c r="Y724" i="3"/>
  <c r="M727" i="3"/>
  <c r="N727" i="3" s="1"/>
  <c r="U724" i="3"/>
  <c r="Z724" i="3" s="1"/>
  <c r="AP724" i="3" s="1"/>
  <c r="AQ724" i="3" s="1"/>
  <c r="J724" i="3" s="1"/>
  <c r="AH720" i="3"/>
  <c r="AI720" i="3" s="1"/>
  <c r="AL719" i="3"/>
  <c r="AM719" i="3" s="1"/>
  <c r="H719" i="3" s="1"/>
  <c r="I719" i="3" s="1"/>
  <c r="BA719" i="3" s="1"/>
  <c r="AU725" i="3"/>
  <c r="AV725" i="3" s="1"/>
  <c r="P725" i="3"/>
  <c r="U725" i="3" s="1"/>
  <c r="AJ725" i="3"/>
  <c r="AN726" i="3"/>
  <c r="R726" i="3"/>
  <c r="S726" i="3"/>
  <c r="T726" i="3"/>
  <c r="Q726" i="3"/>
  <c r="O726" i="3"/>
  <c r="V725" i="3"/>
  <c r="W725" i="3" s="1"/>
  <c r="N726" i="3"/>
  <c r="AS719" i="3"/>
  <c r="AT719" i="3" s="1"/>
  <c r="K719" i="3" s="1"/>
  <c r="L728" i="3"/>
  <c r="AF722" i="3"/>
  <c r="AH722" i="3" s="1"/>
  <c r="AI722" i="3" s="1"/>
  <c r="AX717" i="3"/>
  <c r="AY717" i="3" s="1"/>
  <c r="AB723" i="3"/>
  <c r="AA723" i="3"/>
  <c r="AC723" i="3"/>
  <c r="AP723" i="3"/>
  <c r="AQ723" i="3" s="1"/>
  <c r="J723" i="3" s="1"/>
  <c r="BC718" i="3"/>
  <c r="BB718" i="3"/>
  <c r="AS721" i="3" l="1"/>
  <c r="AT721" i="3" s="1"/>
  <c r="K721" i="3" s="1"/>
  <c r="AK721" i="3"/>
  <c r="AL721" i="3" s="1"/>
  <c r="AM721" i="3" s="1"/>
  <c r="H721" i="3" s="1"/>
  <c r="I721" i="3" s="1"/>
  <c r="BA721" i="3" s="1"/>
  <c r="AG722" i="3"/>
  <c r="AS722" i="3" s="1"/>
  <c r="Z725" i="3"/>
  <c r="AC725" i="3" s="1"/>
  <c r="X725" i="3"/>
  <c r="Y725" i="3" s="1"/>
  <c r="AX719" i="3"/>
  <c r="AY719" i="3" s="1"/>
  <c r="L729" i="3"/>
  <c r="AD723" i="3"/>
  <c r="AE723" i="3"/>
  <c r="V726" i="3"/>
  <c r="W726" i="3" s="1"/>
  <c r="BC719" i="3"/>
  <c r="BB719" i="3"/>
  <c r="M728" i="3"/>
  <c r="N728" i="3" s="1"/>
  <c r="AS720" i="3"/>
  <c r="AR720" i="3"/>
  <c r="AO726" i="3"/>
  <c r="AK722" i="3"/>
  <c r="AB724" i="3"/>
  <c r="AC724" i="3"/>
  <c r="AA724" i="3"/>
  <c r="AK720" i="3"/>
  <c r="AR722" i="3"/>
  <c r="P726" i="3"/>
  <c r="U726" i="3" s="1"/>
  <c r="AJ726" i="3"/>
  <c r="AU726" i="3"/>
  <c r="AV726" i="3" s="1"/>
  <c r="R727" i="3"/>
  <c r="S727" i="3"/>
  <c r="O727" i="3"/>
  <c r="Q727" i="3"/>
  <c r="AN727" i="3"/>
  <c r="T727" i="3"/>
  <c r="AP725" i="3" l="1"/>
  <c r="AQ725" i="3" s="1"/>
  <c r="J725" i="3" s="1"/>
  <c r="AB725" i="3"/>
  <c r="AE725" i="3" s="1"/>
  <c r="AA725" i="3"/>
  <c r="Z726" i="3"/>
  <c r="AC726" i="3" s="1"/>
  <c r="X726" i="3"/>
  <c r="AT720" i="3"/>
  <c r="K720" i="3" s="1"/>
  <c r="AX720" i="3" s="1"/>
  <c r="AY720" i="3" s="1"/>
  <c r="AX721" i="3"/>
  <c r="AY721" i="3" s="1"/>
  <c r="AO727" i="3"/>
  <c r="M729" i="3"/>
  <c r="N729" i="3" s="1"/>
  <c r="L730" i="3"/>
  <c r="O728" i="3"/>
  <c r="R728" i="3"/>
  <c r="Q728" i="3"/>
  <c r="S728" i="3"/>
  <c r="T728" i="3"/>
  <c r="AN728" i="3"/>
  <c r="AL722" i="3"/>
  <c r="AM722" i="3" s="1"/>
  <c r="H722" i="3" s="1"/>
  <c r="I722" i="3" s="1"/>
  <c r="BA722" i="3" s="1"/>
  <c r="AF723" i="3"/>
  <c r="AG723" i="3" s="1"/>
  <c r="V727" i="3"/>
  <c r="W727" i="3" s="1"/>
  <c r="AL720" i="3"/>
  <c r="AM720" i="3" s="1"/>
  <c r="H720" i="3" s="1"/>
  <c r="I720" i="3" s="1"/>
  <c r="BA720" i="3" s="1"/>
  <c r="P727" i="3"/>
  <c r="U727" i="3" s="1"/>
  <c r="AJ727" i="3"/>
  <c r="AU727" i="3"/>
  <c r="AV727" i="3" s="1"/>
  <c r="AT722" i="3"/>
  <c r="K722" i="3" s="1"/>
  <c r="AE724" i="3"/>
  <c r="AD724" i="3"/>
  <c r="AD725" i="3" l="1"/>
  <c r="AA726" i="3"/>
  <c r="AP726" i="3"/>
  <c r="AQ726" i="3" s="1"/>
  <c r="J726" i="3" s="1"/>
  <c r="Y726" i="3"/>
  <c r="AB726" i="3"/>
  <c r="Z727" i="3"/>
  <c r="AC727" i="3" s="1"/>
  <c r="AO728" i="3"/>
  <c r="AH723" i="3"/>
  <c r="AI723" i="3" s="1"/>
  <c r="AK723" i="3" s="1"/>
  <c r="AL723" i="3" s="1"/>
  <c r="AM723" i="3" s="1"/>
  <c r="H723" i="3" s="1"/>
  <c r="I723" i="3" s="1"/>
  <c r="BA723" i="3" s="1"/>
  <c r="X727" i="3"/>
  <c r="BB720" i="3"/>
  <c r="BC720" i="3"/>
  <c r="BB721" i="3"/>
  <c r="BC721" i="3"/>
  <c r="M730" i="3"/>
  <c r="V728" i="3"/>
  <c r="W728" i="3" s="1"/>
  <c r="O729" i="3"/>
  <c r="AN729" i="3"/>
  <c r="S729" i="3"/>
  <c r="Q729" i="3"/>
  <c r="R729" i="3"/>
  <c r="T729" i="3"/>
  <c r="AF725" i="3"/>
  <c r="AG725" i="3" s="1"/>
  <c r="L731" i="3"/>
  <c r="BB722" i="3"/>
  <c r="BC722" i="3"/>
  <c r="P728" i="3"/>
  <c r="X728" i="3" s="1"/>
  <c r="AJ728" i="3"/>
  <c r="AU728" i="3"/>
  <c r="AV728" i="3" s="1"/>
  <c r="AF724" i="3"/>
  <c r="AH724" i="3" s="1"/>
  <c r="AI724" i="3" s="1"/>
  <c r="AX722" i="3"/>
  <c r="AY722" i="3" s="1"/>
  <c r="AE726" i="3"/>
  <c r="AD726" i="3"/>
  <c r="AP727" i="3" l="1"/>
  <c r="AQ727" i="3" s="1"/>
  <c r="J727" i="3" s="1"/>
  <c r="AR723" i="3"/>
  <c r="AS723" i="3"/>
  <c r="AT723" i="3" s="1"/>
  <c r="K723" i="3" s="1"/>
  <c r="AB727" i="3"/>
  <c r="Y727" i="3"/>
  <c r="AA727" i="3"/>
  <c r="AO729" i="3"/>
  <c r="AH725" i="3"/>
  <c r="AI725" i="3" s="1"/>
  <c r="AS725" i="3" s="1"/>
  <c r="AR724" i="3"/>
  <c r="Y728" i="3"/>
  <c r="BC723" i="3"/>
  <c r="BB723" i="3"/>
  <c r="AN730" i="3"/>
  <c r="R730" i="3"/>
  <c r="S730" i="3"/>
  <c r="O730" i="3"/>
  <c r="Q730" i="3"/>
  <c r="T730" i="3"/>
  <c r="V729" i="3"/>
  <c r="W729" i="3" s="1"/>
  <c r="AF726" i="3"/>
  <c r="AG726" i="3" s="1"/>
  <c r="P729" i="3"/>
  <c r="X729" i="3" s="1"/>
  <c r="AJ729" i="3"/>
  <c r="AU729" i="3"/>
  <c r="AV729" i="3" s="1"/>
  <c r="N730" i="3"/>
  <c r="L732" i="3"/>
  <c r="M731" i="3"/>
  <c r="U728" i="3"/>
  <c r="Z728" i="3" s="1"/>
  <c r="AP728" i="3" s="1"/>
  <c r="AQ728" i="3" s="1"/>
  <c r="J728" i="3" s="1"/>
  <c r="AG724" i="3"/>
  <c r="AK724" i="3" s="1"/>
  <c r="AD727" i="3"/>
  <c r="AE727" i="3"/>
  <c r="AR725" i="3" l="1"/>
  <c r="AK725" i="3"/>
  <c r="AL725" i="3" s="1"/>
  <c r="AM725" i="3" s="1"/>
  <c r="H725" i="3" s="1"/>
  <c r="I725" i="3" s="1"/>
  <c r="BA725" i="3" s="1"/>
  <c r="AX723" i="3"/>
  <c r="AY723" i="3" s="1"/>
  <c r="U729" i="3"/>
  <c r="Z729" i="3" s="1"/>
  <c r="AB729" i="3" s="1"/>
  <c r="Y729" i="3"/>
  <c r="M732" i="3"/>
  <c r="N732" i="3" s="1"/>
  <c r="AH726" i="3"/>
  <c r="AI726" i="3" s="1"/>
  <c r="AK726" i="3" s="1"/>
  <c r="AC728" i="3"/>
  <c r="AA728" i="3"/>
  <c r="AB728" i="3"/>
  <c r="AO730" i="3"/>
  <c r="L733" i="3"/>
  <c r="AF727" i="3"/>
  <c r="AG727" i="3" s="1"/>
  <c r="AT725" i="3"/>
  <c r="K725" i="3" s="1"/>
  <c r="Q731" i="3"/>
  <c r="S731" i="3"/>
  <c r="R731" i="3"/>
  <c r="AN731" i="3"/>
  <c r="AO731" i="3" s="1"/>
  <c r="T731" i="3"/>
  <c r="O731" i="3"/>
  <c r="V730" i="3"/>
  <c r="W730" i="3" s="1"/>
  <c r="AS724" i="3"/>
  <c r="AT724" i="3" s="1"/>
  <c r="K724" i="3" s="1"/>
  <c r="AL724" i="3"/>
  <c r="AM724" i="3" s="1"/>
  <c r="H724" i="3" s="1"/>
  <c r="I724" i="3" s="1"/>
  <c r="BA724" i="3" s="1"/>
  <c r="N731" i="3"/>
  <c r="AJ730" i="3"/>
  <c r="P730" i="3"/>
  <c r="U730" i="3" s="1"/>
  <c r="AU730" i="3"/>
  <c r="AV730" i="3" s="1"/>
  <c r="AC729" i="3" l="1"/>
  <c r="AA729" i="3"/>
  <c r="AP729" i="3"/>
  <c r="AQ729" i="3" s="1"/>
  <c r="J729" i="3" s="1"/>
  <c r="Z730" i="3"/>
  <c r="AC730" i="3" s="1"/>
  <c r="BC724" i="3"/>
  <c r="BB724" i="3"/>
  <c r="AL726" i="3"/>
  <c r="AM726" i="3"/>
  <c r="H726" i="3" s="1"/>
  <c r="I726" i="3" s="1"/>
  <c r="BA726" i="3" s="1"/>
  <c r="BB725" i="3"/>
  <c r="BC725" i="3"/>
  <c r="AX725" i="3"/>
  <c r="AY725" i="3" s="1"/>
  <c r="AH727" i="3"/>
  <c r="AI727" i="3" s="1"/>
  <c r="V731" i="3"/>
  <c r="W731" i="3" s="1"/>
  <c r="M733" i="3"/>
  <c r="N733" i="3" s="1"/>
  <c r="X730" i="3"/>
  <c r="AB730" i="3" s="1"/>
  <c r="R732" i="3"/>
  <c r="S732" i="3"/>
  <c r="Q732" i="3"/>
  <c r="O732" i="3"/>
  <c r="AN732" i="3"/>
  <c r="T732" i="3"/>
  <c r="AD728" i="3"/>
  <c r="AE728" i="3"/>
  <c r="AR726" i="3"/>
  <c r="AS726" i="3"/>
  <c r="L734" i="3"/>
  <c r="AX724" i="3"/>
  <c r="AY724" i="3" s="1"/>
  <c r="AD729" i="3"/>
  <c r="AE729" i="3"/>
  <c r="AU731" i="3"/>
  <c r="AV731" i="3" s="1"/>
  <c r="AJ731" i="3"/>
  <c r="P731" i="3"/>
  <c r="X731" i="3" s="1"/>
  <c r="AO732" i="3" l="1"/>
  <c r="U731" i="3"/>
  <c r="Y731" i="3"/>
  <c r="AT726" i="3"/>
  <c r="K726" i="3" s="1"/>
  <c r="AS727" i="3"/>
  <c r="AR727" i="3"/>
  <c r="AE730" i="3"/>
  <c r="AD730" i="3"/>
  <c r="AF729" i="3"/>
  <c r="AG729" i="3" s="1"/>
  <c r="BC726" i="3"/>
  <c r="BB726" i="3"/>
  <c r="Z731" i="3"/>
  <c r="AU732" i="3"/>
  <c r="AV732" i="3" s="1"/>
  <c r="P732" i="3"/>
  <c r="X732" i="3" s="1"/>
  <c r="AJ732" i="3"/>
  <c r="AF728" i="3"/>
  <c r="AH728" i="3" s="1"/>
  <c r="AI728" i="3" s="1"/>
  <c r="AG728" i="3"/>
  <c r="L735" i="3"/>
  <c r="V732" i="3"/>
  <c r="W732" i="3" s="1"/>
  <c r="Y730" i="3"/>
  <c r="AP730" i="3"/>
  <c r="AQ730" i="3" s="1"/>
  <c r="J730" i="3" s="1"/>
  <c r="AA730" i="3"/>
  <c r="AH729" i="3"/>
  <c r="AI729" i="3" s="1"/>
  <c r="M734" i="3"/>
  <c r="N734" i="3" s="1"/>
  <c r="R733" i="3"/>
  <c r="S733" i="3"/>
  <c r="Q733" i="3"/>
  <c r="O733" i="3"/>
  <c r="AN733" i="3"/>
  <c r="T733" i="3"/>
  <c r="AK727" i="3"/>
  <c r="U732" i="3" l="1"/>
  <c r="Z732" i="3" s="1"/>
  <c r="AP732" i="3" s="1"/>
  <c r="AQ732" i="3" s="1"/>
  <c r="J732" i="3" s="1"/>
  <c r="Y732" i="3"/>
  <c r="V733" i="3"/>
  <c r="W733" i="3" s="1"/>
  <c r="AA731" i="3"/>
  <c r="AB731" i="3"/>
  <c r="AC731" i="3"/>
  <c r="AO733" i="3"/>
  <c r="R734" i="3"/>
  <c r="S734" i="3"/>
  <c r="O734" i="3"/>
  <c r="AN734" i="3"/>
  <c r="T734" i="3"/>
  <c r="Q734" i="3"/>
  <c r="L736" i="3"/>
  <c r="AT727" i="3"/>
  <c r="K727" i="3" s="1"/>
  <c r="AR729" i="3"/>
  <c r="AS729" i="3"/>
  <c r="AK728" i="3"/>
  <c r="AX726" i="3"/>
  <c r="AY726" i="3" s="1"/>
  <c r="AL727" i="3"/>
  <c r="AM727" i="3" s="1"/>
  <c r="H727" i="3" s="1"/>
  <c r="I727" i="3" s="1"/>
  <c r="BA727" i="3" s="1"/>
  <c r="AS728" i="3"/>
  <c r="AR728" i="3"/>
  <c r="AP731" i="3"/>
  <c r="AQ731" i="3" s="1"/>
  <c r="J731" i="3" s="1"/>
  <c r="M735" i="3"/>
  <c r="N735" i="3" s="1"/>
  <c r="AK729" i="3"/>
  <c r="P733" i="3"/>
  <c r="X733" i="3" s="1"/>
  <c r="AU733" i="3"/>
  <c r="AV733" i="3" s="1"/>
  <c r="AJ733" i="3"/>
  <c r="AF730" i="3"/>
  <c r="AH730" i="3" s="1"/>
  <c r="AI730" i="3" s="1"/>
  <c r="AC732" i="3" l="1"/>
  <c r="AA732" i="3"/>
  <c r="AB732" i="3"/>
  <c r="AO734" i="3"/>
  <c r="U733" i="3"/>
  <c r="Z733" i="3" s="1"/>
  <c r="AP733" i="3" s="1"/>
  <c r="AQ733" i="3" s="1"/>
  <c r="J733" i="3" s="1"/>
  <c r="AT728" i="3"/>
  <c r="K728" i="3" s="1"/>
  <c r="AX728" i="3" s="1"/>
  <c r="AY728" i="3" s="1"/>
  <c r="Y733" i="3"/>
  <c r="AR730" i="3"/>
  <c r="AJ734" i="3"/>
  <c r="P734" i="3"/>
  <c r="U734" i="3" s="1"/>
  <c r="AU734" i="3"/>
  <c r="AV734" i="3" s="1"/>
  <c r="V734" i="3"/>
  <c r="W734" i="3" s="1"/>
  <c r="AE731" i="3"/>
  <c r="AD731" i="3"/>
  <c r="AG730" i="3"/>
  <c r="AK730" i="3" s="1"/>
  <c r="AT729" i="3"/>
  <c r="K729" i="3" s="1"/>
  <c r="AL728" i="3"/>
  <c r="AM728" i="3" s="1"/>
  <c r="H728" i="3" s="1"/>
  <c r="I728" i="3" s="1"/>
  <c r="BA728" i="3" s="1"/>
  <c r="S735" i="3"/>
  <c r="AN735" i="3"/>
  <c r="R735" i="3"/>
  <c r="Q735" i="3"/>
  <c r="T735" i="3"/>
  <c r="O735" i="3"/>
  <c r="BB727" i="3"/>
  <c r="BC727" i="3"/>
  <c r="AX727" i="3"/>
  <c r="AY727" i="3" s="1"/>
  <c r="L737" i="3"/>
  <c r="AL729" i="3"/>
  <c r="AM729" i="3" s="1"/>
  <c r="H729" i="3" s="1"/>
  <c r="I729" i="3" s="1"/>
  <c r="BA729" i="3" s="1"/>
  <c r="AE732" i="3"/>
  <c r="AD732" i="3"/>
  <c r="AC733" i="3"/>
  <c r="AA733" i="3"/>
  <c r="AB733" i="3"/>
  <c r="M736" i="3"/>
  <c r="X734" i="3" l="1"/>
  <c r="Y734" i="3" s="1"/>
  <c r="AO735" i="3"/>
  <c r="AL730" i="3"/>
  <c r="AM730" i="3" s="1"/>
  <c r="H730" i="3" s="1"/>
  <c r="I730" i="3" s="1"/>
  <c r="BA730" i="3" s="1"/>
  <c r="P735" i="3"/>
  <c r="X735" i="3" s="1"/>
  <c r="AJ735" i="3"/>
  <c r="AU735" i="3"/>
  <c r="AV735" i="3" s="1"/>
  <c r="AF731" i="3"/>
  <c r="AG731" i="3" s="1"/>
  <c r="BC729" i="3"/>
  <c r="BB729" i="3"/>
  <c r="M737" i="3"/>
  <c r="N737" i="3" s="1"/>
  <c r="AF732" i="3"/>
  <c r="AG732" i="3" s="1"/>
  <c r="AS730" i="3"/>
  <c r="AT730" i="3" s="1"/>
  <c r="K730" i="3" s="1"/>
  <c r="Z734" i="3"/>
  <c r="R736" i="3"/>
  <c r="S736" i="3"/>
  <c r="T736" i="3"/>
  <c r="O736" i="3"/>
  <c r="Q736" i="3"/>
  <c r="AN736" i="3"/>
  <c r="BC728" i="3"/>
  <c r="BB728" i="3"/>
  <c r="N736" i="3"/>
  <c r="AD733" i="3"/>
  <c r="AE733" i="3"/>
  <c r="L738" i="3"/>
  <c r="V735" i="3"/>
  <c r="W735" i="3" s="1"/>
  <c r="AX729" i="3"/>
  <c r="AY729" i="3" s="1"/>
  <c r="U735" i="3" l="1"/>
  <c r="Z735" i="3" s="1"/>
  <c r="AO736" i="3"/>
  <c r="AH732" i="3"/>
  <c r="AI732" i="3" s="1"/>
  <c r="AK732" i="3" s="1"/>
  <c r="AL732" i="3" s="1"/>
  <c r="AM732" i="3" s="1"/>
  <c r="H732" i="3" s="1"/>
  <c r="I732" i="3" s="1"/>
  <c r="BA732" i="3" s="1"/>
  <c r="AH731" i="3"/>
  <c r="AI731" i="3" s="1"/>
  <c r="AR731" i="3" s="1"/>
  <c r="AX730" i="3"/>
  <c r="AY730" i="3" s="1"/>
  <c r="BC730" i="3"/>
  <c r="BB730" i="3"/>
  <c r="L739" i="3"/>
  <c r="P736" i="3"/>
  <c r="U736" i="3" s="1"/>
  <c r="AJ736" i="3"/>
  <c r="AU736" i="3"/>
  <c r="AV736" i="3" s="1"/>
  <c r="M738" i="3"/>
  <c r="N738" i="3" s="1"/>
  <c r="AF733" i="3"/>
  <c r="AH733" i="3" s="1"/>
  <c r="AI733" i="3" s="1"/>
  <c r="Y735" i="3"/>
  <c r="AC734" i="3"/>
  <c r="AB734" i="3"/>
  <c r="AA734" i="3"/>
  <c r="V736" i="3"/>
  <c r="W736" i="3" s="1"/>
  <c r="AN737" i="3"/>
  <c r="Q737" i="3"/>
  <c r="O737" i="3"/>
  <c r="R737" i="3"/>
  <c r="T737" i="3"/>
  <c r="S737" i="3"/>
  <c r="AP734" i="3"/>
  <c r="AQ734" i="3" s="1"/>
  <c r="J734" i="3" s="1"/>
  <c r="AG733" i="3" l="1"/>
  <c r="AR732" i="3"/>
  <c r="AS732" i="3"/>
  <c r="AK731" i="3"/>
  <c r="AL731" i="3" s="1"/>
  <c r="AM731" i="3" s="1"/>
  <c r="H731" i="3" s="1"/>
  <c r="I731" i="3" s="1"/>
  <c r="BA731" i="3" s="1"/>
  <c r="AS731" i="3"/>
  <c r="AT731" i="3" s="1"/>
  <c r="K731" i="3" s="1"/>
  <c r="X736" i="3"/>
  <c r="Y736" i="3" s="1"/>
  <c r="AS733" i="3"/>
  <c r="AR733" i="3"/>
  <c r="AB735" i="3"/>
  <c r="AA735" i="3"/>
  <c r="AC735" i="3"/>
  <c r="AD734" i="3"/>
  <c r="AE734" i="3"/>
  <c r="L740" i="3"/>
  <c r="AK733" i="3"/>
  <c r="AJ737" i="3"/>
  <c r="P737" i="3"/>
  <c r="X737" i="3" s="1"/>
  <c r="AU737" i="3"/>
  <c r="AV737" i="3" s="1"/>
  <c r="AO737" i="3"/>
  <c r="AN738" i="3"/>
  <c r="T738" i="3"/>
  <c r="S738" i="3"/>
  <c r="Q738" i="3"/>
  <c r="O738" i="3"/>
  <c r="R738" i="3"/>
  <c r="AP735" i="3"/>
  <c r="AQ735" i="3" s="1"/>
  <c r="J735" i="3" s="1"/>
  <c r="Z736" i="3"/>
  <c r="M739" i="3"/>
  <c r="N739" i="3" s="1"/>
  <c r="V737" i="3"/>
  <c r="W737" i="3" s="1"/>
  <c r="AT732" i="3" l="1"/>
  <c r="K732" i="3" s="1"/>
  <c r="AX732" i="3" s="1"/>
  <c r="AY732" i="3" s="1"/>
  <c r="AX731" i="3"/>
  <c r="AY731" i="3" s="1"/>
  <c r="BC731" i="3"/>
  <c r="BB731" i="3"/>
  <c r="BB732" i="3"/>
  <c r="BC732" i="3"/>
  <c r="Y737" i="3"/>
  <c r="R739" i="3"/>
  <c r="S739" i="3"/>
  <c r="AN739" i="3"/>
  <c r="Q739" i="3"/>
  <c r="T739" i="3"/>
  <c r="O739" i="3"/>
  <c r="L741" i="3"/>
  <c r="U737" i="3"/>
  <c r="Z737" i="3" s="1"/>
  <c r="AP737" i="3" s="1"/>
  <c r="AQ737" i="3" s="1"/>
  <c r="J737" i="3" s="1"/>
  <c r="P738" i="3"/>
  <c r="U738" i="3" s="1"/>
  <c r="AU738" i="3"/>
  <c r="AV738" i="3" s="1"/>
  <c r="AJ738" i="3"/>
  <c r="AA736" i="3"/>
  <c r="AC736" i="3"/>
  <c r="AB736" i="3"/>
  <c r="V738" i="3"/>
  <c r="W738" i="3" s="1"/>
  <c r="M740" i="3"/>
  <c r="AD735" i="3"/>
  <c r="AE735" i="3"/>
  <c r="AF734" i="3"/>
  <c r="AG734" i="3" s="1"/>
  <c r="AL733" i="3"/>
  <c r="AM733" i="3" s="1"/>
  <c r="H733" i="3" s="1"/>
  <c r="I733" i="3" s="1"/>
  <c r="BA733" i="3" s="1"/>
  <c r="AP736" i="3"/>
  <c r="AQ736" i="3" s="1"/>
  <c r="J736" i="3" s="1"/>
  <c r="AO738" i="3"/>
  <c r="AT733" i="3"/>
  <c r="K733" i="3" s="1"/>
  <c r="Z738" i="3" l="1"/>
  <c r="AC738" i="3"/>
  <c r="AX733" i="3"/>
  <c r="AY733" i="3" s="1"/>
  <c r="AH734" i="3"/>
  <c r="AI734" i="3" s="1"/>
  <c r="V739" i="3"/>
  <c r="W739" i="3" s="1"/>
  <c r="AU739" i="3"/>
  <c r="AV739" i="3" s="1"/>
  <c r="P739" i="3"/>
  <c r="U739" i="3" s="1"/>
  <c r="AJ739" i="3"/>
  <c r="AO739" i="3"/>
  <c r="AB737" i="3"/>
  <c r="AA737" i="3"/>
  <c r="AC737" i="3"/>
  <c r="M741" i="3"/>
  <c r="N741" i="3" s="1"/>
  <c r="AF735" i="3"/>
  <c r="AH735" i="3" s="1"/>
  <c r="AI735" i="3" s="1"/>
  <c r="R740" i="3"/>
  <c r="T740" i="3"/>
  <c r="S740" i="3"/>
  <c r="Q740" i="3"/>
  <c r="AN740" i="3"/>
  <c r="O740" i="3"/>
  <c r="BB733" i="3"/>
  <c r="BC733" i="3"/>
  <c r="N740" i="3"/>
  <c r="X738" i="3"/>
  <c r="AB738" i="3" s="1"/>
  <c r="AE736" i="3"/>
  <c r="AD736" i="3"/>
  <c r="L742" i="3"/>
  <c r="AG735" i="3" l="1"/>
  <c r="Z739" i="3"/>
  <c r="AC739" i="3" s="1"/>
  <c r="X739" i="3"/>
  <c r="AS735" i="3"/>
  <c r="AR735" i="3"/>
  <c r="AE738" i="3"/>
  <c r="AD738" i="3"/>
  <c r="AD737" i="3"/>
  <c r="AE737" i="3"/>
  <c r="L743" i="3"/>
  <c r="AS734" i="3"/>
  <c r="AR734" i="3"/>
  <c r="AO740" i="3"/>
  <c r="AK734" i="3"/>
  <c r="Y738" i="3"/>
  <c r="AP738" i="3"/>
  <c r="AQ738" i="3" s="1"/>
  <c r="J738" i="3" s="1"/>
  <c r="V740" i="3"/>
  <c r="W740" i="3" s="1"/>
  <c r="AK735" i="3"/>
  <c r="M742" i="3"/>
  <c r="AJ740" i="3"/>
  <c r="P740" i="3"/>
  <c r="X740" i="3" s="1"/>
  <c r="AU740" i="3"/>
  <c r="AV740" i="3" s="1"/>
  <c r="Q741" i="3"/>
  <c r="R741" i="3"/>
  <c r="S741" i="3"/>
  <c r="AN741" i="3"/>
  <c r="T741" i="3"/>
  <c r="O741" i="3"/>
  <c r="AF736" i="3"/>
  <c r="AG736" i="3" s="1"/>
  <c r="AA738" i="3"/>
  <c r="AO741" i="3" l="1"/>
  <c r="AA739" i="3"/>
  <c r="Y739" i="3"/>
  <c r="AB739" i="3"/>
  <c r="AD739" i="3" s="1"/>
  <c r="AP739" i="3"/>
  <c r="AQ739" i="3" s="1"/>
  <c r="J739" i="3" s="1"/>
  <c r="AT735" i="3"/>
  <c r="K735" i="3" s="1"/>
  <c r="AX735" i="3" s="1"/>
  <c r="AY735" i="3" s="1"/>
  <c r="AH736" i="3"/>
  <c r="AI736" i="3" s="1"/>
  <c r="AS736" i="3" s="1"/>
  <c r="Y740" i="3"/>
  <c r="M743" i="3"/>
  <c r="U740" i="3"/>
  <c r="Z740" i="3" s="1"/>
  <c r="AP740" i="3" s="1"/>
  <c r="AQ740" i="3" s="1"/>
  <c r="J740" i="3" s="1"/>
  <c r="AF738" i="3"/>
  <c r="AG738" i="3" s="1"/>
  <c r="T742" i="3"/>
  <c r="S742" i="3"/>
  <c r="R742" i="3"/>
  <c r="Q742" i="3"/>
  <c r="O742" i="3"/>
  <c r="AN742" i="3"/>
  <c r="AF737" i="3"/>
  <c r="AH737" i="3" s="1"/>
  <c r="AI737" i="3" s="1"/>
  <c r="V741" i="3"/>
  <c r="W741" i="3" s="1"/>
  <c r="AL734" i="3"/>
  <c r="AM734" i="3" s="1"/>
  <c r="H734" i="3" s="1"/>
  <c r="I734" i="3" s="1"/>
  <c r="BA734" i="3" s="1"/>
  <c r="AL735" i="3"/>
  <c r="AM735" i="3" s="1"/>
  <c r="H735" i="3" s="1"/>
  <c r="I735" i="3" s="1"/>
  <c r="BA735" i="3" s="1"/>
  <c r="AT734" i="3"/>
  <c r="K734" i="3" s="1"/>
  <c r="L744" i="3"/>
  <c r="N742" i="3"/>
  <c r="AU741" i="3"/>
  <c r="AV741" i="3" s="1"/>
  <c r="AJ741" i="3"/>
  <c r="P741" i="3"/>
  <c r="U741" i="3" s="1"/>
  <c r="AE739" i="3" l="1"/>
  <c r="AF739" i="3" s="1"/>
  <c r="AG739" i="3" s="1"/>
  <c r="AG737" i="3"/>
  <c r="AK736" i="3"/>
  <c r="AL736" i="3" s="1"/>
  <c r="AM736" i="3" s="1"/>
  <c r="H736" i="3" s="1"/>
  <c r="I736" i="3" s="1"/>
  <c r="BA736" i="3" s="1"/>
  <c r="BC736" i="3" s="1"/>
  <c r="AR736" i="3"/>
  <c r="AT736" i="3" s="1"/>
  <c r="K736" i="3" s="1"/>
  <c r="AX736" i="3" s="1"/>
  <c r="AY736" i="3" s="1"/>
  <c r="AH738" i="3"/>
  <c r="AI738" i="3" s="1"/>
  <c r="AR738" i="3" s="1"/>
  <c r="Z741" i="3"/>
  <c r="AC741" i="3" s="1"/>
  <c r="AO742" i="3"/>
  <c r="AS737" i="3"/>
  <c r="AR737" i="3"/>
  <c r="BB734" i="3"/>
  <c r="BC734" i="3"/>
  <c r="BC735" i="3"/>
  <c r="BB735" i="3"/>
  <c r="S743" i="3"/>
  <c r="R743" i="3"/>
  <c r="T743" i="3"/>
  <c r="Q743" i="3"/>
  <c r="AN743" i="3"/>
  <c r="O743" i="3"/>
  <c r="N743" i="3"/>
  <c r="AK737" i="3"/>
  <c r="V742" i="3"/>
  <c r="W742" i="3" s="1"/>
  <c r="X741" i="3"/>
  <c r="M744" i="3"/>
  <c r="AX734" i="3"/>
  <c r="AY734" i="3" s="1"/>
  <c r="AJ742" i="3"/>
  <c r="P742" i="3"/>
  <c r="X742" i="3" s="1"/>
  <c r="AU742" i="3"/>
  <c r="AV742" i="3" s="1"/>
  <c r="L745" i="3"/>
  <c r="AA740" i="3"/>
  <c r="AC740" i="3"/>
  <c r="AB740" i="3"/>
  <c r="BB736" i="3" l="1"/>
  <c r="AS738" i="3"/>
  <c r="AT738" i="3" s="1"/>
  <c r="K738" i="3" s="1"/>
  <c r="AK738" i="3"/>
  <c r="AL738" i="3" s="1"/>
  <c r="AM738" i="3" s="1"/>
  <c r="H738" i="3" s="1"/>
  <c r="I738" i="3" s="1"/>
  <c r="BA738" i="3" s="1"/>
  <c r="AA741" i="3"/>
  <c r="AO743" i="3"/>
  <c r="AT737" i="3"/>
  <c r="K737" i="3" s="1"/>
  <c r="U742" i="3"/>
  <c r="Z742" i="3" s="1"/>
  <c r="AA742" i="3" s="1"/>
  <c r="AH739" i="3"/>
  <c r="AI739" i="3" s="1"/>
  <c r="AK739" i="3" s="1"/>
  <c r="L746" i="3"/>
  <c r="Y742" i="3"/>
  <c r="V743" i="3"/>
  <c r="W743" i="3" s="1"/>
  <c r="AN744" i="3"/>
  <c r="S744" i="3"/>
  <c r="R744" i="3"/>
  <c r="T744" i="3"/>
  <c r="Q744" i="3"/>
  <c r="O744" i="3"/>
  <c r="AL737" i="3"/>
  <c r="AM737" i="3" s="1"/>
  <c r="H737" i="3" s="1"/>
  <c r="I737" i="3" s="1"/>
  <c r="BA737" i="3" s="1"/>
  <c r="M745" i="3"/>
  <c r="AP741" i="3"/>
  <c r="AQ741" i="3" s="1"/>
  <c r="J741" i="3" s="1"/>
  <c r="Y741" i="3"/>
  <c r="P743" i="3"/>
  <c r="X743" i="3" s="1"/>
  <c r="AU743" i="3"/>
  <c r="AV743" i="3" s="1"/>
  <c r="AJ743" i="3"/>
  <c r="AB741" i="3"/>
  <c r="AD740" i="3"/>
  <c r="AE740" i="3"/>
  <c r="N744" i="3"/>
  <c r="AP742" i="3" l="1"/>
  <c r="AQ742" i="3" s="1"/>
  <c r="J742" i="3" s="1"/>
  <c r="AX737" i="3"/>
  <c r="AY737" i="3" s="1"/>
  <c r="BC738" i="3"/>
  <c r="AC742" i="3"/>
  <c r="AX738" i="3"/>
  <c r="AY738" i="3" s="1"/>
  <c r="AL739" i="3"/>
  <c r="AM739" i="3" s="1"/>
  <c r="H739" i="3" s="1"/>
  <c r="I739" i="3" s="1"/>
  <c r="BA739" i="3" s="1"/>
  <c r="AR739" i="3"/>
  <c r="AB742" i="3"/>
  <c r="AD742" i="3" s="1"/>
  <c r="U743" i="3"/>
  <c r="Z743" i="3" s="1"/>
  <c r="AP743" i="3" s="1"/>
  <c r="AQ743" i="3" s="1"/>
  <c r="J743" i="3" s="1"/>
  <c r="AS739" i="3"/>
  <c r="Y743" i="3"/>
  <c r="M746" i="3"/>
  <c r="N746" i="3" s="1"/>
  <c r="V744" i="3"/>
  <c r="W744" i="3" s="1"/>
  <c r="T745" i="3"/>
  <c r="R745" i="3"/>
  <c r="S745" i="3"/>
  <c r="AN745" i="3"/>
  <c r="O745" i="3"/>
  <c r="Q745" i="3"/>
  <c r="AD741" i="3"/>
  <c r="AE741" i="3"/>
  <c r="P744" i="3"/>
  <c r="X744" i="3" s="1"/>
  <c r="AJ744" i="3"/>
  <c r="AU744" i="3"/>
  <c r="AV744" i="3" s="1"/>
  <c r="N745" i="3"/>
  <c r="BC737" i="3"/>
  <c r="BB737" i="3"/>
  <c r="BB738" i="3"/>
  <c r="AO744" i="3"/>
  <c r="AF740" i="3"/>
  <c r="AH740" i="3" s="1"/>
  <c r="AI740" i="3" s="1"/>
  <c r="AG740" i="3"/>
  <c r="L747" i="3"/>
  <c r="AE742" i="3" l="1"/>
  <c r="AF742" i="3" s="1"/>
  <c r="AG742" i="3" s="1"/>
  <c r="AC743" i="3"/>
  <c r="AA743" i="3"/>
  <c r="AB743" i="3"/>
  <c r="AD743" i="3" s="1"/>
  <c r="BC739" i="3"/>
  <c r="BB739" i="3"/>
  <c r="U744" i="3"/>
  <c r="Z744" i="3" s="1"/>
  <c r="AP744" i="3" s="1"/>
  <c r="AQ744" i="3" s="1"/>
  <c r="J744" i="3" s="1"/>
  <c r="AT739" i="3"/>
  <c r="K739" i="3" s="1"/>
  <c r="AO745" i="3"/>
  <c r="AS740" i="3"/>
  <c r="AR740" i="3"/>
  <c r="Y744" i="3"/>
  <c r="P745" i="3"/>
  <c r="U745" i="3" s="1"/>
  <c r="AJ745" i="3"/>
  <c r="AU745" i="3"/>
  <c r="AV745" i="3" s="1"/>
  <c r="AK740" i="3"/>
  <c r="AF741" i="3"/>
  <c r="AH741" i="3" s="1"/>
  <c r="AI741" i="3" s="1"/>
  <c r="S746" i="3"/>
  <c r="AN746" i="3"/>
  <c r="R746" i="3"/>
  <c r="T746" i="3"/>
  <c r="Q746" i="3"/>
  <c r="O746" i="3"/>
  <c r="M747" i="3"/>
  <c r="L748" i="3"/>
  <c r="V745" i="3"/>
  <c r="W745" i="3" s="1"/>
  <c r="AT740" i="3" l="1"/>
  <c r="K740" i="3" s="1"/>
  <c r="AX740" i="3" s="1"/>
  <c r="AY740" i="3" s="1"/>
  <c r="AE743" i="3"/>
  <c r="AF743" i="3" s="1"/>
  <c r="AH743" i="3" s="1"/>
  <c r="AI743" i="3" s="1"/>
  <c r="Z745" i="3"/>
  <c r="AC745" i="3" s="1"/>
  <c r="AC744" i="3"/>
  <c r="AB744" i="3"/>
  <c r="AG741" i="3"/>
  <c r="AK741" i="3" s="1"/>
  <c r="AH742" i="3"/>
  <c r="AI742" i="3" s="1"/>
  <c r="AK742" i="3" s="1"/>
  <c r="AL742" i="3" s="1"/>
  <c r="AM742" i="3" s="1"/>
  <c r="H742" i="3" s="1"/>
  <c r="I742" i="3" s="1"/>
  <c r="BA742" i="3" s="1"/>
  <c r="AX739" i="3"/>
  <c r="AY739" i="3" s="1"/>
  <c r="AA744" i="3"/>
  <c r="M748" i="3"/>
  <c r="N748" i="3" s="1"/>
  <c r="AJ746" i="3"/>
  <c r="P746" i="3"/>
  <c r="X746" i="3" s="1"/>
  <c r="AU746" i="3"/>
  <c r="AV746" i="3" s="1"/>
  <c r="V746" i="3"/>
  <c r="W746" i="3" s="1"/>
  <c r="AR741" i="3"/>
  <c r="L749" i="3"/>
  <c r="S747" i="3"/>
  <c r="Q747" i="3"/>
  <c r="AN747" i="3"/>
  <c r="O747" i="3"/>
  <c r="R747" i="3"/>
  <c r="T747" i="3"/>
  <c r="AO746" i="3"/>
  <c r="X745" i="3"/>
  <c r="N747" i="3"/>
  <c r="AL740" i="3"/>
  <c r="AM740" i="3" s="1"/>
  <c r="H740" i="3" s="1"/>
  <c r="I740" i="3" s="1"/>
  <c r="BA740" i="3" s="1"/>
  <c r="AG743" i="3" l="1"/>
  <c r="AD744" i="3"/>
  <c r="AE744" i="3"/>
  <c r="AF744" i="3" s="1"/>
  <c r="AS741" i="3"/>
  <c r="AT741" i="3" s="1"/>
  <c r="K741" i="3" s="1"/>
  <c r="AS742" i="3"/>
  <c r="AR742" i="3"/>
  <c r="U746" i="3"/>
  <c r="Z746" i="3" s="1"/>
  <c r="AP746" i="3" s="1"/>
  <c r="AQ746" i="3" s="1"/>
  <c r="J746" i="3" s="1"/>
  <c r="BC740" i="3"/>
  <c r="BB740" i="3"/>
  <c r="AO747" i="3"/>
  <c r="AR743" i="3"/>
  <c r="AS743" i="3"/>
  <c r="M749" i="3"/>
  <c r="N749" i="3" s="1"/>
  <c r="Y746" i="3"/>
  <c r="AP745" i="3"/>
  <c r="AQ745" i="3" s="1"/>
  <c r="J745" i="3" s="1"/>
  <c r="Y745" i="3"/>
  <c r="AB745" i="3"/>
  <c r="L750" i="3"/>
  <c r="AK743" i="3"/>
  <c r="AL741" i="3"/>
  <c r="AM741" i="3" s="1"/>
  <c r="H741" i="3" s="1"/>
  <c r="I741" i="3" s="1"/>
  <c r="BA741" i="3" s="1"/>
  <c r="AU747" i="3"/>
  <c r="AV747" i="3" s="1"/>
  <c r="P747" i="3"/>
  <c r="U747" i="3" s="1"/>
  <c r="AJ747" i="3"/>
  <c r="AA745" i="3"/>
  <c r="V747" i="3"/>
  <c r="W747" i="3" s="1"/>
  <c r="T748" i="3"/>
  <c r="R748" i="3"/>
  <c r="AN748" i="3"/>
  <c r="Q748" i="3"/>
  <c r="S748" i="3"/>
  <c r="O748" i="3"/>
  <c r="AH744" i="3" l="1"/>
  <c r="AI744" i="3" s="1"/>
  <c r="AR744" i="3" s="1"/>
  <c r="AT742" i="3"/>
  <c r="K742" i="3" s="1"/>
  <c r="AX742" i="3" s="1"/>
  <c r="AY742" i="3" s="1"/>
  <c r="Z747" i="3"/>
  <c r="AC747" i="3" s="1"/>
  <c r="AG744" i="3"/>
  <c r="X747" i="3"/>
  <c r="BB741" i="3"/>
  <c r="BC741" i="3"/>
  <c r="BB742" i="3"/>
  <c r="BC742" i="3"/>
  <c r="AL743" i="3"/>
  <c r="AM743" i="3" s="1"/>
  <c r="H743" i="3" s="1"/>
  <c r="I743" i="3" s="1"/>
  <c r="BA743" i="3" s="1"/>
  <c r="AO748" i="3"/>
  <c r="L751" i="3"/>
  <c r="S749" i="3"/>
  <c r="R749" i="3"/>
  <c r="O749" i="3"/>
  <c r="T749" i="3"/>
  <c r="Q749" i="3"/>
  <c r="AN749" i="3"/>
  <c r="M750" i="3"/>
  <c r="V748" i="3"/>
  <c r="W748" i="3" s="1"/>
  <c r="AT743" i="3"/>
  <c r="K743" i="3" s="1"/>
  <c r="AJ748" i="3"/>
  <c r="AU748" i="3"/>
  <c r="AV748" i="3" s="1"/>
  <c r="P748" i="3"/>
  <c r="U748" i="3" s="1"/>
  <c r="AD745" i="3"/>
  <c r="AE745" i="3"/>
  <c r="AX741" i="3"/>
  <c r="AY741" i="3" s="1"/>
  <c r="AC746" i="3"/>
  <c r="AB746" i="3"/>
  <c r="AA746" i="3"/>
  <c r="AK744" i="3" l="1"/>
  <c r="AL744" i="3" s="1"/>
  <c r="AM744" i="3" s="1"/>
  <c r="H744" i="3" s="1"/>
  <c r="I744" i="3" s="1"/>
  <c r="BA744" i="3" s="1"/>
  <c r="AS744" i="3"/>
  <c r="AT744" i="3" s="1"/>
  <c r="K744" i="3" s="1"/>
  <c r="AX744" i="3" s="1"/>
  <c r="AY744" i="3" s="1"/>
  <c r="AB747" i="3"/>
  <c r="AA747" i="3"/>
  <c r="AP747" i="3"/>
  <c r="AQ747" i="3" s="1"/>
  <c r="J747" i="3" s="1"/>
  <c r="Y747" i="3"/>
  <c r="Z748" i="3"/>
  <c r="AC748" i="3" s="1"/>
  <c r="AN750" i="3"/>
  <c r="Q750" i="3"/>
  <c r="S750" i="3"/>
  <c r="R750" i="3"/>
  <c r="T750" i="3"/>
  <c r="O750" i="3"/>
  <c r="AX743" i="3"/>
  <c r="AY743" i="3" s="1"/>
  <c r="M751" i="3"/>
  <c r="N751" i="3" s="1"/>
  <c r="V749" i="3"/>
  <c r="W749" i="3" s="1"/>
  <c r="AO749" i="3"/>
  <c r="L752" i="3"/>
  <c r="AF745" i="3"/>
  <c r="AH745" i="3" s="1"/>
  <c r="AI745" i="3" s="1"/>
  <c r="N750" i="3"/>
  <c r="BB743" i="3"/>
  <c r="BC743" i="3"/>
  <c r="P749" i="3"/>
  <c r="X749" i="3" s="1"/>
  <c r="AJ749" i="3"/>
  <c r="AU749" i="3"/>
  <c r="AV749" i="3" s="1"/>
  <c r="AE746" i="3"/>
  <c r="AD746" i="3"/>
  <c r="X748" i="3"/>
  <c r="AE747" i="3"/>
  <c r="AD747" i="3"/>
  <c r="AG745" i="3" l="1"/>
  <c r="AS745" i="3"/>
  <c r="AR745" i="3"/>
  <c r="Y749" i="3"/>
  <c r="AK745" i="3"/>
  <c r="BC744" i="3"/>
  <c r="BB744" i="3"/>
  <c r="AF747" i="3"/>
  <c r="AH747" i="3" s="1"/>
  <c r="AI747" i="3" s="1"/>
  <c r="L753" i="3"/>
  <c r="Y748" i="3"/>
  <c r="AP748" i="3"/>
  <c r="AQ748" i="3" s="1"/>
  <c r="J748" i="3" s="1"/>
  <c r="AJ750" i="3"/>
  <c r="P750" i="3"/>
  <c r="X750" i="3" s="1"/>
  <c r="AU750" i="3"/>
  <c r="AV750" i="3" s="1"/>
  <c r="AO750" i="3"/>
  <c r="U749" i="3"/>
  <c r="Z749" i="3" s="1"/>
  <c r="AA748" i="3"/>
  <c r="V750" i="3"/>
  <c r="W750" i="3" s="1"/>
  <c r="AB748" i="3"/>
  <c r="M752" i="3"/>
  <c r="AF746" i="3"/>
  <c r="AH746" i="3" s="1"/>
  <c r="AI746" i="3" s="1"/>
  <c r="Q751" i="3"/>
  <c r="R751" i="3"/>
  <c r="AN751" i="3"/>
  <c r="S751" i="3"/>
  <c r="O751" i="3"/>
  <c r="T751" i="3"/>
  <c r="AT745" i="3" l="1"/>
  <c r="K745" i="3" s="1"/>
  <c r="AX745" i="3" s="1"/>
  <c r="AY745" i="3" s="1"/>
  <c r="AG747" i="3"/>
  <c r="AK747" i="3" s="1"/>
  <c r="AO751" i="3"/>
  <c r="U750" i="3"/>
  <c r="Z750" i="3" s="1"/>
  <c r="AA750" i="3" s="1"/>
  <c r="AG746" i="3"/>
  <c r="AK746" i="3" s="1"/>
  <c r="AR746" i="3"/>
  <c r="V751" i="3"/>
  <c r="W751" i="3" s="1"/>
  <c r="Y750" i="3"/>
  <c r="AL745" i="3"/>
  <c r="AM745" i="3" s="1"/>
  <c r="H745" i="3" s="1"/>
  <c r="I745" i="3" s="1"/>
  <c r="BA745" i="3" s="1"/>
  <c r="M753" i="3"/>
  <c r="AA749" i="3"/>
  <c r="AB749" i="3"/>
  <c r="AC749" i="3"/>
  <c r="AP749" i="3"/>
  <c r="AQ749" i="3" s="1"/>
  <c r="J749" i="3" s="1"/>
  <c r="L754" i="3"/>
  <c r="P751" i="3"/>
  <c r="X751" i="3" s="1"/>
  <c r="AJ751" i="3"/>
  <c r="AU751" i="3"/>
  <c r="AV751" i="3" s="1"/>
  <c r="T752" i="3"/>
  <c r="AN752" i="3"/>
  <c r="Q752" i="3"/>
  <c r="S752" i="3"/>
  <c r="O752" i="3"/>
  <c r="R752" i="3"/>
  <c r="N752" i="3"/>
  <c r="AR747" i="3"/>
  <c r="AS747" i="3"/>
  <c r="AD748" i="3"/>
  <c r="AE748" i="3"/>
  <c r="AS746" i="3" l="1"/>
  <c r="AT746" i="3" s="1"/>
  <c r="K746" i="3" s="1"/>
  <c r="AX746" i="3" s="1"/>
  <c r="AY746" i="3" s="1"/>
  <c r="AC750" i="3"/>
  <c r="AB750" i="3"/>
  <c r="AP750" i="3"/>
  <c r="AQ750" i="3" s="1"/>
  <c r="J750" i="3" s="1"/>
  <c r="AO752" i="3"/>
  <c r="U751" i="3"/>
  <c r="Z751" i="3" s="1"/>
  <c r="AB751" i="3" s="1"/>
  <c r="Y751" i="3"/>
  <c r="BB745" i="3"/>
  <c r="BC745" i="3"/>
  <c r="M754" i="3"/>
  <c r="N754" i="3" s="1"/>
  <c r="S753" i="3"/>
  <c r="O753" i="3"/>
  <c r="Q753" i="3"/>
  <c r="R753" i="3"/>
  <c r="AN753" i="3"/>
  <c r="T753" i="3"/>
  <c r="AT747" i="3"/>
  <c r="K747" i="3" s="1"/>
  <c r="AL746" i="3"/>
  <c r="AM746" i="3" s="1"/>
  <c r="H746" i="3" s="1"/>
  <c r="I746" i="3" s="1"/>
  <c r="BA746" i="3" s="1"/>
  <c r="AJ752" i="3"/>
  <c r="P752" i="3"/>
  <c r="U752" i="3" s="1"/>
  <c r="AU752" i="3"/>
  <c r="AV752" i="3" s="1"/>
  <c r="L755" i="3"/>
  <c r="N753" i="3"/>
  <c r="AD749" i="3"/>
  <c r="AE749" i="3"/>
  <c r="AF748" i="3"/>
  <c r="AG748" i="3" s="1"/>
  <c r="AE750" i="3"/>
  <c r="AD750" i="3"/>
  <c r="V752" i="3"/>
  <c r="W752" i="3" s="1"/>
  <c r="AL747" i="3"/>
  <c r="AM747" i="3" s="1"/>
  <c r="H747" i="3" s="1"/>
  <c r="I747" i="3" s="1"/>
  <c r="BA747" i="3" s="1"/>
  <c r="AP751" i="3" l="1"/>
  <c r="AQ751" i="3" s="1"/>
  <c r="J751" i="3" s="1"/>
  <c r="Z752" i="3"/>
  <c r="AC752" i="3" s="1"/>
  <c r="AA751" i="3"/>
  <c r="AC751" i="3"/>
  <c r="AE751" i="3" s="1"/>
  <c r="X752" i="3"/>
  <c r="BC747" i="3"/>
  <c r="BB747" i="3"/>
  <c r="AF749" i="3"/>
  <c r="AH749" i="3" s="1"/>
  <c r="AI749" i="3" s="1"/>
  <c r="AU753" i="3"/>
  <c r="AV753" i="3" s="1"/>
  <c r="P753" i="3"/>
  <c r="U753" i="3" s="1"/>
  <c r="AJ753" i="3"/>
  <c r="AD751" i="3"/>
  <c r="BB746" i="3"/>
  <c r="BC746" i="3"/>
  <c r="L756" i="3"/>
  <c r="M755" i="3"/>
  <c r="V753" i="3"/>
  <c r="W753" i="3" s="1"/>
  <c r="AN754" i="3"/>
  <c r="R754" i="3"/>
  <c r="Q754" i="3"/>
  <c r="S754" i="3"/>
  <c r="O754" i="3"/>
  <c r="T754" i="3"/>
  <c r="AX747" i="3"/>
  <c r="AY747" i="3" s="1"/>
  <c r="AF750" i="3"/>
  <c r="AH750" i="3" s="1"/>
  <c r="AI750" i="3" s="1"/>
  <c r="AH748" i="3"/>
  <c r="AI748" i="3" s="1"/>
  <c r="AO753" i="3"/>
  <c r="AA752" i="3" l="1"/>
  <c r="AG750" i="3"/>
  <c r="AB752" i="3"/>
  <c r="Y752" i="3"/>
  <c r="Z753" i="3"/>
  <c r="AC753" i="3" s="1"/>
  <c r="AP752" i="3"/>
  <c r="AQ752" i="3" s="1"/>
  <c r="J752" i="3" s="1"/>
  <c r="AR750" i="3"/>
  <c r="AS750" i="3"/>
  <c r="AR749" i="3"/>
  <c r="AG749" i="3"/>
  <c r="AK749" i="3" s="1"/>
  <c r="AK750" i="3"/>
  <c r="R755" i="3"/>
  <c r="AN755" i="3"/>
  <c r="T755" i="3"/>
  <c r="Q755" i="3"/>
  <c r="O755" i="3"/>
  <c r="S755" i="3"/>
  <c r="N755" i="3"/>
  <c r="AO754" i="3"/>
  <c r="AF751" i="3"/>
  <c r="AG751" i="3" s="1"/>
  <c r="P754" i="3"/>
  <c r="X754" i="3" s="1"/>
  <c r="AU754" i="3"/>
  <c r="AV754" i="3" s="1"/>
  <c r="AJ754" i="3"/>
  <c r="X753" i="3"/>
  <c r="M756" i="3"/>
  <c r="L757" i="3"/>
  <c r="AS748" i="3"/>
  <c r="AR748" i="3"/>
  <c r="V754" i="3"/>
  <c r="W754" i="3" s="1"/>
  <c r="AE752" i="3"/>
  <c r="AD752" i="3"/>
  <c r="AK748" i="3"/>
  <c r="AT748" i="3" l="1"/>
  <c r="K748" i="3" s="1"/>
  <c r="AX748" i="3" s="1"/>
  <c r="AY748" i="3" s="1"/>
  <c r="U754" i="3"/>
  <c r="AS749" i="3"/>
  <c r="AT750" i="3"/>
  <c r="K750" i="3" s="1"/>
  <c r="AH751" i="3"/>
  <c r="AI751" i="3" s="1"/>
  <c r="AR751" i="3" s="1"/>
  <c r="AO755" i="3"/>
  <c r="AX750" i="3"/>
  <c r="AY750" i="3" s="1"/>
  <c r="Y754" i="3"/>
  <c r="AJ755" i="3"/>
  <c r="P755" i="3"/>
  <c r="U755" i="3" s="1"/>
  <c r="AU755" i="3"/>
  <c r="AV755" i="3" s="1"/>
  <c r="AF752" i="3"/>
  <c r="AH752" i="3" s="1"/>
  <c r="AI752" i="3" s="1"/>
  <c r="Q756" i="3"/>
  <c r="R756" i="3"/>
  <c r="AN756" i="3"/>
  <c r="S756" i="3"/>
  <c r="O756" i="3"/>
  <c r="T756" i="3"/>
  <c r="Z754" i="3"/>
  <c r="AP754" i="3" s="1"/>
  <c r="AQ754" i="3" s="1"/>
  <c r="J754" i="3" s="1"/>
  <c r="N756" i="3"/>
  <c r="V755" i="3"/>
  <c r="W755" i="3" s="1"/>
  <c r="AP753" i="3"/>
  <c r="AQ753" i="3" s="1"/>
  <c r="J753" i="3" s="1"/>
  <c r="Y753" i="3"/>
  <c r="AL750" i="3"/>
  <c r="AM750" i="3" s="1"/>
  <c r="H750" i="3" s="1"/>
  <c r="I750" i="3" s="1"/>
  <c r="BA750" i="3" s="1"/>
  <c r="AB753" i="3"/>
  <c r="AL749" i="3"/>
  <c r="AM749" i="3" s="1"/>
  <c r="H749" i="3" s="1"/>
  <c r="I749" i="3" s="1"/>
  <c r="BA749" i="3" s="1"/>
  <c r="M757" i="3"/>
  <c r="N757" i="3" s="1"/>
  <c r="AL748" i="3"/>
  <c r="AM748" i="3" s="1"/>
  <c r="H748" i="3" s="1"/>
  <c r="I748" i="3" s="1"/>
  <c r="BA748" i="3" s="1"/>
  <c r="L758" i="3"/>
  <c r="AT749" i="3"/>
  <c r="K749" i="3" s="1"/>
  <c r="AA753" i="3"/>
  <c r="AK751" i="3" l="1"/>
  <c r="AL751" i="3" s="1"/>
  <c r="AM751" i="3" s="1"/>
  <c r="H751" i="3" s="1"/>
  <c r="I751" i="3" s="1"/>
  <c r="BA751" i="3" s="1"/>
  <c r="AG752" i="3"/>
  <c r="Z755" i="3"/>
  <c r="AC755" i="3" s="1"/>
  <c r="AO756" i="3"/>
  <c r="AS751" i="3"/>
  <c r="AT751" i="3" s="1"/>
  <c r="K751" i="3" s="1"/>
  <c r="X755" i="3"/>
  <c r="AA755" i="3" s="1"/>
  <c r="BB748" i="3"/>
  <c r="BC748" i="3"/>
  <c r="AE753" i="3"/>
  <c r="AD753" i="3"/>
  <c r="AA754" i="3"/>
  <c r="AC754" i="3"/>
  <c r="AB754" i="3"/>
  <c r="AU756" i="3"/>
  <c r="AV756" i="3" s="1"/>
  <c r="P756" i="3"/>
  <c r="U756" i="3" s="1"/>
  <c r="AJ756" i="3"/>
  <c r="AR752" i="3"/>
  <c r="AS752" i="3"/>
  <c r="AX749" i="3"/>
  <c r="AY749" i="3" s="1"/>
  <c r="AK752" i="3"/>
  <c r="AP755" i="3"/>
  <c r="AQ755" i="3" s="1"/>
  <c r="J755" i="3" s="1"/>
  <c r="BC749" i="3"/>
  <c r="BB749" i="3"/>
  <c r="BB750" i="3"/>
  <c r="BC750" i="3"/>
  <c r="L759" i="3"/>
  <c r="V756" i="3"/>
  <c r="W756" i="3" s="1"/>
  <c r="M758" i="3"/>
  <c r="N758" i="3" s="1"/>
  <c r="AN757" i="3"/>
  <c r="S757" i="3"/>
  <c r="Q757" i="3"/>
  <c r="O757" i="3"/>
  <c r="R757" i="3"/>
  <c r="T757" i="3"/>
  <c r="AO757" i="3" l="1"/>
  <c r="Y755" i="3"/>
  <c r="Z756" i="3"/>
  <c r="AB755" i="3"/>
  <c r="AC756" i="3"/>
  <c r="BB751" i="3"/>
  <c r="BC751" i="3"/>
  <c r="P757" i="3"/>
  <c r="X757" i="3" s="1"/>
  <c r="AU757" i="3"/>
  <c r="AV757" i="3" s="1"/>
  <c r="AJ757" i="3"/>
  <c r="L760" i="3"/>
  <c r="AF753" i="3"/>
  <c r="AG753" i="3" s="1"/>
  <c r="AX751" i="3"/>
  <c r="AY751" i="3" s="1"/>
  <c r="V757" i="3"/>
  <c r="W757" i="3" s="1"/>
  <c r="AD754" i="3"/>
  <c r="AE754" i="3"/>
  <c r="AD755" i="3"/>
  <c r="AE755" i="3"/>
  <c r="S758" i="3"/>
  <c r="R758" i="3"/>
  <c r="Q758" i="3"/>
  <c r="O758" i="3"/>
  <c r="AN758" i="3"/>
  <c r="T758" i="3"/>
  <c r="AL752" i="3"/>
  <c r="AM752" i="3" s="1"/>
  <c r="H752" i="3" s="1"/>
  <c r="I752" i="3" s="1"/>
  <c r="BA752" i="3" s="1"/>
  <c r="M759" i="3"/>
  <c r="N759" i="3" s="1"/>
  <c r="X756" i="3"/>
  <c r="AA756" i="3" s="1"/>
  <c r="AT752" i="3"/>
  <c r="K752" i="3" s="1"/>
  <c r="AH753" i="3" l="1"/>
  <c r="AI753" i="3" s="1"/>
  <c r="AK753" i="3" s="1"/>
  <c r="U757" i="3"/>
  <c r="Z757" i="3" s="1"/>
  <c r="AO758" i="3"/>
  <c r="BC752" i="3"/>
  <c r="BB752" i="3"/>
  <c r="AF755" i="3"/>
  <c r="AG755" i="3" s="1"/>
  <c r="Y757" i="3"/>
  <c r="V758" i="3"/>
  <c r="W758" i="3" s="1"/>
  <c r="AX752" i="3"/>
  <c r="AY752" i="3" s="1"/>
  <c r="AF754" i="3"/>
  <c r="AG754" i="3" s="1"/>
  <c r="L761" i="3"/>
  <c r="M760" i="3"/>
  <c r="AJ758" i="3"/>
  <c r="AU758" i="3"/>
  <c r="AV758" i="3" s="1"/>
  <c r="P758" i="3"/>
  <c r="U758" i="3" s="1"/>
  <c r="AB756" i="3"/>
  <c r="Y756" i="3"/>
  <c r="AP756" i="3"/>
  <c r="AQ756" i="3" s="1"/>
  <c r="J756" i="3" s="1"/>
  <c r="Q759" i="3"/>
  <c r="R759" i="3"/>
  <c r="S759" i="3"/>
  <c r="O759" i="3"/>
  <c r="T759" i="3"/>
  <c r="AN759" i="3"/>
  <c r="AR753" i="3" l="1"/>
  <c r="AS753" i="3"/>
  <c r="AH754" i="3"/>
  <c r="AI754" i="3" s="1"/>
  <c r="Z758" i="3"/>
  <c r="X758" i="3"/>
  <c r="AK754" i="3"/>
  <c r="AL754" i="3" s="1"/>
  <c r="AM754" i="3" s="1"/>
  <c r="H754" i="3" s="1"/>
  <c r="I754" i="3" s="1"/>
  <c r="BA754" i="3" s="1"/>
  <c r="AC758" i="3"/>
  <c r="P759" i="3"/>
  <c r="X759" i="3" s="1"/>
  <c r="AU759" i="3"/>
  <c r="AV759" i="3" s="1"/>
  <c r="AJ759" i="3"/>
  <c r="AO759" i="3"/>
  <c r="R760" i="3"/>
  <c r="AN760" i="3"/>
  <c r="S760" i="3"/>
  <c r="T760" i="3"/>
  <c r="Q760" i="3"/>
  <c r="O760" i="3"/>
  <c r="V759" i="3"/>
  <c r="W759" i="3" s="1"/>
  <c r="N760" i="3"/>
  <c r="AH755" i="3"/>
  <c r="AI755" i="3" s="1"/>
  <c r="AT753" i="3"/>
  <c r="K753" i="3" s="1"/>
  <c r="M761" i="3"/>
  <c r="AB757" i="3"/>
  <c r="AA757" i="3"/>
  <c r="AC757" i="3"/>
  <c r="L762" i="3"/>
  <c r="AP757" i="3"/>
  <c r="AQ757" i="3" s="1"/>
  <c r="J757" i="3" s="1"/>
  <c r="AS754" i="3"/>
  <c r="AR754" i="3"/>
  <c r="AE756" i="3"/>
  <c r="AD756" i="3"/>
  <c r="AL753" i="3"/>
  <c r="AM753" i="3" s="1"/>
  <c r="H753" i="3" s="1"/>
  <c r="I753" i="3" s="1"/>
  <c r="BA753" i="3" s="1"/>
  <c r="AA758" i="3" l="1"/>
  <c r="AT754" i="3"/>
  <c r="K754" i="3" s="1"/>
  <c r="AX754" i="3" s="1"/>
  <c r="AY754" i="3" s="1"/>
  <c r="Y758" i="3"/>
  <c r="AB758" i="3"/>
  <c r="AD758" i="3" s="1"/>
  <c r="AP758" i="3"/>
  <c r="AQ758" i="3" s="1"/>
  <c r="J758" i="3" s="1"/>
  <c r="AO760" i="3"/>
  <c r="Y759" i="3"/>
  <c r="BC754" i="3"/>
  <c r="BB754" i="3"/>
  <c r="M762" i="3"/>
  <c r="AF756" i="3"/>
  <c r="AH756" i="3" s="1"/>
  <c r="AI756" i="3" s="1"/>
  <c r="AS755" i="3"/>
  <c r="AR755" i="3"/>
  <c r="V760" i="3"/>
  <c r="W760" i="3" s="1"/>
  <c r="AE758" i="3"/>
  <c r="AK755" i="3"/>
  <c r="AD757" i="3"/>
  <c r="AE757" i="3"/>
  <c r="U759" i="3"/>
  <c r="Z759" i="3" s="1"/>
  <c r="AN761" i="3"/>
  <c r="S761" i="3"/>
  <c r="R761" i="3"/>
  <c r="Q761" i="3"/>
  <c r="T761" i="3"/>
  <c r="O761" i="3"/>
  <c r="N761" i="3"/>
  <c r="BB753" i="3"/>
  <c r="BC753" i="3"/>
  <c r="L763" i="3"/>
  <c r="AJ760" i="3"/>
  <c r="P760" i="3"/>
  <c r="X760" i="3" s="1"/>
  <c r="AU760" i="3"/>
  <c r="AV760" i="3" s="1"/>
  <c r="AX753" i="3"/>
  <c r="AY753" i="3" s="1"/>
  <c r="AT755" i="3" l="1"/>
  <c r="K755" i="3" s="1"/>
  <c r="AX755" i="3" s="1"/>
  <c r="AY755" i="3" s="1"/>
  <c r="AG756" i="3"/>
  <c r="AO761" i="3"/>
  <c r="Y760" i="3"/>
  <c r="AS756" i="3"/>
  <c r="AR756" i="3"/>
  <c r="AL755" i="3"/>
  <c r="AM755" i="3" s="1"/>
  <c r="H755" i="3" s="1"/>
  <c r="I755" i="3" s="1"/>
  <c r="BA755" i="3" s="1"/>
  <c r="AC759" i="3"/>
  <c r="AA759" i="3"/>
  <c r="AB759" i="3"/>
  <c r="L764" i="3"/>
  <c r="S762" i="3"/>
  <c r="R762" i="3"/>
  <c r="AN762" i="3"/>
  <c r="Q762" i="3"/>
  <c r="T762" i="3"/>
  <c r="O762" i="3"/>
  <c r="V761" i="3"/>
  <c r="W761" i="3" s="1"/>
  <c r="N762" i="3"/>
  <c r="U760" i="3"/>
  <c r="Z760" i="3" s="1"/>
  <c r="AF758" i="3"/>
  <c r="AG758" i="3" s="1"/>
  <c r="AF757" i="3"/>
  <c r="AH757" i="3" s="1"/>
  <c r="AI757" i="3" s="1"/>
  <c r="AJ761" i="3"/>
  <c r="P761" i="3"/>
  <c r="U761" i="3" s="1"/>
  <c r="AU761" i="3"/>
  <c r="AV761" i="3" s="1"/>
  <c r="AP759" i="3"/>
  <c r="AQ759" i="3" s="1"/>
  <c r="J759" i="3" s="1"/>
  <c r="AK756" i="3"/>
  <c r="M763" i="3"/>
  <c r="N763" i="3" s="1"/>
  <c r="AG757" i="3" l="1"/>
  <c r="AT756" i="3"/>
  <c r="K756" i="3" s="1"/>
  <c r="AX756" i="3" s="1"/>
  <c r="AY756" i="3" s="1"/>
  <c r="Z761" i="3"/>
  <c r="AH758" i="3"/>
  <c r="AI758" i="3" s="1"/>
  <c r="AS758" i="3" s="1"/>
  <c r="X761" i="3"/>
  <c r="Y761" i="3" s="1"/>
  <c r="AO762" i="3"/>
  <c r="AR757" i="3"/>
  <c r="AS757" i="3"/>
  <c r="BB755" i="3"/>
  <c r="BC755" i="3"/>
  <c r="AC761" i="3"/>
  <c r="AL756" i="3"/>
  <c r="AM756" i="3" s="1"/>
  <c r="H756" i="3" s="1"/>
  <c r="I756" i="3" s="1"/>
  <c r="BA756" i="3" s="1"/>
  <c r="V762" i="3"/>
  <c r="W762" i="3" s="1"/>
  <c r="M764" i="3"/>
  <c r="AD759" i="3"/>
  <c r="AE759" i="3"/>
  <c r="AB760" i="3"/>
  <c r="AA760" i="3"/>
  <c r="AC760" i="3"/>
  <c r="AK757" i="3"/>
  <c r="L765" i="3"/>
  <c r="AJ762" i="3"/>
  <c r="P762" i="3"/>
  <c r="X762" i="3" s="1"/>
  <c r="AU762" i="3"/>
  <c r="AV762" i="3" s="1"/>
  <c r="AP760" i="3"/>
  <c r="AQ760" i="3" s="1"/>
  <c r="J760" i="3" s="1"/>
  <c r="R763" i="3"/>
  <c r="Q763" i="3"/>
  <c r="O763" i="3"/>
  <c r="S763" i="3"/>
  <c r="T763" i="3"/>
  <c r="AN763" i="3"/>
  <c r="AB761" i="3" l="1"/>
  <c r="AA761" i="3"/>
  <c r="AP761" i="3"/>
  <c r="AQ761" i="3" s="1"/>
  <c r="J761" i="3" s="1"/>
  <c r="AK758" i="3"/>
  <c r="AL758" i="3" s="1"/>
  <c r="AM758" i="3" s="1"/>
  <c r="H758" i="3" s="1"/>
  <c r="I758" i="3" s="1"/>
  <c r="BA758" i="3" s="1"/>
  <c r="AR758" i="3"/>
  <c r="AT758" i="3" s="1"/>
  <c r="K758" i="3" s="1"/>
  <c r="AO763" i="3"/>
  <c r="U762" i="3"/>
  <c r="Z762" i="3" s="1"/>
  <c r="AA762" i="3" s="1"/>
  <c r="Y762" i="3"/>
  <c r="BC756" i="3"/>
  <c r="BB756" i="3"/>
  <c r="P763" i="3"/>
  <c r="X763" i="3" s="1"/>
  <c r="AJ763" i="3"/>
  <c r="AU763" i="3"/>
  <c r="AV763" i="3" s="1"/>
  <c r="V763" i="3"/>
  <c r="W763" i="3" s="1"/>
  <c r="Q764" i="3"/>
  <c r="S764" i="3"/>
  <c r="R764" i="3"/>
  <c r="T764" i="3"/>
  <c r="O764" i="3"/>
  <c r="AN764" i="3"/>
  <c r="M765" i="3"/>
  <c r="AF759" i="3"/>
  <c r="AG759" i="3" s="1"/>
  <c r="AL757" i="3"/>
  <c r="AM757" i="3" s="1"/>
  <c r="H757" i="3" s="1"/>
  <c r="I757" i="3" s="1"/>
  <c r="BA757" i="3" s="1"/>
  <c r="L766" i="3"/>
  <c r="AE760" i="3"/>
  <c r="AD760" i="3"/>
  <c r="N764" i="3"/>
  <c r="AE761" i="3"/>
  <c r="AD761" i="3"/>
  <c r="AT757" i="3"/>
  <c r="K757" i="3" s="1"/>
  <c r="AO764" i="3" l="1"/>
  <c r="AP762" i="3"/>
  <c r="AQ762" i="3" s="1"/>
  <c r="J762" i="3" s="1"/>
  <c r="U763" i="3"/>
  <c r="Z763" i="3" s="1"/>
  <c r="AC762" i="3"/>
  <c r="AB762" i="3"/>
  <c r="AH759" i="3"/>
  <c r="AI759" i="3" s="1"/>
  <c r="AK759" i="3" s="1"/>
  <c r="BB757" i="3"/>
  <c r="BC757" i="3"/>
  <c r="BC758" i="3"/>
  <c r="BB758" i="3"/>
  <c r="V764" i="3"/>
  <c r="W764" i="3" s="1"/>
  <c r="AX758" i="3"/>
  <c r="AY758" i="3" s="1"/>
  <c r="M766" i="3"/>
  <c r="AX757" i="3"/>
  <c r="AY757" i="3" s="1"/>
  <c r="Y763" i="3"/>
  <c r="AF761" i="3"/>
  <c r="AH761" i="3" s="1"/>
  <c r="AI761" i="3" s="1"/>
  <c r="AF760" i="3"/>
  <c r="AG760" i="3" s="1"/>
  <c r="R765" i="3"/>
  <c r="Q765" i="3"/>
  <c r="AN765" i="3"/>
  <c r="T765" i="3"/>
  <c r="S765" i="3"/>
  <c r="O765" i="3"/>
  <c r="L767" i="3"/>
  <c r="N765" i="3"/>
  <c r="AU764" i="3"/>
  <c r="AV764" i="3" s="1"/>
  <c r="AJ764" i="3"/>
  <c r="P764" i="3"/>
  <c r="U764" i="3" s="1"/>
  <c r="Z764" i="3" l="1"/>
  <c r="AE762" i="3"/>
  <c r="AF762" i="3" s="1"/>
  <c r="AH762" i="3" s="1"/>
  <c r="AI762" i="3" s="1"/>
  <c r="AD762" i="3"/>
  <c r="AL759" i="3"/>
  <c r="AM759" i="3" s="1"/>
  <c r="H759" i="3" s="1"/>
  <c r="I759" i="3" s="1"/>
  <c r="BA759" i="3" s="1"/>
  <c r="AR759" i="3"/>
  <c r="AS759" i="3"/>
  <c r="AG761" i="3"/>
  <c r="AK761" i="3" s="1"/>
  <c r="AH760" i="3"/>
  <c r="AI760" i="3" s="1"/>
  <c r="AK760" i="3" s="1"/>
  <c r="AL760" i="3" s="1"/>
  <c r="AM760" i="3" s="1"/>
  <c r="H760" i="3" s="1"/>
  <c r="I760" i="3" s="1"/>
  <c r="BA760" i="3" s="1"/>
  <c r="AR761" i="3"/>
  <c r="AC764" i="3"/>
  <c r="M767" i="3"/>
  <c r="N767" i="3" s="1"/>
  <c r="AC763" i="3"/>
  <c r="AA763" i="3"/>
  <c r="AB763" i="3"/>
  <c r="X764" i="3"/>
  <c r="AA764" i="3" s="1"/>
  <c r="AP763" i="3"/>
  <c r="AQ763" i="3" s="1"/>
  <c r="J763" i="3" s="1"/>
  <c r="V765" i="3"/>
  <c r="W765" i="3" s="1"/>
  <c r="S766" i="3"/>
  <c r="R766" i="3"/>
  <c r="AN766" i="3"/>
  <c r="Q766" i="3"/>
  <c r="O766" i="3"/>
  <c r="T766" i="3"/>
  <c r="L768" i="3"/>
  <c r="P765" i="3"/>
  <c r="U765" i="3" s="1"/>
  <c r="Z765" i="3" s="1"/>
  <c r="AU765" i="3"/>
  <c r="AV765" i="3" s="1"/>
  <c r="AJ765" i="3"/>
  <c r="AO765" i="3"/>
  <c r="N766" i="3"/>
  <c r="AS761" i="3" l="1"/>
  <c r="AT761" i="3" s="1"/>
  <c r="K761" i="3" s="1"/>
  <c r="BC759" i="3"/>
  <c r="BB759" i="3"/>
  <c r="AO766" i="3"/>
  <c r="AR760" i="3"/>
  <c r="AT759" i="3"/>
  <c r="K759" i="3" s="1"/>
  <c r="AG762" i="3"/>
  <c r="AS762" i="3" s="1"/>
  <c r="AS760" i="3"/>
  <c r="AT760" i="3" s="1"/>
  <c r="K760" i="3" s="1"/>
  <c r="AC765" i="3"/>
  <c r="BB760" i="3"/>
  <c r="BC760" i="3"/>
  <c r="AL761" i="3"/>
  <c r="AM761" i="3" s="1"/>
  <c r="H761" i="3" s="1"/>
  <c r="I761" i="3" s="1"/>
  <c r="BA761" i="3" s="1"/>
  <c r="L769" i="3"/>
  <c r="X765" i="3"/>
  <c r="AP764" i="3"/>
  <c r="AQ764" i="3" s="1"/>
  <c r="J764" i="3" s="1"/>
  <c r="Y764" i="3"/>
  <c r="AR762" i="3"/>
  <c r="P766" i="3"/>
  <c r="U766" i="3" s="1"/>
  <c r="AJ766" i="3"/>
  <c r="AU766" i="3"/>
  <c r="AV766" i="3" s="1"/>
  <c r="V766" i="3"/>
  <c r="W766" i="3" s="1"/>
  <c r="AE763" i="3"/>
  <c r="AD763" i="3"/>
  <c r="AN767" i="3"/>
  <c r="S767" i="3"/>
  <c r="Q767" i="3"/>
  <c r="O767" i="3"/>
  <c r="R767" i="3"/>
  <c r="T767" i="3"/>
  <c r="M768" i="3"/>
  <c r="N768" i="3" s="1"/>
  <c r="AB764" i="3"/>
  <c r="AK762" i="3" l="1"/>
  <c r="AL762" i="3" s="1"/>
  <c r="AM762" i="3" s="1"/>
  <c r="H762" i="3" s="1"/>
  <c r="I762" i="3" s="1"/>
  <c r="BA762" i="3" s="1"/>
  <c r="AX759" i="3"/>
  <c r="AY759" i="3" s="1"/>
  <c r="AT762" i="3"/>
  <c r="K762" i="3" s="1"/>
  <c r="AX761" i="3"/>
  <c r="AY761" i="3" s="1"/>
  <c r="X766" i="3"/>
  <c r="AD764" i="3"/>
  <c r="AE764" i="3"/>
  <c r="Z766" i="3"/>
  <c r="AU767" i="3"/>
  <c r="AV767" i="3" s="1"/>
  <c r="P767" i="3"/>
  <c r="X767" i="3" s="1"/>
  <c r="AJ767" i="3"/>
  <c r="Y765" i="3"/>
  <c r="AP765" i="3"/>
  <c r="AQ765" i="3" s="1"/>
  <c r="J765" i="3" s="1"/>
  <c r="BC761" i="3"/>
  <c r="BB761" i="3"/>
  <c r="AO767" i="3"/>
  <c r="V767" i="3"/>
  <c r="W767" i="3" s="1"/>
  <c r="L770" i="3"/>
  <c r="AB765" i="3"/>
  <c r="S768" i="3"/>
  <c r="R768" i="3"/>
  <c r="T768" i="3"/>
  <c r="AN768" i="3"/>
  <c r="O768" i="3"/>
  <c r="Q768" i="3"/>
  <c r="AX760" i="3"/>
  <c r="AY760" i="3" s="1"/>
  <c r="AF763" i="3"/>
  <c r="AG763" i="3" s="1"/>
  <c r="M769" i="3"/>
  <c r="N769" i="3" s="1"/>
  <c r="AA765" i="3"/>
  <c r="AP766" i="3" l="1"/>
  <c r="AQ766" i="3" s="1"/>
  <c r="J766" i="3" s="1"/>
  <c r="Y766" i="3"/>
  <c r="AX762" i="3"/>
  <c r="AY762" i="3" s="1"/>
  <c r="AO768" i="3"/>
  <c r="Y767" i="3"/>
  <c r="P768" i="3"/>
  <c r="X768" i="3" s="1"/>
  <c r="AJ768" i="3"/>
  <c r="AU768" i="3"/>
  <c r="AV768" i="3" s="1"/>
  <c r="AE765" i="3"/>
  <c r="AD765" i="3"/>
  <c r="AF764" i="3"/>
  <c r="AH764" i="3" s="1"/>
  <c r="AI764" i="3" s="1"/>
  <c r="R769" i="3"/>
  <c r="Q769" i="3"/>
  <c r="T769" i="3"/>
  <c r="AN769" i="3"/>
  <c r="O769" i="3"/>
  <c r="S769" i="3"/>
  <c r="L771" i="3"/>
  <c r="U767" i="3"/>
  <c r="Z767" i="3" s="1"/>
  <c r="AP767" i="3" s="1"/>
  <c r="AQ767" i="3" s="1"/>
  <c r="J767" i="3" s="1"/>
  <c r="BB762" i="3"/>
  <c r="BC762" i="3"/>
  <c r="M770" i="3"/>
  <c r="V768" i="3"/>
  <c r="W768" i="3" s="1"/>
  <c r="AB766" i="3"/>
  <c r="AA766" i="3"/>
  <c r="AC766" i="3"/>
  <c r="AH763" i="3"/>
  <c r="AI763" i="3" s="1"/>
  <c r="AK763" i="3" s="1"/>
  <c r="AG764" i="3" l="1"/>
  <c r="AS764" i="3" s="1"/>
  <c r="AR764" i="3"/>
  <c r="Y768" i="3"/>
  <c r="AL763" i="3"/>
  <c r="AM763" i="3" s="1"/>
  <c r="H763" i="3" s="1"/>
  <c r="I763" i="3" s="1"/>
  <c r="BA763" i="3" s="1"/>
  <c r="U768" i="3"/>
  <c r="Z768" i="3" s="1"/>
  <c r="V769" i="3"/>
  <c r="W769" i="3" s="1"/>
  <c r="AF765" i="3"/>
  <c r="AG765" i="3" s="1"/>
  <c r="AU769" i="3"/>
  <c r="AV769" i="3" s="1"/>
  <c r="P769" i="3"/>
  <c r="U769" i="3" s="1"/>
  <c r="AJ769" i="3"/>
  <c r="R770" i="3"/>
  <c r="Q770" i="3"/>
  <c r="S770" i="3"/>
  <c r="T770" i="3"/>
  <c r="AN770" i="3"/>
  <c r="O770" i="3"/>
  <c r="AD766" i="3"/>
  <c r="AE766" i="3"/>
  <c r="L772" i="3"/>
  <c r="N770" i="3"/>
  <c r="AC767" i="3"/>
  <c r="AA767" i="3"/>
  <c r="AB767" i="3"/>
  <c r="M771" i="3"/>
  <c r="AS763" i="3"/>
  <c r="AR763" i="3"/>
  <c r="AO769" i="3"/>
  <c r="AK764" i="3" l="1"/>
  <c r="AL764" i="3" s="1"/>
  <c r="AM764" i="3" s="1"/>
  <c r="H764" i="3" s="1"/>
  <c r="I764" i="3" s="1"/>
  <c r="BA764" i="3" s="1"/>
  <c r="AT763" i="3"/>
  <c r="K763" i="3" s="1"/>
  <c r="AX763" i="3" s="1"/>
  <c r="AY763" i="3" s="1"/>
  <c r="AH765" i="3"/>
  <c r="AI765" i="3" s="1"/>
  <c r="AS765" i="3" s="1"/>
  <c r="Z769" i="3"/>
  <c r="AC769" i="3" s="1"/>
  <c r="AA768" i="3"/>
  <c r="AC768" i="3"/>
  <c r="AB768" i="3"/>
  <c r="AR765" i="3"/>
  <c r="M772" i="3"/>
  <c r="V770" i="3"/>
  <c r="W770" i="3" s="1"/>
  <c r="BB763" i="3"/>
  <c r="BC763" i="3"/>
  <c r="X769" i="3"/>
  <c r="AO770" i="3"/>
  <c r="AP768" i="3"/>
  <c r="AQ768" i="3" s="1"/>
  <c r="J768" i="3" s="1"/>
  <c r="S771" i="3"/>
  <c r="Q771" i="3"/>
  <c r="R771" i="3"/>
  <c r="AN771" i="3"/>
  <c r="T771" i="3"/>
  <c r="O771" i="3"/>
  <c r="L773" i="3"/>
  <c r="AF766" i="3"/>
  <c r="AH766" i="3" s="1"/>
  <c r="AI766" i="3" s="1"/>
  <c r="AT764" i="3"/>
  <c r="K764" i="3" s="1"/>
  <c r="AK765" i="3"/>
  <c r="N771" i="3"/>
  <c r="AE767" i="3"/>
  <c r="AD767" i="3"/>
  <c r="AJ770" i="3"/>
  <c r="P770" i="3"/>
  <c r="U770" i="3" s="1"/>
  <c r="AU770" i="3"/>
  <c r="AV770" i="3" s="1"/>
  <c r="AO771" i="3" l="1"/>
  <c r="Z770" i="3"/>
  <c r="AC770" i="3" s="1"/>
  <c r="AR766" i="3"/>
  <c r="BB764" i="3"/>
  <c r="BC764" i="3"/>
  <c r="AL765" i="3"/>
  <c r="AM765" i="3" s="1"/>
  <c r="H765" i="3" s="1"/>
  <c r="I765" i="3" s="1"/>
  <c r="BA765" i="3" s="1"/>
  <c r="V771" i="3"/>
  <c r="W771" i="3" s="1"/>
  <c r="Y769" i="3"/>
  <c r="AP769" i="3"/>
  <c r="AQ769" i="3" s="1"/>
  <c r="J769" i="3" s="1"/>
  <c r="AF767" i="3"/>
  <c r="AH767" i="3" s="1"/>
  <c r="AI767" i="3" s="1"/>
  <c r="S772" i="3"/>
  <c r="R772" i="3"/>
  <c r="Q772" i="3"/>
  <c r="T772" i="3"/>
  <c r="AN772" i="3"/>
  <c r="O772" i="3"/>
  <c r="AG766" i="3"/>
  <c r="AK766" i="3" s="1"/>
  <c r="X770" i="3"/>
  <c r="AT765" i="3"/>
  <c r="K765" i="3" s="1"/>
  <c r="AB769" i="3"/>
  <c r="L774" i="3"/>
  <c r="P771" i="3"/>
  <c r="U771" i="3" s="1"/>
  <c r="AJ771" i="3"/>
  <c r="AU771" i="3"/>
  <c r="AV771" i="3" s="1"/>
  <c r="AE768" i="3"/>
  <c r="AD768" i="3"/>
  <c r="N772" i="3"/>
  <c r="AX764" i="3"/>
  <c r="AY764" i="3" s="1"/>
  <c r="AA769" i="3"/>
  <c r="M773" i="3"/>
  <c r="N773" i="3" s="1"/>
  <c r="Z771" i="3" l="1"/>
  <c r="AS766" i="3"/>
  <c r="AT766" i="3" s="1"/>
  <c r="K766" i="3" s="1"/>
  <c r="AO772" i="3"/>
  <c r="AG767" i="3"/>
  <c r="AK767" i="3" s="1"/>
  <c r="AL767" i="3" s="1"/>
  <c r="AM767" i="3" s="1"/>
  <c r="H767" i="3" s="1"/>
  <c r="I767" i="3" s="1"/>
  <c r="BA767" i="3" s="1"/>
  <c r="AC771" i="3"/>
  <c r="M774" i="3"/>
  <c r="N774" i="3" s="1"/>
  <c r="L775" i="3"/>
  <c r="X771" i="3"/>
  <c r="AE769" i="3"/>
  <c r="AD769" i="3"/>
  <c r="V772" i="3"/>
  <c r="W772" i="3" s="1"/>
  <c r="AX765" i="3"/>
  <c r="AY765" i="3" s="1"/>
  <c r="AJ772" i="3"/>
  <c r="P772" i="3"/>
  <c r="X772" i="3" s="1"/>
  <c r="AU772" i="3"/>
  <c r="AV772" i="3" s="1"/>
  <c r="AF768" i="3"/>
  <c r="AH768" i="3" s="1"/>
  <c r="AI768" i="3" s="1"/>
  <c r="Y770" i="3"/>
  <c r="AP770" i="3"/>
  <c r="AQ770" i="3" s="1"/>
  <c r="J770" i="3" s="1"/>
  <c r="BC765" i="3"/>
  <c r="BB765" i="3"/>
  <c r="AA770" i="3"/>
  <c r="T773" i="3"/>
  <c r="AN773" i="3"/>
  <c r="S773" i="3"/>
  <c r="Q773" i="3"/>
  <c r="O773" i="3"/>
  <c r="R773" i="3"/>
  <c r="AR767" i="3"/>
  <c r="AS767" i="3"/>
  <c r="AL766" i="3"/>
  <c r="AM766" i="3" s="1"/>
  <c r="H766" i="3" s="1"/>
  <c r="I766" i="3" s="1"/>
  <c r="BA766" i="3" s="1"/>
  <c r="AB770" i="3"/>
  <c r="AX766" i="3" l="1"/>
  <c r="AY766" i="3" s="1"/>
  <c r="AG768" i="3"/>
  <c r="AS768" i="3" s="1"/>
  <c r="Y772" i="3"/>
  <c r="Y771" i="3"/>
  <c r="AP771" i="3"/>
  <c r="AQ771" i="3" s="1"/>
  <c r="J771" i="3" s="1"/>
  <c r="L776" i="3"/>
  <c r="AD770" i="3"/>
  <c r="AE770" i="3"/>
  <c r="BB767" i="3"/>
  <c r="BC767" i="3"/>
  <c r="AA771" i="3"/>
  <c r="AU773" i="3"/>
  <c r="AV773" i="3" s="1"/>
  <c r="AJ773" i="3"/>
  <c r="P773" i="3"/>
  <c r="U773" i="3" s="1"/>
  <c r="U772" i="3"/>
  <c r="Z772" i="3" s="1"/>
  <c r="AP772" i="3" s="1"/>
  <c r="AQ772" i="3" s="1"/>
  <c r="J772" i="3" s="1"/>
  <c r="AR768" i="3"/>
  <c r="V773" i="3"/>
  <c r="W773" i="3" s="1"/>
  <c r="M775" i="3"/>
  <c r="AB771" i="3"/>
  <c r="AF769" i="3"/>
  <c r="AH769" i="3" s="1"/>
  <c r="AI769" i="3" s="1"/>
  <c r="BC766" i="3"/>
  <c r="BB766" i="3"/>
  <c r="AT767" i="3"/>
  <c r="K767" i="3" s="1"/>
  <c r="AO773" i="3"/>
  <c r="S774" i="3"/>
  <c r="AN774" i="3"/>
  <c r="R774" i="3"/>
  <c r="T774" i="3"/>
  <c r="O774" i="3"/>
  <c r="Q774" i="3"/>
  <c r="AG769" i="3" l="1"/>
  <c r="AK768" i="3"/>
  <c r="AL768" i="3" s="1"/>
  <c r="AM768" i="3" s="1"/>
  <c r="H768" i="3" s="1"/>
  <c r="I768" i="3" s="1"/>
  <c r="BA768" i="3" s="1"/>
  <c r="Z773" i="3"/>
  <c r="AT768" i="3"/>
  <c r="K768" i="3" s="1"/>
  <c r="AX768" i="3" s="1"/>
  <c r="AY768" i="3" s="1"/>
  <c r="X773" i="3"/>
  <c r="Y773" i="3" s="1"/>
  <c r="AR769" i="3"/>
  <c r="AS769" i="3"/>
  <c r="AX767" i="3"/>
  <c r="AY767" i="3" s="1"/>
  <c r="T775" i="3"/>
  <c r="S775" i="3"/>
  <c r="R775" i="3"/>
  <c r="Q775" i="3"/>
  <c r="AN775" i="3"/>
  <c r="O775" i="3"/>
  <c r="L777" i="3"/>
  <c r="AK769" i="3"/>
  <c r="AF770" i="3"/>
  <c r="AG770" i="3" s="1"/>
  <c r="AE771" i="3"/>
  <c r="AD771" i="3"/>
  <c r="V774" i="3"/>
  <c r="W774" i="3" s="1"/>
  <c r="AB772" i="3"/>
  <c r="AA772" i="3"/>
  <c r="AC772" i="3"/>
  <c r="N775" i="3"/>
  <c r="M776" i="3"/>
  <c r="N776" i="3" s="1"/>
  <c r="AO774" i="3"/>
  <c r="P774" i="3"/>
  <c r="U774" i="3" s="1"/>
  <c r="AJ774" i="3"/>
  <c r="AU774" i="3"/>
  <c r="AV774" i="3" s="1"/>
  <c r="AP773" i="3" l="1"/>
  <c r="AQ773" i="3" s="1"/>
  <c r="J773" i="3" s="1"/>
  <c r="AA773" i="3"/>
  <c r="AB773" i="3"/>
  <c r="AC773" i="3"/>
  <c r="Z774" i="3"/>
  <c r="AC774" i="3" s="1"/>
  <c r="AH770" i="3"/>
  <c r="AI770" i="3" s="1"/>
  <c r="AS770" i="3" s="1"/>
  <c r="X774" i="3"/>
  <c r="Y774" i="3" s="1"/>
  <c r="BC768" i="3"/>
  <c r="BB768" i="3"/>
  <c r="AL769" i="3"/>
  <c r="AM769" i="3" s="1"/>
  <c r="H769" i="3" s="1"/>
  <c r="I769" i="3" s="1"/>
  <c r="BA769" i="3" s="1"/>
  <c r="L778" i="3"/>
  <c r="V775" i="3"/>
  <c r="W775" i="3" s="1"/>
  <c r="AT769" i="3"/>
  <c r="K769" i="3" s="1"/>
  <c r="AO775" i="3"/>
  <c r="M777" i="3"/>
  <c r="N777" i="3" s="1"/>
  <c r="AE773" i="3"/>
  <c r="AD772" i="3"/>
  <c r="AE772" i="3"/>
  <c r="AU775" i="3"/>
  <c r="AV775" i="3" s="1"/>
  <c r="P775" i="3"/>
  <c r="X775" i="3" s="1"/>
  <c r="AJ775" i="3"/>
  <c r="S776" i="3"/>
  <c r="R776" i="3"/>
  <c r="Q776" i="3"/>
  <c r="AN776" i="3"/>
  <c r="T776" i="3"/>
  <c r="O776" i="3"/>
  <c r="AF771" i="3"/>
  <c r="AG771" i="3" s="1"/>
  <c r="AD773" i="3" l="1"/>
  <c r="AO776" i="3"/>
  <c r="AB774" i="3"/>
  <c r="AA774" i="3"/>
  <c r="AR770" i="3"/>
  <c r="AT770" i="3" s="1"/>
  <c r="K770" i="3" s="1"/>
  <c r="AP774" i="3"/>
  <c r="AQ774" i="3" s="1"/>
  <c r="J774" i="3" s="1"/>
  <c r="AK770" i="3"/>
  <c r="U775" i="3"/>
  <c r="Z775" i="3" s="1"/>
  <c r="AB775" i="3" s="1"/>
  <c r="Y775" i="3"/>
  <c r="BC769" i="3"/>
  <c r="BB769" i="3"/>
  <c r="AF773" i="3"/>
  <c r="AG773" i="3" s="1"/>
  <c r="L779" i="3"/>
  <c r="AH771" i="3"/>
  <c r="AI771" i="3" s="1"/>
  <c r="AK771" i="3" s="1"/>
  <c r="AE774" i="3"/>
  <c r="AD774" i="3"/>
  <c r="V776" i="3"/>
  <c r="W776" i="3" s="1"/>
  <c r="M778" i="3"/>
  <c r="N778" i="3" s="1"/>
  <c r="S777" i="3"/>
  <c r="T777" i="3"/>
  <c r="R777" i="3"/>
  <c r="AN777" i="3"/>
  <c r="Q777" i="3"/>
  <c r="O777" i="3"/>
  <c r="AJ776" i="3"/>
  <c r="AU776" i="3"/>
  <c r="AV776" i="3" s="1"/>
  <c r="P776" i="3"/>
  <c r="U776" i="3" s="1"/>
  <c r="AF772" i="3"/>
  <c r="AH772" i="3" s="1"/>
  <c r="AI772" i="3" s="1"/>
  <c r="AX769" i="3"/>
  <c r="AY769" i="3" s="1"/>
  <c r="AA775" i="3" l="1"/>
  <c r="AC775" i="3"/>
  <c r="AE775" i="3" s="1"/>
  <c r="AL770" i="3"/>
  <c r="AM770" i="3" s="1"/>
  <c r="H770" i="3" s="1"/>
  <c r="I770" i="3" s="1"/>
  <c r="BA770" i="3" s="1"/>
  <c r="AX770" i="3"/>
  <c r="AY770" i="3" s="1"/>
  <c r="Z776" i="3"/>
  <c r="AC776" i="3" s="1"/>
  <c r="AP775" i="3"/>
  <c r="AQ775" i="3" s="1"/>
  <c r="J775" i="3" s="1"/>
  <c r="AH773" i="3"/>
  <c r="AI773" i="3" s="1"/>
  <c r="AR773" i="3" s="1"/>
  <c r="AG772" i="3"/>
  <c r="AS772" i="3" s="1"/>
  <c r="AR772" i="3"/>
  <c r="AL771" i="3"/>
  <c r="AM771" i="3" s="1"/>
  <c r="H771" i="3" s="1"/>
  <c r="I771" i="3" s="1"/>
  <c r="BA771" i="3" s="1"/>
  <c r="V777" i="3"/>
  <c r="W777" i="3" s="1"/>
  <c r="L780" i="3"/>
  <c r="M779" i="3"/>
  <c r="N779" i="3" s="1"/>
  <c r="AJ777" i="3"/>
  <c r="AU777" i="3"/>
  <c r="AV777" i="3" s="1"/>
  <c r="P777" i="3"/>
  <c r="U777" i="3" s="1"/>
  <c r="R778" i="3"/>
  <c r="AN778" i="3"/>
  <c r="S778" i="3"/>
  <c r="T778" i="3"/>
  <c r="Q778" i="3"/>
  <c r="O778" i="3"/>
  <c r="AF774" i="3"/>
  <c r="AH774" i="3" s="1"/>
  <c r="AI774" i="3" s="1"/>
  <c r="X776" i="3"/>
  <c r="AO777" i="3"/>
  <c r="AS771" i="3"/>
  <c r="AR771" i="3"/>
  <c r="AD775" i="3" l="1"/>
  <c r="AK772" i="3"/>
  <c r="AL772" i="3" s="1"/>
  <c r="AM772" i="3" s="1"/>
  <c r="H772" i="3" s="1"/>
  <c r="I772" i="3" s="1"/>
  <c r="BA772" i="3" s="1"/>
  <c r="Z777" i="3"/>
  <c r="AC777" i="3" s="1"/>
  <c r="AB776" i="3"/>
  <c r="AE776" i="3" s="1"/>
  <c r="BC770" i="3"/>
  <c r="BB770" i="3"/>
  <c r="AS773" i="3"/>
  <c r="AT773" i="3" s="1"/>
  <c r="K773" i="3" s="1"/>
  <c r="AK773" i="3"/>
  <c r="AL773" i="3" s="1"/>
  <c r="AM773" i="3" s="1"/>
  <c r="H773" i="3" s="1"/>
  <c r="I773" i="3" s="1"/>
  <c r="BA773" i="3" s="1"/>
  <c r="AT772" i="3"/>
  <c r="K772" i="3" s="1"/>
  <c r="AG774" i="3"/>
  <c r="AS774" i="3" s="1"/>
  <c r="AA776" i="3"/>
  <c r="X777" i="3"/>
  <c r="Y777" i="3" s="1"/>
  <c r="AO778" i="3"/>
  <c r="P778" i="3"/>
  <c r="U778" i="3" s="1"/>
  <c r="AJ778" i="3"/>
  <c r="AU778" i="3"/>
  <c r="AV778" i="3" s="1"/>
  <c r="V778" i="3"/>
  <c r="W778" i="3" s="1"/>
  <c r="T779" i="3"/>
  <c r="R779" i="3"/>
  <c r="Q779" i="3"/>
  <c r="S779" i="3"/>
  <c r="AN779" i="3"/>
  <c r="O779" i="3"/>
  <c r="Y776" i="3"/>
  <c r="AP776" i="3"/>
  <c r="AQ776" i="3" s="1"/>
  <c r="J776" i="3" s="1"/>
  <c r="AR774" i="3"/>
  <c r="BB771" i="3"/>
  <c r="BC771" i="3"/>
  <c r="AT771" i="3"/>
  <c r="K771" i="3" s="1"/>
  <c r="M780" i="3"/>
  <c r="N780" i="3" s="1"/>
  <c r="AF775" i="3"/>
  <c r="L781" i="3"/>
  <c r="AH775" i="3" l="1"/>
  <c r="AI775" i="3" s="1"/>
  <c r="AR775" i="3" s="1"/>
  <c r="Z778" i="3"/>
  <c r="AC778" i="3" s="1"/>
  <c r="AD776" i="3"/>
  <c r="AK774" i="3"/>
  <c r="AX773" i="3"/>
  <c r="AY773" i="3" s="1"/>
  <c r="AX772" i="3"/>
  <c r="AY772" i="3" s="1"/>
  <c r="AB777" i="3"/>
  <c r="AE777" i="3" s="1"/>
  <c r="AA777" i="3"/>
  <c r="AP777" i="3"/>
  <c r="AQ777" i="3" s="1"/>
  <c r="J777" i="3" s="1"/>
  <c r="AG775" i="3"/>
  <c r="AK775" i="3" s="1"/>
  <c r="AT774" i="3"/>
  <c r="K774" i="3" s="1"/>
  <c r="AX774" i="3" s="1"/>
  <c r="AY774" i="3" s="1"/>
  <c r="BB773" i="3"/>
  <c r="BC773" i="3"/>
  <c r="AX771" i="3"/>
  <c r="AY771" i="3" s="1"/>
  <c r="AL774" i="3"/>
  <c r="AM774" i="3" s="1"/>
  <c r="H774" i="3" s="1"/>
  <c r="I774" i="3" s="1"/>
  <c r="BA774" i="3" s="1"/>
  <c r="BB772" i="3"/>
  <c r="BC772" i="3"/>
  <c r="L782" i="3"/>
  <c r="V779" i="3"/>
  <c r="W779" i="3" s="1"/>
  <c r="M781" i="3"/>
  <c r="N781" i="3" s="1"/>
  <c r="AO779" i="3"/>
  <c r="X778" i="3"/>
  <c r="R780" i="3"/>
  <c r="Q780" i="3"/>
  <c r="T780" i="3"/>
  <c r="AN780" i="3"/>
  <c r="S780" i="3"/>
  <c r="O780" i="3"/>
  <c r="AJ779" i="3"/>
  <c r="AU779" i="3"/>
  <c r="AV779" i="3" s="1"/>
  <c r="P779" i="3"/>
  <c r="X779" i="3" s="1"/>
  <c r="AF776" i="3"/>
  <c r="AG776" i="3" s="1"/>
  <c r="AS775" i="3" l="1"/>
  <c r="AT775" i="3" s="1"/>
  <c r="K775" i="3" s="1"/>
  <c r="AD777" i="3"/>
  <c r="U779" i="3"/>
  <c r="Z779" i="3" s="1"/>
  <c r="AH776" i="3"/>
  <c r="AI776" i="3" s="1"/>
  <c r="AK776" i="3" s="1"/>
  <c r="AL776" i="3" s="1"/>
  <c r="AM776" i="3" s="1"/>
  <c r="H776" i="3" s="1"/>
  <c r="I776" i="3" s="1"/>
  <c r="BA776" i="3" s="1"/>
  <c r="Y778" i="3"/>
  <c r="AP778" i="3"/>
  <c r="AQ778" i="3" s="1"/>
  <c r="J778" i="3" s="1"/>
  <c r="AS776" i="3"/>
  <c r="BB774" i="3"/>
  <c r="BC774" i="3"/>
  <c r="AO780" i="3"/>
  <c r="Q781" i="3"/>
  <c r="AN781" i="3"/>
  <c r="S781" i="3"/>
  <c r="R781" i="3"/>
  <c r="T781" i="3"/>
  <c r="O781" i="3"/>
  <c r="L783" i="3"/>
  <c r="AA778" i="3"/>
  <c r="AB778" i="3"/>
  <c r="AF777" i="3"/>
  <c r="AG777" i="3" s="1"/>
  <c r="V780" i="3"/>
  <c r="W780" i="3" s="1"/>
  <c r="M782" i="3"/>
  <c r="N782" i="3" s="1"/>
  <c r="AJ780" i="3"/>
  <c r="P780" i="3"/>
  <c r="X780" i="3" s="1"/>
  <c r="AU780" i="3"/>
  <c r="AV780" i="3" s="1"/>
  <c r="AL775" i="3"/>
  <c r="AM775" i="3" s="1"/>
  <c r="H775" i="3" s="1"/>
  <c r="I775" i="3" s="1"/>
  <c r="BA775" i="3" s="1"/>
  <c r="Y779" i="3"/>
  <c r="AP779" i="3" l="1"/>
  <c r="AQ779" i="3" s="1"/>
  <c r="J779" i="3" s="1"/>
  <c r="AB779" i="3"/>
  <c r="AC779" i="3"/>
  <c r="AA779" i="3"/>
  <c r="AR776" i="3"/>
  <c r="AT776" i="3" s="1"/>
  <c r="K776" i="3" s="1"/>
  <c r="AH777" i="3"/>
  <c r="AI777" i="3" s="1"/>
  <c r="AS777" i="3" s="1"/>
  <c r="Y780" i="3"/>
  <c r="BB776" i="3"/>
  <c r="BC776" i="3"/>
  <c r="M783" i="3"/>
  <c r="N783" i="3" s="1"/>
  <c r="AO781" i="3"/>
  <c r="U780" i="3"/>
  <c r="Z780" i="3" s="1"/>
  <c r="AP780" i="3" s="1"/>
  <c r="AQ780" i="3" s="1"/>
  <c r="J780" i="3" s="1"/>
  <c r="AD778" i="3"/>
  <c r="AE778" i="3"/>
  <c r="AD779" i="3"/>
  <c r="BC775" i="3"/>
  <c r="BB775" i="3"/>
  <c r="R782" i="3"/>
  <c r="T782" i="3"/>
  <c r="S782" i="3"/>
  <c r="AN782" i="3"/>
  <c r="Q782" i="3"/>
  <c r="O782" i="3"/>
  <c r="L784" i="3"/>
  <c r="AJ781" i="3"/>
  <c r="P781" i="3"/>
  <c r="U781" i="3" s="1"/>
  <c r="AU781" i="3"/>
  <c r="AV781" i="3" s="1"/>
  <c r="V781" i="3"/>
  <c r="W781" i="3" s="1"/>
  <c r="AX775" i="3"/>
  <c r="AY775" i="3" s="1"/>
  <c r="AE779" i="3" l="1"/>
  <c r="AF779" i="3" s="1"/>
  <c r="AH779" i="3" s="1"/>
  <c r="AI779" i="3" s="1"/>
  <c r="AR777" i="3"/>
  <c r="AT777" i="3" s="1"/>
  <c r="K777" i="3" s="1"/>
  <c r="AX776" i="3"/>
  <c r="AY776" i="3" s="1"/>
  <c r="AK777" i="3"/>
  <c r="AL777" i="3" s="1"/>
  <c r="AM777" i="3" s="1"/>
  <c r="H777" i="3" s="1"/>
  <c r="I777" i="3" s="1"/>
  <c r="BA777" i="3" s="1"/>
  <c r="BC777" i="3" s="1"/>
  <c r="X781" i="3"/>
  <c r="Y781" i="3" s="1"/>
  <c r="P782" i="3"/>
  <c r="U782" i="3" s="1"/>
  <c r="AU782" i="3"/>
  <c r="AV782" i="3" s="1"/>
  <c r="AJ782" i="3"/>
  <c r="AC780" i="3"/>
  <c r="AB780" i="3"/>
  <c r="AA780" i="3"/>
  <c r="AO782" i="3"/>
  <c r="M784" i="3"/>
  <c r="L785" i="3"/>
  <c r="V782" i="3"/>
  <c r="W782" i="3" s="1"/>
  <c r="Z781" i="3"/>
  <c r="O783" i="3"/>
  <c r="AN783" i="3"/>
  <c r="Q783" i="3"/>
  <c r="T783" i="3"/>
  <c r="R783" i="3"/>
  <c r="S783" i="3"/>
  <c r="AF778" i="3"/>
  <c r="AH778" i="3" s="1"/>
  <c r="AI778" i="3" s="1"/>
  <c r="AG779" i="3" l="1"/>
  <c r="Z782" i="3"/>
  <c r="BB777" i="3"/>
  <c r="AG778" i="3"/>
  <c r="AC782" i="3"/>
  <c r="AR778" i="3"/>
  <c r="AS778" i="3"/>
  <c r="AS779" i="3"/>
  <c r="AR779" i="3"/>
  <c r="AB781" i="3"/>
  <c r="AA781" i="3"/>
  <c r="AC781" i="3"/>
  <c r="X782" i="3"/>
  <c r="AA782" i="3" s="1"/>
  <c r="M785" i="3"/>
  <c r="AD780" i="3"/>
  <c r="AE780" i="3"/>
  <c r="AP781" i="3"/>
  <c r="AQ781" i="3" s="1"/>
  <c r="J781" i="3" s="1"/>
  <c r="AK779" i="3"/>
  <c r="AX777" i="3"/>
  <c r="AY777" i="3" s="1"/>
  <c r="AO783" i="3"/>
  <c r="S784" i="3"/>
  <c r="R784" i="3"/>
  <c r="Q784" i="3"/>
  <c r="AN784" i="3"/>
  <c r="O784" i="3"/>
  <c r="T784" i="3"/>
  <c r="V783" i="3"/>
  <c r="W783" i="3" s="1"/>
  <c r="L786" i="3"/>
  <c r="AJ783" i="3"/>
  <c r="AU783" i="3"/>
  <c r="AV783" i="3" s="1"/>
  <c r="P783" i="3"/>
  <c r="X783" i="3" s="1"/>
  <c r="AK778" i="3"/>
  <c r="N784" i="3"/>
  <c r="U783" i="3" l="1"/>
  <c r="Z783" i="3" s="1"/>
  <c r="AP783" i="3" s="1"/>
  <c r="AQ783" i="3" s="1"/>
  <c r="J783" i="3" s="1"/>
  <c r="Y783" i="3"/>
  <c r="R785" i="3"/>
  <c r="S785" i="3"/>
  <c r="Q785" i="3"/>
  <c r="AN785" i="3"/>
  <c r="T785" i="3"/>
  <c r="O785" i="3"/>
  <c r="N785" i="3"/>
  <c r="AL779" i="3"/>
  <c r="AM779" i="3" s="1"/>
  <c r="H779" i="3" s="1"/>
  <c r="I779" i="3" s="1"/>
  <c r="BA779" i="3" s="1"/>
  <c r="AL778" i="3"/>
  <c r="AM778" i="3" s="1"/>
  <c r="H778" i="3" s="1"/>
  <c r="I778" i="3" s="1"/>
  <c r="BA778" i="3" s="1"/>
  <c r="Y782" i="3"/>
  <c r="AP782" i="3"/>
  <c r="AQ782" i="3" s="1"/>
  <c r="J782" i="3" s="1"/>
  <c r="AO784" i="3"/>
  <c r="AD781" i="3"/>
  <c r="AE781" i="3"/>
  <c r="V784" i="3"/>
  <c r="W784" i="3" s="1"/>
  <c r="AT778" i="3"/>
  <c r="K778" i="3" s="1"/>
  <c r="L787" i="3"/>
  <c r="M786" i="3"/>
  <c r="N786" i="3" s="1"/>
  <c r="AJ784" i="3"/>
  <c r="P784" i="3"/>
  <c r="U784" i="3" s="1"/>
  <c r="AU784" i="3"/>
  <c r="AV784" i="3" s="1"/>
  <c r="AF780" i="3"/>
  <c r="AH780" i="3" s="1"/>
  <c r="AI780" i="3" s="1"/>
  <c r="AT779" i="3"/>
  <c r="K779" i="3" s="1"/>
  <c r="AB782" i="3"/>
  <c r="AA783" i="3" l="1"/>
  <c r="AB783" i="3"/>
  <c r="AC783" i="3"/>
  <c r="Z784" i="3"/>
  <c r="AC784" i="3" s="1"/>
  <c r="X784" i="3"/>
  <c r="Y784" i="3" s="1"/>
  <c r="AG780" i="3"/>
  <c r="AK780" i="3" s="1"/>
  <c r="AR780" i="3"/>
  <c r="AB784" i="3"/>
  <c r="AX779" i="3"/>
  <c r="AY779" i="3" s="1"/>
  <c r="M787" i="3"/>
  <c r="N787" i="3" s="1"/>
  <c r="V785" i="3"/>
  <c r="W785" i="3" s="1"/>
  <c r="BC779" i="3"/>
  <c r="BB779" i="3"/>
  <c r="AU785" i="3"/>
  <c r="AV785" i="3" s="1"/>
  <c r="P785" i="3"/>
  <c r="X785" i="3" s="1"/>
  <c r="AJ785" i="3"/>
  <c r="L788" i="3"/>
  <c r="AX778" i="3"/>
  <c r="AY778" i="3" s="1"/>
  <c r="AO785" i="3"/>
  <c r="AE782" i="3"/>
  <c r="AD782" i="3"/>
  <c r="BB778" i="3"/>
  <c r="BC778" i="3"/>
  <c r="AE783" i="3"/>
  <c r="AD783" i="3"/>
  <c r="AF781" i="3"/>
  <c r="AG781" i="3" s="1"/>
  <c r="S786" i="3"/>
  <c r="R786" i="3"/>
  <c r="Q786" i="3"/>
  <c r="O786" i="3"/>
  <c r="AN786" i="3"/>
  <c r="T786" i="3"/>
  <c r="U785" i="3" l="1"/>
  <c r="Z785" i="3" s="1"/>
  <c r="AA785" i="3" s="1"/>
  <c r="AH781" i="3"/>
  <c r="AI781" i="3" s="1"/>
  <c r="AS781" i="3" s="1"/>
  <c r="AS780" i="3"/>
  <c r="AT780" i="3" s="1"/>
  <c r="K780" i="3" s="1"/>
  <c r="AP784" i="3"/>
  <c r="AQ784" i="3" s="1"/>
  <c r="J784" i="3" s="1"/>
  <c r="AA784" i="3"/>
  <c r="Y785" i="3"/>
  <c r="AL780" i="3"/>
  <c r="AM780" i="3" s="1"/>
  <c r="H780" i="3" s="1"/>
  <c r="I780" i="3" s="1"/>
  <c r="BA780" i="3" s="1"/>
  <c r="L789" i="3"/>
  <c r="M788" i="3"/>
  <c r="N788" i="3" s="1"/>
  <c r="V786" i="3"/>
  <c r="W786" i="3" s="1"/>
  <c r="AF782" i="3"/>
  <c r="AG782" i="3" s="1"/>
  <c r="Q787" i="3"/>
  <c r="R787" i="3"/>
  <c r="O787" i="3"/>
  <c r="T787" i="3"/>
  <c r="S787" i="3"/>
  <c r="AN787" i="3"/>
  <c r="AD784" i="3"/>
  <c r="AE784" i="3"/>
  <c r="AJ786" i="3"/>
  <c r="AU786" i="3"/>
  <c r="AV786" i="3" s="1"/>
  <c r="P786" i="3"/>
  <c r="U786" i="3" s="1"/>
  <c r="AO786" i="3"/>
  <c r="AF783" i="3"/>
  <c r="AH783" i="3" s="1"/>
  <c r="AI783" i="3" s="1"/>
  <c r="AP785" i="3" l="1"/>
  <c r="AQ785" i="3" s="1"/>
  <c r="J785" i="3" s="1"/>
  <c r="AB785" i="3"/>
  <c r="AK781" i="3"/>
  <c r="AL781" i="3" s="1"/>
  <c r="AM781" i="3" s="1"/>
  <c r="H781" i="3" s="1"/>
  <c r="I781" i="3" s="1"/>
  <c r="BA781" i="3" s="1"/>
  <c r="AC785" i="3"/>
  <c r="AR781" i="3"/>
  <c r="AG783" i="3"/>
  <c r="AK783" i="3" s="1"/>
  <c r="AT781" i="3"/>
  <c r="K781" i="3" s="1"/>
  <c r="AX781" i="3" s="1"/>
  <c r="AY781" i="3" s="1"/>
  <c r="AO787" i="3"/>
  <c r="Z786" i="3"/>
  <c r="AS783" i="3"/>
  <c r="AR783" i="3"/>
  <c r="X786" i="3"/>
  <c r="AF784" i="3"/>
  <c r="AG784" i="3" s="1"/>
  <c r="S788" i="3"/>
  <c r="R788" i="3"/>
  <c r="T788" i="3"/>
  <c r="AN788" i="3"/>
  <c r="Q788" i="3"/>
  <c r="O788" i="3"/>
  <c r="AU787" i="3"/>
  <c r="AV787" i="3" s="1"/>
  <c r="AJ787" i="3"/>
  <c r="P787" i="3"/>
  <c r="X787" i="3" s="1"/>
  <c r="L790" i="3"/>
  <c r="AX780" i="3"/>
  <c r="AY780" i="3" s="1"/>
  <c r="BB780" i="3"/>
  <c r="BC780" i="3"/>
  <c r="V787" i="3"/>
  <c r="W787" i="3" s="1"/>
  <c r="AD785" i="3"/>
  <c r="AE785" i="3"/>
  <c r="AH782" i="3"/>
  <c r="AI782" i="3" s="1"/>
  <c r="AK782" i="3" s="1"/>
  <c r="M789" i="3"/>
  <c r="N789" i="3" s="1"/>
  <c r="AA786" i="3" l="1"/>
  <c r="AT783" i="3"/>
  <c r="K783" i="3" s="1"/>
  <c r="AX783" i="3" s="1"/>
  <c r="AY783" i="3" s="1"/>
  <c r="AB786" i="3"/>
  <c r="U787" i="3"/>
  <c r="Z787" i="3" s="1"/>
  <c r="AA787" i="3" s="1"/>
  <c r="AH784" i="3"/>
  <c r="AI784" i="3" s="1"/>
  <c r="AK784" i="3" s="1"/>
  <c r="AC786" i="3"/>
  <c r="Y787" i="3"/>
  <c r="AL782" i="3"/>
  <c r="AM782" i="3" s="1"/>
  <c r="H782" i="3" s="1"/>
  <c r="I782" i="3" s="1"/>
  <c r="BA782" i="3" s="1"/>
  <c r="BC781" i="3"/>
  <c r="BB781" i="3"/>
  <c r="AF785" i="3"/>
  <c r="AG785" i="3" s="1"/>
  <c r="M790" i="3"/>
  <c r="N790" i="3" s="1"/>
  <c r="Y786" i="3"/>
  <c r="AP786" i="3"/>
  <c r="AQ786" i="3" s="1"/>
  <c r="J786" i="3" s="1"/>
  <c r="P788" i="3"/>
  <c r="X788" i="3" s="1"/>
  <c r="AJ788" i="3"/>
  <c r="AU788" i="3"/>
  <c r="AV788" i="3" s="1"/>
  <c r="AR782" i="3"/>
  <c r="AS782" i="3"/>
  <c r="L791" i="3"/>
  <c r="R789" i="3"/>
  <c r="S789" i="3"/>
  <c r="AN789" i="3"/>
  <c r="T789" i="3"/>
  <c r="Q789" i="3"/>
  <c r="O789" i="3"/>
  <c r="AO788" i="3"/>
  <c r="AL783" i="3"/>
  <c r="AM783" i="3" s="1"/>
  <c r="H783" i="3" s="1"/>
  <c r="I783" i="3" s="1"/>
  <c r="BA783" i="3" s="1"/>
  <c r="V788" i="3"/>
  <c r="W788" i="3" s="1"/>
  <c r="AE786" i="3" l="1"/>
  <c r="AF786" i="3" s="1"/>
  <c r="AG786" i="3" s="1"/>
  <c r="AS784" i="3"/>
  <c r="AP787" i="3"/>
  <c r="AQ787" i="3" s="1"/>
  <c r="J787" i="3" s="1"/>
  <c r="AB787" i="3"/>
  <c r="AO789" i="3"/>
  <c r="AC787" i="3"/>
  <c r="AL784" i="3"/>
  <c r="AM784" i="3" s="1"/>
  <c r="H784" i="3" s="1"/>
  <c r="I784" i="3" s="1"/>
  <c r="BA784" i="3" s="1"/>
  <c r="U788" i="3"/>
  <c r="Z788" i="3" s="1"/>
  <c r="AD786" i="3"/>
  <c r="AR784" i="3"/>
  <c r="Y788" i="3"/>
  <c r="BB783" i="3"/>
  <c r="BC783" i="3"/>
  <c r="BC782" i="3"/>
  <c r="BB782" i="3"/>
  <c r="L792" i="3"/>
  <c r="AJ789" i="3"/>
  <c r="P789" i="3"/>
  <c r="X789" i="3" s="1"/>
  <c r="AU789" i="3"/>
  <c r="AV789" i="3" s="1"/>
  <c r="AH785" i="3"/>
  <c r="AI785" i="3" s="1"/>
  <c r="R790" i="3"/>
  <c r="S790" i="3"/>
  <c r="Q790" i="3"/>
  <c r="AN790" i="3"/>
  <c r="O790" i="3"/>
  <c r="T790" i="3"/>
  <c r="AT782" i="3"/>
  <c r="K782" i="3" s="1"/>
  <c r="M791" i="3"/>
  <c r="V789" i="3"/>
  <c r="W789" i="3" s="1"/>
  <c r="AE787" i="3" l="1"/>
  <c r="AF787" i="3" s="1"/>
  <c r="AT784" i="3"/>
  <c r="K784" i="3" s="1"/>
  <c r="AX784" i="3" s="1"/>
  <c r="AY784" i="3" s="1"/>
  <c r="AH786" i="3"/>
  <c r="AI786" i="3" s="1"/>
  <c r="AR786" i="3" s="1"/>
  <c r="AD787" i="3"/>
  <c r="BC784" i="3"/>
  <c r="BB784" i="3"/>
  <c r="U789" i="3"/>
  <c r="Z789" i="3" s="1"/>
  <c r="AX782" i="3"/>
  <c r="AY782" i="3" s="1"/>
  <c r="Y789" i="3"/>
  <c r="V790" i="3"/>
  <c r="W790" i="3" s="1"/>
  <c r="AC788" i="3"/>
  <c r="AB788" i="3"/>
  <c r="AA788" i="3"/>
  <c r="S791" i="3"/>
  <c r="R791" i="3"/>
  <c r="T791" i="3"/>
  <c r="O791" i="3"/>
  <c r="AN791" i="3"/>
  <c r="Q791" i="3"/>
  <c r="AP788" i="3"/>
  <c r="AQ788" i="3" s="1"/>
  <c r="J788" i="3" s="1"/>
  <c r="M792" i="3"/>
  <c r="N792" i="3" s="1"/>
  <c r="AR785" i="3"/>
  <c r="AS785" i="3"/>
  <c r="N791" i="3"/>
  <c r="AO790" i="3"/>
  <c r="AU790" i="3"/>
  <c r="AV790" i="3" s="1"/>
  <c r="AJ790" i="3"/>
  <c r="P790" i="3"/>
  <c r="X790" i="3" s="1"/>
  <c r="L793" i="3"/>
  <c r="AK785" i="3"/>
  <c r="AS786" i="3" l="1"/>
  <c r="AT786" i="3" s="1"/>
  <c r="K786" i="3" s="1"/>
  <c r="AK786" i="3"/>
  <c r="AL786" i="3" s="1"/>
  <c r="AM786" i="3" s="1"/>
  <c r="H786" i="3" s="1"/>
  <c r="I786" i="3" s="1"/>
  <c r="BA786" i="3" s="1"/>
  <c r="AH787" i="3"/>
  <c r="AI787" i="3" s="1"/>
  <c r="AO791" i="3"/>
  <c r="Y790" i="3"/>
  <c r="AR787" i="3"/>
  <c r="M793" i="3"/>
  <c r="AU791" i="3"/>
  <c r="AV791" i="3" s="1"/>
  <c r="P791" i="3"/>
  <c r="X791" i="3" s="1"/>
  <c r="AJ791" i="3"/>
  <c r="L794" i="3"/>
  <c r="AT785" i="3"/>
  <c r="K785" i="3" s="1"/>
  <c r="AD788" i="3"/>
  <c r="AE788" i="3"/>
  <c r="AG787" i="3"/>
  <c r="AK787" i="3" s="1"/>
  <c r="V791" i="3"/>
  <c r="W791" i="3" s="1"/>
  <c r="U790" i="3"/>
  <c r="Z790" i="3" s="1"/>
  <c r="AB789" i="3"/>
  <c r="AC789" i="3"/>
  <c r="AA789" i="3"/>
  <c r="AL785" i="3"/>
  <c r="AM785" i="3" s="1"/>
  <c r="H785" i="3" s="1"/>
  <c r="I785" i="3" s="1"/>
  <c r="BA785" i="3" s="1"/>
  <c r="AP789" i="3"/>
  <c r="AQ789" i="3" s="1"/>
  <c r="J789" i="3" s="1"/>
  <c r="Q792" i="3"/>
  <c r="T792" i="3"/>
  <c r="R792" i="3"/>
  <c r="AN792" i="3"/>
  <c r="S792" i="3"/>
  <c r="O792" i="3"/>
  <c r="AS787" i="3" l="1"/>
  <c r="AT787" i="3" s="1"/>
  <c r="K787" i="3" s="1"/>
  <c r="AX786" i="3"/>
  <c r="AY786" i="3" s="1"/>
  <c r="AO792" i="3"/>
  <c r="BC786" i="3"/>
  <c r="BB786" i="3"/>
  <c r="Y791" i="3"/>
  <c r="M794" i="3"/>
  <c r="N794" i="3" s="1"/>
  <c r="AA790" i="3"/>
  <c r="AB790" i="3"/>
  <c r="AC790" i="3"/>
  <c r="L795" i="3"/>
  <c r="U791" i="3"/>
  <c r="Z791" i="3" s="1"/>
  <c r="AF788" i="3"/>
  <c r="AH788" i="3" s="1"/>
  <c r="AI788" i="3" s="1"/>
  <c r="S793" i="3"/>
  <c r="O793" i="3"/>
  <c r="R793" i="3"/>
  <c r="Q793" i="3"/>
  <c r="T793" i="3"/>
  <c r="AN793" i="3"/>
  <c r="AD789" i="3"/>
  <c r="AE789" i="3"/>
  <c r="AL787" i="3"/>
  <c r="AM787" i="3" s="1"/>
  <c r="H787" i="3" s="1"/>
  <c r="I787" i="3" s="1"/>
  <c r="BA787" i="3" s="1"/>
  <c r="V792" i="3"/>
  <c r="W792" i="3" s="1"/>
  <c r="N793" i="3"/>
  <c r="BC785" i="3"/>
  <c r="BB785" i="3"/>
  <c r="AP790" i="3"/>
  <c r="AQ790" i="3" s="1"/>
  <c r="J790" i="3" s="1"/>
  <c r="AJ792" i="3"/>
  <c r="AU792" i="3"/>
  <c r="AV792" i="3" s="1"/>
  <c r="P792" i="3"/>
  <c r="X792" i="3" s="1"/>
  <c r="AX785" i="3"/>
  <c r="AY785" i="3" s="1"/>
  <c r="AO793" i="3" l="1"/>
  <c r="AX787" i="3"/>
  <c r="AY787" i="3" s="1"/>
  <c r="AG788" i="3"/>
  <c r="Y792" i="3"/>
  <c r="U792" i="3"/>
  <c r="Z792" i="3" s="1"/>
  <c r="V793" i="3"/>
  <c r="W793" i="3" s="1"/>
  <c r="AB791" i="3"/>
  <c r="AC791" i="3"/>
  <c r="AA791" i="3"/>
  <c r="BC787" i="3"/>
  <c r="BB787" i="3"/>
  <c r="L796" i="3"/>
  <c r="M795" i="3"/>
  <c r="AS788" i="3"/>
  <c r="AR788" i="3"/>
  <c r="AK788" i="3"/>
  <c r="S794" i="3"/>
  <c r="R794" i="3"/>
  <c r="O794" i="3"/>
  <c r="Q794" i="3"/>
  <c r="T794" i="3"/>
  <c r="AN794" i="3"/>
  <c r="AP791" i="3"/>
  <c r="AQ791" i="3" s="1"/>
  <c r="J791" i="3" s="1"/>
  <c r="AF789" i="3"/>
  <c r="AH789" i="3" s="1"/>
  <c r="AI789" i="3" s="1"/>
  <c r="AE790" i="3"/>
  <c r="AD790" i="3"/>
  <c r="P793" i="3"/>
  <c r="X793" i="3" s="1"/>
  <c r="AU793" i="3"/>
  <c r="AV793" i="3" s="1"/>
  <c r="AJ793" i="3"/>
  <c r="AG789" i="3" l="1"/>
  <c r="U793" i="3"/>
  <c r="Z793" i="3" s="1"/>
  <c r="AP793" i="3" s="1"/>
  <c r="AQ793" i="3" s="1"/>
  <c r="J793" i="3" s="1"/>
  <c r="S795" i="3"/>
  <c r="R795" i="3"/>
  <c r="Q795" i="3"/>
  <c r="AN795" i="3"/>
  <c r="T795" i="3"/>
  <c r="O795" i="3"/>
  <c r="AD791" i="3"/>
  <c r="AE791" i="3"/>
  <c r="N795" i="3"/>
  <c r="L797" i="3"/>
  <c r="AJ794" i="3"/>
  <c r="AU794" i="3"/>
  <c r="AV794" i="3" s="1"/>
  <c r="P794" i="3"/>
  <c r="X794" i="3" s="1"/>
  <c r="Y793" i="3"/>
  <c r="AK789" i="3"/>
  <c r="AB792" i="3"/>
  <c r="AC792" i="3"/>
  <c r="AA792" i="3"/>
  <c r="AO794" i="3"/>
  <c r="AP792" i="3"/>
  <c r="AQ792" i="3" s="1"/>
  <c r="J792" i="3" s="1"/>
  <c r="AF790" i="3"/>
  <c r="AH790" i="3" s="1"/>
  <c r="AI790" i="3" s="1"/>
  <c r="AS789" i="3"/>
  <c r="AR789" i="3"/>
  <c r="M796" i="3"/>
  <c r="V794" i="3"/>
  <c r="W794" i="3" s="1"/>
  <c r="AT788" i="3"/>
  <c r="K788" i="3" s="1"/>
  <c r="AL788" i="3"/>
  <c r="AM788" i="3" s="1"/>
  <c r="H788" i="3" s="1"/>
  <c r="I788" i="3" s="1"/>
  <c r="BA788" i="3" s="1"/>
  <c r="AB793" i="3" l="1"/>
  <c r="AT789" i="3"/>
  <c r="K789" i="3" s="1"/>
  <c r="AX789" i="3" s="1"/>
  <c r="AY789" i="3" s="1"/>
  <c r="AA793" i="3"/>
  <c r="AC793" i="3"/>
  <c r="AO795" i="3"/>
  <c r="U794" i="3"/>
  <c r="Z794" i="3" s="1"/>
  <c r="AB794" i="3" s="1"/>
  <c r="Y794" i="3"/>
  <c r="AR790" i="3"/>
  <c r="AX788" i="3"/>
  <c r="AY788" i="3" s="1"/>
  <c r="AG790" i="3"/>
  <c r="AK790" i="3" s="1"/>
  <c r="AE793" i="3"/>
  <c r="AD793" i="3"/>
  <c r="L798" i="3"/>
  <c r="V795" i="3"/>
  <c r="W795" i="3" s="1"/>
  <c r="P795" i="3"/>
  <c r="X795" i="3" s="1"/>
  <c r="AU795" i="3"/>
  <c r="AV795" i="3" s="1"/>
  <c r="AJ795" i="3"/>
  <c r="R796" i="3"/>
  <c r="T796" i="3"/>
  <c r="S796" i="3"/>
  <c r="AN796" i="3"/>
  <c r="Q796" i="3"/>
  <c r="O796" i="3"/>
  <c r="N796" i="3"/>
  <c r="AF791" i="3"/>
  <c r="AH791" i="3" s="1"/>
  <c r="AI791" i="3" s="1"/>
  <c r="BC788" i="3"/>
  <c r="BB788" i="3"/>
  <c r="AD792" i="3"/>
  <c r="AE792" i="3"/>
  <c r="M797" i="3"/>
  <c r="N797" i="3" s="1"/>
  <c r="AL789" i="3"/>
  <c r="AM789" i="3" s="1"/>
  <c r="H789" i="3" s="1"/>
  <c r="I789" i="3" s="1"/>
  <c r="BA789" i="3" s="1"/>
  <c r="AA794" i="3" l="1"/>
  <c r="AS790" i="3"/>
  <c r="AT790" i="3" s="1"/>
  <c r="K790" i="3" s="1"/>
  <c r="AX790" i="3" s="1"/>
  <c r="AY790" i="3" s="1"/>
  <c r="AC794" i="3"/>
  <c r="AP794" i="3"/>
  <c r="AQ794" i="3" s="1"/>
  <c r="J794" i="3" s="1"/>
  <c r="AG791" i="3"/>
  <c r="AS791" i="3" s="1"/>
  <c r="U795" i="3"/>
  <c r="Z795" i="3" s="1"/>
  <c r="AO796" i="3"/>
  <c r="Y795" i="3"/>
  <c r="AF792" i="3"/>
  <c r="AH792" i="3" s="1"/>
  <c r="AI792" i="3" s="1"/>
  <c r="AU796" i="3"/>
  <c r="AV796" i="3" s="1"/>
  <c r="P796" i="3"/>
  <c r="X796" i="3" s="1"/>
  <c r="AJ796" i="3"/>
  <c r="L799" i="3"/>
  <c r="AE794" i="3"/>
  <c r="AD794" i="3"/>
  <c r="M798" i="3"/>
  <c r="AF793" i="3"/>
  <c r="AH793" i="3" s="1"/>
  <c r="AI793" i="3" s="1"/>
  <c r="AR791" i="3"/>
  <c r="BC789" i="3"/>
  <c r="BB789" i="3"/>
  <c r="V796" i="3"/>
  <c r="W796" i="3" s="1"/>
  <c r="AL790" i="3"/>
  <c r="AM790" i="3" s="1"/>
  <c r="H790" i="3" s="1"/>
  <c r="I790" i="3" s="1"/>
  <c r="BA790" i="3" s="1"/>
  <c r="S797" i="3"/>
  <c r="T797" i="3"/>
  <c r="R797" i="3"/>
  <c r="AN797" i="3"/>
  <c r="Q797" i="3"/>
  <c r="O797" i="3"/>
  <c r="AK791" i="3" l="1"/>
  <c r="AL791" i="3" s="1"/>
  <c r="AM791" i="3" s="1"/>
  <c r="H791" i="3" s="1"/>
  <c r="I791" i="3" s="1"/>
  <c r="BA791" i="3" s="1"/>
  <c r="AO797" i="3"/>
  <c r="U796" i="3"/>
  <c r="Z796" i="3" s="1"/>
  <c r="AC796" i="3" s="1"/>
  <c r="AG792" i="3"/>
  <c r="AS792" i="3" s="1"/>
  <c r="AG793" i="3"/>
  <c r="AK793" i="3" s="1"/>
  <c r="Y796" i="3"/>
  <c r="AR793" i="3"/>
  <c r="AR792" i="3"/>
  <c r="AT791" i="3"/>
  <c r="K791" i="3" s="1"/>
  <c r="M799" i="3"/>
  <c r="N799" i="3" s="1"/>
  <c r="AC795" i="3"/>
  <c r="AB795" i="3"/>
  <c r="AA795" i="3"/>
  <c r="S798" i="3"/>
  <c r="AN798" i="3"/>
  <c r="Q798" i="3"/>
  <c r="O798" i="3"/>
  <c r="T798" i="3"/>
  <c r="R798" i="3"/>
  <c r="AJ797" i="3"/>
  <c r="P797" i="3"/>
  <c r="U797" i="3" s="1"/>
  <c r="AU797" i="3"/>
  <c r="AV797" i="3" s="1"/>
  <c r="AF794" i="3"/>
  <c r="AH794" i="3" s="1"/>
  <c r="AI794" i="3" s="1"/>
  <c r="BC790" i="3"/>
  <c r="BB790" i="3"/>
  <c r="L800" i="3"/>
  <c r="V797" i="3"/>
  <c r="W797" i="3" s="1"/>
  <c r="N798" i="3"/>
  <c r="AP795" i="3"/>
  <c r="AQ795" i="3" s="1"/>
  <c r="J795" i="3" s="1"/>
  <c r="AK792" i="3" l="1"/>
  <c r="AL792" i="3" s="1"/>
  <c r="AM792" i="3" s="1"/>
  <c r="H792" i="3" s="1"/>
  <c r="I792" i="3" s="1"/>
  <c r="BA792" i="3" s="1"/>
  <c r="AP796" i="3"/>
  <c r="AQ796" i="3" s="1"/>
  <c r="J796" i="3" s="1"/>
  <c r="AB796" i="3"/>
  <c r="AD796" i="3" s="1"/>
  <c r="AA796" i="3"/>
  <c r="AS793" i="3"/>
  <c r="AT793" i="3" s="1"/>
  <c r="K793" i="3" s="1"/>
  <c r="AT792" i="3"/>
  <c r="K792" i="3" s="1"/>
  <c r="AX792" i="3" s="1"/>
  <c r="AY792" i="3" s="1"/>
  <c r="AG794" i="3"/>
  <c r="AS794" i="3" s="1"/>
  <c r="AO798" i="3"/>
  <c r="Z797" i="3"/>
  <c r="AC797" i="3" s="1"/>
  <c r="BC791" i="3"/>
  <c r="BB791" i="3"/>
  <c r="AR794" i="3"/>
  <c r="M800" i="3"/>
  <c r="N800" i="3" s="1"/>
  <c r="X797" i="3"/>
  <c r="AE796" i="3"/>
  <c r="V798" i="3"/>
  <c r="W798" i="3" s="1"/>
  <c r="AE795" i="3"/>
  <c r="AD795" i="3"/>
  <c r="L801" i="3"/>
  <c r="AX791" i="3"/>
  <c r="AY791" i="3" s="1"/>
  <c r="AJ798" i="3"/>
  <c r="P798" i="3"/>
  <c r="X798" i="3" s="1"/>
  <c r="AU798" i="3"/>
  <c r="AV798" i="3" s="1"/>
  <c r="AL793" i="3"/>
  <c r="AM793" i="3" s="1"/>
  <c r="H793" i="3" s="1"/>
  <c r="I793" i="3" s="1"/>
  <c r="BA793" i="3" s="1"/>
  <c r="R799" i="3"/>
  <c r="Q799" i="3"/>
  <c r="O799" i="3"/>
  <c r="T799" i="3"/>
  <c r="AN799" i="3"/>
  <c r="S799" i="3"/>
  <c r="AK794" i="3" l="1"/>
  <c r="AL794" i="3" s="1"/>
  <c r="AM794" i="3" s="1"/>
  <c r="H794" i="3" s="1"/>
  <c r="I794" i="3" s="1"/>
  <c r="BA794" i="3" s="1"/>
  <c r="AA797" i="3"/>
  <c r="AX793" i="3"/>
  <c r="AY793" i="3" s="1"/>
  <c r="AB797" i="3"/>
  <c r="AD797" i="3" s="1"/>
  <c r="BB792" i="3"/>
  <c r="BC792" i="3"/>
  <c r="Y798" i="3"/>
  <c r="U798" i="3"/>
  <c r="Z798" i="3" s="1"/>
  <c r="AF796" i="3"/>
  <c r="AH796" i="3" s="1"/>
  <c r="AI796" i="3" s="1"/>
  <c r="AT794" i="3"/>
  <c r="K794" i="3" s="1"/>
  <c r="S800" i="3"/>
  <c r="R800" i="3"/>
  <c r="Q800" i="3"/>
  <c r="AN800" i="3"/>
  <c r="T800" i="3"/>
  <c r="O800" i="3"/>
  <c r="AO799" i="3"/>
  <c r="BB793" i="3"/>
  <c r="BC793" i="3"/>
  <c r="Y797" i="3"/>
  <c r="AP797" i="3"/>
  <c r="AQ797" i="3" s="1"/>
  <c r="J797" i="3" s="1"/>
  <c r="AF795" i="3"/>
  <c r="AH795" i="3" s="1"/>
  <c r="AI795" i="3" s="1"/>
  <c r="AU799" i="3"/>
  <c r="AV799" i="3" s="1"/>
  <c r="AJ799" i="3"/>
  <c r="P799" i="3"/>
  <c r="X799" i="3" s="1"/>
  <c r="M801" i="3"/>
  <c r="V799" i="3"/>
  <c r="W799" i="3" s="1"/>
  <c r="L802" i="3"/>
  <c r="AG796" i="3" l="1"/>
  <c r="AE797" i="3"/>
  <c r="AF797" i="3" s="1"/>
  <c r="AG797" i="3" s="1"/>
  <c r="U799" i="3"/>
  <c r="Z799" i="3" s="1"/>
  <c r="AP799" i="3" s="1"/>
  <c r="AQ799" i="3" s="1"/>
  <c r="J799" i="3" s="1"/>
  <c r="AG795" i="3"/>
  <c r="AK795" i="3" s="1"/>
  <c r="AS795" i="3"/>
  <c r="AR795" i="3"/>
  <c r="Y799" i="3"/>
  <c r="AS796" i="3"/>
  <c r="AR796" i="3"/>
  <c r="AB798" i="3"/>
  <c r="AC798" i="3"/>
  <c r="AA798" i="3"/>
  <c r="AX794" i="3"/>
  <c r="AY794" i="3" s="1"/>
  <c r="V800" i="3"/>
  <c r="W800" i="3" s="1"/>
  <c r="AP798" i="3"/>
  <c r="AQ798" i="3" s="1"/>
  <c r="J798" i="3" s="1"/>
  <c r="S801" i="3"/>
  <c r="Q801" i="3"/>
  <c r="AN801" i="3"/>
  <c r="T801" i="3"/>
  <c r="R801" i="3"/>
  <c r="O801" i="3"/>
  <c r="N801" i="3"/>
  <c r="BC794" i="3"/>
  <c r="BB794" i="3"/>
  <c r="M802" i="3"/>
  <c r="N802" i="3" s="1"/>
  <c r="AO800" i="3"/>
  <c r="L803" i="3"/>
  <c r="AK796" i="3"/>
  <c r="AU800" i="3"/>
  <c r="AV800" i="3" s="1"/>
  <c r="P800" i="3"/>
  <c r="U800" i="3" s="1"/>
  <c r="AJ800" i="3"/>
  <c r="AT795" i="3" l="1"/>
  <c r="K795" i="3" s="1"/>
  <c r="AX795" i="3" s="1"/>
  <c r="AY795" i="3" s="1"/>
  <c r="X800" i="3"/>
  <c r="Y800" i="3" s="1"/>
  <c r="AT796" i="3"/>
  <c r="K796" i="3" s="1"/>
  <c r="AX796" i="3" s="1"/>
  <c r="AY796" i="3" s="1"/>
  <c r="Z800" i="3"/>
  <c r="AC800" i="3" s="1"/>
  <c r="AO801" i="3"/>
  <c r="AH797" i="3"/>
  <c r="AI797" i="3" s="1"/>
  <c r="AR797" i="3" s="1"/>
  <c r="AL795" i="3"/>
  <c r="AM795" i="3" s="1"/>
  <c r="H795" i="3" s="1"/>
  <c r="I795" i="3" s="1"/>
  <c r="BA795" i="3" s="1"/>
  <c r="M803" i="3"/>
  <c r="L804" i="3"/>
  <c r="AU801" i="3"/>
  <c r="AV801" i="3" s="1"/>
  <c r="P801" i="3"/>
  <c r="X801" i="3" s="1"/>
  <c r="AJ801" i="3"/>
  <c r="AL796" i="3"/>
  <c r="AM796" i="3" s="1"/>
  <c r="H796" i="3" s="1"/>
  <c r="I796" i="3" s="1"/>
  <c r="BA796" i="3" s="1"/>
  <c r="S802" i="3"/>
  <c r="R802" i="3"/>
  <c r="T802" i="3"/>
  <c r="Q802" i="3"/>
  <c r="O802" i="3"/>
  <c r="AN802" i="3"/>
  <c r="AA799" i="3"/>
  <c r="AC799" i="3"/>
  <c r="AB799" i="3"/>
  <c r="V801" i="3"/>
  <c r="W801" i="3" s="1"/>
  <c r="AD798" i="3"/>
  <c r="AE798" i="3"/>
  <c r="AA800" i="3" l="1"/>
  <c r="AP800" i="3"/>
  <c r="AQ800" i="3" s="1"/>
  <c r="J800" i="3" s="1"/>
  <c r="AK797" i="3"/>
  <c r="AL797" i="3" s="1"/>
  <c r="AM797" i="3" s="1"/>
  <c r="H797" i="3" s="1"/>
  <c r="I797" i="3" s="1"/>
  <c r="BA797" i="3" s="1"/>
  <c r="BC797" i="3" s="1"/>
  <c r="AB800" i="3"/>
  <c r="AS797" i="3"/>
  <c r="AT797" i="3" s="1"/>
  <c r="K797" i="3" s="1"/>
  <c r="BB796" i="3"/>
  <c r="BC796" i="3"/>
  <c r="Y801" i="3"/>
  <c r="BB795" i="3"/>
  <c r="BC795" i="3"/>
  <c r="U801" i="3"/>
  <c r="Z801" i="3" s="1"/>
  <c r="AP801" i="3" s="1"/>
  <c r="AQ801" i="3" s="1"/>
  <c r="J801" i="3" s="1"/>
  <c r="P802" i="3"/>
  <c r="U802" i="3" s="1"/>
  <c r="AJ802" i="3"/>
  <c r="AU802" i="3"/>
  <c r="AV802" i="3" s="1"/>
  <c r="AE799" i="3"/>
  <c r="AD799" i="3"/>
  <c r="L805" i="3"/>
  <c r="M804" i="3"/>
  <c r="AF798" i="3"/>
  <c r="AG798" i="3" s="1"/>
  <c r="R803" i="3"/>
  <c r="S803" i="3"/>
  <c r="Q803" i="3"/>
  <c r="AN803" i="3"/>
  <c r="O803" i="3"/>
  <c r="T803" i="3"/>
  <c r="AO802" i="3"/>
  <c r="N803" i="3"/>
  <c r="AE800" i="3"/>
  <c r="AD800" i="3"/>
  <c r="V802" i="3"/>
  <c r="W802" i="3" s="1"/>
  <c r="AO803" i="3" l="1"/>
  <c r="BB797" i="3"/>
  <c r="AH798" i="3"/>
  <c r="AI798" i="3" s="1"/>
  <c r="AR798" i="3" s="1"/>
  <c r="Z802" i="3"/>
  <c r="AC802" i="3" s="1"/>
  <c r="R804" i="3"/>
  <c r="S804" i="3"/>
  <c r="O804" i="3"/>
  <c r="Q804" i="3"/>
  <c r="AN804" i="3"/>
  <c r="T804" i="3"/>
  <c r="L806" i="3"/>
  <c r="X802" i="3"/>
  <c r="AA802" i="3" s="1"/>
  <c r="M805" i="3"/>
  <c r="N805" i="3" s="1"/>
  <c r="N804" i="3"/>
  <c r="AF799" i="3"/>
  <c r="AH799" i="3" s="1"/>
  <c r="AI799" i="3" s="1"/>
  <c r="AB801" i="3"/>
  <c r="AA801" i="3"/>
  <c r="AC801" i="3"/>
  <c r="AX797" i="3"/>
  <c r="AY797" i="3" s="1"/>
  <c r="AJ803" i="3"/>
  <c r="AU803" i="3"/>
  <c r="AV803" i="3" s="1"/>
  <c r="P803" i="3"/>
  <c r="X803" i="3" s="1"/>
  <c r="V803" i="3"/>
  <c r="W803" i="3" s="1"/>
  <c r="AF800" i="3"/>
  <c r="AH800" i="3" s="1"/>
  <c r="AI800" i="3" s="1"/>
  <c r="AS798" i="3" l="1"/>
  <c r="AT798" i="3" s="1"/>
  <c r="K798" i="3" s="1"/>
  <c r="AK798" i="3"/>
  <c r="AL798" i="3" s="1"/>
  <c r="AM798" i="3" s="1"/>
  <c r="H798" i="3" s="1"/>
  <c r="I798" i="3" s="1"/>
  <c r="BA798" i="3" s="1"/>
  <c r="AO804" i="3"/>
  <c r="AG800" i="3"/>
  <c r="AK800" i="3" s="1"/>
  <c r="AG799" i="3"/>
  <c r="AS799" i="3" s="1"/>
  <c r="AR800" i="3"/>
  <c r="Y803" i="3"/>
  <c r="AR799" i="3"/>
  <c r="AJ804" i="3"/>
  <c r="P804" i="3"/>
  <c r="X804" i="3" s="1"/>
  <c r="AU804" i="3"/>
  <c r="AV804" i="3" s="1"/>
  <c r="L807" i="3"/>
  <c r="U803" i="3"/>
  <c r="Z803" i="3" s="1"/>
  <c r="AP803" i="3" s="1"/>
  <c r="AQ803" i="3" s="1"/>
  <c r="J803" i="3" s="1"/>
  <c r="M806" i="3"/>
  <c r="N806" i="3" s="1"/>
  <c r="R805" i="3"/>
  <c r="S805" i="3"/>
  <c r="AN805" i="3"/>
  <c r="Q805" i="3"/>
  <c r="T805" i="3"/>
  <c r="O805" i="3"/>
  <c r="V804" i="3"/>
  <c r="W804" i="3" s="1"/>
  <c r="AE801" i="3"/>
  <c r="AD801" i="3"/>
  <c r="AP802" i="3"/>
  <c r="AQ802" i="3" s="1"/>
  <c r="J802" i="3" s="1"/>
  <c r="Y802" i="3"/>
  <c r="AB802" i="3"/>
  <c r="AK799" i="3" l="1"/>
  <c r="AS800" i="3"/>
  <c r="AT800" i="3" s="1"/>
  <c r="K800" i="3" s="1"/>
  <c r="AX800" i="3" s="1"/>
  <c r="AY800" i="3" s="1"/>
  <c r="U804" i="3"/>
  <c r="Z804" i="3" s="1"/>
  <c r="AP804" i="3" s="1"/>
  <c r="AQ804" i="3" s="1"/>
  <c r="J804" i="3" s="1"/>
  <c r="BB798" i="3"/>
  <c r="BC798" i="3"/>
  <c r="AX798" i="3"/>
  <c r="AY798" i="3" s="1"/>
  <c r="AL799" i="3"/>
  <c r="AM799" i="3" s="1"/>
  <c r="H799" i="3" s="1"/>
  <c r="I799" i="3" s="1"/>
  <c r="BA799" i="3" s="1"/>
  <c r="AD802" i="3"/>
  <c r="AE802" i="3"/>
  <c r="AT799" i="3"/>
  <c r="K799" i="3" s="1"/>
  <c r="V805" i="3"/>
  <c r="W805" i="3" s="1"/>
  <c r="Y804" i="3"/>
  <c r="AF801" i="3"/>
  <c r="AG801" i="3" s="1"/>
  <c r="AA803" i="3"/>
  <c r="AB803" i="3"/>
  <c r="AC803" i="3"/>
  <c r="M807" i="3"/>
  <c r="N807" i="3" s="1"/>
  <c r="L808" i="3"/>
  <c r="AU805" i="3"/>
  <c r="AV805" i="3" s="1"/>
  <c r="AJ805" i="3"/>
  <c r="P805" i="3"/>
  <c r="U805" i="3" s="1"/>
  <c r="S806" i="3"/>
  <c r="T806" i="3"/>
  <c r="AN806" i="3"/>
  <c r="Q806" i="3"/>
  <c r="O806" i="3"/>
  <c r="R806" i="3"/>
  <c r="AL800" i="3"/>
  <c r="AM800" i="3" s="1"/>
  <c r="H800" i="3" s="1"/>
  <c r="I800" i="3" s="1"/>
  <c r="BA800" i="3" s="1"/>
  <c r="AO805" i="3"/>
  <c r="AH801" i="3" l="1"/>
  <c r="AI801" i="3" s="1"/>
  <c r="AK801" i="3" s="1"/>
  <c r="Z805" i="3"/>
  <c r="AC805" i="3" s="1"/>
  <c r="BB799" i="3"/>
  <c r="BC799" i="3"/>
  <c r="BC800" i="3"/>
  <c r="BB800" i="3"/>
  <c r="X805" i="3"/>
  <c r="P806" i="3"/>
  <c r="X806" i="3" s="1"/>
  <c r="AU806" i="3"/>
  <c r="AV806" i="3" s="1"/>
  <c r="AJ806" i="3"/>
  <c r="AO806" i="3"/>
  <c r="AF802" i="3"/>
  <c r="AH802" i="3" s="1"/>
  <c r="AI802" i="3" s="1"/>
  <c r="AX799" i="3"/>
  <c r="AY799" i="3" s="1"/>
  <c r="AR801" i="3"/>
  <c r="V806" i="3"/>
  <c r="W806" i="3" s="1"/>
  <c r="L809" i="3"/>
  <c r="S807" i="3"/>
  <c r="R807" i="3"/>
  <c r="AN807" i="3"/>
  <c r="Q807" i="3"/>
  <c r="T807" i="3"/>
  <c r="O807" i="3"/>
  <c r="AB804" i="3"/>
  <c r="AA804" i="3"/>
  <c r="AC804" i="3"/>
  <c r="AD803" i="3"/>
  <c r="AE803" i="3"/>
  <c r="M808" i="3"/>
  <c r="AB805" i="3" l="1"/>
  <c r="U806" i="3"/>
  <c r="Z806" i="3" s="1"/>
  <c r="AP806" i="3" s="1"/>
  <c r="AQ806" i="3" s="1"/>
  <c r="J806" i="3" s="1"/>
  <c r="AO807" i="3"/>
  <c r="AG802" i="3"/>
  <c r="AK802" i="3" s="1"/>
  <c r="AA805" i="3"/>
  <c r="AS801" i="3"/>
  <c r="AT801" i="3" s="1"/>
  <c r="K801" i="3" s="1"/>
  <c r="AR802" i="3"/>
  <c r="M809" i="3"/>
  <c r="N809" i="3" s="1"/>
  <c r="L810" i="3"/>
  <c r="AF803" i="3"/>
  <c r="AG803" i="3" s="1"/>
  <c r="AU807" i="3"/>
  <c r="AV807" i="3" s="1"/>
  <c r="AJ807" i="3"/>
  <c r="P807" i="3"/>
  <c r="U807" i="3" s="1"/>
  <c r="AD804" i="3"/>
  <c r="AE804" i="3"/>
  <c r="AD805" i="3"/>
  <c r="AE805" i="3"/>
  <c r="Y806" i="3"/>
  <c r="S808" i="3"/>
  <c r="Q808" i="3"/>
  <c r="R808" i="3"/>
  <c r="T808" i="3"/>
  <c r="AN808" i="3"/>
  <c r="O808" i="3"/>
  <c r="N808" i="3"/>
  <c r="V807" i="3"/>
  <c r="W807" i="3" s="1"/>
  <c r="AL801" i="3"/>
  <c r="AM801" i="3" s="1"/>
  <c r="H801" i="3" s="1"/>
  <c r="I801" i="3" s="1"/>
  <c r="BA801" i="3" s="1"/>
  <c r="Y805" i="3"/>
  <c r="AP805" i="3"/>
  <c r="AQ805" i="3" s="1"/>
  <c r="J805" i="3" s="1"/>
  <c r="Z807" i="3" l="1"/>
  <c r="AS802" i="3"/>
  <c r="AT802" i="3" s="1"/>
  <c r="K802" i="3" s="1"/>
  <c r="AX802" i="3" s="1"/>
  <c r="AY802" i="3" s="1"/>
  <c r="AX801" i="3"/>
  <c r="AY801" i="3" s="1"/>
  <c r="AH803" i="3"/>
  <c r="AI803" i="3" s="1"/>
  <c r="AS803" i="3" s="1"/>
  <c r="AO808" i="3"/>
  <c r="AC807" i="3"/>
  <c r="L811" i="3"/>
  <c r="M810" i="3"/>
  <c r="N810" i="3" s="1"/>
  <c r="X807" i="3"/>
  <c r="BB801" i="3"/>
  <c r="BC801" i="3"/>
  <c r="V808" i="3"/>
  <c r="W808" i="3" s="1"/>
  <c r="S809" i="3"/>
  <c r="AN809" i="3"/>
  <c r="R809" i="3"/>
  <c r="Q809" i="3"/>
  <c r="O809" i="3"/>
  <c r="T809" i="3"/>
  <c r="AJ808" i="3"/>
  <c r="AU808" i="3"/>
  <c r="AV808" i="3" s="1"/>
  <c r="P808" i="3"/>
  <c r="X808" i="3" s="1"/>
  <c r="AF804" i="3"/>
  <c r="AG804" i="3" s="1"/>
  <c r="AC806" i="3"/>
  <c r="AA806" i="3"/>
  <c r="AB806" i="3"/>
  <c r="AF805" i="3"/>
  <c r="AG805" i="3" s="1"/>
  <c r="AL802" i="3"/>
  <c r="AM802" i="3" s="1"/>
  <c r="H802" i="3" s="1"/>
  <c r="I802" i="3" s="1"/>
  <c r="BA802" i="3" s="1"/>
  <c r="AH805" i="3" l="1"/>
  <c r="AI805" i="3" s="1"/>
  <c r="AS805" i="3" s="1"/>
  <c r="AK803" i="3"/>
  <c r="AL803" i="3" s="1"/>
  <c r="AM803" i="3" s="1"/>
  <c r="H803" i="3" s="1"/>
  <c r="I803" i="3" s="1"/>
  <c r="BA803" i="3" s="1"/>
  <c r="BB803" i="3" s="1"/>
  <c r="AR803" i="3"/>
  <c r="AT803" i="3" s="1"/>
  <c r="K803" i="3" s="1"/>
  <c r="AX803" i="3" s="1"/>
  <c r="AY803" i="3" s="1"/>
  <c r="Y808" i="3"/>
  <c r="Y807" i="3"/>
  <c r="AP807" i="3"/>
  <c r="AQ807" i="3" s="1"/>
  <c r="J807" i="3" s="1"/>
  <c r="AO809" i="3"/>
  <c r="AD806" i="3"/>
  <c r="AE806" i="3"/>
  <c r="U808" i="3"/>
  <c r="Z808" i="3" s="1"/>
  <c r="AP808" i="3" s="1"/>
  <c r="AQ808" i="3" s="1"/>
  <c r="J808" i="3" s="1"/>
  <c r="AA807" i="3"/>
  <c r="P809" i="3"/>
  <c r="U809" i="3" s="1"/>
  <c r="AJ809" i="3"/>
  <c r="AU809" i="3"/>
  <c r="AV809" i="3" s="1"/>
  <c r="BB802" i="3"/>
  <c r="BC802" i="3"/>
  <c r="V809" i="3"/>
  <c r="W809" i="3" s="1"/>
  <c r="S810" i="3"/>
  <c r="AN810" i="3"/>
  <c r="R810" i="3"/>
  <c r="Q810" i="3"/>
  <c r="T810" i="3"/>
  <c r="O810" i="3"/>
  <c r="M811" i="3"/>
  <c r="N811" i="3" s="1"/>
  <c r="AB807" i="3"/>
  <c r="AH804" i="3"/>
  <c r="AI804" i="3" s="1"/>
  <c r="L812" i="3"/>
  <c r="AK805" i="3" l="1"/>
  <c r="AL805" i="3" s="1"/>
  <c r="AM805" i="3" s="1"/>
  <c r="H805" i="3" s="1"/>
  <c r="I805" i="3" s="1"/>
  <c r="BA805" i="3" s="1"/>
  <c r="AR805" i="3"/>
  <c r="BC803" i="3"/>
  <c r="Z809" i="3"/>
  <c r="AC809" i="3" s="1"/>
  <c r="AT805" i="3"/>
  <c r="K805" i="3" s="1"/>
  <c r="X809" i="3"/>
  <c r="AU810" i="3"/>
  <c r="AV810" i="3" s="1"/>
  <c r="AJ810" i="3"/>
  <c r="P810" i="3"/>
  <c r="U810" i="3" s="1"/>
  <c r="AD807" i="3"/>
  <c r="AE807" i="3"/>
  <c r="AO810" i="3"/>
  <c r="AF806" i="3"/>
  <c r="AH806" i="3" s="1"/>
  <c r="AI806" i="3" s="1"/>
  <c r="M812" i="3"/>
  <c r="V810" i="3"/>
  <c r="W810" i="3" s="1"/>
  <c r="AR804" i="3"/>
  <c r="AS804" i="3"/>
  <c r="AC808" i="3"/>
  <c r="AA808" i="3"/>
  <c r="AB808" i="3"/>
  <c r="T811" i="3"/>
  <c r="R811" i="3"/>
  <c r="O811" i="3"/>
  <c r="S811" i="3"/>
  <c r="AN811" i="3"/>
  <c r="Q811" i="3"/>
  <c r="L813" i="3"/>
  <c r="AK804" i="3"/>
  <c r="Z810" i="3" l="1"/>
  <c r="AX805" i="3"/>
  <c r="AY805" i="3" s="1"/>
  <c r="X810" i="3"/>
  <c r="AA810" i="3" s="1"/>
  <c r="AT804" i="3"/>
  <c r="K804" i="3" s="1"/>
  <c r="AX804" i="3" s="1"/>
  <c r="AY804" i="3" s="1"/>
  <c r="AR806" i="3"/>
  <c r="AL804" i="3"/>
  <c r="AM804" i="3" s="1"/>
  <c r="H804" i="3" s="1"/>
  <c r="I804" i="3" s="1"/>
  <c r="BA804" i="3" s="1"/>
  <c r="M813" i="3"/>
  <c r="AG806" i="3"/>
  <c r="AK806" i="3" s="1"/>
  <c r="L814" i="3"/>
  <c r="Y809" i="3"/>
  <c r="AP809" i="3"/>
  <c r="AQ809" i="3" s="1"/>
  <c r="J809" i="3" s="1"/>
  <c r="AE808" i="3"/>
  <c r="AD808" i="3"/>
  <c r="AJ811" i="3"/>
  <c r="P811" i="3"/>
  <c r="X811" i="3" s="1"/>
  <c r="AU811" i="3"/>
  <c r="AV811" i="3" s="1"/>
  <c r="AF807" i="3"/>
  <c r="AH807" i="3" s="1"/>
  <c r="AI807" i="3" s="1"/>
  <c r="AB809" i="3"/>
  <c r="AO811" i="3"/>
  <c r="AA809" i="3"/>
  <c r="AC810" i="3"/>
  <c r="AB810" i="3"/>
  <c r="S812" i="3"/>
  <c r="R812" i="3"/>
  <c r="AN812" i="3"/>
  <c r="T812" i="3"/>
  <c r="O812" i="3"/>
  <c r="Q812" i="3"/>
  <c r="V811" i="3"/>
  <c r="W811" i="3" s="1"/>
  <c r="Y810" i="3"/>
  <c r="AP810" i="3"/>
  <c r="AQ810" i="3" s="1"/>
  <c r="J810" i="3" s="1"/>
  <c r="N812" i="3"/>
  <c r="AS806" i="3" l="1"/>
  <c r="AT806" i="3" s="1"/>
  <c r="K806" i="3" s="1"/>
  <c r="AX806" i="3" s="1"/>
  <c r="AY806" i="3" s="1"/>
  <c r="AG807" i="3"/>
  <c r="U811" i="3"/>
  <c r="BC804" i="3"/>
  <c r="BB804" i="3"/>
  <c r="BB805" i="3"/>
  <c r="BC805" i="3"/>
  <c r="Y811" i="3"/>
  <c r="AS807" i="3"/>
  <c r="AR807" i="3"/>
  <c r="AJ812" i="3"/>
  <c r="AU812" i="3"/>
  <c r="AV812" i="3" s="1"/>
  <c r="P812" i="3"/>
  <c r="U812" i="3" s="1"/>
  <c r="AE810" i="3"/>
  <c r="AD810" i="3"/>
  <c r="M814" i="3"/>
  <c r="L815" i="3"/>
  <c r="AL806" i="3"/>
  <c r="AM806" i="3" s="1"/>
  <c r="H806" i="3" s="1"/>
  <c r="I806" i="3" s="1"/>
  <c r="BA806" i="3" s="1"/>
  <c r="R813" i="3"/>
  <c r="S813" i="3"/>
  <c r="Q813" i="3"/>
  <c r="AN813" i="3"/>
  <c r="T813" i="3"/>
  <c r="O813" i="3"/>
  <c r="AK807" i="3"/>
  <c r="V812" i="3"/>
  <c r="W812" i="3" s="1"/>
  <c r="N813" i="3"/>
  <c r="AD809" i="3"/>
  <c r="AE809" i="3"/>
  <c r="Z811" i="3"/>
  <c r="AO812" i="3"/>
  <c r="AF808" i="3"/>
  <c r="AH808" i="3" s="1"/>
  <c r="AI808" i="3" s="1"/>
  <c r="Z812" i="3" l="1"/>
  <c r="X812" i="3"/>
  <c r="AP812" i="3" s="1"/>
  <c r="AQ812" i="3" s="1"/>
  <c r="J812" i="3" s="1"/>
  <c r="AT807" i="3"/>
  <c r="K807" i="3" s="1"/>
  <c r="AX807" i="3" s="1"/>
  <c r="AY807" i="3" s="1"/>
  <c r="AC812" i="3"/>
  <c r="AR808" i="3"/>
  <c r="AF810" i="3"/>
  <c r="AG810" i="3" s="1"/>
  <c r="AA811" i="3"/>
  <c r="AB811" i="3"/>
  <c r="AC811" i="3"/>
  <c r="AF809" i="3"/>
  <c r="AH809" i="3" s="1"/>
  <c r="AI809" i="3" s="1"/>
  <c r="M815" i="3"/>
  <c r="AG808" i="3"/>
  <c r="AK808" i="3" s="1"/>
  <c r="L816" i="3"/>
  <c r="AO813" i="3"/>
  <c r="P813" i="3"/>
  <c r="X813" i="3" s="1"/>
  <c r="AU813" i="3"/>
  <c r="AV813" i="3" s="1"/>
  <c r="AJ813" i="3"/>
  <c r="R814" i="3"/>
  <c r="S814" i="3"/>
  <c r="AN814" i="3"/>
  <c r="Q814" i="3"/>
  <c r="T814" i="3"/>
  <c r="O814" i="3"/>
  <c r="AL807" i="3"/>
  <c r="AM807" i="3" s="1"/>
  <c r="H807" i="3" s="1"/>
  <c r="I807" i="3" s="1"/>
  <c r="BA807" i="3" s="1"/>
  <c r="BC806" i="3"/>
  <c r="BB806" i="3"/>
  <c r="AP811" i="3"/>
  <c r="AQ811" i="3" s="1"/>
  <c r="J811" i="3" s="1"/>
  <c r="V813" i="3"/>
  <c r="W813" i="3" s="1"/>
  <c r="N814" i="3"/>
  <c r="Y812" i="3" l="1"/>
  <c r="AA812" i="3"/>
  <c r="AB812" i="3"/>
  <c r="AH810" i="3"/>
  <c r="AI810" i="3" s="1"/>
  <c r="AS810" i="3" s="1"/>
  <c r="AG809" i="3"/>
  <c r="AK809" i="3" s="1"/>
  <c r="Y813" i="3"/>
  <c r="AR809" i="3"/>
  <c r="AL808" i="3"/>
  <c r="AM808" i="3" s="1"/>
  <c r="H808" i="3" s="1"/>
  <c r="I808" i="3" s="1"/>
  <c r="BA808" i="3" s="1"/>
  <c r="BC807" i="3"/>
  <c r="BB807" i="3"/>
  <c r="AD811" i="3"/>
  <c r="AE811" i="3"/>
  <c r="U813" i="3"/>
  <c r="Z813" i="3" s="1"/>
  <c r="AP813" i="3" s="1"/>
  <c r="AQ813" i="3" s="1"/>
  <c r="J813" i="3" s="1"/>
  <c r="AK810" i="3"/>
  <c r="M816" i="3"/>
  <c r="N816" i="3" s="1"/>
  <c r="L817" i="3"/>
  <c r="V814" i="3"/>
  <c r="W814" i="3" s="1"/>
  <c r="S815" i="3"/>
  <c r="R815" i="3"/>
  <c r="T815" i="3"/>
  <c r="O815" i="3"/>
  <c r="AN815" i="3"/>
  <c r="Q815" i="3"/>
  <c r="N815" i="3"/>
  <c r="AS808" i="3"/>
  <c r="AT808" i="3" s="1"/>
  <c r="K808" i="3" s="1"/>
  <c r="AJ814" i="3"/>
  <c r="AU814" i="3"/>
  <c r="AV814" i="3" s="1"/>
  <c r="P814" i="3"/>
  <c r="X814" i="3" s="1"/>
  <c r="AO814" i="3"/>
  <c r="AD812" i="3"/>
  <c r="AE812" i="3"/>
  <c r="AR810" i="3" l="1"/>
  <c r="AS809" i="3"/>
  <c r="AT809" i="3" s="1"/>
  <c r="K809" i="3" s="1"/>
  <c r="AX809" i="3" s="1"/>
  <c r="AY809" i="3" s="1"/>
  <c r="AO815" i="3"/>
  <c r="AT810" i="3"/>
  <c r="K810" i="3" s="1"/>
  <c r="AX808" i="3"/>
  <c r="AY808" i="3" s="1"/>
  <c r="Y814" i="3"/>
  <c r="BB808" i="3"/>
  <c r="BC808" i="3"/>
  <c r="AF811" i="3"/>
  <c r="AG811" i="3" s="1"/>
  <c r="L818" i="3"/>
  <c r="U814" i="3"/>
  <c r="Z814" i="3" s="1"/>
  <c r="P815" i="3"/>
  <c r="X815" i="3" s="1"/>
  <c r="AU815" i="3"/>
  <c r="AV815" i="3" s="1"/>
  <c r="AJ815" i="3"/>
  <c r="M817" i="3"/>
  <c r="N817" i="3" s="1"/>
  <c r="V815" i="3"/>
  <c r="W815" i="3" s="1"/>
  <c r="S816" i="3"/>
  <c r="R816" i="3"/>
  <c r="AN816" i="3"/>
  <c r="O816" i="3"/>
  <c r="Q816" i="3"/>
  <c r="T816" i="3"/>
  <c r="AF812" i="3"/>
  <c r="AH812" i="3" s="1"/>
  <c r="AI812" i="3" s="1"/>
  <c r="AL810" i="3"/>
  <c r="AM810" i="3" s="1"/>
  <c r="H810" i="3" s="1"/>
  <c r="I810" i="3" s="1"/>
  <c r="BA810" i="3" s="1"/>
  <c r="AL809" i="3"/>
  <c r="AM809" i="3" s="1"/>
  <c r="H809" i="3" s="1"/>
  <c r="I809" i="3" s="1"/>
  <c r="BA809" i="3" s="1"/>
  <c r="AB813" i="3"/>
  <c r="AC813" i="3"/>
  <c r="AA813" i="3"/>
  <c r="AO816" i="3" l="1"/>
  <c r="AG812" i="3"/>
  <c r="AK812" i="3" s="1"/>
  <c r="AX810" i="3"/>
  <c r="AY810" i="3" s="1"/>
  <c r="AH811" i="3"/>
  <c r="AI811" i="3" s="1"/>
  <c r="AS811" i="3" s="1"/>
  <c r="Y815" i="3"/>
  <c r="AR812" i="3"/>
  <c r="M818" i="3"/>
  <c r="N818" i="3" s="1"/>
  <c r="BC810" i="3"/>
  <c r="BB810" i="3"/>
  <c r="L819" i="3"/>
  <c r="V816" i="3"/>
  <c r="W816" i="3" s="1"/>
  <c r="U815" i="3"/>
  <c r="Z815" i="3" s="1"/>
  <c r="AJ816" i="3"/>
  <c r="P816" i="3"/>
  <c r="U816" i="3" s="1"/>
  <c r="AU816" i="3"/>
  <c r="AV816" i="3" s="1"/>
  <c r="BB809" i="3"/>
  <c r="BC809" i="3"/>
  <c r="AA814" i="3"/>
  <c r="AC814" i="3"/>
  <c r="AB814" i="3"/>
  <c r="AP814" i="3"/>
  <c r="AQ814" i="3" s="1"/>
  <c r="J814" i="3" s="1"/>
  <c r="R817" i="3"/>
  <c r="S817" i="3"/>
  <c r="O817" i="3"/>
  <c r="Q817" i="3"/>
  <c r="T817" i="3"/>
  <c r="AN817" i="3"/>
  <c r="AD813" i="3"/>
  <c r="AE813" i="3"/>
  <c r="AS812" i="3" l="1"/>
  <c r="AT812" i="3" s="1"/>
  <c r="K812" i="3" s="1"/>
  <c r="AX812" i="3" s="1"/>
  <c r="AY812" i="3" s="1"/>
  <c r="AR811" i="3"/>
  <c r="AT811" i="3" s="1"/>
  <c r="K811" i="3" s="1"/>
  <c r="AX811" i="3" s="1"/>
  <c r="AY811" i="3" s="1"/>
  <c r="AK811" i="3"/>
  <c r="AL811" i="3" s="1"/>
  <c r="AM811" i="3" s="1"/>
  <c r="H811" i="3" s="1"/>
  <c r="I811" i="3" s="1"/>
  <c r="BA811" i="3" s="1"/>
  <c r="Z816" i="3"/>
  <c r="AC816" i="3" s="1"/>
  <c r="AL812" i="3"/>
  <c r="AM812" i="3" s="1"/>
  <c r="H812" i="3" s="1"/>
  <c r="I812" i="3" s="1"/>
  <c r="BA812" i="3" s="1"/>
  <c r="L820" i="3"/>
  <c r="M819" i="3"/>
  <c r="N819" i="3" s="1"/>
  <c r="V817" i="3"/>
  <c r="W817" i="3" s="1"/>
  <c r="AE814" i="3"/>
  <c r="AD814" i="3"/>
  <c r="X816" i="3"/>
  <c r="R818" i="3"/>
  <c r="Q818" i="3"/>
  <c r="S818" i="3"/>
  <c r="T818" i="3"/>
  <c r="AN818" i="3"/>
  <c r="O818" i="3"/>
  <c r="AF813" i="3"/>
  <c r="AG813" i="3" s="1"/>
  <c r="AO817" i="3"/>
  <c r="AA815" i="3"/>
  <c r="AB815" i="3"/>
  <c r="AC815" i="3"/>
  <c r="AJ817" i="3"/>
  <c r="P817" i="3"/>
  <c r="U817" i="3" s="1"/>
  <c r="Z817" i="3" s="1"/>
  <c r="AU817" i="3"/>
  <c r="AV817" i="3" s="1"/>
  <c r="AP815" i="3"/>
  <c r="AQ815" i="3" s="1"/>
  <c r="J815" i="3" s="1"/>
  <c r="AB816" i="3" l="1"/>
  <c r="AH813" i="3"/>
  <c r="AI813" i="3" s="1"/>
  <c r="AK813" i="3" s="1"/>
  <c r="AL813" i="3" s="1"/>
  <c r="AM813" i="3" s="1"/>
  <c r="H813" i="3" s="1"/>
  <c r="I813" i="3" s="1"/>
  <c r="BA813" i="3" s="1"/>
  <c r="AE816" i="3"/>
  <c r="AD816" i="3"/>
  <c r="AC817" i="3"/>
  <c r="BB812" i="3"/>
  <c r="BC812" i="3"/>
  <c r="P818" i="3"/>
  <c r="X818" i="3" s="1"/>
  <c r="AJ818" i="3"/>
  <c r="AU818" i="3"/>
  <c r="AV818" i="3" s="1"/>
  <c r="AF814" i="3"/>
  <c r="AH814" i="3" s="1"/>
  <c r="AI814" i="3" s="1"/>
  <c r="AO818" i="3"/>
  <c r="Y816" i="3"/>
  <c r="AP816" i="3"/>
  <c r="AQ816" i="3" s="1"/>
  <c r="J816" i="3" s="1"/>
  <c r="X817" i="3"/>
  <c r="AA817" i="3" s="1"/>
  <c r="AE815" i="3"/>
  <c r="AD815" i="3"/>
  <c r="V818" i="3"/>
  <c r="W818" i="3" s="1"/>
  <c r="AN819" i="3"/>
  <c r="S819" i="3"/>
  <c r="O819" i="3"/>
  <c r="T819" i="3"/>
  <c r="R819" i="3"/>
  <c r="Q819" i="3"/>
  <c r="AA816" i="3"/>
  <c r="BB811" i="3"/>
  <c r="BC811" i="3"/>
  <c r="L821" i="3"/>
  <c r="M820" i="3"/>
  <c r="AR813" i="3" l="1"/>
  <c r="AS813" i="3"/>
  <c r="AT813" i="3" s="1"/>
  <c r="K813" i="3" s="1"/>
  <c r="AX813" i="3" s="1"/>
  <c r="AY813" i="3" s="1"/>
  <c r="U818" i="3"/>
  <c r="AB817" i="3"/>
  <c r="AE817" i="3" s="1"/>
  <c r="Z818" i="3"/>
  <c r="AC818" i="3" s="1"/>
  <c r="AR814" i="3"/>
  <c r="BC813" i="3"/>
  <c r="BB813" i="3"/>
  <c r="P819" i="3"/>
  <c r="X819" i="3" s="1"/>
  <c r="AU819" i="3"/>
  <c r="AV819" i="3" s="1"/>
  <c r="AJ819" i="3"/>
  <c r="Y818" i="3"/>
  <c r="AG814" i="3"/>
  <c r="AK814" i="3" s="1"/>
  <c r="V819" i="3"/>
  <c r="W819" i="3" s="1"/>
  <c r="M821" i="3"/>
  <c r="N821" i="3" s="1"/>
  <c r="AF816" i="3"/>
  <c r="AG816" i="3" s="1"/>
  <c r="R820" i="3"/>
  <c r="Q820" i="3"/>
  <c r="O820" i="3"/>
  <c r="S820" i="3"/>
  <c r="T820" i="3"/>
  <c r="AN820" i="3"/>
  <c r="L822" i="3"/>
  <c r="AF815" i="3"/>
  <c r="AG815" i="3" s="1"/>
  <c r="Y817" i="3"/>
  <c r="AP817" i="3"/>
  <c r="AQ817" i="3" s="1"/>
  <c r="J817" i="3" s="1"/>
  <c r="N820" i="3"/>
  <c r="AO819" i="3"/>
  <c r="AD817" i="3" l="1"/>
  <c r="AA818" i="3"/>
  <c r="AH816" i="3"/>
  <c r="AI816" i="3" s="1"/>
  <c r="AR816" i="3" s="1"/>
  <c r="AP818" i="3"/>
  <c r="AQ818" i="3" s="1"/>
  <c r="J818" i="3" s="1"/>
  <c r="AB818" i="3"/>
  <c r="AD818" i="3" s="1"/>
  <c r="AH815" i="3"/>
  <c r="AI815" i="3" s="1"/>
  <c r="AK815" i="3" s="1"/>
  <c r="Y819" i="3"/>
  <c r="M822" i="3"/>
  <c r="N822" i="3" s="1"/>
  <c r="U819" i="3"/>
  <c r="Z819" i="3" s="1"/>
  <c r="AU820" i="3"/>
  <c r="AV820" i="3" s="1"/>
  <c r="P820" i="3"/>
  <c r="U820" i="3" s="1"/>
  <c r="AJ820" i="3"/>
  <c r="AL814" i="3"/>
  <c r="AM814" i="3" s="1"/>
  <c r="H814" i="3" s="1"/>
  <c r="I814" i="3" s="1"/>
  <c r="BA814" i="3" s="1"/>
  <c r="AS816" i="3"/>
  <c r="L823" i="3"/>
  <c r="AF817" i="3"/>
  <c r="AG817" i="3" s="1"/>
  <c r="V820" i="3"/>
  <c r="W820" i="3" s="1"/>
  <c r="AO820" i="3"/>
  <c r="AK816" i="3"/>
  <c r="T821" i="3"/>
  <c r="R821" i="3"/>
  <c r="AN821" i="3"/>
  <c r="S821" i="3"/>
  <c r="Q821" i="3"/>
  <c r="O821" i="3"/>
  <c r="AS814" i="3"/>
  <c r="AT814" i="3" s="1"/>
  <c r="K814" i="3" s="1"/>
  <c r="AO821" i="3" l="1"/>
  <c r="AE818" i="3"/>
  <c r="AF818" i="3" s="1"/>
  <c r="AH818" i="3" s="1"/>
  <c r="AI818" i="3" s="1"/>
  <c r="AR815" i="3"/>
  <c r="AT816" i="3"/>
  <c r="K816" i="3" s="1"/>
  <c r="AX816" i="3" s="1"/>
  <c r="AY816" i="3" s="1"/>
  <c r="AS815" i="3"/>
  <c r="AT815" i="3" s="1"/>
  <c r="K815" i="3" s="1"/>
  <c r="X820" i="3"/>
  <c r="Y820" i="3" s="1"/>
  <c r="AL815" i="3"/>
  <c r="AM815" i="3" s="1"/>
  <c r="H815" i="3" s="1"/>
  <c r="I815" i="3" s="1"/>
  <c r="BA815" i="3" s="1"/>
  <c r="AA819" i="3"/>
  <c r="AC819" i="3"/>
  <c r="AB819" i="3"/>
  <c r="P821" i="3"/>
  <c r="X821" i="3" s="1"/>
  <c r="AJ821" i="3"/>
  <c r="AU821" i="3"/>
  <c r="AV821" i="3" s="1"/>
  <c r="AN822" i="3"/>
  <c r="R822" i="3"/>
  <c r="Q822" i="3"/>
  <c r="T822" i="3"/>
  <c r="S822" i="3"/>
  <c r="O822" i="3"/>
  <c r="AL816" i="3"/>
  <c r="AM816" i="3" s="1"/>
  <c r="H816" i="3" s="1"/>
  <c r="I816" i="3" s="1"/>
  <c r="BA816" i="3" s="1"/>
  <c r="AX814" i="3"/>
  <c r="AY814" i="3" s="1"/>
  <c r="AH817" i="3"/>
  <c r="AI817" i="3" s="1"/>
  <c r="Z820" i="3"/>
  <c r="AP820" i="3" s="1"/>
  <c r="AQ820" i="3" s="1"/>
  <c r="J820" i="3" s="1"/>
  <c r="BC814" i="3"/>
  <c r="BB814" i="3"/>
  <c r="V821" i="3"/>
  <c r="W821" i="3" s="1"/>
  <c r="M823" i="3"/>
  <c r="N823" i="3" s="1"/>
  <c r="AP819" i="3"/>
  <c r="AQ819" i="3" s="1"/>
  <c r="J819" i="3" s="1"/>
  <c r="L824" i="3"/>
  <c r="BB815" i="3" l="1"/>
  <c r="BC815" i="3"/>
  <c r="AO822" i="3"/>
  <c r="AG818" i="3"/>
  <c r="AS818" i="3" s="1"/>
  <c r="AR818" i="3"/>
  <c r="BC816" i="3"/>
  <c r="BB816" i="3"/>
  <c r="Y821" i="3"/>
  <c r="M824" i="3"/>
  <c r="AS817" i="3"/>
  <c r="AR817" i="3"/>
  <c r="V822" i="3"/>
  <c r="W822" i="3" s="1"/>
  <c r="AJ822" i="3"/>
  <c r="AU822" i="3"/>
  <c r="AV822" i="3" s="1"/>
  <c r="P822" i="3"/>
  <c r="X822" i="3" s="1"/>
  <c r="U821" i="3"/>
  <c r="Z821" i="3" s="1"/>
  <c r="AP821" i="3" s="1"/>
  <c r="AQ821" i="3" s="1"/>
  <c r="J821" i="3" s="1"/>
  <c r="AX815" i="3"/>
  <c r="AY815" i="3" s="1"/>
  <c r="Q823" i="3"/>
  <c r="S823" i="3"/>
  <c r="R823" i="3"/>
  <c r="AN823" i="3"/>
  <c r="O823" i="3"/>
  <c r="T823" i="3"/>
  <c r="AC820" i="3"/>
  <c r="AB820" i="3"/>
  <c r="AA820" i="3"/>
  <c r="AD819" i="3"/>
  <c r="AE819" i="3"/>
  <c r="L825" i="3"/>
  <c r="AK817" i="3"/>
  <c r="U822" i="3" l="1"/>
  <c r="Z822" i="3" s="1"/>
  <c r="AP822" i="3" s="1"/>
  <c r="AQ822" i="3" s="1"/>
  <c r="J822" i="3" s="1"/>
  <c r="AO823" i="3"/>
  <c r="AK818" i="3"/>
  <c r="AL818" i="3" s="1"/>
  <c r="AM818" i="3" s="1"/>
  <c r="H818" i="3" s="1"/>
  <c r="I818" i="3" s="1"/>
  <c r="BA818" i="3" s="1"/>
  <c r="AT818" i="3"/>
  <c r="K818" i="3" s="1"/>
  <c r="AX818" i="3" s="1"/>
  <c r="AY818" i="3" s="1"/>
  <c r="AT817" i="3"/>
  <c r="K817" i="3" s="1"/>
  <c r="Y822" i="3"/>
  <c r="L826" i="3"/>
  <c r="V823" i="3"/>
  <c r="W823" i="3" s="1"/>
  <c r="M825" i="3"/>
  <c r="AF819" i="3"/>
  <c r="AG819" i="3" s="1"/>
  <c r="AD820" i="3"/>
  <c r="AE820" i="3"/>
  <c r="P823" i="3"/>
  <c r="X823" i="3" s="1"/>
  <c r="AJ823" i="3"/>
  <c r="AU823" i="3"/>
  <c r="AV823" i="3" s="1"/>
  <c r="AL817" i="3"/>
  <c r="AM817" i="3" s="1"/>
  <c r="H817" i="3" s="1"/>
  <c r="I817" i="3" s="1"/>
  <c r="BA817" i="3" s="1"/>
  <c r="AC821" i="3"/>
  <c r="AA821" i="3"/>
  <c r="AB821" i="3"/>
  <c r="S824" i="3"/>
  <c r="Q824" i="3"/>
  <c r="T824" i="3"/>
  <c r="O824" i="3"/>
  <c r="R824" i="3"/>
  <c r="AN824" i="3"/>
  <c r="N824" i="3"/>
  <c r="AA822" i="3" l="1"/>
  <c r="AB822" i="3"/>
  <c r="AC822" i="3"/>
  <c r="AO824" i="3"/>
  <c r="AX817" i="3"/>
  <c r="AY817" i="3" s="1"/>
  <c r="BB818" i="3"/>
  <c r="BC818" i="3"/>
  <c r="BC817" i="3"/>
  <c r="BB817" i="3"/>
  <c r="Y823" i="3"/>
  <c r="L827" i="3"/>
  <c r="AE821" i="3"/>
  <c r="AD821" i="3"/>
  <c r="R825" i="3"/>
  <c r="S825" i="3"/>
  <c r="O825" i="3"/>
  <c r="Q825" i="3"/>
  <c r="AN825" i="3"/>
  <c r="T825" i="3"/>
  <c r="AE822" i="3"/>
  <c r="AD822" i="3"/>
  <c r="AF820" i="3"/>
  <c r="AH820" i="3" s="1"/>
  <c r="AI820" i="3" s="1"/>
  <c r="U823" i="3"/>
  <c r="Z823" i="3" s="1"/>
  <c r="AP823" i="3" s="1"/>
  <c r="AQ823" i="3" s="1"/>
  <c r="J823" i="3" s="1"/>
  <c r="AU824" i="3"/>
  <c r="AV824" i="3" s="1"/>
  <c r="P824" i="3"/>
  <c r="U824" i="3" s="1"/>
  <c r="AJ824" i="3"/>
  <c r="N825" i="3"/>
  <c r="V824" i="3"/>
  <c r="W824" i="3" s="1"/>
  <c r="AH819" i="3"/>
  <c r="AI819" i="3" s="1"/>
  <c r="AK819" i="3" s="1"/>
  <c r="M826" i="3"/>
  <c r="Z824" i="3" l="1"/>
  <c r="AC824" i="3" s="1"/>
  <c r="X824" i="3"/>
  <c r="Y824" i="3" s="1"/>
  <c r="AR820" i="3"/>
  <c r="M827" i="3"/>
  <c r="N827" i="3" s="1"/>
  <c r="AG820" i="3"/>
  <c r="AK820" i="3" s="1"/>
  <c r="AL819" i="3"/>
  <c r="AM819" i="3" s="1"/>
  <c r="H819" i="3" s="1"/>
  <c r="I819" i="3" s="1"/>
  <c r="BA819" i="3" s="1"/>
  <c r="S826" i="3"/>
  <c r="R826" i="3"/>
  <c r="AN826" i="3"/>
  <c r="Q826" i="3"/>
  <c r="O826" i="3"/>
  <c r="T826" i="3"/>
  <c r="AF821" i="3"/>
  <c r="AG821" i="3" s="1"/>
  <c r="AU825" i="3"/>
  <c r="AV825" i="3" s="1"/>
  <c r="P825" i="3"/>
  <c r="U825" i="3" s="1"/>
  <c r="AJ825" i="3"/>
  <c r="AF822" i="3"/>
  <c r="AH822" i="3" s="1"/>
  <c r="AI822" i="3" s="1"/>
  <c r="V825" i="3"/>
  <c r="W825" i="3" s="1"/>
  <c r="N826" i="3"/>
  <c r="AS819" i="3"/>
  <c r="AR819" i="3"/>
  <c r="AC823" i="3"/>
  <c r="AA823" i="3"/>
  <c r="AB823" i="3"/>
  <c r="AO825" i="3"/>
  <c r="L828" i="3"/>
  <c r="AP824" i="3" l="1"/>
  <c r="AQ824" i="3" s="1"/>
  <c r="J824" i="3" s="1"/>
  <c r="AB824" i="3"/>
  <c r="AD824" i="3" s="1"/>
  <c r="AA824" i="3"/>
  <c r="AG822" i="3"/>
  <c r="AT819" i="3"/>
  <c r="K819" i="3" s="1"/>
  <c r="Z825" i="3"/>
  <c r="AC825" i="3" s="1"/>
  <c r="AH821" i="3"/>
  <c r="AI821" i="3" s="1"/>
  <c r="AK821" i="3" s="1"/>
  <c r="AS822" i="3"/>
  <c r="AR822" i="3"/>
  <c r="AX819" i="3"/>
  <c r="AY819" i="3" s="1"/>
  <c r="BC819" i="3"/>
  <c r="BB819" i="3"/>
  <c r="X825" i="3"/>
  <c r="V826" i="3"/>
  <c r="W826" i="3" s="1"/>
  <c r="AL820" i="3"/>
  <c r="AM820" i="3" s="1"/>
  <c r="H820" i="3" s="1"/>
  <c r="I820" i="3" s="1"/>
  <c r="BA820" i="3" s="1"/>
  <c r="AS820" i="3"/>
  <c r="AT820" i="3" s="1"/>
  <c r="K820" i="3" s="1"/>
  <c r="L829" i="3"/>
  <c r="P826" i="3"/>
  <c r="U826" i="3" s="1"/>
  <c r="AJ826" i="3"/>
  <c r="AU826" i="3"/>
  <c r="AV826" i="3" s="1"/>
  <c r="R827" i="3"/>
  <c r="AN827" i="3"/>
  <c r="O827" i="3"/>
  <c r="S827" i="3"/>
  <c r="Q827" i="3"/>
  <c r="T827" i="3"/>
  <c r="AO826" i="3"/>
  <c r="AK822" i="3"/>
  <c r="M828" i="3"/>
  <c r="AE823" i="3"/>
  <c r="AD823" i="3"/>
  <c r="AE824" i="3" l="1"/>
  <c r="AF824" i="3" s="1"/>
  <c r="AH824" i="3" s="1"/>
  <c r="AI824" i="3" s="1"/>
  <c r="AT822" i="3"/>
  <c r="K822" i="3" s="1"/>
  <c r="AX822" i="3" s="1"/>
  <c r="AY822" i="3" s="1"/>
  <c r="AB825" i="3"/>
  <c r="AD825" i="3" s="1"/>
  <c r="AO827" i="3"/>
  <c r="AS821" i="3"/>
  <c r="Z826" i="3"/>
  <c r="AC826" i="3" s="1"/>
  <c r="AR821" i="3"/>
  <c r="AL821" i="3"/>
  <c r="AM821" i="3" s="1"/>
  <c r="H821" i="3" s="1"/>
  <c r="I821" i="3" s="1"/>
  <c r="BA821" i="3" s="1"/>
  <c r="AA825" i="3"/>
  <c r="BC820" i="3"/>
  <c r="BB820" i="3"/>
  <c r="AX820" i="3"/>
  <c r="AY820" i="3" s="1"/>
  <c r="AF823" i="3"/>
  <c r="AH823" i="3" s="1"/>
  <c r="AI823" i="3" s="1"/>
  <c r="V827" i="3"/>
  <c r="W827" i="3" s="1"/>
  <c r="R828" i="3"/>
  <c r="Q828" i="3"/>
  <c r="T828" i="3"/>
  <c r="S828" i="3"/>
  <c r="AN828" i="3"/>
  <c r="O828" i="3"/>
  <c r="X826" i="3"/>
  <c r="AJ827" i="3"/>
  <c r="AU827" i="3"/>
  <c r="AV827" i="3" s="1"/>
  <c r="P827" i="3"/>
  <c r="X827" i="3" s="1"/>
  <c r="L830" i="3"/>
  <c r="N828" i="3"/>
  <c r="AL822" i="3"/>
  <c r="AM822" i="3" s="1"/>
  <c r="H822" i="3" s="1"/>
  <c r="I822" i="3" s="1"/>
  <c r="BA822" i="3" s="1"/>
  <c r="M829" i="3"/>
  <c r="Y825" i="3"/>
  <c r="AP825" i="3"/>
  <c r="AQ825" i="3" s="1"/>
  <c r="J825" i="3" s="1"/>
  <c r="AE825" i="3" l="1"/>
  <c r="AT821" i="3"/>
  <c r="K821" i="3" s="1"/>
  <c r="AX821" i="3" s="1"/>
  <c r="AY821" i="3" s="1"/>
  <c r="AB826" i="3"/>
  <c r="AE826" i="3" s="1"/>
  <c r="AG824" i="3"/>
  <c r="AS824" i="3" s="1"/>
  <c r="BC821" i="3"/>
  <c r="BB821" i="3"/>
  <c r="AR824" i="3"/>
  <c r="Y827" i="3"/>
  <c r="AR823" i="3"/>
  <c r="AF825" i="3"/>
  <c r="AG825" i="3" s="1"/>
  <c r="V828" i="3"/>
  <c r="W828" i="3" s="1"/>
  <c r="AU828" i="3"/>
  <c r="AV828" i="3" s="1"/>
  <c r="AJ828" i="3"/>
  <c r="P828" i="3"/>
  <c r="U828" i="3" s="1"/>
  <c r="AG823" i="3"/>
  <c r="AK823" i="3" s="1"/>
  <c r="BB822" i="3"/>
  <c r="BC822" i="3"/>
  <c r="U827" i="3"/>
  <c r="Z827" i="3" s="1"/>
  <c r="Y826" i="3"/>
  <c r="AP826" i="3"/>
  <c r="AQ826" i="3" s="1"/>
  <c r="J826" i="3" s="1"/>
  <c r="L831" i="3"/>
  <c r="M830" i="3"/>
  <c r="N830" i="3" s="1"/>
  <c r="S829" i="3"/>
  <c r="R829" i="3"/>
  <c r="T829" i="3"/>
  <c r="O829" i="3"/>
  <c r="AN829" i="3"/>
  <c r="Q829" i="3"/>
  <c r="N829" i="3"/>
  <c r="AO828" i="3"/>
  <c r="AA826" i="3"/>
  <c r="AK824" i="3" l="1"/>
  <c r="AL824" i="3" s="1"/>
  <c r="AM824" i="3" s="1"/>
  <c r="H824" i="3" s="1"/>
  <c r="I824" i="3" s="1"/>
  <c r="BA824" i="3" s="1"/>
  <c r="AH825" i="3"/>
  <c r="AI825" i="3" s="1"/>
  <c r="AR825" i="3" s="1"/>
  <c r="AD826" i="3"/>
  <c r="AT824" i="3"/>
  <c r="K824" i="3" s="1"/>
  <c r="AX824" i="3" s="1"/>
  <c r="AY824" i="3" s="1"/>
  <c r="Z828" i="3"/>
  <c r="AC828" i="3" s="1"/>
  <c r="AS823" i="3"/>
  <c r="AT823" i="3" s="1"/>
  <c r="K823" i="3" s="1"/>
  <c r="X828" i="3"/>
  <c r="AO829" i="3"/>
  <c r="AA827" i="3"/>
  <c r="AC827" i="3"/>
  <c r="AB827" i="3"/>
  <c r="L832" i="3"/>
  <c r="AP827" i="3"/>
  <c r="AQ827" i="3" s="1"/>
  <c r="J827" i="3" s="1"/>
  <c r="M831" i="3"/>
  <c r="N831" i="3" s="1"/>
  <c r="P829" i="3"/>
  <c r="X829" i="3" s="1"/>
  <c r="AJ829" i="3"/>
  <c r="AU829" i="3"/>
  <c r="AV829" i="3" s="1"/>
  <c r="S830" i="3"/>
  <c r="Q830" i="3"/>
  <c r="R830" i="3"/>
  <c r="AN830" i="3"/>
  <c r="O830" i="3"/>
  <c r="T830" i="3"/>
  <c r="AL823" i="3"/>
  <c r="AM823" i="3" s="1"/>
  <c r="H823" i="3" s="1"/>
  <c r="I823" i="3" s="1"/>
  <c r="BA823" i="3" s="1"/>
  <c r="AF826" i="3"/>
  <c r="V829" i="3"/>
  <c r="W829" i="3" s="1"/>
  <c r="AS825" i="3" l="1"/>
  <c r="AK825" i="3"/>
  <c r="AL825" i="3" s="1"/>
  <c r="AM825" i="3" s="1"/>
  <c r="H825" i="3" s="1"/>
  <c r="I825" i="3" s="1"/>
  <c r="BA825" i="3" s="1"/>
  <c r="AH826" i="3"/>
  <c r="AI826" i="3" s="1"/>
  <c r="AR826" i="3" s="1"/>
  <c r="AP828" i="3"/>
  <c r="AQ828" i="3" s="1"/>
  <c r="J828" i="3" s="1"/>
  <c r="Y828" i="3"/>
  <c r="AA828" i="3"/>
  <c r="AB828" i="3"/>
  <c r="U829" i="3"/>
  <c r="Z829" i="3" s="1"/>
  <c r="AP829" i="3" s="1"/>
  <c r="AQ829" i="3" s="1"/>
  <c r="J829" i="3" s="1"/>
  <c r="AG826" i="3"/>
  <c r="BC823" i="3"/>
  <c r="BB823" i="3"/>
  <c r="Y829" i="3"/>
  <c r="L833" i="3"/>
  <c r="V830" i="3"/>
  <c r="W830" i="3" s="1"/>
  <c r="M832" i="3"/>
  <c r="N832" i="3" s="1"/>
  <c r="AX823" i="3"/>
  <c r="AY823" i="3" s="1"/>
  <c r="AO830" i="3"/>
  <c r="S831" i="3"/>
  <c r="R831" i="3"/>
  <c r="T831" i="3"/>
  <c r="AN831" i="3"/>
  <c r="O831" i="3"/>
  <c r="Q831" i="3"/>
  <c r="AD828" i="3"/>
  <c r="AE828" i="3"/>
  <c r="AT825" i="3"/>
  <c r="K825" i="3" s="1"/>
  <c r="BC824" i="3"/>
  <c r="BB824" i="3"/>
  <c r="AJ830" i="3"/>
  <c r="AU830" i="3"/>
  <c r="AV830" i="3" s="1"/>
  <c r="P830" i="3"/>
  <c r="X830" i="3" s="1"/>
  <c r="AE827" i="3"/>
  <c r="AD827" i="3"/>
  <c r="AK826" i="3" l="1"/>
  <c r="AL826" i="3" s="1"/>
  <c r="AM826" i="3" s="1"/>
  <c r="H826" i="3" s="1"/>
  <c r="I826" i="3" s="1"/>
  <c r="BA826" i="3" s="1"/>
  <c r="AS826" i="3"/>
  <c r="AT826" i="3" s="1"/>
  <c r="K826" i="3" s="1"/>
  <c r="AX826" i="3" s="1"/>
  <c r="AY826" i="3" s="1"/>
  <c r="AC829" i="3"/>
  <c r="AB829" i="3"/>
  <c r="AA829" i="3"/>
  <c r="AO831" i="3"/>
  <c r="Y830" i="3"/>
  <c r="M833" i="3"/>
  <c r="N833" i="3" s="1"/>
  <c r="BC825" i="3"/>
  <c r="BB825" i="3"/>
  <c r="V831" i="3"/>
  <c r="W831" i="3" s="1"/>
  <c r="U830" i="3"/>
  <c r="Z830" i="3" s="1"/>
  <c r="AX825" i="3"/>
  <c r="AY825" i="3" s="1"/>
  <c r="S832" i="3"/>
  <c r="R832" i="3"/>
  <c r="Q832" i="3"/>
  <c r="AN832" i="3"/>
  <c r="T832" i="3"/>
  <c r="O832" i="3"/>
  <c r="AF828" i="3"/>
  <c r="AH828" i="3" s="1"/>
  <c r="AI828" i="3" s="1"/>
  <c r="AF827" i="3"/>
  <c r="AH827" i="3" s="1"/>
  <c r="AI827" i="3" s="1"/>
  <c r="AJ831" i="3"/>
  <c r="P831" i="3"/>
  <c r="X831" i="3" s="1"/>
  <c r="AU831" i="3"/>
  <c r="AV831" i="3" s="1"/>
  <c r="L834" i="3"/>
  <c r="AE829" i="3" l="1"/>
  <c r="AF829" i="3" s="1"/>
  <c r="AH829" i="3" s="1"/>
  <c r="AI829" i="3" s="1"/>
  <c r="AG828" i="3"/>
  <c r="AK828" i="3" s="1"/>
  <c r="AD829" i="3"/>
  <c r="AO832" i="3"/>
  <c r="AG827" i="3"/>
  <c r="AK827" i="3" s="1"/>
  <c r="BB826" i="3"/>
  <c r="BC826" i="3"/>
  <c r="AS827" i="3"/>
  <c r="AR827" i="3"/>
  <c r="Y831" i="3"/>
  <c r="AC830" i="3"/>
  <c r="AA830" i="3"/>
  <c r="AB830" i="3"/>
  <c r="AR828" i="3"/>
  <c r="L835" i="3"/>
  <c r="R833" i="3"/>
  <c r="Q833" i="3"/>
  <c r="S833" i="3"/>
  <c r="AN833" i="3"/>
  <c r="O833" i="3"/>
  <c r="T833" i="3"/>
  <c r="U831" i="3"/>
  <c r="Z831" i="3" s="1"/>
  <c r="AP831" i="3" s="1"/>
  <c r="AQ831" i="3" s="1"/>
  <c r="J831" i="3" s="1"/>
  <c r="AP830" i="3"/>
  <c r="AQ830" i="3" s="1"/>
  <c r="J830" i="3" s="1"/>
  <c r="V832" i="3"/>
  <c r="W832" i="3" s="1"/>
  <c r="M834" i="3"/>
  <c r="N834" i="3" s="1"/>
  <c r="AU832" i="3"/>
  <c r="AV832" i="3" s="1"/>
  <c r="P832" i="3"/>
  <c r="U832" i="3" s="1"/>
  <c r="AJ832" i="3"/>
  <c r="AS828" i="3" l="1"/>
  <c r="X832" i="3"/>
  <c r="Z832" i="3"/>
  <c r="AC832" i="3" s="1"/>
  <c r="AO833" i="3"/>
  <c r="AT828" i="3"/>
  <c r="K828" i="3" s="1"/>
  <c r="AX828" i="3" s="1"/>
  <c r="AY828" i="3" s="1"/>
  <c r="AR829" i="3"/>
  <c r="M835" i="3"/>
  <c r="N835" i="3" s="1"/>
  <c r="AG829" i="3"/>
  <c r="AK829" i="3" s="1"/>
  <c r="AT827" i="3"/>
  <c r="K827" i="3" s="1"/>
  <c r="L836" i="3"/>
  <c r="Y832" i="3"/>
  <c r="P833" i="3"/>
  <c r="X833" i="3" s="1"/>
  <c r="AJ833" i="3"/>
  <c r="AU833" i="3"/>
  <c r="AV833" i="3" s="1"/>
  <c r="AA831" i="3"/>
  <c r="AB831" i="3"/>
  <c r="AC831" i="3"/>
  <c r="AE830" i="3"/>
  <c r="AD830" i="3"/>
  <c r="S834" i="3"/>
  <c r="R834" i="3"/>
  <c r="AN834" i="3"/>
  <c r="AO834" i="3" s="1"/>
  <c r="O834" i="3"/>
  <c r="T834" i="3"/>
  <c r="Q834" i="3"/>
  <c r="AL828" i="3"/>
  <c r="AM828" i="3" s="1"/>
  <c r="H828" i="3" s="1"/>
  <c r="I828" i="3" s="1"/>
  <c r="BA828" i="3" s="1"/>
  <c r="V833" i="3"/>
  <c r="W833" i="3" s="1"/>
  <c r="AL827" i="3"/>
  <c r="AM827" i="3" s="1"/>
  <c r="H827" i="3" s="1"/>
  <c r="I827" i="3" s="1"/>
  <c r="BA827" i="3" s="1"/>
  <c r="AB832" i="3" l="1"/>
  <c r="AA832" i="3"/>
  <c r="AP832" i="3"/>
  <c r="AQ832" i="3" s="1"/>
  <c r="J832" i="3" s="1"/>
  <c r="U833" i="3"/>
  <c r="Y833" i="3"/>
  <c r="BC828" i="3"/>
  <c r="BB828" i="3"/>
  <c r="BC827" i="3"/>
  <c r="BB827" i="3"/>
  <c r="AL829" i="3"/>
  <c r="AM829" i="3" s="1"/>
  <c r="H829" i="3" s="1"/>
  <c r="I829" i="3" s="1"/>
  <c r="BA829" i="3" s="1"/>
  <c r="L837" i="3"/>
  <c r="AD832" i="3"/>
  <c r="AE832" i="3"/>
  <c r="AD831" i="3"/>
  <c r="AE831" i="3"/>
  <c r="Z833" i="3"/>
  <c r="AP833" i="3" s="1"/>
  <c r="AQ833" i="3" s="1"/>
  <c r="J833" i="3" s="1"/>
  <c r="S835" i="3"/>
  <c r="R835" i="3"/>
  <c r="Q835" i="3"/>
  <c r="AN835" i="3"/>
  <c r="T835" i="3"/>
  <c r="O835" i="3"/>
  <c r="M836" i="3"/>
  <c r="AX827" i="3"/>
  <c r="AY827" i="3" s="1"/>
  <c r="AJ834" i="3"/>
  <c r="P834" i="3"/>
  <c r="X834" i="3" s="1"/>
  <c r="AU834" i="3"/>
  <c r="AV834" i="3" s="1"/>
  <c r="V834" i="3"/>
  <c r="W834" i="3" s="1"/>
  <c r="AF830" i="3"/>
  <c r="AH830" i="3" s="1"/>
  <c r="AI830" i="3" s="1"/>
  <c r="AS829" i="3"/>
  <c r="AT829" i="3" s="1"/>
  <c r="K829" i="3" s="1"/>
  <c r="U834" i="3" l="1"/>
  <c r="Z834" i="3" s="1"/>
  <c r="AO835" i="3"/>
  <c r="AX829" i="3"/>
  <c r="AY829" i="3" s="1"/>
  <c r="BB829" i="3"/>
  <c r="BC829" i="3"/>
  <c r="AR830" i="3"/>
  <c r="V835" i="3"/>
  <c r="W835" i="3" s="1"/>
  <c r="AG830" i="3"/>
  <c r="AK830" i="3" s="1"/>
  <c r="Y834" i="3"/>
  <c r="AF832" i="3"/>
  <c r="AH832" i="3" s="1"/>
  <c r="AI832" i="3" s="1"/>
  <c r="S836" i="3"/>
  <c r="R836" i="3"/>
  <c r="O836" i="3"/>
  <c r="AN836" i="3"/>
  <c r="T836" i="3"/>
  <c r="Q836" i="3"/>
  <c r="N836" i="3"/>
  <c r="L838" i="3"/>
  <c r="M837" i="3"/>
  <c r="AF831" i="3"/>
  <c r="AH831" i="3" s="1"/>
  <c r="AI831" i="3" s="1"/>
  <c r="AJ835" i="3"/>
  <c r="AU835" i="3"/>
  <c r="AV835" i="3" s="1"/>
  <c r="P835" i="3"/>
  <c r="U835" i="3" s="1"/>
  <c r="Z835" i="3" s="1"/>
  <c r="AB833" i="3"/>
  <c r="AA833" i="3"/>
  <c r="AC833" i="3"/>
  <c r="AC834" i="3" l="1"/>
  <c r="AB834" i="3"/>
  <c r="AP834" i="3"/>
  <c r="AQ834" i="3" s="1"/>
  <c r="J834" i="3" s="1"/>
  <c r="AA834" i="3"/>
  <c r="AS830" i="3"/>
  <c r="AT830" i="3" s="1"/>
  <c r="K830" i="3" s="1"/>
  <c r="AX830" i="3" s="1"/>
  <c r="AY830" i="3" s="1"/>
  <c r="AG832" i="3"/>
  <c r="AK832" i="3" s="1"/>
  <c r="AG831" i="3"/>
  <c r="AK831" i="3" s="1"/>
  <c r="AO836" i="3"/>
  <c r="AC835" i="3"/>
  <c r="AR831" i="3"/>
  <c r="AJ836" i="3"/>
  <c r="P836" i="3"/>
  <c r="X836" i="3" s="1"/>
  <c r="AU836" i="3"/>
  <c r="AV836" i="3" s="1"/>
  <c r="X835" i="3"/>
  <c r="AB835" i="3" s="1"/>
  <c r="AE833" i="3"/>
  <c r="AD833" i="3"/>
  <c r="AL830" i="3"/>
  <c r="AM830" i="3" s="1"/>
  <c r="H830" i="3" s="1"/>
  <c r="I830" i="3" s="1"/>
  <c r="BA830" i="3" s="1"/>
  <c r="AR832" i="3"/>
  <c r="R837" i="3"/>
  <c r="Q837" i="3"/>
  <c r="O837" i="3"/>
  <c r="T837" i="3"/>
  <c r="S837" i="3"/>
  <c r="AN837" i="3"/>
  <c r="V836" i="3"/>
  <c r="W836" i="3" s="1"/>
  <c r="AE834" i="3"/>
  <c r="AD834" i="3"/>
  <c r="L839" i="3"/>
  <c r="N837" i="3"/>
  <c r="M838" i="3"/>
  <c r="AS832" i="3" l="1"/>
  <c r="AT832" i="3" s="1"/>
  <c r="K832" i="3" s="1"/>
  <c r="AX832" i="3" s="1"/>
  <c r="AY832" i="3" s="1"/>
  <c r="AS831" i="3"/>
  <c r="AT831" i="3" s="1"/>
  <c r="K831" i="3" s="1"/>
  <c r="AX831" i="3" s="1"/>
  <c r="AY831" i="3" s="1"/>
  <c r="AO837" i="3"/>
  <c r="AE835" i="3"/>
  <c r="AD835" i="3"/>
  <c r="Y836" i="3"/>
  <c r="AF834" i="3"/>
  <c r="AH834" i="3" s="1"/>
  <c r="AI834" i="3" s="1"/>
  <c r="AL832" i="3"/>
  <c r="AM832" i="3" s="1"/>
  <c r="H832" i="3" s="1"/>
  <c r="I832" i="3" s="1"/>
  <c r="BA832" i="3" s="1"/>
  <c r="S838" i="3"/>
  <c r="R838" i="3"/>
  <c r="T838" i="3"/>
  <c r="AN838" i="3"/>
  <c r="O838" i="3"/>
  <c r="Q838" i="3"/>
  <c r="U836" i="3"/>
  <c r="Z836" i="3" s="1"/>
  <c r="AP836" i="3" s="1"/>
  <c r="AQ836" i="3" s="1"/>
  <c r="J836" i="3" s="1"/>
  <c r="P837" i="3"/>
  <c r="X837" i="3" s="1"/>
  <c r="AU837" i="3"/>
  <c r="AV837" i="3" s="1"/>
  <c r="AJ837" i="3"/>
  <c r="N838" i="3"/>
  <c r="AL831" i="3"/>
  <c r="AM831" i="3" s="1"/>
  <c r="H831" i="3" s="1"/>
  <c r="I831" i="3" s="1"/>
  <c r="BA831" i="3" s="1"/>
  <c r="L840" i="3"/>
  <c r="M839" i="3"/>
  <c r="N839" i="3" s="1"/>
  <c r="V837" i="3"/>
  <c r="W837" i="3" s="1"/>
  <c r="BC830" i="3"/>
  <c r="BB830" i="3"/>
  <c r="AF833" i="3"/>
  <c r="AH833" i="3" s="1"/>
  <c r="AI833" i="3" s="1"/>
  <c r="Y835" i="3"/>
  <c r="AP835" i="3"/>
  <c r="AQ835" i="3" s="1"/>
  <c r="J835" i="3" s="1"/>
  <c r="AA835" i="3"/>
  <c r="AO838" i="3" l="1"/>
  <c r="AG833" i="3"/>
  <c r="AK833" i="3" s="1"/>
  <c r="AG834" i="3"/>
  <c r="AK834" i="3" s="1"/>
  <c r="Y837" i="3"/>
  <c r="AR833" i="3"/>
  <c r="BB832" i="3"/>
  <c r="BC832" i="3"/>
  <c r="AR834" i="3"/>
  <c r="BB831" i="3"/>
  <c r="BC831" i="3"/>
  <c r="L841" i="3"/>
  <c r="U837" i="3"/>
  <c r="Z837" i="3" s="1"/>
  <c r="AP837" i="3" s="1"/>
  <c r="AQ837" i="3" s="1"/>
  <c r="J837" i="3" s="1"/>
  <c r="M840" i="3"/>
  <c r="V838" i="3"/>
  <c r="W838" i="3" s="1"/>
  <c r="P838" i="3"/>
  <c r="U838" i="3" s="1"/>
  <c r="AJ838" i="3"/>
  <c r="AU838" i="3"/>
  <c r="AV838" i="3" s="1"/>
  <c r="AC836" i="3"/>
  <c r="AA836" i="3"/>
  <c r="AB836" i="3"/>
  <c r="Q839" i="3"/>
  <c r="R839" i="3"/>
  <c r="AN839" i="3"/>
  <c r="S839" i="3"/>
  <c r="T839" i="3"/>
  <c r="O839" i="3"/>
  <c r="AF835" i="3"/>
  <c r="AH835" i="3" s="1"/>
  <c r="AI835" i="3" s="1"/>
  <c r="AS833" i="3" l="1"/>
  <c r="AG835" i="3"/>
  <c r="AK835" i="3" s="1"/>
  <c r="AO839" i="3"/>
  <c r="Z838" i="3"/>
  <c r="AC838" i="3" s="1"/>
  <c r="AT833" i="3"/>
  <c r="K833" i="3" s="1"/>
  <c r="AS834" i="3"/>
  <c r="AT834" i="3" s="1"/>
  <c r="K834" i="3" s="1"/>
  <c r="AR835" i="3"/>
  <c r="X838" i="3"/>
  <c r="M841" i="3"/>
  <c r="N841" i="3" s="1"/>
  <c r="AL834" i="3"/>
  <c r="AM834" i="3" s="1"/>
  <c r="H834" i="3" s="1"/>
  <c r="I834" i="3" s="1"/>
  <c r="BA834" i="3" s="1"/>
  <c r="P839" i="3"/>
  <c r="U839" i="3" s="1"/>
  <c r="AJ839" i="3"/>
  <c r="AU839" i="3"/>
  <c r="AV839" i="3" s="1"/>
  <c r="AD836" i="3"/>
  <c r="AE836" i="3"/>
  <c r="L842" i="3"/>
  <c r="AL833" i="3"/>
  <c r="AM833" i="3" s="1"/>
  <c r="H833" i="3" s="1"/>
  <c r="I833" i="3" s="1"/>
  <c r="BA833" i="3" s="1"/>
  <c r="R840" i="3"/>
  <c r="S840" i="3"/>
  <c r="AN840" i="3"/>
  <c r="Q840" i="3"/>
  <c r="T840" i="3"/>
  <c r="O840" i="3"/>
  <c r="V839" i="3"/>
  <c r="W839" i="3" s="1"/>
  <c r="N840" i="3"/>
  <c r="AB837" i="3"/>
  <c r="AA837" i="3"/>
  <c r="AC837" i="3"/>
  <c r="AS835" i="3" l="1"/>
  <c r="X839" i="3"/>
  <c r="Y839" i="3" s="1"/>
  <c r="AT835" i="3"/>
  <c r="K835" i="3" s="1"/>
  <c r="AX835" i="3" s="1"/>
  <c r="AY835" i="3" s="1"/>
  <c r="AX833" i="3"/>
  <c r="AY833" i="3" s="1"/>
  <c r="AB838" i="3"/>
  <c r="AE838" i="3" s="1"/>
  <c r="Z839" i="3"/>
  <c r="AO840" i="3"/>
  <c r="BC834" i="3"/>
  <c r="BB834" i="3"/>
  <c r="Y838" i="3"/>
  <c r="AP838" i="3"/>
  <c r="AQ838" i="3" s="1"/>
  <c r="J838" i="3" s="1"/>
  <c r="V840" i="3"/>
  <c r="W840" i="3" s="1"/>
  <c r="L843" i="3"/>
  <c r="AX834" i="3"/>
  <c r="AY834" i="3" s="1"/>
  <c r="P840" i="3"/>
  <c r="X840" i="3" s="1"/>
  <c r="AU840" i="3"/>
  <c r="AV840" i="3" s="1"/>
  <c r="AJ840" i="3"/>
  <c r="AL835" i="3"/>
  <c r="AM835" i="3" s="1"/>
  <c r="H835" i="3" s="1"/>
  <c r="I835" i="3" s="1"/>
  <c r="BA835" i="3" s="1"/>
  <c r="AF836" i="3"/>
  <c r="AG836" i="3" s="1"/>
  <c r="AD837" i="3"/>
  <c r="AE837" i="3"/>
  <c r="BB833" i="3"/>
  <c r="BC833" i="3"/>
  <c r="AA838" i="3"/>
  <c r="M842" i="3"/>
  <c r="R841" i="3"/>
  <c r="S841" i="3"/>
  <c r="T841" i="3"/>
  <c r="AN841" i="3"/>
  <c r="Q841" i="3"/>
  <c r="O841" i="3"/>
  <c r="AB839" i="3" l="1"/>
  <c r="AP839" i="3"/>
  <c r="AQ839" i="3" s="1"/>
  <c r="J839" i="3" s="1"/>
  <c r="AD838" i="3"/>
  <c r="AC839" i="3"/>
  <c r="AD839" i="3" s="1"/>
  <c r="AA839" i="3"/>
  <c r="U840" i="3"/>
  <c r="Z840" i="3" s="1"/>
  <c r="AP840" i="3" s="1"/>
  <c r="AQ840" i="3" s="1"/>
  <c r="J840" i="3" s="1"/>
  <c r="AH836" i="3"/>
  <c r="AI836" i="3" s="1"/>
  <c r="AS836" i="3" s="1"/>
  <c r="Y840" i="3"/>
  <c r="AF838" i="3"/>
  <c r="AG838" i="3" s="1"/>
  <c r="L844" i="3"/>
  <c r="M843" i="3"/>
  <c r="N843" i="3" s="1"/>
  <c r="AF837" i="3"/>
  <c r="AH837" i="3" s="1"/>
  <c r="AI837" i="3" s="1"/>
  <c r="R842" i="3"/>
  <c r="AN842" i="3"/>
  <c r="O842" i="3"/>
  <c r="S842" i="3"/>
  <c r="Q842" i="3"/>
  <c r="T842" i="3"/>
  <c r="BC835" i="3"/>
  <c r="BB835" i="3"/>
  <c r="AJ841" i="3"/>
  <c r="AU841" i="3"/>
  <c r="AV841" i="3" s="1"/>
  <c r="P841" i="3"/>
  <c r="X841" i="3" s="1"/>
  <c r="N842" i="3"/>
  <c r="AO841" i="3"/>
  <c r="V841" i="3"/>
  <c r="W841" i="3" s="1"/>
  <c r="AE839" i="3" l="1"/>
  <c r="AF839" i="3" s="1"/>
  <c r="AG839" i="3" s="1"/>
  <c r="AK836" i="3"/>
  <c r="AL836" i="3" s="1"/>
  <c r="AM836" i="3" s="1"/>
  <c r="H836" i="3" s="1"/>
  <c r="I836" i="3" s="1"/>
  <c r="BA836" i="3" s="1"/>
  <c r="BB836" i="3" s="1"/>
  <c r="AB840" i="3"/>
  <c r="AH838" i="3"/>
  <c r="AI838" i="3" s="1"/>
  <c r="AK838" i="3" s="1"/>
  <c r="AL838" i="3" s="1"/>
  <c r="AM838" i="3" s="1"/>
  <c r="H838" i="3" s="1"/>
  <c r="I838" i="3" s="1"/>
  <c r="BA838" i="3" s="1"/>
  <c r="AG837" i="3"/>
  <c r="AS837" i="3" s="1"/>
  <c r="AA840" i="3"/>
  <c r="AR836" i="3"/>
  <c r="AT836" i="3" s="1"/>
  <c r="K836" i="3" s="1"/>
  <c r="AC840" i="3"/>
  <c r="AO842" i="3"/>
  <c r="Y841" i="3"/>
  <c r="AR837" i="3"/>
  <c r="L845" i="3"/>
  <c r="V842" i="3"/>
  <c r="W842" i="3" s="1"/>
  <c r="U841" i="3"/>
  <c r="Z841" i="3" s="1"/>
  <c r="S843" i="3"/>
  <c r="R843" i="3"/>
  <c r="Q843" i="3"/>
  <c r="T843" i="3"/>
  <c r="O843" i="3"/>
  <c r="AN843" i="3"/>
  <c r="AS838" i="3"/>
  <c r="P842" i="3"/>
  <c r="U842" i="3" s="1"/>
  <c r="AJ842" i="3"/>
  <c r="AU842" i="3"/>
  <c r="AV842" i="3" s="1"/>
  <c r="M844" i="3"/>
  <c r="AD840" i="3" l="1"/>
  <c r="BC836" i="3"/>
  <c r="AE840" i="3"/>
  <c r="AF840" i="3" s="1"/>
  <c r="AH840" i="3" s="1"/>
  <c r="AI840" i="3" s="1"/>
  <c r="AR838" i="3"/>
  <c r="AK837" i="3"/>
  <c r="AX836" i="3"/>
  <c r="AY836" i="3" s="1"/>
  <c r="AT837" i="3"/>
  <c r="K837" i="3" s="1"/>
  <c r="AX837" i="3" s="1"/>
  <c r="AY837" i="3" s="1"/>
  <c r="AH839" i="3"/>
  <c r="AI839" i="3" s="1"/>
  <c r="AK839" i="3" s="1"/>
  <c r="Z842" i="3"/>
  <c r="AC842" i="3" s="1"/>
  <c r="AO843" i="3"/>
  <c r="X842" i="3"/>
  <c r="O844" i="3"/>
  <c r="Q844" i="3"/>
  <c r="S844" i="3"/>
  <c r="R844" i="3"/>
  <c r="AN844" i="3"/>
  <c r="T844" i="3"/>
  <c r="AL837" i="3"/>
  <c r="AM837" i="3" s="1"/>
  <c r="H837" i="3" s="1"/>
  <c r="I837" i="3" s="1"/>
  <c r="BA837" i="3" s="1"/>
  <c r="AC841" i="3"/>
  <c r="AB841" i="3"/>
  <c r="AA841" i="3"/>
  <c r="M845" i="3"/>
  <c r="N845" i="3" s="1"/>
  <c r="V843" i="3"/>
  <c r="W843" i="3" s="1"/>
  <c r="AU843" i="3"/>
  <c r="AV843" i="3" s="1"/>
  <c r="AJ843" i="3"/>
  <c r="P843" i="3"/>
  <c r="X843" i="3" s="1"/>
  <c r="N844" i="3"/>
  <c r="AT838" i="3"/>
  <c r="K838" i="3" s="1"/>
  <c r="L846" i="3"/>
  <c r="AP841" i="3"/>
  <c r="AQ841" i="3" s="1"/>
  <c r="J841" i="3" s="1"/>
  <c r="AR839" i="3" l="1"/>
  <c r="AO844" i="3"/>
  <c r="AS839" i="3"/>
  <c r="AA842" i="3"/>
  <c r="U843" i="3"/>
  <c r="Z843" i="3" s="1"/>
  <c r="AA843" i="3" s="1"/>
  <c r="AG840" i="3"/>
  <c r="AS840" i="3" s="1"/>
  <c r="AR840" i="3"/>
  <c r="Y843" i="3"/>
  <c r="AX838" i="3"/>
  <c r="AY838" i="3" s="1"/>
  <c r="L847" i="3"/>
  <c r="AD841" i="3"/>
  <c r="AE841" i="3"/>
  <c r="Y842" i="3"/>
  <c r="AP842" i="3"/>
  <c r="AQ842" i="3" s="1"/>
  <c r="J842" i="3" s="1"/>
  <c r="BB837" i="3"/>
  <c r="BC837" i="3"/>
  <c r="AJ844" i="3"/>
  <c r="P844" i="3"/>
  <c r="U844" i="3" s="1"/>
  <c r="AU844" i="3"/>
  <c r="AV844" i="3" s="1"/>
  <c r="T845" i="3"/>
  <c r="Q845" i="3"/>
  <c r="S845" i="3"/>
  <c r="O845" i="3"/>
  <c r="R845" i="3"/>
  <c r="AN845" i="3"/>
  <c r="BC838" i="3"/>
  <c r="M846" i="3"/>
  <c r="AB842" i="3"/>
  <c r="AL839" i="3"/>
  <c r="AM839" i="3" s="1"/>
  <c r="H839" i="3" s="1"/>
  <c r="I839" i="3" s="1"/>
  <c r="BA839" i="3" s="1"/>
  <c r="V844" i="3"/>
  <c r="W844" i="3" s="1"/>
  <c r="BB838" i="3"/>
  <c r="AT839" i="3" l="1"/>
  <c r="K839" i="3" s="1"/>
  <c r="AX839" i="3" s="1"/>
  <c r="AY839" i="3" s="1"/>
  <c r="AK840" i="3"/>
  <c r="AL840" i="3" s="1"/>
  <c r="AM840" i="3" s="1"/>
  <c r="H840" i="3" s="1"/>
  <c r="I840" i="3" s="1"/>
  <c r="BA840" i="3" s="1"/>
  <c r="AO845" i="3"/>
  <c r="AB843" i="3"/>
  <c r="Z844" i="3"/>
  <c r="AC844" i="3" s="1"/>
  <c r="AP843" i="3"/>
  <c r="AQ843" i="3" s="1"/>
  <c r="J843" i="3" s="1"/>
  <c r="AC843" i="3"/>
  <c r="AT840" i="3"/>
  <c r="K840" i="3" s="1"/>
  <c r="X844" i="3"/>
  <c r="Y844" i="3" s="1"/>
  <c r="BB839" i="3"/>
  <c r="BC839" i="3"/>
  <c r="L848" i="3"/>
  <c r="M847" i="3"/>
  <c r="N847" i="3" s="1"/>
  <c r="R846" i="3"/>
  <c r="T846" i="3"/>
  <c r="S846" i="3"/>
  <c r="Q846" i="3"/>
  <c r="O846" i="3"/>
  <c r="AN846" i="3"/>
  <c r="N846" i="3"/>
  <c r="V845" i="3"/>
  <c r="W845" i="3" s="1"/>
  <c r="AF841" i="3"/>
  <c r="AH841" i="3" s="1"/>
  <c r="AI841" i="3" s="1"/>
  <c r="AE842" i="3"/>
  <c r="AD842" i="3"/>
  <c r="P845" i="3"/>
  <c r="U845" i="3" s="1"/>
  <c r="AJ845" i="3"/>
  <c r="AU845" i="3"/>
  <c r="AV845" i="3" s="1"/>
  <c r="AD843" i="3" l="1"/>
  <c r="AE843" i="3"/>
  <c r="AF843" i="3" s="1"/>
  <c r="AG843" i="3" s="1"/>
  <c r="AP844" i="3"/>
  <c r="AQ844" i="3" s="1"/>
  <c r="J844" i="3" s="1"/>
  <c r="AA844" i="3"/>
  <c r="AB844" i="3"/>
  <c r="AX840" i="3"/>
  <c r="AY840" i="3" s="1"/>
  <c r="AO846" i="3"/>
  <c r="AG841" i="3"/>
  <c r="AS841" i="3" s="1"/>
  <c r="Z845" i="3"/>
  <c r="AC845" i="3" s="1"/>
  <c r="AR841" i="3"/>
  <c r="L849" i="3"/>
  <c r="X845" i="3"/>
  <c r="P846" i="3"/>
  <c r="X846" i="3" s="1"/>
  <c r="AJ846" i="3"/>
  <c r="AU846" i="3"/>
  <c r="AV846" i="3" s="1"/>
  <c r="V846" i="3"/>
  <c r="W846" i="3" s="1"/>
  <c r="M848" i="3"/>
  <c r="BB840" i="3"/>
  <c r="BC840" i="3"/>
  <c r="AF842" i="3"/>
  <c r="AH842" i="3" s="1"/>
  <c r="AI842" i="3" s="1"/>
  <c r="AG842" i="3"/>
  <c r="R847" i="3"/>
  <c r="AN847" i="3"/>
  <c r="AO847" i="3" s="1"/>
  <c r="S847" i="3"/>
  <c r="O847" i="3"/>
  <c r="Q847" i="3"/>
  <c r="T847" i="3"/>
  <c r="AE844" i="3"/>
  <c r="AD844" i="3"/>
  <c r="AK841" i="3" l="1"/>
  <c r="AL841" i="3" s="1"/>
  <c r="AM841" i="3" s="1"/>
  <c r="H841" i="3" s="1"/>
  <c r="I841" i="3" s="1"/>
  <c r="BA841" i="3" s="1"/>
  <c r="AH843" i="3"/>
  <c r="AI843" i="3" s="1"/>
  <c r="AK843" i="3" s="1"/>
  <c r="AL843" i="3" s="1"/>
  <c r="AM843" i="3" s="1"/>
  <c r="H843" i="3" s="1"/>
  <c r="I843" i="3" s="1"/>
  <c r="BA843" i="3" s="1"/>
  <c r="Y846" i="3"/>
  <c r="AF844" i="3"/>
  <c r="AH844" i="3" s="1"/>
  <c r="AI844" i="3" s="1"/>
  <c r="AN848" i="3"/>
  <c r="R848" i="3"/>
  <c r="Q848" i="3"/>
  <c r="S848" i="3"/>
  <c r="O848" i="3"/>
  <c r="T848" i="3"/>
  <c r="V847" i="3"/>
  <c r="W847" i="3" s="1"/>
  <c r="N848" i="3"/>
  <c r="AT841" i="3"/>
  <c r="K841" i="3" s="1"/>
  <c r="M849" i="3"/>
  <c r="AR842" i="3"/>
  <c r="AS842" i="3"/>
  <c r="AK842" i="3"/>
  <c r="AP845" i="3"/>
  <c r="AQ845" i="3" s="1"/>
  <c r="J845" i="3" s="1"/>
  <c r="Y845" i="3"/>
  <c r="AU847" i="3"/>
  <c r="AV847" i="3" s="1"/>
  <c r="P847" i="3"/>
  <c r="U847" i="3" s="1"/>
  <c r="Z847" i="3" s="1"/>
  <c r="AJ847" i="3"/>
  <c r="U846" i="3"/>
  <c r="Z846" i="3" s="1"/>
  <c r="L850" i="3"/>
  <c r="AA845" i="3"/>
  <c r="AB845" i="3"/>
  <c r="AS843" i="3" l="1"/>
  <c r="AT843" i="3" s="1"/>
  <c r="K843" i="3" s="1"/>
  <c r="AX843" i="3" s="1"/>
  <c r="AY843" i="3" s="1"/>
  <c r="AR843" i="3"/>
  <c r="X847" i="3"/>
  <c r="AB847" i="3" s="1"/>
  <c r="AG844" i="3"/>
  <c r="AK844" i="3" s="1"/>
  <c r="BB841" i="3"/>
  <c r="BC841" i="3"/>
  <c r="AA847" i="3"/>
  <c r="AC847" i="3"/>
  <c r="R849" i="3"/>
  <c r="S849" i="3"/>
  <c r="Q849" i="3"/>
  <c r="AN849" i="3"/>
  <c r="O849" i="3"/>
  <c r="T849" i="3"/>
  <c r="M850" i="3"/>
  <c r="N850" i="3" s="1"/>
  <c r="AL842" i="3"/>
  <c r="AM842" i="3" s="1"/>
  <c r="H842" i="3" s="1"/>
  <c r="I842" i="3" s="1"/>
  <c r="BA842" i="3" s="1"/>
  <c r="N849" i="3"/>
  <c r="L851" i="3"/>
  <c r="AX841" i="3"/>
  <c r="AY841" i="3" s="1"/>
  <c r="P848" i="3"/>
  <c r="U848" i="3" s="1"/>
  <c r="AJ848" i="3"/>
  <c r="AU848" i="3"/>
  <c r="AV848" i="3" s="1"/>
  <c r="AE845" i="3"/>
  <c r="AD845" i="3"/>
  <c r="V848" i="3"/>
  <c r="W848" i="3" s="1"/>
  <c r="AB846" i="3"/>
  <c r="AC846" i="3"/>
  <c r="AA846" i="3"/>
  <c r="AS844" i="3"/>
  <c r="AR844" i="3"/>
  <c r="Y847" i="3"/>
  <c r="AO848" i="3"/>
  <c r="AP846" i="3"/>
  <c r="AQ846" i="3" s="1"/>
  <c r="J846" i="3" s="1"/>
  <c r="AT842" i="3"/>
  <c r="K842" i="3" s="1"/>
  <c r="AP847" i="3" l="1"/>
  <c r="AQ847" i="3" s="1"/>
  <c r="J847" i="3" s="1"/>
  <c r="AT844" i="3"/>
  <c r="K844" i="3" s="1"/>
  <c r="AX844" i="3" s="1"/>
  <c r="AY844" i="3" s="1"/>
  <c r="BB843" i="3"/>
  <c r="BC843" i="3"/>
  <c r="X848" i="3"/>
  <c r="Z848" i="3"/>
  <c r="L852" i="3"/>
  <c r="V849" i="3"/>
  <c r="W849" i="3" s="1"/>
  <c r="AF845" i="3"/>
  <c r="AG845" i="3" s="1"/>
  <c r="AX842" i="3"/>
  <c r="AY842" i="3" s="1"/>
  <c r="M851" i="3"/>
  <c r="N851" i="3" s="1"/>
  <c r="BB842" i="3"/>
  <c r="BC842" i="3"/>
  <c r="AE847" i="3"/>
  <c r="AD847" i="3"/>
  <c r="AE846" i="3"/>
  <c r="AD846" i="3"/>
  <c r="T850" i="3"/>
  <c r="R850" i="3"/>
  <c r="S850" i="3"/>
  <c r="AN850" i="3"/>
  <c r="O850" i="3"/>
  <c r="Q850" i="3"/>
  <c r="P849" i="3"/>
  <c r="U849" i="3" s="1"/>
  <c r="Z849" i="3" s="1"/>
  <c r="AJ849" i="3"/>
  <c r="AU849" i="3"/>
  <c r="AV849" i="3" s="1"/>
  <c r="AO849" i="3"/>
  <c r="AL844" i="3"/>
  <c r="AM844" i="3" s="1"/>
  <c r="H844" i="3" s="1"/>
  <c r="I844" i="3" s="1"/>
  <c r="BA844" i="3" s="1"/>
  <c r="AB848" i="3" l="1"/>
  <c r="AO850" i="3"/>
  <c r="AA848" i="3"/>
  <c r="AP848" i="3"/>
  <c r="AQ848" i="3" s="1"/>
  <c r="J848" i="3" s="1"/>
  <c r="AC848" i="3"/>
  <c r="AE848" i="3" s="1"/>
  <c r="AH845" i="3"/>
  <c r="AI845" i="3" s="1"/>
  <c r="AS845" i="3" s="1"/>
  <c r="Y848" i="3"/>
  <c r="X849" i="3"/>
  <c r="AB849" i="3" s="1"/>
  <c r="BB844" i="3"/>
  <c r="BC844" i="3"/>
  <c r="M852" i="3"/>
  <c r="AC849" i="3"/>
  <c r="AF847" i="3"/>
  <c r="AG847" i="3" s="1"/>
  <c r="V850" i="3"/>
  <c r="W850" i="3" s="1"/>
  <c r="S851" i="3"/>
  <c r="T851" i="3"/>
  <c r="R851" i="3"/>
  <c r="O851" i="3"/>
  <c r="Q851" i="3"/>
  <c r="AN851" i="3"/>
  <c r="AJ850" i="3"/>
  <c r="P850" i="3"/>
  <c r="X850" i="3" s="1"/>
  <c r="AU850" i="3"/>
  <c r="AV850" i="3" s="1"/>
  <c r="L853" i="3"/>
  <c r="AF846" i="3"/>
  <c r="AG846" i="3" s="1"/>
  <c r="AK845" i="3" l="1"/>
  <c r="AL845" i="3" s="1"/>
  <c r="AM845" i="3" s="1"/>
  <c r="H845" i="3" s="1"/>
  <c r="I845" i="3" s="1"/>
  <c r="BA845" i="3" s="1"/>
  <c r="AP849" i="3"/>
  <c r="AQ849" i="3" s="1"/>
  <c r="J849" i="3" s="1"/>
  <c r="AD848" i="3"/>
  <c r="AR845" i="3"/>
  <c r="AT845" i="3" s="1"/>
  <c r="K845" i="3" s="1"/>
  <c r="AA849" i="3"/>
  <c r="Y849" i="3"/>
  <c r="AH846" i="3"/>
  <c r="AI846" i="3" s="1"/>
  <c r="AS846" i="3" s="1"/>
  <c r="AO851" i="3"/>
  <c r="Y850" i="3"/>
  <c r="U850" i="3"/>
  <c r="Z850" i="3" s="1"/>
  <c r="AP850" i="3" s="1"/>
  <c r="AQ850" i="3" s="1"/>
  <c r="J850" i="3" s="1"/>
  <c r="P851" i="3"/>
  <c r="U851" i="3" s="1"/>
  <c r="AJ851" i="3"/>
  <c r="AU851" i="3"/>
  <c r="AV851" i="3" s="1"/>
  <c r="S852" i="3"/>
  <c r="Q852" i="3"/>
  <c r="O852" i="3"/>
  <c r="AN852" i="3"/>
  <c r="T852" i="3"/>
  <c r="R852" i="3"/>
  <c r="L854" i="3"/>
  <c r="N852" i="3"/>
  <c r="V851" i="3"/>
  <c r="W851" i="3" s="1"/>
  <c r="AH847" i="3"/>
  <c r="AI847" i="3" s="1"/>
  <c r="AK847" i="3" s="1"/>
  <c r="AD849" i="3"/>
  <c r="AE849" i="3"/>
  <c r="AF848" i="3"/>
  <c r="M853" i="3"/>
  <c r="AH848" i="3" l="1"/>
  <c r="AI848" i="3" s="1"/>
  <c r="AR848" i="3" s="1"/>
  <c r="AR846" i="3"/>
  <c r="AK846" i="3"/>
  <c r="AL846" i="3" s="1"/>
  <c r="AM846" i="3" s="1"/>
  <c r="H846" i="3" s="1"/>
  <c r="I846" i="3" s="1"/>
  <c r="BA846" i="3" s="1"/>
  <c r="Z851" i="3"/>
  <c r="AC851" i="3" s="1"/>
  <c r="AO852" i="3"/>
  <c r="AG848" i="3"/>
  <c r="AL847" i="3"/>
  <c r="AM847" i="3" s="1"/>
  <c r="H847" i="3" s="1"/>
  <c r="I847" i="3" s="1"/>
  <c r="BA847" i="3" s="1"/>
  <c r="AX845" i="3"/>
  <c r="AY845" i="3" s="1"/>
  <c r="L855" i="3"/>
  <c r="P852" i="3"/>
  <c r="U852" i="3" s="1"/>
  <c r="AU852" i="3"/>
  <c r="AV852" i="3" s="1"/>
  <c r="AJ852" i="3"/>
  <c r="M854" i="3"/>
  <c r="AT846" i="3"/>
  <c r="K846" i="3" s="1"/>
  <c r="X851" i="3"/>
  <c r="AB850" i="3"/>
  <c r="AA850" i="3"/>
  <c r="AC850" i="3"/>
  <c r="BB845" i="3"/>
  <c r="BC845" i="3"/>
  <c r="AF849" i="3"/>
  <c r="AH849" i="3" s="1"/>
  <c r="AI849" i="3" s="1"/>
  <c r="S853" i="3"/>
  <c r="O853" i="3"/>
  <c r="Q853" i="3"/>
  <c r="R853" i="3"/>
  <c r="T853" i="3"/>
  <c r="AN853" i="3"/>
  <c r="N853" i="3"/>
  <c r="AS847" i="3"/>
  <c r="AR847" i="3"/>
  <c r="V852" i="3"/>
  <c r="W852" i="3" s="1"/>
  <c r="AS848" i="3" l="1"/>
  <c r="AT848" i="3" s="1"/>
  <c r="K848" i="3" s="1"/>
  <c r="AX848" i="3" s="1"/>
  <c r="AY848" i="3" s="1"/>
  <c r="AK848" i="3"/>
  <c r="AL848" i="3" s="1"/>
  <c r="AM848" i="3" s="1"/>
  <c r="H848" i="3" s="1"/>
  <c r="I848" i="3" s="1"/>
  <c r="BA848" i="3" s="1"/>
  <c r="AO853" i="3"/>
  <c r="AT847" i="3"/>
  <c r="K847" i="3" s="1"/>
  <c r="AX847" i="3" s="1"/>
  <c r="AY847" i="3" s="1"/>
  <c r="Z852" i="3"/>
  <c r="AC852" i="3" s="1"/>
  <c r="AG849" i="3"/>
  <c r="AS849" i="3" s="1"/>
  <c r="AX846" i="3"/>
  <c r="AY846" i="3" s="1"/>
  <c r="L856" i="3"/>
  <c r="BC846" i="3"/>
  <c r="BB846" i="3"/>
  <c r="BB847" i="3"/>
  <c r="BC847" i="3"/>
  <c r="AP851" i="3"/>
  <c r="AQ851" i="3" s="1"/>
  <c r="J851" i="3" s="1"/>
  <c r="Y851" i="3"/>
  <c r="AR849" i="3"/>
  <c r="V853" i="3"/>
  <c r="W853" i="3" s="1"/>
  <c r="S854" i="3"/>
  <c r="R854" i="3"/>
  <c r="AN854" i="3"/>
  <c r="T854" i="3"/>
  <c r="O854" i="3"/>
  <c r="Q854" i="3"/>
  <c r="N854" i="3"/>
  <c r="X852" i="3"/>
  <c r="AA851" i="3"/>
  <c r="M855" i="3"/>
  <c r="N855" i="3" s="1"/>
  <c r="AB851" i="3"/>
  <c r="AE850" i="3"/>
  <c r="AD850" i="3"/>
  <c r="P853" i="3"/>
  <c r="U853" i="3" s="1"/>
  <c r="AU853" i="3"/>
  <c r="AV853" i="3" s="1"/>
  <c r="AJ853" i="3"/>
  <c r="AB852" i="3" l="1"/>
  <c r="AK849" i="3"/>
  <c r="AL849" i="3" s="1"/>
  <c r="AM849" i="3" s="1"/>
  <c r="H849" i="3" s="1"/>
  <c r="I849" i="3" s="1"/>
  <c r="BA849" i="3" s="1"/>
  <c r="Z853" i="3"/>
  <c r="X853" i="3"/>
  <c r="AE852" i="3"/>
  <c r="AD852" i="3"/>
  <c r="AF850" i="3"/>
  <c r="AH850" i="3" s="1"/>
  <c r="AI850" i="3" s="1"/>
  <c r="AA852" i="3"/>
  <c r="R855" i="3"/>
  <c r="S855" i="3"/>
  <c r="T855" i="3"/>
  <c r="O855" i="3"/>
  <c r="Q855" i="3"/>
  <c r="AN855" i="3"/>
  <c r="V854" i="3"/>
  <c r="W854" i="3" s="1"/>
  <c r="AT849" i="3"/>
  <c r="K849" i="3" s="1"/>
  <c r="L857" i="3"/>
  <c r="BB848" i="3"/>
  <c r="BC848" i="3"/>
  <c r="AD851" i="3"/>
  <c r="AE851" i="3"/>
  <c r="AC853" i="3"/>
  <c r="AB853" i="3"/>
  <c r="M856" i="3"/>
  <c r="N856" i="3" s="1"/>
  <c r="Y852" i="3"/>
  <c r="AP852" i="3"/>
  <c r="AQ852" i="3" s="1"/>
  <c r="J852" i="3" s="1"/>
  <c r="P854" i="3"/>
  <c r="U854" i="3" s="1"/>
  <c r="AU854" i="3"/>
  <c r="AV854" i="3" s="1"/>
  <c r="AJ854" i="3"/>
  <c r="AO854" i="3"/>
  <c r="AA853" i="3" l="1"/>
  <c r="AP853" i="3"/>
  <c r="AQ853" i="3" s="1"/>
  <c r="J853" i="3" s="1"/>
  <c r="Z854" i="3"/>
  <c r="Y853" i="3"/>
  <c r="AO855" i="3"/>
  <c r="X854" i="3"/>
  <c r="Y854" i="3" s="1"/>
  <c r="AC854" i="3"/>
  <c r="AR850" i="3"/>
  <c r="L858" i="3"/>
  <c r="P855" i="3"/>
  <c r="X855" i="3" s="1"/>
  <c r="AJ855" i="3"/>
  <c r="AU855" i="3"/>
  <c r="AV855" i="3" s="1"/>
  <c r="AG850" i="3"/>
  <c r="AK850" i="3" s="1"/>
  <c r="AX849" i="3"/>
  <c r="AY849" i="3" s="1"/>
  <c r="V855" i="3"/>
  <c r="W855" i="3" s="1"/>
  <c r="AE853" i="3"/>
  <c r="AD853" i="3"/>
  <c r="BB849" i="3"/>
  <c r="BC849" i="3"/>
  <c r="M857" i="3"/>
  <c r="S856" i="3"/>
  <c r="R856" i="3"/>
  <c r="Q856" i="3"/>
  <c r="AN856" i="3"/>
  <c r="T856" i="3"/>
  <c r="O856" i="3"/>
  <c r="AF851" i="3"/>
  <c r="AG851" i="3" s="1"/>
  <c r="AF852" i="3"/>
  <c r="AH852" i="3" s="1"/>
  <c r="AI852" i="3" s="1"/>
  <c r="AB854" i="3" l="1"/>
  <c r="AD854" i="3" s="1"/>
  <c r="AA854" i="3"/>
  <c r="AP854" i="3"/>
  <c r="AQ854" i="3" s="1"/>
  <c r="J854" i="3" s="1"/>
  <c r="AG852" i="3"/>
  <c r="AK852" i="3" s="1"/>
  <c r="U855" i="3"/>
  <c r="Z855" i="3" s="1"/>
  <c r="AH851" i="3"/>
  <c r="AI851" i="3" s="1"/>
  <c r="AK851" i="3" s="1"/>
  <c r="AR852" i="3"/>
  <c r="P856" i="3"/>
  <c r="U856" i="3" s="1"/>
  <c r="AU856" i="3"/>
  <c r="AV856" i="3" s="1"/>
  <c r="AJ856" i="3"/>
  <c r="AL850" i="3"/>
  <c r="AM850" i="3" s="1"/>
  <c r="H850" i="3" s="1"/>
  <c r="I850" i="3" s="1"/>
  <c r="BA850" i="3" s="1"/>
  <c r="M858" i="3"/>
  <c r="N858" i="3" s="1"/>
  <c r="Y855" i="3"/>
  <c r="S857" i="3"/>
  <c r="R857" i="3"/>
  <c r="Q857" i="3"/>
  <c r="T857" i="3"/>
  <c r="O857" i="3"/>
  <c r="AN857" i="3"/>
  <c r="AS850" i="3"/>
  <c r="AT850" i="3" s="1"/>
  <c r="K850" i="3" s="1"/>
  <c r="AF853" i="3"/>
  <c r="AG853" i="3" s="1"/>
  <c r="V856" i="3"/>
  <c r="W856" i="3" s="1"/>
  <c r="N857" i="3"/>
  <c r="AO856" i="3"/>
  <c r="L859" i="3"/>
  <c r="AE854" i="3" l="1"/>
  <c r="AF854" i="3" s="1"/>
  <c r="AG854" i="3" s="1"/>
  <c r="AC855" i="3"/>
  <c r="AP855" i="3"/>
  <c r="AQ855" i="3" s="1"/>
  <c r="J855" i="3" s="1"/>
  <c r="AS852" i="3"/>
  <c r="AT852" i="3" s="1"/>
  <c r="K852" i="3" s="1"/>
  <c r="AX852" i="3" s="1"/>
  <c r="AY852" i="3" s="1"/>
  <c r="AB855" i="3"/>
  <c r="AE855" i="3" s="1"/>
  <c r="AA855" i="3"/>
  <c r="Z856" i="3"/>
  <c r="AC856" i="3" s="1"/>
  <c r="AR851" i="3"/>
  <c r="AS851" i="3"/>
  <c r="AH853" i="3"/>
  <c r="AI853" i="3" s="1"/>
  <c r="AS853" i="3" s="1"/>
  <c r="AL852" i="3"/>
  <c r="AM852" i="3" s="1"/>
  <c r="H852" i="3" s="1"/>
  <c r="I852" i="3" s="1"/>
  <c r="BA852" i="3" s="1"/>
  <c r="R858" i="3"/>
  <c r="S858" i="3"/>
  <c r="AN858" i="3"/>
  <c r="Q858" i="3"/>
  <c r="O858" i="3"/>
  <c r="T858" i="3"/>
  <c r="V857" i="3"/>
  <c r="W857" i="3" s="1"/>
  <c r="AX850" i="3"/>
  <c r="AY850" i="3" s="1"/>
  <c r="BC850" i="3"/>
  <c r="BB850" i="3"/>
  <c r="L860" i="3"/>
  <c r="M859" i="3"/>
  <c r="N859" i="3" s="1"/>
  <c r="P857" i="3"/>
  <c r="U857" i="3" s="1"/>
  <c r="AU857" i="3"/>
  <c r="AV857" i="3" s="1"/>
  <c r="AJ857" i="3"/>
  <c r="AO857" i="3"/>
  <c r="X856" i="3"/>
  <c r="AL851" i="3"/>
  <c r="AM851" i="3" s="1"/>
  <c r="H851" i="3" s="1"/>
  <c r="I851" i="3" s="1"/>
  <c r="BA851" i="3" s="1"/>
  <c r="AO858" i="3" l="1"/>
  <c r="AD855" i="3"/>
  <c r="Z857" i="3"/>
  <c r="AT851" i="3"/>
  <c r="K851" i="3" s="1"/>
  <c r="AX851" i="3" s="1"/>
  <c r="AY851" i="3" s="1"/>
  <c r="AK853" i="3"/>
  <c r="AH854" i="3"/>
  <c r="AI854" i="3" s="1"/>
  <c r="AS854" i="3" s="1"/>
  <c r="AR853" i="3"/>
  <c r="AT853" i="3" s="1"/>
  <c r="K853" i="3" s="1"/>
  <c r="AC857" i="3"/>
  <c r="BC851" i="3"/>
  <c r="BB851" i="3"/>
  <c r="V858" i="3"/>
  <c r="W858" i="3" s="1"/>
  <c r="AP856" i="3"/>
  <c r="AQ856" i="3" s="1"/>
  <c r="J856" i="3" s="1"/>
  <c r="Y856" i="3"/>
  <c r="X857" i="3"/>
  <c r="S859" i="3"/>
  <c r="R859" i="3"/>
  <c r="Q859" i="3"/>
  <c r="O859" i="3"/>
  <c r="T859" i="3"/>
  <c r="AN859" i="3"/>
  <c r="P858" i="3"/>
  <c r="X858" i="3" s="1"/>
  <c r="AU858" i="3"/>
  <c r="AV858" i="3" s="1"/>
  <c r="AJ858" i="3"/>
  <c r="M860" i="3"/>
  <c r="AB856" i="3"/>
  <c r="BB852" i="3"/>
  <c r="BC852" i="3"/>
  <c r="AF855" i="3"/>
  <c r="AA856" i="3"/>
  <c r="AK854" i="3"/>
  <c r="L861" i="3"/>
  <c r="AL853" i="3"/>
  <c r="AM853" i="3" s="1"/>
  <c r="H853" i="3" s="1"/>
  <c r="I853" i="3" s="1"/>
  <c r="BA853" i="3" s="1"/>
  <c r="AH855" i="3" l="1"/>
  <c r="AI855" i="3" s="1"/>
  <c r="AR855" i="3" s="1"/>
  <c r="AR854" i="3"/>
  <c r="AT854" i="3" s="1"/>
  <c r="K854" i="3" s="1"/>
  <c r="AX854" i="3" s="1"/>
  <c r="AY854" i="3" s="1"/>
  <c r="AG855" i="3"/>
  <c r="U858" i="3"/>
  <c r="Z858" i="3" s="1"/>
  <c r="BB853" i="3"/>
  <c r="BC853" i="3"/>
  <c r="M861" i="3"/>
  <c r="AD856" i="3"/>
  <c r="AE856" i="3"/>
  <c r="L862" i="3"/>
  <c r="R860" i="3"/>
  <c r="S860" i="3"/>
  <c r="Q860" i="3"/>
  <c r="AN860" i="3"/>
  <c r="O860" i="3"/>
  <c r="T860" i="3"/>
  <c r="Y857" i="3"/>
  <c r="AP857" i="3"/>
  <c r="AQ857" i="3" s="1"/>
  <c r="J857" i="3" s="1"/>
  <c r="AO859" i="3"/>
  <c r="V859" i="3"/>
  <c r="W859" i="3" s="1"/>
  <c r="AX853" i="3"/>
  <c r="AY853" i="3" s="1"/>
  <c r="AA857" i="3"/>
  <c r="AJ859" i="3"/>
  <c r="P859" i="3"/>
  <c r="U859" i="3" s="1"/>
  <c r="AU859" i="3"/>
  <c r="AV859" i="3" s="1"/>
  <c r="AL854" i="3"/>
  <c r="AM854" i="3" s="1"/>
  <c r="H854" i="3" s="1"/>
  <c r="I854" i="3" s="1"/>
  <c r="BA854" i="3" s="1"/>
  <c r="N860" i="3"/>
  <c r="Y858" i="3"/>
  <c r="AB857" i="3"/>
  <c r="AS855" i="3" l="1"/>
  <c r="AT855" i="3" s="1"/>
  <c r="K855" i="3" s="1"/>
  <c r="AX855" i="3" s="1"/>
  <c r="AY855" i="3" s="1"/>
  <c r="AK855" i="3"/>
  <c r="AL855" i="3" s="1"/>
  <c r="AM855" i="3" s="1"/>
  <c r="H855" i="3" s="1"/>
  <c r="I855" i="3" s="1"/>
  <c r="BA855" i="3" s="1"/>
  <c r="Z859" i="3"/>
  <c r="AC859" i="3" s="1"/>
  <c r="X859" i="3"/>
  <c r="Y859" i="3" s="1"/>
  <c r="AB858" i="3"/>
  <c r="AA858" i="3"/>
  <c r="AC858" i="3"/>
  <c r="M862" i="3"/>
  <c r="BC854" i="3"/>
  <c r="BB854" i="3"/>
  <c r="L863" i="3"/>
  <c r="AO860" i="3"/>
  <c r="S861" i="3"/>
  <c r="Q861" i="3"/>
  <c r="AN861" i="3"/>
  <c r="T861" i="3"/>
  <c r="O861" i="3"/>
  <c r="R861" i="3"/>
  <c r="AP858" i="3"/>
  <c r="AQ858" i="3" s="1"/>
  <c r="J858" i="3" s="1"/>
  <c r="V860" i="3"/>
  <c r="W860" i="3" s="1"/>
  <c r="AF856" i="3"/>
  <c r="AH856" i="3" s="1"/>
  <c r="AI856" i="3" s="1"/>
  <c r="AD857" i="3"/>
  <c r="AE857" i="3"/>
  <c r="AJ860" i="3"/>
  <c r="AU860" i="3"/>
  <c r="AV860" i="3" s="1"/>
  <c r="P860" i="3"/>
  <c r="X860" i="3" s="1"/>
  <c r="N861" i="3"/>
  <c r="AB859" i="3" l="1"/>
  <c r="AP859" i="3"/>
  <c r="AQ859" i="3" s="1"/>
  <c r="J859" i="3" s="1"/>
  <c r="AA859" i="3"/>
  <c r="AO861" i="3"/>
  <c r="AG856" i="3"/>
  <c r="AS856" i="3" s="1"/>
  <c r="Y860" i="3"/>
  <c r="U860" i="3"/>
  <c r="Z860" i="3" s="1"/>
  <c r="AE858" i="3"/>
  <c r="AD858" i="3"/>
  <c r="AU861" i="3"/>
  <c r="AV861" i="3" s="1"/>
  <c r="P861" i="3"/>
  <c r="X861" i="3" s="1"/>
  <c r="AJ861" i="3"/>
  <c r="AR856" i="3"/>
  <c r="AD859" i="3"/>
  <c r="AE859" i="3"/>
  <c r="AF857" i="3"/>
  <c r="AG857" i="3" s="1"/>
  <c r="S862" i="3"/>
  <c r="R862" i="3"/>
  <c r="O862" i="3"/>
  <c r="Q862" i="3"/>
  <c r="AN862" i="3"/>
  <c r="T862" i="3"/>
  <c r="M863" i="3"/>
  <c r="N863" i="3" s="1"/>
  <c r="BC855" i="3"/>
  <c r="BB855" i="3"/>
  <c r="N862" i="3"/>
  <c r="V861" i="3"/>
  <c r="W861" i="3" s="1"/>
  <c r="L864" i="3"/>
  <c r="AK856" i="3" l="1"/>
  <c r="AL856" i="3" s="1"/>
  <c r="AM856" i="3" s="1"/>
  <c r="H856" i="3" s="1"/>
  <c r="I856" i="3" s="1"/>
  <c r="BA856" i="3" s="1"/>
  <c r="AO862" i="3"/>
  <c r="U861" i="3"/>
  <c r="Z861" i="3" s="1"/>
  <c r="AP861" i="3" s="1"/>
  <c r="AQ861" i="3" s="1"/>
  <c r="J861" i="3" s="1"/>
  <c r="Y861" i="3"/>
  <c r="AF859" i="3"/>
  <c r="AH859" i="3" s="1"/>
  <c r="AI859" i="3" s="1"/>
  <c r="AJ862" i="3"/>
  <c r="P862" i="3"/>
  <c r="U862" i="3" s="1"/>
  <c r="AU862" i="3"/>
  <c r="AV862" i="3" s="1"/>
  <c r="L865" i="3"/>
  <c r="R863" i="3"/>
  <c r="S863" i="3"/>
  <c r="AN863" i="3"/>
  <c r="T863" i="3"/>
  <c r="O863" i="3"/>
  <c r="Q863" i="3"/>
  <c r="AH857" i="3"/>
  <c r="AI857" i="3" s="1"/>
  <c r="AK857" i="3" s="1"/>
  <c r="AF858" i="3"/>
  <c r="AH858" i="3" s="1"/>
  <c r="AI858" i="3" s="1"/>
  <c r="M864" i="3"/>
  <c r="N864" i="3" s="1"/>
  <c r="AA860" i="3"/>
  <c r="AB860" i="3"/>
  <c r="AC860" i="3"/>
  <c r="V862" i="3"/>
  <c r="W862" i="3" s="1"/>
  <c r="AT856" i="3"/>
  <c r="K856" i="3" s="1"/>
  <c r="AP860" i="3"/>
  <c r="AQ860" i="3" s="1"/>
  <c r="J860" i="3" s="1"/>
  <c r="AC861" i="3" l="1"/>
  <c r="AA861" i="3"/>
  <c r="AB861" i="3"/>
  <c r="AD861" i="3" s="1"/>
  <c r="AG859" i="3"/>
  <c r="AS859" i="3" s="1"/>
  <c r="X862" i="3"/>
  <c r="Y862" i="3" s="1"/>
  <c r="Z862" i="3"/>
  <c r="AG858" i="3"/>
  <c r="AS858" i="3" s="1"/>
  <c r="AR859" i="3"/>
  <c r="BC856" i="3"/>
  <c r="BB856" i="3"/>
  <c r="AR858" i="3"/>
  <c r="AE861" i="3"/>
  <c r="M865" i="3"/>
  <c r="AX856" i="3"/>
  <c r="AY856" i="3" s="1"/>
  <c r="S864" i="3"/>
  <c r="R864" i="3"/>
  <c r="AN864" i="3"/>
  <c r="O864" i="3"/>
  <c r="Q864" i="3"/>
  <c r="T864" i="3"/>
  <c r="V863" i="3"/>
  <c r="W863" i="3" s="1"/>
  <c r="AL857" i="3"/>
  <c r="AM857" i="3" s="1"/>
  <c r="H857" i="3" s="1"/>
  <c r="I857" i="3" s="1"/>
  <c r="BA857" i="3" s="1"/>
  <c r="AD860" i="3"/>
  <c r="AE860" i="3"/>
  <c r="AU863" i="3"/>
  <c r="AV863" i="3" s="1"/>
  <c r="AJ863" i="3"/>
  <c r="P863" i="3"/>
  <c r="X863" i="3" s="1"/>
  <c r="L866" i="3"/>
  <c r="AO863" i="3"/>
  <c r="AR857" i="3"/>
  <c r="AS857" i="3"/>
  <c r="AK859" i="3" l="1"/>
  <c r="AL859" i="3" s="1"/>
  <c r="AM859" i="3" s="1"/>
  <c r="H859" i="3" s="1"/>
  <c r="I859" i="3" s="1"/>
  <c r="BA859" i="3" s="1"/>
  <c r="AA862" i="3"/>
  <c r="AO864" i="3"/>
  <c r="AB862" i="3"/>
  <c r="AC862" i="3"/>
  <c r="AP862" i="3"/>
  <c r="AQ862" i="3" s="1"/>
  <c r="J862" i="3" s="1"/>
  <c r="AK858" i="3"/>
  <c r="AL858" i="3" s="1"/>
  <c r="AM858" i="3" s="1"/>
  <c r="H858" i="3" s="1"/>
  <c r="I858" i="3" s="1"/>
  <c r="BA858" i="3" s="1"/>
  <c r="AT858" i="3"/>
  <c r="K858" i="3" s="1"/>
  <c r="AX858" i="3" s="1"/>
  <c r="AY858" i="3" s="1"/>
  <c r="Y863" i="3"/>
  <c r="BC857" i="3"/>
  <c r="BB857" i="3"/>
  <c r="AF861" i="3"/>
  <c r="AH861" i="3" s="1"/>
  <c r="AI861" i="3" s="1"/>
  <c r="AT857" i="3"/>
  <c r="K857" i="3" s="1"/>
  <c r="V864" i="3"/>
  <c r="W864" i="3" s="1"/>
  <c r="U863" i="3"/>
  <c r="Z863" i="3" s="1"/>
  <c r="AF860" i="3"/>
  <c r="AH860" i="3" s="1"/>
  <c r="AI860" i="3" s="1"/>
  <c r="M866" i="3"/>
  <c r="N866" i="3" s="1"/>
  <c r="R865" i="3"/>
  <c r="Q865" i="3"/>
  <c r="T865" i="3"/>
  <c r="S865" i="3"/>
  <c r="O865" i="3"/>
  <c r="AN865" i="3"/>
  <c r="AT859" i="3"/>
  <c r="K859" i="3" s="1"/>
  <c r="P864" i="3"/>
  <c r="X864" i="3" s="1"/>
  <c r="AJ864" i="3"/>
  <c r="AU864" i="3"/>
  <c r="AV864" i="3" s="1"/>
  <c r="L867" i="3"/>
  <c r="N865" i="3"/>
  <c r="AD862" i="3" l="1"/>
  <c r="AE862" i="3"/>
  <c r="AF862" i="3" s="1"/>
  <c r="AH862" i="3" s="1"/>
  <c r="AI862" i="3" s="1"/>
  <c r="AG860" i="3"/>
  <c r="AK860" i="3" s="1"/>
  <c r="AO865" i="3"/>
  <c r="BC858" i="3"/>
  <c r="BB858" i="3"/>
  <c r="BC859" i="3"/>
  <c r="BB859" i="3"/>
  <c r="AR861" i="3"/>
  <c r="Y864" i="3"/>
  <c r="L868" i="3"/>
  <c r="M867" i="3"/>
  <c r="N867" i="3" s="1"/>
  <c r="U864" i="3"/>
  <c r="Z864" i="3" s="1"/>
  <c r="AA863" i="3"/>
  <c r="AB863" i="3"/>
  <c r="AC863" i="3"/>
  <c r="R866" i="3"/>
  <c r="Q866" i="3"/>
  <c r="S866" i="3"/>
  <c r="AN866" i="3"/>
  <c r="T866" i="3"/>
  <c r="O866" i="3"/>
  <c r="V865" i="3"/>
  <c r="W865" i="3" s="1"/>
  <c r="AX857" i="3"/>
  <c r="AY857" i="3" s="1"/>
  <c r="AJ865" i="3"/>
  <c r="AU865" i="3"/>
  <c r="AV865" i="3" s="1"/>
  <c r="P865" i="3"/>
  <c r="X865" i="3" s="1"/>
  <c r="AX859" i="3"/>
  <c r="AY859" i="3" s="1"/>
  <c r="AS860" i="3"/>
  <c r="AR860" i="3"/>
  <c r="AG861" i="3"/>
  <c r="AK861" i="3" s="1"/>
  <c r="AP863" i="3"/>
  <c r="AQ863" i="3" s="1"/>
  <c r="J863" i="3" s="1"/>
  <c r="AS861" i="3" l="1"/>
  <c r="AT861" i="3" s="1"/>
  <c r="K861" i="3" s="1"/>
  <c r="AT860" i="3"/>
  <c r="K860" i="3" s="1"/>
  <c r="AX860" i="3" s="1"/>
  <c r="AY860" i="3" s="1"/>
  <c r="AG862" i="3"/>
  <c r="AK862" i="3" s="1"/>
  <c r="U865" i="3"/>
  <c r="Z865" i="3" s="1"/>
  <c r="AB865" i="3" s="1"/>
  <c r="AR862" i="3"/>
  <c r="Y865" i="3"/>
  <c r="T867" i="3"/>
  <c r="Q867" i="3"/>
  <c r="AN867" i="3"/>
  <c r="O867" i="3"/>
  <c r="S867" i="3"/>
  <c r="R867" i="3"/>
  <c r="L869" i="3"/>
  <c r="M868" i="3"/>
  <c r="N868" i="3" s="1"/>
  <c r="AD863" i="3"/>
  <c r="AE863" i="3"/>
  <c r="V866" i="3"/>
  <c r="W866" i="3" s="1"/>
  <c r="AU866" i="3"/>
  <c r="AV866" i="3" s="1"/>
  <c r="P866" i="3"/>
  <c r="X866" i="3" s="1"/>
  <c r="AJ866" i="3"/>
  <c r="AL860" i="3"/>
  <c r="AM860" i="3" s="1"/>
  <c r="H860" i="3" s="1"/>
  <c r="I860" i="3" s="1"/>
  <c r="BA860" i="3" s="1"/>
  <c r="AL861" i="3"/>
  <c r="AM861" i="3" s="1"/>
  <c r="H861" i="3" s="1"/>
  <c r="I861" i="3" s="1"/>
  <c r="BA861" i="3" s="1"/>
  <c r="AO866" i="3"/>
  <c r="AC864" i="3"/>
  <c r="AB864" i="3"/>
  <c r="AA864" i="3"/>
  <c r="AP864" i="3"/>
  <c r="AQ864" i="3" s="1"/>
  <c r="J864" i="3" s="1"/>
  <c r="AP865" i="3" l="1"/>
  <c r="AQ865" i="3" s="1"/>
  <c r="J865" i="3" s="1"/>
  <c r="AA865" i="3"/>
  <c r="AS862" i="3"/>
  <c r="AC865" i="3"/>
  <c r="AE865" i="3" s="1"/>
  <c r="BC860" i="3"/>
  <c r="BB860" i="3"/>
  <c r="Y866" i="3"/>
  <c r="V867" i="3"/>
  <c r="W867" i="3" s="1"/>
  <c r="AL862" i="3"/>
  <c r="AM862" i="3" s="1"/>
  <c r="H862" i="3" s="1"/>
  <c r="I862" i="3" s="1"/>
  <c r="BA862" i="3" s="1"/>
  <c r="AX861" i="3"/>
  <c r="AY861" i="3" s="1"/>
  <c r="BC861" i="3"/>
  <c r="BB861" i="3"/>
  <c r="U866" i="3"/>
  <c r="Z866" i="3" s="1"/>
  <c r="AE864" i="3"/>
  <c r="AD864" i="3"/>
  <c r="L870" i="3"/>
  <c r="AO867" i="3"/>
  <c r="S868" i="3"/>
  <c r="R868" i="3"/>
  <c r="Q868" i="3"/>
  <c r="O868" i="3"/>
  <c r="AN868" i="3"/>
  <c r="T868" i="3"/>
  <c r="AF863" i="3"/>
  <c r="AG863" i="3" s="1"/>
  <c r="M869" i="3"/>
  <c r="N869" i="3" s="1"/>
  <c r="P867" i="3"/>
  <c r="U867" i="3" s="1"/>
  <c r="AJ867" i="3"/>
  <c r="AU867" i="3"/>
  <c r="AV867" i="3" s="1"/>
  <c r="AT862" i="3"/>
  <c r="K862" i="3" s="1"/>
  <c r="AO868" i="3" l="1"/>
  <c r="AD865" i="3"/>
  <c r="Z867" i="3"/>
  <c r="AC867" i="3" s="1"/>
  <c r="V868" i="3"/>
  <c r="W868" i="3" s="1"/>
  <c r="AF865" i="3"/>
  <c r="X867" i="3"/>
  <c r="AB867" i="3" s="1"/>
  <c r="AF864" i="3"/>
  <c r="AH864" i="3" s="1"/>
  <c r="AI864" i="3" s="1"/>
  <c r="AC866" i="3"/>
  <c r="AB866" i="3"/>
  <c r="AA866" i="3"/>
  <c r="M870" i="3"/>
  <c r="L871" i="3"/>
  <c r="AX862" i="3"/>
  <c r="AY862" i="3" s="1"/>
  <c r="R869" i="3"/>
  <c r="T869" i="3"/>
  <c r="AN869" i="3"/>
  <c r="S869" i="3"/>
  <c r="O869" i="3"/>
  <c r="Q869" i="3"/>
  <c r="P868" i="3"/>
  <c r="X868" i="3" s="1"/>
  <c r="AJ868" i="3"/>
  <c r="AU868" i="3"/>
  <c r="AV868" i="3" s="1"/>
  <c r="AH863" i="3"/>
  <c r="AI863" i="3" s="1"/>
  <c r="BB862" i="3"/>
  <c r="BC862" i="3"/>
  <c r="AP866" i="3"/>
  <c r="AQ866" i="3" s="1"/>
  <c r="J866" i="3" s="1"/>
  <c r="AH865" i="3" l="1"/>
  <c r="AI865" i="3" s="1"/>
  <c r="AS865" i="3" s="1"/>
  <c r="AG865" i="3"/>
  <c r="AG864" i="3"/>
  <c r="Y868" i="3"/>
  <c r="S870" i="3"/>
  <c r="R870" i="3"/>
  <c r="AN870" i="3"/>
  <c r="Q870" i="3"/>
  <c r="T870" i="3"/>
  <c r="O870" i="3"/>
  <c r="AJ869" i="3"/>
  <c r="P869" i="3"/>
  <c r="U869" i="3" s="1"/>
  <c r="AU869" i="3"/>
  <c r="AV869" i="3" s="1"/>
  <c r="AD866" i="3"/>
  <c r="AE866" i="3"/>
  <c r="U868" i="3"/>
  <c r="Z868" i="3" s="1"/>
  <c r="AS864" i="3"/>
  <c r="AR864" i="3"/>
  <c r="AR863" i="3"/>
  <c r="AS863" i="3"/>
  <c r="M871" i="3"/>
  <c r="AK864" i="3"/>
  <c r="AD867" i="3"/>
  <c r="AE867" i="3"/>
  <c r="L872" i="3"/>
  <c r="AK863" i="3"/>
  <c r="AO869" i="3"/>
  <c r="V869" i="3"/>
  <c r="W869" i="3" s="1"/>
  <c r="N870" i="3"/>
  <c r="Y867" i="3"/>
  <c r="AP867" i="3"/>
  <c r="AQ867" i="3" s="1"/>
  <c r="J867" i="3" s="1"/>
  <c r="AA867" i="3"/>
  <c r="AK865" i="3" l="1"/>
  <c r="AL865" i="3" s="1"/>
  <c r="AM865" i="3" s="1"/>
  <c r="H865" i="3" s="1"/>
  <c r="I865" i="3" s="1"/>
  <c r="BA865" i="3" s="1"/>
  <c r="AR865" i="3"/>
  <c r="AT865" i="3"/>
  <c r="K865" i="3" s="1"/>
  <c r="AX865" i="3" s="1"/>
  <c r="AY865" i="3" s="1"/>
  <c r="Z869" i="3"/>
  <c r="AC869" i="3" s="1"/>
  <c r="AT863" i="3"/>
  <c r="K863" i="3" s="1"/>
  <c r="AX863" i="3" s="1"/>
  <c r="AY863" i="3" s="1"/>
  <c r="AT864" i="3"/>
  <c r="K864" i="3" s="1"/>
  <c r="S871" i="3"/>
  <c r="R871" i="3"/>
  <c r="Q871" i="3"/>
  <c r="T871" i="3"/>
  <c r="AN871" i="3"/>
  <c r="O871" i="3"/>
  <c r="AL864" i="3"/>
  <c r="AM864" i="3" s="1"/>
  <c r="H864" i="3" s="1"/>
  <c r="I864" i="3" s="1"/>
  <c r="BA864" i="3" s="1"/>
  <c r="AL863" i="3"/>
  <c r="AM863" i="3" s="1"/>
  <c r="H863" i="3" s="1"/>
  <c r="I863" i="3" s="1"/>
  <c r="BA863" i="3" s="1"/>
  <c r="AC868" i="3"/>
  <c r="AA868" i="3"/>
  <c r="AB868" i="3"/>
  <c r="V870" i="3"/>
  <c r="W870" i="3" s="1"/>
  <c r="AF867" i="3"/>
  <c r="AH867" i="3" s="1"/>
  <c r="AI867" i="3" s="1"/>
  <c r="X869" i="3"/>
  <c r="AA869" i="3" s="1"/>
  <c r="N871" i="3"/>
  <c r="L873" i="3"/>
  <c r="AF866" i="3"/>
  <c r="AH866" i="3" s="1"/>
  <c r="AI866" i="3" s="1"/>
  <c r="AJ870" i="3"/>
  <c r="P870" i="3"/>
  <c r="X870" i="3" s="1"/>
  <c r="AU870" i="3"/>
  <c r="AV870" i="3" s="1"/>
  <c r="AP868" i="3"/>
  <c r="AQ868" i="3" s="1"/>
  <c r="J868" i="3" s="1"/>
  <c r="M872" i="3"/>
  <c r="AO870" i="3"/>
  <c r="AB869" i="3" l="1"/>
  <c r="AG866" i="3"/>
  <c r="AS866" i="3" s="1"/>
  <c r="AX864" i="3"/>
  <c r="AY864" i="3" s="1"/>
  <c r="AR867" i="3"/>
  <c r="BC865" i="3"/>
  <c r="BB865" i="3"/>
  <c r="Y870" i="3"/>
  <c r="AP870" i="3"/>
  <c r="AQ870" i="3" s="1"/>
  <c r="J870" i="3" s="1"/>
  <c r="BB863" i="3"/>
  <c r="BC863" i="3"/>
  <c r="AG867" i="3"/>
  <c r="AK867" i="3" s="1"/>
  <c r="V871" i="3"/>
  <c r="W871" i="3" s="1"/>
  <c r="AU871" i="3"/>
  <c r="AV871" i="3" s="1"/>
  <c r="P871" i="3"/>
  <c r="X871" i="3" s="1"/>
  <c r="AJ871" i="3"/>
  <c r="AK866" i="3"/>
  <c r="R872" i="3"/>
  <c r="AN872" i="3"/>
  <c r="S872" i="3"/>
  <c r="O872" i="3"/>
  <c r="T872" i="3"/>
  <c r="Q872" i="3"/>
  <c r="U870" i="3"/>
  <c r="Z870" i="3" s="1"/>
  <c r="M873" i="3"/>
  <c r="N873" i="3" s="1"/>
  <c r="AD868" i="3"/>
  <c r="AE868" i="3"/>
  <c r="L874" i="3"/>
  <c r="BC864" i="3"/>
  <c r="BB864" i="3"/>
  <c r="AR866" i="3"/>
  <c r="AD869" i="3"/>
  <c r="AE869" i="3"/>
  <c r="N872" i="3"/>
  <c r="Y869" i="3"/>
  <c r="AP869" i="3"/>
  <c r="AQ869" i="3" s="1"/>
  <c r="J869" i="3" s="1"/>
  <c r="AO871" i="3"/>
  <c r="AO872" i="3" l="1"/>
  <c r="Y871" i="3"/>
  <c r="M874" i="3"/>
  <c r="N874" i="3" s="1"/>
  <c r="L875" i="3"/>
  <c r="R873" i="3"/>
  <c r="S873" i="3"/>
  <c r="AN873" i="3"/>
  <c r="T873" i="3"/>
  <c r="Q873" i="3"/>
  <c r="O873" i="3"/>
  <c r="U871" i="3"/>
  <c r="Z871" i="3" s="1"/>
  <c r="AL866" i="3"/>
  <c r="AM866" i="3" s="1"/>
  <c r="H866" i="3" s="1"/>
  <c r="I866" i="3" s="1"/>
  <c r="BA866" i="3" s="1"/>
  <c r="AF868" i="3"/>
  <c r="AG868" i="3" s="1"/>
  <c r="AT866" i="3"/>
  <c r="K866" i="3" s="1"/>
  <c r="AL867" i="3"/>
  <c r="AM867" i="3" s="1"/>
  <c r="H867" i="3" s="1"/>
  <c r="I867" i="3" s="1"/>
  <c r="BA867" i="3" s="1"/>
  <c r="P872" i="3"/>
  <c r="X872" i="3" s="1"/>
  <c r="AJ872" i="3"/>
  <c r="AU872" i="3"/>
  <c r="AV872" i="3" s="1"/>
  <c r="AF869" i="3"/>
  <c r="AG869" i="3" s="1"/>
  <c r="V872" i="3"/>
  <c r="W872" i="3" s="1"/>
  <c r="AC870" i="3"/>
  <c r="AB870" i="3"/>
  <c r="AA870" i="3"/>
  <c r="AS867" i="3"/>
  <c r="AT867" i="3" s="1"/>
  <c r="K867" i="3" s="1"/>
  <c r="AH868" i="3" l="1"/>
  <c r="AI868" i="3" s="1"/>
  <c r="AS868" i="3" s="1"/>
  <c r="AH869" i="3"/>
  <c r="AI869" i="3" s="1"/>
  <c r="AK869" i="3" s="1"/>
  <c r="AL869" i="3" s="1"/>
  <c r="AM869" i="3" s="1"/>
  <c r="H869" i="3" s="1"/>
  <c r="I869" i="3" s="1"/>
  <c r="BA869" i="3" s="1"/>
  <c r="U872" i="3"/>
  <c r="Z872" i="3" s="1"/>
  <c r="AB872" i="3" s="1"/>
  <c r="AO873" i="3"/>
  <c r="Y872" i="3"/>
  <c r="AX867" i="3"/>
  <c r="AY867" i="3" s="1"/>
  <c r="AX866" i="3"/>
  <c r="AY866" i="3" s="1"/>
  <c r="M875" i="3"/>
  <c r="N875" i="3" s="1"/>
  <c r="AD870" i="3"/>
  <c r="AE870" i="3"/>
  <c r="V873" i="3"/>
  <c r="W873" i="3" s="1"/>
  <c r="L876" i="3"/>
  <c r="BC867" i="3"/>
  <c r="BB867" i="3"/>
  <c r="AU873" i="3"/>
  <c r="AV873" i="3" s="1"/>
  <c r="P873" i="3"/>
  <c r="X873" i="3" s="1"/>
  <c r="AJ873" i="3"/>
  <c r="R874" i="3"/>
  <c r="S874" i="3"/>
  <c r="O874" i="3"/>
  <c r="T874" i="3"/>
  <c r="AN874" i="3"/>
  <c r="Q874" i="3"/>
  <c r="BB866" i="3"/>
  <c r="BC866" i="3"/>
  <c r="AA871" i="3"/>
  <c r="AC871" i="3"/>
  <c r="AB871" i="3"/>
  <c r="AP871" i="3"/>
  <c r="AQ871" i="3" s="1"/>
  <c r="J871" i="3" s="1"/>
  <c r="AS869" i="3" l="1"/>
  <c r="AT869" i="3" s="1"/>
  <c r="K869" i="3" s="1"/>
  <c r="AR869" i="3"/>
  <c r="AA872" i="3"/>
  <c r="AK868" i="3"/>
  <c r="AR868" i="3"/>
  <c r="AT868" i="3" s="1"/>
  <c r="K868" i="3" s="1"/>
  <c r="AX868" i="3" s="1"/>
  <c r="AY868" i="3" s="1"/>
  <c r="AO874" i="3"/>
  <c r="AP872" i="3"/>
  <c r="AQ872" i="3" s="1"/>
  <c r="J872" i="3" s="1"/>
  <c r="AC872" i="3"/>
  <c r="AD872" i="3" s="1"/>
  <c r="Y873" i="3"/>
  <c r="AF870" i="3"/>
  <c r="AG870" i="3" s="1"/>
  <c r="V874" i="3"/>
  <c r="W874" i="3" s="1"/>
  <c r="AD871" i="3"/>
  <c r="AE871" i="3"/>
  <c r="R875" i="3"/>
  <c r="S875" i="3"/>
  <c r="AN875" i="3"/>
  <c r="Q875" i="3"/>
  <c r="T875" i="3"/>
  <c r="O875" i="3"/>
  <c r="U873" i="3"/>
  <c r="Z873" i="3" s="1"/>
  <c r="AP873" i="3" s="1"/>
  <c r="AQ873" i="3" s="1"/>
  <c r="J873" i="3" s="1"/>
  <c r="AL868" i="3"/>
  <c r="AM868" i="3" s="1"/>
  <c r="H868" i="3" s="1"/>
  <c r="I868" i="3" s="1"/>
  <c r="BA868" i="3" s="1"/>
  <c r="L877" i="3"/>
  <c r="AJ874" i="3"/>
  <c r="AU874" i="3"/>
  <c r="AV874" i="3" s="1"/>
  <c r="P874" i="3"/>
  <c r="U874" i="3" s="1"/>
  <c r="M876" i="3"/>
  <c r="N876" i="3" s="1"/>
  <c r="Z874" i="3" l="1"/>
  <c r="AE872" i="3"/>
  <c r="AF872" i="3" s="1"/>
  <c r="AG872" i="3" s="1"/>
  <c r="X874" i="3"/>
  <c r="AB874" i="3" s="1"/>
  <c r="AO875" i="3"/>
  <c r="BC868" i="3"/>
  <c r="BB868" i="3"/>
  <c r="BB869" i="3"/>
  <c r="BC869" i="3"/>
  <c r="AC874" i="3"/>
  <c r="V875" i="3"/>
  <c r="W875" i="3" s="1"/>
  <c r="AP874" i="3"/>
  <c r="AQ874" i="3" s="1"/>
  <c r="J874" i="3" s="1"/>
  <c r="Y874" i="3"/>
  <c r="M877" i="3"/>
  <c r="N877" i="3" s="1"/>
  <c r="AJ875" i="3"/>
  <c r="AU875" i="3"/>
  <c r="AV875" i="3" s="1"/>
  <c r="P875" i="3"/>
  <c r="U875" i="3" s="1"/>
  <c r="T876" i="3"/>
  <c r="AN876" i="3"/>
  <c r="R876" i="3"/>
  <c r="S876" i="3"/>
  <c r="Q876" i="3"/>
  <c r="O876" i="3"/>
  <c r="AH870" i="3"/>
  <c r="AI870" i="3" s="1"/>
  <c r="L878" i="3"/>
  <c r="AX869" i="3"/>
  <c r="AY869" i="3" s="1"/>
  <c r="AF871" i="3"/>
  <c r="AG871" i="3" s="1"/>
  <c r="AB873" i="3"/>
  <c r="AC873" i="3"/>
  <c r="AA873" i="3"/>
  <c r="AH872" i="3" l="1"/>
  <c r="AI872" i="3" s="1"/>
  <c r="AK872" i="3" s="1"/>
  <c r="AA874" i="3"/>
  <c r="AH871" i="3"/>
  <c r="AI871" i="3" s="1"/>
  <c r="AS871" i="3" s="1"/>
  <c r="X875" i="3"/>
  <c r="Y875" i="3" s="1"/>
  <c r="Z875" i="3"/>
  <c r="AB875" i="3" s="1"/>
  <c r="L879" i="3"/>
  <c r="R877" i="3"/>
  <c r="AN877" i="3"/>
  <c r="O877" i="3"/>
  <c r="S877" i="3"/>
  <c r="Q877" i="3"/>
  <c r="T877" i="3"/>
  <c r="AE874" i="3"/>
  <c r="AD874" i="3"/>
  <c r="AD873" i="3"/>
  <c r="AE873" i="3"/>
  <c r="M878" i="3"/>
  <c r="N878" i="3" s="1"/>
  <c r="AO876" i="3"/>
  <c r="AS870" i="3"/>
  <c r="AR870" i="3"/>
  <c r="V876" i="3"/>
  <c r="W876" i="3" s="1"/>
  <c r="AK870" i="3"/>
  <c r="P876" i="3"/>
  <c r="U876" i="3" s="1"/>
  <c r="AJ876" i="3"/>
  <c r="AU876" i="3"/>
  <c r="AV876" i="3" s="1"/>
  <c r="AR872" i="3" l="1"/>
  <c r="AK871" i="3"/>
  <c r="AL871" i="3" s="1"/>
  <c r="AM871" i="3" s="1"/>
  <c r="H871" i="3" s="1"/>
  <c r="I871" i="3" s="1"/>
  <c r="BA871" i="3" s="1"/>
  <c r="AS872" i="3"/>
  <c r="AR871" i="3"/>
  <c r="AP875" i="3"/>
  <c r="AQ875" i="3" s="1"/>
  <c r="J875" i="3" s="1"/>
  <c r="Z876" i="3"/>
  <c r="AC876" i="3" s="1"/>
  <c r="AO877" i="3"/>
  <c r="AC875" i="3"/>
  <c r="AE875" i="3" s="1"/>
  <c r="AA875" i="3"/>
  <c r="L880" i="3"/>
  <c r="X876" i="3"/>
  <c r="AB876" i="3" s="1"/>
  <c r="V877" i="3"/>
  <c r="W877" i="3" s="1"/>
  <c r="M879" i="3"/>
  <c r="N879" i="3" s="1"/>
  <c r="AJ877" i="3"/>
  <c r="AU877" i="3"/>
  <c r="AV877" i="3" s="1"/>
  <c r="P877" i="3"/>
  <c r="U877" i="3" s="1"/>
  <c r="AT871" i="3"/>
  <c r="K871" i="3" s="1"/>
  <c r="AT870" i="3"/>
  <c r="K870" i="3" s="1"/>
  <c r="AL872" i="3"/>
  <c r="AM872" i="3" s="1"/>
  <c r="H872" i="3" s="1"/>
  <c r="I872" i="3" s="1"/>
  <c r="BA872" i="3" s="1"/>
  <c r="AL870" i="3"/>
  <c r="AM870" i="3" s="1"/>
  <c r="H870" i="3" s="1"/>
  <c r="I870" i="3" s="1"/>
  <c r="BA870" i="3" s="1"/>
  <c r="S878" i="3"/>
  <c r="R878" i="3"/>
  <c r="AN878" i="3"/>
  <c r="AO878" i="3" s="1"/>
  <c r="T878" i="3"/>
  <c r="Q878" i="3"/>
  <c r="O878" i="3"/>
  <c r="AF873" i="3"/>
  <c r="AG873" i="3" s="1"/>
  <c r="AT872" i="3"/>
  <c r="K872" i="3" s="1"/>
  <c r="AF874" i="3"/>
  <c r="AH874" i="3" s="1"/>
  <c r="AI874" i="3" s="1"/>
  <c r="BC871" i="3" l="1"/>
  <c r="AD875" i="3"/>
  <c r="X877" i="3"/>
  <c r="AG874" i="3"/>
  <c r="AS874" i="3" s="1"/>
  <c r="AH873" i="3"/>
  <c r="AI873" i="3" s="1"/>
  <c r="AR873" i="3" s="1"/>
  <c r="Z877" i="3"/>
  <c r="AA877" i="3" s="1"/>
  <c r="BB872" i="3"/>
  <c r="BC872" i="3"/>
  <c r="AE876" i="3"/>
  <c r="AD876" i="3"/>
  <c r="AR874" i="3"/>
  <c r="Y877" i="3"/>
  <c r="BC870" i="3"/>
  <c r="BB870" i="3"/>
  <c r="L881" i="3"/>
  <c r="AX872" i="3"/>
  <c r="AY872" i="3" s="1"/>
  <c r="AU878" i="3"/>
  <c r="AV878" i="3" s="1"/>
  <c r="P878" i="3"/>
  <c r="U878" i="3" s="1"/>
  <c r="AJ878" i="3"/>
  <c r="BB871" i="3"/>
  <c r="M880" i="3"/>
  <c r="V878" i="3"/>
  <c r="W878" i="3" s="1"/>
  <c r="R879" i="3"/>
  <c r="S879" i="3"/>
  <c r="O879" i="3"/>
  <c r="AN879" i="3"/>
  <c r="T879" i="3"/>
  <c r="Q879" i="3"/>
  <c r="AX870" i="3"/>
  <c r="AY870" i="3" s="1"/>
  <c r="AX871" i="3"/>
  <c r="AY871" i="3" s="1"/>
  <c r="AK874" i="3"/>
  <c r="AF875" i="3"/>
  <c r="Y876" i="3"/>
  <c r="AP876" i="3"/>
  <c r="AQ876" i="3" s="1"/>
  <c r="J876" i="3" s="1"/>
  <c r="AA876" i="3"/>
  <c r="AH875" i="3" l="1"/>
  <c r="AI875" i="3" s="1"/>
  <c r="AR875" i="3" s="1"/>
  <c r="AP877" i="3"/>
  <c r="AQ877" i="3" s="1"/>
  <c r="J877" i="3" s="1"/>
  <c r="AC877" i="3"/>
  <c r="AK873" i="3"/>
  <c r="AS873" i="3"/>
  <c r="AT873" i="3" s="1"/>
  <c r="K873" i="3" s="1"/>
  <c r="AB877" i="3"/>
  <c r="AE877" i="3" s="1"/>
  <c r="AO879" i="3"/>
  <c r="AG875" i="3"/>
  <c r="X878" i="3"/>
  <c r="Y878" i="3" s="1"/>
  <c r="AN880" i="3"/>
  <c r="S880" i="3"/>
  <c r="R880" i="3"/>
  <c r="T880" i="3"/>
  <c r="Q880" i="3"/>
  <c r="O880" i="3"/>
  <c r="N880" i="3"/>
  <c r="L882" i="3"/>
  <c r="AF876" i="3"/>
  <c r="AG876" i="3" s="1"/>
  <c r="V879" i="3"/>
  <c r="W879" i="3" s="1"/>
  <c r="AL874" i="3"/>
  <c r="AM874" i="3" s="1"/>
  <c r="H874" i="3" s="1"/>
  <c r="I874" i="3" s="1"/>
  <c r="BA874" i="3" s="1"/>
  <c r="M881" i="3"/>
  <c r="AJ879" i="3"/>
  <c r="P879" i="3"/>
  <c r="X879" i="3" s="1"/>
  <c r="AU879" i="3"/>
  <c r="AV879" i="3" s="1"/>
  <c r="Z878" i="3"/>
  <c r="AT874" i="3"/>
  <c r="K874" i="3" s="1"/>
  <c r="AS875" i="3" l="1"/>
  <c r="AT875" i="3" s="1"/>
  <c r="K875" i="3" s="1"/>
  <c r="AD877" i="3"/>
  <c r="AP878" i="3"/>
  <c r="AQ878" i="3" s="1"/>
  <c r="J878" i="3" s="1"/>
  <c r="AX873" i="3"/>
  <c r="AY873" i="3" s="1"/>
  <c r="AK875" i="3"/>
  <c r="AL875" i="3" s="1"/>
  <c r="AM875" i="3" s="1"/>
  <c r="H875" i="3" s="1"/>
  <c r="I875" i="3" s="1"/>
  <c r="BA875" i="3" s="1"/>
  <c r="AL873" i="3"/>
  <c r="AM873" i="3" s="1"/>
  <c r="H873" i="3" s="1"/>
  <c r="I873" i="3" s="1"/>
  <c r="BA873" i="3" s="1"/>
  <c r="BC874" i="3" s="1"/>
  <c r="Y879" i="3"/>
  <c r="L883" i="3"/>
  <c r="M882" i="3"/>
  <c r="AB878" i="3"/>
  <c r="AC878" i="3"/>
  <c r="AA878" i="3"/>
  <c r="AH876" i="3"/>
  <c r="AI876" i="3" s="1"/>
  <c r="AJ880" i="3"/>
  <c r="P880" i="3"/>
  <c r="X880" i="3" s="1"/>
  <c r="AU880" i="3"/>
  <c r="AV880" i="3" s="1"/>
  <c r="R881" i="3"/>
  <c r="S881" i="3"/>
  <c r="AN881" i="3"/>
  <c r="Q881" i="3"/>
  <c r="O881" i="3"/>
  <c r="T881" i="3"/>
  <c r="U879" i="3"/>
  <c r="Z879" i="3" s="1"/>
  <c r="AP879" i="3" s="1"/>
  <c r="AQ879" i="3" s="1"/>
  <c r="J879" i="3" s="1"/>
  <c r="V880" i="3"/>
  <c r="W880" i="3" s="1"/>
  <c r="AX874" i="3"/>
  <c r="AY874" i="3" s="1"/>
  <c r="N881" i="3"/>
  <c r="AO880" i="3"/>
  <c r="AF877" i="3"/>
  <c r="AH877" i="3" s="1"/>
  <c r="AI877" i="3" s="1"/>
  <c r="BC873" i="3" l="1"/>
  <c r="BB873" i="3"/>
  <c r="BB874" i="3"/>
  <c r="AG877" i="3"/>
  <c r="AK877" i="3" s="1"/>
  <c r="AO881" i="3"/>
  <c r="AR877" i="3"/>
  <c r="BC875" i="3"/>
  <c r="BB875" i="3"/>
  <c r="Y880" i="3"/>
  <c r="R882" i="3"/>
  <c r="S882" i="3"/>
  <c r="AN882" i="3"/>
  <c r="Q882" i="3"/>
  <c r="T882" i="3"/>
  <c r="O882" i="3"/>
  <c r="L884" i="3"/>
  <c r="AS876" i="3"/>
  <c r="AR876" i="3"/>
  <c r="U880" i="3"/>
  <c r="Z880" i="3" s="1"/>
  <c r="AP880" i="3" s="1"/>
  <c r="AQ880" i="3" s="1"/>
  <c r="J880" i="3" s="1"/>
  <c r="V881" i="3"/>
  <c r="W881" i="3" s="1"/>
  <c r="N882" i="3"/>
  <c r="AJ881" i="3"/>
  <c r="P881" i="3"/>
  <c r="X881" i="3" s="1"/>
  <c r="AU881" i="3"/>
  <c r="AV881" i="3" s="1"/>
  <c r="AX875" i="3"/>
  <c r="AY875" i="3" s="1"/>
  <c r="M883" i="3"/>
  <c r="AC879" i="3"/>
  <c r="AA879" i="3"/>
  <c r="AB879" i="3"/>
  <c r="AE878" i="3"/>
  <c r="AD878" i="3"/>
  <c r="AK876" i="3"/>
  <c r="AS877" i="3" l="1"/>
  <c r="AT877" i="3" s="1"/>
  <c r="K877" i="3" s="1"/>
  <c r="AT876" i="3"/>
  <c r="K876" i="3" s="1"/>
  <c r="AX876" i="3" s="1"/>
  <c r="AY876" i="3" s="1"/>
  <c r="U881" i="3"/>
  <c r="Z881" i="3" s="1"/>
  <c r="AC881" i="3" s="1"/>
  <c r="Y881" i="3"/>
  <c r="AP881" i="3"/>
  <c r="AQ881" i="3" s="1"/>
  <c r="J881" i="3" s="1"/>
  <c r="AC880" i="3"/>
  <c r="AB880" i="3"/>
  <c r="AA880" i="3"/>
  <c r="V882" i="3"/>
  <c r="W882" i="3" s="1"/>
  <c r="AJ882" i="3"/>
  <c r="P882" i="3"/>
  <c r="U882" i="3" s="1"/>
  <c r="AU882" i="3"/>
  <c r="AV882" i="3" s="1"/>
  <c r="AO882" i="3"/>
  <c r="AB881" i="3"/>
  <c r="AA881" i="3"/>
  <c r="AD879" i="3"/>
  <c r="AE879" i="3"/>
  <c r="AN883" i="3"/>
  <c r="Q883" i="3"/>
  <c r="R883" i="3"/>
  <c r="O883" i="3"/>
  <c r="T883" i="3"/>
  <c r="S883" i="3"/>
  <c r="AL877" i="3"/>
  <c r="AM877" i="3"/>
  <c r="H877" i="3" s="1"/>
  <c r="I877" i="3" s="1"/>
  <c r="BA877" i="3" s="1"/>
  <c r="AL876" i="3"/>
  <c r="AM876" i="3" s="1"/>
  <c r="H876" i="3" s="1"/>
  <c r="I876" i="3" s="1"/>
  <c r="BA876" i="3" s="1"/>
  <c r="L885" i="3"/>
  <c r="AF878" i="3"/>
  <c r="AH878" i="3" s="1"/>
  <c r="AI878" i="3" s="1"/>
  <c r="N883" i="3"/>
  <c r="M884" i="3"/>
  <c r="Z882" i="3" l="1"/>
  <c r="AX877" i="3"/>
  <c r="AY877" i="3" s="1"/>
  <c r="AO883" i="3"/>
  <c r="AG878" i="3"/>
  <c r="AK878" i="3" s="1"/>
  <c r="AS878" i="3"/>
  <c r="AR878" i="3"/>
  <c r="AC882" i="3"/>
  <c r="AJ883" i="3"/>
  <c r="P883" i="3"/>
  <c r="U883" i="3" s="1"/>
  <c r="AU883" i="3"/>
  <c r="AV883" i="3" s="1"/>
  <c r="BC877" i="3"/>
  <c r="BB877" i="3"/>
  <c r="AE880" i="3"/>
  <c r="AD880" i="3"/>
  <c r="X882" i="3"/>
  <c r="AA882" i="3" s="1"/>
  <c r="L886" i="3"/>
  <c r="AD881" i="3"/>
  <c r="AE881" i="3"/>
  <c r="M885" i="3"/>
  <c r="N885" i="3" s="1"/>
  <c r="BC876" i="3"/>
  <c r="BB876" i="3"/>
  <c r="AF879" i="3"/>
  <c r="AG879" i="3" s="1"/>
  <c r="V883" i="3"/>
  <c r="W883" i="3" s="1"/>
  <c r="S884" i="3"/>
  <c r="R884" i="3"/>
  <c r="Q884" i="3"/>
  <c r="AN884" i="3"/>
  <c r="T884" i="3"/>
  <c r="O884" i="3"/>
  <c r="N884" i="3"/>
  <c r="AT878" i="3" l="1"/>
  <c r="K878" i="3" s="1"/>
  <c r="AX878" i="3" s="1"/>
  <c r="AY878" i="3" s="1"/>
  <c r="Z883" i="3"/>
  <c r="AO884" i="3"/>
  <c r="AH879" i="3"/>
  <c r="AI879" i="3" s="1"/>
  <c r="AK879" i="3" s="1"/>
  <c r="AC883" i="3"/>
  <c r="X883" i="3"/>
  <c r="R885" i="3"/>
  <c r="T885" i="3"/>
  <c r="AN885" i="3"/>
  <c r="S885" i="3"/>
  <c r="Q885" i="3"/>
  <c r="O885" i="3"/>
  <c r="AB882" i="3"/>
  <c r="AF880" i="3"/>
  <c r="AH880" i="3" s="1"/>
  <c r="AI880" i="3" s="1"/>
  <c r="V884" i="3"/>
  <c r="W884" i="3" s="1"/>
  <c r="AF881" i="3"/>
  <c r="AH881" i="3" s="1"/>
  <c r="AI881" i="3" s="1"/>
  <c r="M886" i="3"/>
  <c r="N886" i="3" s="1"/>
  <c r="AU884" i="3"/>
  <c r="AV884" i="3" s="1"/>
  <c r="P884" i="3"/>
  <c r="U884" i="3" s="1"/>
  <c r="AJ884" i="3"/>
  <c r="L887" i="3"/>
  <c r="Y882" i="3"/>
  <c r="AP882" i="3"/>
  <c r="AQ882" i="3" s="1"/>
  <c r="J882" i="3" s="1"/>
  <c r="AL878" i="3"/>
  <c r="AM878" i="3" s="1"/>
  <c r="H878" i="3" s="1"/>
  <c r="I878" i="3" s="1"/>
  <c r="BA878" i="3" s="1"/>
  <c r="AG880" i="3" l="1"/>
  <c r="Z884" i="3"/>
  <c r="AS879" i="3"/>
  <c r="AG881" i="3"/>
  <c r="AK881" i="3" s="1"/>
  <c r="AO885" i="3"/>
  <c r="AL879" i="3"/>
  <c r="AM879" i="3" s="1"/>
  <c r="H879" i="3" s="1"/>
  <c r="I879" i="3" s="1"/>
  <c r="BA879" i="3" s="1"/>
  <c r="X884" i="3"/>
  <c r="AB884" i="3" s="1"/>
  <c r="AR879" i="3"/>
  <c r="AT879" i="3" s="1"/>
  <c r="K879" i="3" s="1"/>
  <c r="AC884" i="3"/>
  <c r="BC878" i="3"/>
  <c r="BB878" i="3"/>
  <c r="AS880" i="3"/>
  <c r="AR880" i="3"/>
  <c r="AJ885" i="3"/>
  <c r="AU885" i="3"/>
  <c r="AV885" i="3" s="1"/>
  <c r="P885" i="3"/>
  <c r="X885" i="3" s="1"/>
  <c r="T886" i="3"/>
  <c r="S886" i="3"/>
  <c r="R886" i="3"/>
  <c r="Q886" i="3"/>
  <c r="O886" i="3"/>
  <c r="AN886" i="3"/>
  <c r="M887" i="3"/>
  <c r="AK880" i="3"/>
  <c r="Y883" i="3"/>
  <c r="AP883" i="3"/>
  <c r="AQ883" i="3" s="1"/>
  <c r="J883" i="3" s="1"/>
  <c r="L888" i="3"/>
  <c r="AD882" i="3"/>
  <c r="AE882" i="3"/>
  <c r="V885" i="3"/>
  <c r="W885" i="3" s="1"/>
  <c r="AB883" i="3"/>
  <c r="AS881" i="3"/>
  <c r="AR881" i="3"/>
  <c r="AA883" i="3"/>
  <c r="AO886" i="3" l="1"/>
  <c r="AA884" i="3"/>
  <c r="AX879" i="3"/>
  <c r="AY879" i="3" s="1"/>
  <c r="Y884" i="3"/>
  <c r="AP884" i="3"/>
  <c r="AQ884" i="3" s="1"/>
  <c r="J884" i="3" s="1"/>
  <c r="BC879" i="3"/>
  <c r="BB879" i="3"/>
  <c r="U885" i="3"/>
  <c r="Z885" i="3" s="1"/>
  <c r="AA885" i="3" s="1"/>
  <c r="Y885" i="3"/>
  <c r="V886" i="3"/>
  <c r="W886" i="3" s="1"/>
  <c r="AE883" i="3"/>
  <c r="AD883" i="3"/>
  <c r="AL880" i="3"/>
  <c r="AM880" i="3" s="1"/>
  <c r="H880" i="3" s="1"/>
  <c r="I880" i="3" s="1"/>
  <c r="BA880" i="3" s="1"/>
  <c r="AL881" i="3"/>
  <c r="AM881" i="3" s="1"/>
  <c r="H881" i="3" s="1"/>
  <c r="I881" i="3" s="1"/>
  <c r="BA881" i="3" s="1"/>
  <c r="S887" i="3"/>
  <c r="R887" i="3"/>
  <c r="AN887" i="3"/>
  <c r="Q887" i="3"/>
  <c r="O887" i="3"/>
  <c r="T887" i="3"/>
  <c r="L889" i="3"/>
  <c r="N887" i="3"/>
  <c r="AD884" i="3"/>
  <c r="AE884" i="3"/>
  <c r="AF882" i="3"/>
  <c r="AH882" i="3" s="1"/>
  <c r="AI882" i="3" s="1"/>
  <c r="AJ886" i="3"/>
  <c r="P886" i="3"/>
  <c r="X886" i="3" s="1"/>
  <c r="AU886" i="3"/>
  <c r="AV886" i="3" s="1"/>
  <c r="AT881" i="3"/>
  <c r="K881" i="3" s="1"/>
  <c r="M888" i="3"/>
  <c r="AT880" i="3"/>
  <c r="K880" i="3" s="1"/>
  <c r="AG882" i="3" l="1"/>
  <c r="AO887" i="3"/>
  <c r="AB885" i="3"/>
  <c r="AC885" i="3"/>
  <c r="AD885" i="3" s="1"/>
  <c r="AP885" i="3"/>
  <c r="AQ885" i="3" s="1"/>
  <c r="J885" i="3" s="1"/>
  <c r="Y886" i="3"/>
  <c r="AR882" i="3"/>
  <c r="AS882" i="3"/>
  <c r="AX880" i="3"/>
  <c r="AY880" i="3" s="1"/>
  <c r="L890" i="3"/>
  <c r="AF883" i="3"/>
  <c r="AG883" i="3" s="1"/>
  <c r="V887" i="3"/>
  <c r="W887" i="3" s="1"/>
  <c r="U886" i="3"/>
  <c r="Z886" i="3" s="1"/>
  <c r="R888" i="3"/>
  <c r="T888" i="3"/>
  <c r="O888" i="3"/>
  <c r="S888" i="3"/>
  <c r="Q888" i="3"/>
  <c r="AN888" i="3"/>
  <c r="BC880" i="3"/>
  <c r="BB880" i="3"/>
  <c r="N888" i="3"/>
  <c r="AJ887" i="3"/>
  <c r="AU887" i="3"/>
  <c r="AV887" i="3" s="1"/>
  <c r="P887" i="3"/>
  <c r="U887" i="3" s="1"/>
  <c r="AK882" i="3"/>
  <c r="BB881" i="3"/>
  <c r="BC881" i="3"/>
  <c r="AF884" i="3"/>
  <c r="AH884" i="3" s="1"/>
  <c r="AI884" i="3" s="1"/>
  <c r="AX881" i="3"/>
  <c r="AY881" i="3" s="1"/>
  <c r="M889" i="3"/>
  <c r="AE885" i="3" l="1"/>
  <c r="AF885" i="3" s="1"/>
  <c r="AH885" i="3" s="1"/>
  <c r="AI885" i="3" s="1"/>
  <c r="Z887" i="3"/>
  <c r="AG884" i="3"/>
  <c r="AH883" i="3"/>
  <c r="AI883" i="3" s="1"/>
  <c r="AR883" i="3" s="1"/>
  <c r="AC887" i="3"/>
  <c r="X887" i="3"/>
  <c r="AO888" i="3"/>
  <c r="AB886" i="3"/>
  <c r="AC886" i="3"/>
  <c r="AA886" i="3"/>
  <c r="AK884" i="3"/>
  <c r="AU888" i="3"/>
  <c r="AV888" i="3" s="1"/>
  <c r="AJ888" i="3"/>
  <c r="P888" i="3"/>
  <c r="U888" i="3" s="1"/>
  <c r="AK883" i="3"/>
  <c r="AT882" i="3"/>
  <c r="K882" i="3" s="1"/>
  <c r="AP886" i="3"/>
  <c r="AQ886" i="3" s="1"/>
  <c r="J886" i="3" s="1"/>
  <c r="M890" i="3"/>
  <c r="N890" i="3" s="1"/>
  <c r="AS884" i="3"/>
  <c r="AR884" i="3"/>
  <c r="AN889" i="3"/>
  <c r="T889" i="3"/>
  <c r="R889" i="3"/>
  <c r="S889" i="3"/>
  <c r="Q889" i="3"/>
  <c r="O889" i="3"/>
  <c r="N889" i="3"/>
  <c r="AL882" i="3"/>
  <c r="AM882" i="3" s="1"/>
  <c r="H882" i="3" s="1"/>
  <c r="I882" i="3" s="1"/>
  <c r="BA882" i="3" s="1"/>
  <c r="V888" i="3"/>
  <c r="W888" i="3" s="1"/>
  <c r="L891" i="3"/>
  <c r="AS883" i="3" l="1"/>
  <c r="AT883" i="3" s="1"/>
  <c r="K883" i="3" s="1"/>
  <c r="AX883" i="3" s="1"/>
  <c r="AY883" i="3" s="1"/>
  <c r="Z888" i="3"/>
  <c r="AC888" i="3" s="1"/>
  <c r="AR885" i="3"/>
  <c r="AL883" i="3"/>
  <c r="AM883" i="3" s="1"/>
  <c r="H883" i="3" s="1"/>
  <c r="I883" i="3" s="1"/>
  <c r="BA883" i="3" s="1"/>
  <c r="V889" i="3"/>
  <c r="W889" i="3" s="1"/>
  <c r="Y887" i="3"/>
  <c r="AP887" i="3"/>
  <c r="AQ887" i="3" s="1"/>
  <c r="J887" i="3" s="1"/>
  <c r="L892" i="3"/>
  <c r="AG885" i="3"/>
  <c r="AK885" i="3" s="1"/>
  <c r="AA887" i="3"/>
  <c r="AB887" i="3"/>
  <c r="BC882" i="3"/>
  <c r="BB882" i="3"/>
  <c r="S890" i="3"/>
  <c r="AN890" i="3"/>
  <c r="R890" i="3"/>
  <c r="Q890" i="3"/>
  <c r="O890" i="3"/>
  <c r="T890" i="3"/>
  <c r="AO889" i="3"/>
  <c r="AD886" i="3"/>
  <c r="AE886" i="3"/>
  <c r="X888" i="3"/>
  <c r="M891" i="3"/>
  <c r="N891" i="3" s="1"/>
  <c r="AJ889" i="3"/>
  <c r="P889" i="3"/>
  <c r="X889" i="3" s="1"/>
  <c r="AU889" i="3"/>
  <c r="AV889" i="3" s="1"/>
  <c r="AT884" i="3"/>
  <c r="K884" i="3" s="1"/>
  <c r="AX882" i="3"/>
  <c r="AY882" i="3" s="1"/>
  <c r="AL884" i="3"/>
  <c r="AM884" i="3" s="1"/>
  <c r="H884" i="3" s="1"/>
  <c r="I884" i="3" s="1"/>
  <c r="BA884" i="3" s="1"/>
  <c r="AA888" i="3" l="1"/>
  <c r="AB888" i="3"/>
  <c r="AD888" i="3" s="1"/>
  <c r="Y889" i="3"/>
  <c r="BC883" i="3"/>
  <c r="BB883" i="3"/>
  <c r="BB884" i="3"/>
  <c r="BC884" i="3"/>
  <c r="AE888" i="3"/>
  <c r="S891" i="3"/>
  <c r="R891" i="3"/>
  <c r="AN891" i="3"/>
  <c r="AO891" i="3" s="1"/>
  <c r="Q891" i="3"/>
  <c r="T891" i="3"/>
  <c r="O891" i="3"/>
  <c r="M892" i="3"/>
  <c r="N892" i="3" s="1"/>
  <c r="V890" i="3"/>
  <c r="W890" i="3" s="1"/>
  <c r="AP888" i="3"/>
  <c r="AQ888" i="3" s="1"/>
  <c r="J888" i="3" s="1"/>
  <c r="Y888" i="3"/>
  <c r="AU890" i="3"/>
  <c r="AV890" i="3" s="1"/>
  <c r="P890" i="3"/>
  <c r="U890" i="3" s="1"/>
  <c r="AJ890" i="3"/>
  <c r="AL885" i="3"/>
  <c r="AM885" i="3" s="1"/>
  <c r="H885" i="3" s="1"/>
  <c r="I885" i="3" s="1"/>
  <c r="BA885" i="3" s="1"/>
  <c r="AE887" i="3"/>
  <c r="AD887" i="3"/>
  <c r="U889" i="3"/>
  <c r="Z889" i="3" s="1"/>
  <c r="AP889" i="3" s="1"/>
  <c r="AQ889" i="3" s="1"/>
  <c r="J889" i="3" s="1"/>
  <c r="AX884" i="3"/>
  <c r="AY884" i="3" s="1"/>
  <c r="AF886" i="3"/>
  <c r="AG886" i="3" s="1"/>
  <c r="AS885" i="3"/>
  <c r="AT885" i="3" s="1"/>
  <c r="K885" i="3" s="1"/>
  <c r="AO890" i="3"/>
  <c r="L893" i="3"/>
  <c r="Z890" i="3" l="1"/>
  <c r="X890" i="3"/>
  <c r="AP890" i="3" s="1"/>
  <c r="AQ890" i="3" s="1"/>
  <c r="J890" i="3" s="1"/>
  <c r="AH886" i="3"/>
  <c r="AI886" i="3" s="1"/>
  <c r="AS886" i="3" s="1"/>
  <c r="AF887" i="3"/>
  <c r="AH887" i="3" s="1"/>
  <c r="AI887" i="3" s="1"/>
  <c r="AF888" i="3"/>
  <c r="AH888" i="3" s="1"/>
  <c r="AI888" i="3" s="1"/>
  <c r="V891" i="3"/>
  <c r="W891" i="3" s="1"/>
  <c r="AX885" i="3"/>
  <c r="AY885" i="3" s="1"/>
  <c r="P891" i="3"/>
  <c r="U891" i="3" s="1"/>
  <c r="AJ891" i="3"/>
  <c r="AU891" i="3"/>
  <c r="AV891" i="3" s="1"/>
  <c r="AC890" i="3"/>
  <c r="L894" i="3"/>
  <c r="BB885" i="3"/>
  <c r="BC885" i="3"/>
  <c r="M893" i="3"/>
  <c r="AB889" i="3"/>
  <c r="AA889" i="3"/>
  <c r="AC889" i="3"/>
  <c r="Q892" i="3"/>
  <c r="S892" i="3"/>
  <c r="R892" i="3"/>
  <c r="AN892" i="3"/>
  <c r="O892" i="3"/>
  <c r="T892" i="3"/>
  <c r="AA890" i="3" l="1"/>
  <c r="AO892" i="3"/>
  <c r="Y890" i="3"/>
  <c r="AB890" i="3"/>
  <c r="AE890" i="3" s="1"/>
  <c r="AG888" i="3"/>
  <c r="AK888" i="3" s="1"/>
  <c r="Z891" i="3"/>
  <c r="AC891" i="3" s="1"/>
  <c r="AR886" i="3"/>
  <c r="AT886" i="3" s="1"/>
  <c r="K886" i="3" s="1"/>
  <c r="AK886" i="3"/>
  <c r="AL886" i="3" s="1"/>
  <c r="AM886" i="3" s="1"/>
  <c r="H886" i="3" s="1"/>
  <c r="I886" i="3" s="1"/>
  <c r="BA886" i="3" s="1"/>
  <c r="BC886" i="3" s="1"/>
  <c r="AR888" i="3"/>
  <c r="AR887" i="3"/>
  <c r="AG887" i="3"/>
  <c r="AK887" i="3" s="1"/>
  <c r="AJ892" i="3"/>
  <c r="AU892" i="3"/>
  <c r="AV892" i="3" s="1"/>
  <c r="P892" i="3"/>
  <c r="U892" i="3" s="1"/>
  <c r="AD890" i="3"/>
  <c r="X891" i="3"/>
  <c r="AE889" i="3"/>
  <c r="AD889" i="3"/>
  <c r="R893" i="3"/>
  <c r="S893" i="3"/>
  <c r="AN893" i="3"/>
  <c r="T893" i="3"/>
  <c r="Q893" i="3"/>
  <c r="O893" i="3"/>
  <c r="N893" i="3"/>
  <c r="L895" i="3"/>
  <c r="V892" i="3"/>
  <c r="W892" i="3" s="1"/>
  <c r="M894" i="3"/>
  <c r="N894" i="3" s="1"/>
  <c r="AS888" i="3" l="1"/>
  <c r="AT888" i="3" s="1"/>
  <c r="K888" i="3" s="1"/>
  <c r="AX888" i="3" s="1"/>
  <c r="AY888" i="3" s="1"/>
  <c r="Z892" i="3"/>
  <c r="AS887" i="3"/>
  <c r="AT887" i="3" s="1"/>
  <c r="K887" i="3" s="1"/>
  <c r="AX886" i="3"/>
  <c r="AY886" i="3" s="1"/>
  <c r="BB886" i="3"/>
  <c r="X892" i="3"/>
  <c r="AA892" i="3" s="1"/>
  <c r="AO893" i="3"/>
  <c r="AL888" i="3"/>
  <c r="AM888" i="3" s="1"/>
  <c r="H888" i="3" s="1"/>
  <c r="I888" i="3" s="1"/>
  <c r="BA888" i="3" s="1"/>
  <c r="R894" i="3"/>
  <c r="S894" i="3"/>
  <c r="AN894" i="3"/>
  <c r="T894" i="3"/>
  <c r="O894" i="3"/>
  <c r="Q894" i="3"/>
  <c r="AL887" i="3"/>
  <c r="AM887" i="3" s="1"/>
  <c r="H887" i="3" s="1"/>
  <c r="I887" i="3" s="1"/>
  <c r="BA887" i="3" s="1"/>
  <c r="P893" i="3"/>
  <c r="U893" i="3" s="1"/>
  <c r="AU893" i="3"/>
  <c r="AV893" i="3" s="1"/>
  <c r="AJ893" i="3"/>
  <c r="M895" i="3"/>
  <c r="N895" i="3" s="1"/>
  <c r="V893" i="3"/>
  <c r="W893" i="3" s="1"/>
  <c r="Y891" i="3"/>
  <c r="AP891" i="3"/>
  <c r="AQ891" i="3" s="1"/>
  <c r="J891" i="3" s="1"/>
  <c r="L896" i="3"/>
  <c r="AF890" i="3"/>
  <c r="AH890" i="3" s="1"/>
  <c r="AI890" i="3" s="1"/>
  <c r="AA891" i="3"/>
  <c r="AC892" i="3"/>
  <c r="AF889" i="3"/>
  <c r="AG889" i="3" s="1"/>
  <c r="AB891" i="3"/>
  <c r="AP892" i="3" l="1"/>
  <c r="AQ892" i="3" s="1"/>
  <c r="J892" i="3" s="1"/>
  <c r="AB892" i="3"/>
  <c r="AE892" i="3" s="1"/>
  <c r="Y892" i="3"/>
  <c r="AX887" i="3"/>
  <c r="AY887" i="3" s="1"/>
  <c r="AG890" i="3"/>
  <c r="X893" i="3"/>
  <c r="Y893" i="3" s="1"/>
  <c r="BB887" i="3"/>
  <c r="BC887" i="3"/>
  <c r="BC888" i="3"/>
  <c r="BB888" i="3"/>
  <c r="Z893" i="3"/>
  <c r="AN895" i="3"/>
  <c r="R895" i="3"/>
  <c r="Q895" i="3"/>
  <c r="S895" i="3"/>
  <c r="T895" i="3"/>
  <c r="O895" i="3"/>
  <c r="V894" i="3"/>
  <c r="W894" i="3" s="1"/>
  <c r="AH889" i="3"/>
  <c r="AI889" i="3" s="1"/>
  <c r="AK889" i="3" s="1"/>
  <c r="AD892" i="3"/>
  <c r="AU894" i="3"/>
  <c r="AV894" i="3" s="1"/>
  <c r="AJ894" i="3"/>
  <c r="P894" i="3"/>
  <c r="U894" i="3" s="1"/>
  <c r="AD891" i="3"/>
  <c r="AE891" i="3"/>
  <c r="AO894" i="3"/>
  <c r="M896" i="3"/>
  <c r="AR890" i="3"/>
  <c r="AS890" i="3"/>
  <c r="AK890" i="3"/>
  <c r="L897" i="3"/>
  <c r="Z894" i="3" l="1"/>
  <c r="AO895" i="3"/>
  <c r="AP893" i="3"/>
  <c r="AQ893" i="3" s="1"/>
  <c r="J893" i="3" s="1"/>
  <c r="AT890" i="3"/>
  <c r="K890" i="3" s="1"/>
  <c r="AX890" i="3" s="1"/>
  <c r="AY890" i="3" s="1"/>
  <c r="AC894" i="3"/>
  <c r="AL889" i="3"/>
  <c r="AM889" i="3" s="1"/>
  <c r="H889" i="3" s="1"/>
  <c r="I889" i="3" s="1"/>
  <c r="BA889" i="3" s="1"/>
  <c r="X894" i="3"/>
  <c r="AA894" i="3" s="1"/>
  <c r="AB893" i="3"/>
  <c r="AA893" i="3"/>
  <c r="AC893" i="3"/>
  <c r="L898" i="3"/>
  <c r="AL890" i="3"/>
  <c r="AM890" i="3" s="1"/>
  <c r="H890" i="3" s="1"/>
  <c r="I890" i="3" s="1"/>
  <c r="BA890" i="3" s="1"/>
  <c r="AF892" i="3"/>
  <c r="AH892" i="3" s="1"/>
  <c r="AI892" i="3" s="1"/>
  <c r="AG892" i="3"/>
  <c r="M897" i="3"/>
  <c r="N897" i="3" s="1"/>
  <c r="S896" i="3"/>
  <c r="R896" i="3"/>
  <c r="Q896" i="3"/>
  <c r="T896" i="3"/>
  <c r="O896" i="3"/>
  <c r="AN896" i="3"/>
  <c r="V895" i="3"/>
  <c r="W895" i="3" s="1"/>
  <c r="AS889" i="3"/>
  <c r="AR889" i="3"/>
  <c r="AJ895" i="3"/>
  <c r="AU895" i="3"/>
  <c r="AV895" i="3" s="1"/>
  <c r="P895" i="3"/>
  <c r="U895" i="3" s="1"/>
  <c r="N896" i="3"/>
  <c r="AF891" i="3"/>
  <c r="AG891" i="3" s="1"/>
  <c r="Z895" i="3" l="1"/>
  <c r="X895" i="3"/>
  <c r="Y895" i="3" s="1"/>
  <c r="BB890" i="3"/>
  <c r="BC890" i="3"/>
  <c r="AH891" i="3"/>
  <c r="AI891" i="3" s="1"/>
  <c r="L899" i="3"/>
  <c r="M898" i="3"/>
  <c r="N898" i="3" s="1"/>
  <c r="AR892" i="3"/>
  <c r="AS892" i="3"/>
  <c r="AO896" i="3"/>
  <c r="S897" i="3"/>
  <c r="R897" i="3"/>
  <c r="T897" i="3"/>
  <c r="O897" i="3"/>
  <c r="AN897" i="3"/>
  <c r="Q897" i="3"/>
  <c r="AT889" i="3"/>
  <c r="K889" i="3" s="1"/>
  <c r="V896" i="3"/>
  <c r="W896" i="3" s="1"/>
  <c r="AE893" i="3"/>
  <c r="AD893" i="3"/>
  <c r="AC895" i="3"/>
  <c r="BB889" i="3"/>
  <c r="BC889" i="3"/>
  <c r="AK892" i="3"/>
  <c r="AU896" i="3"/>
  <c r="AV896" i="3" s="1"/>
  <c r="AJ896" i="3"/>
  <c r="P896" i="3"/>
  <c r="U896" i="3" s="1"/>
  <c r="Y894" i="3"/>
  <c r="AP894" i="3"/>
  <c r="AQ894" i="3" s="1"/>
  <c r="J894" i="3" s="1"/>
  <c r="AB894" i="3"/>
  <c r="AA895" i="3" l="1"/>
  <c r="Z896" i="3"/>
  <c r="AB895" i="3"/>
  <c r="AP895" i="3"/>
  <c r="AQ895" i="3" s="1"/>
  <c r="J895" i="3" s="1"/>
  <c r="AO897" i="3"/>
  <c r="AC896" i="3"/>
  <c r="L900" i="3"/>
  <c r="AT892" i="3"/>
  <c r="K892" i="3" s="1"/>
  <c r="AF893" i="3"/>
  <c r="AH893" i="3" s="1"/>
  <c r="AI893" i="3" s="1"/>
  <c r="AS891" i="3"/>
  <c r="AR891" i="3"/>
  <c r="AJ897" i="3"/>
  <c r="P897" i="3"/>
  <c r="X897" i="3" s="1"/>
  <c r="AU897" i="3"/>
  <c r="AV897" i="3" s="1"/>
  <c r="M899" i="3"/>
  <c r="N899" i="3" s="1"/>
  <c r="V897" i="3"/>
  <c r="W897" i="3" s="1"/>
  <c r="AD894" i="3"/>
  <c r="AE894" i="3"/>
  <c r="AX889" i="3"/>
  <c r="AY889" i="3" s="1"/>
  <c r="X896" i="3"/>
  <c r="AA896" i="3" s="1"/>
  <c r="AL892" i="3"/>
  <c r="AM892" i="3"/>
  <c r="H892" i="3" s="1"/>
  <c r="I892" i="3" s="1"/>
  <c r="BA892" i="3" s="1"/>
  <c r="AK891" i="3"/>
  <c r="AE895" i="3"/>
  <c r="AD895" i="3"/>
  <c r="AN898" i="3"/>
  <c r="R898" i="3"/>
  <c r="S898" i="3"/>
  <c r="Q898" i="3"/>
  <c r="T898" i="3"/>
  <c r="O898" i="3"/>
  <c r="AG893" i="3" l="1"/>
  <c r="AT891" i="3"/>
  <c r="K891" i="3" s="1"/>
  <c r="AX891" i="3" s="1"/>
  <c r="AY891" i="3" s="1"/>
  <c r="AO898" i="3"/>
  <c r="Y897" i="3"/>
  <c r="AX892" i="3"/>
  <c r="AY892" i="3" s="1"/>
  <c r="L901" i="3"/>
  <c r="AF894" i="3"/>
  <c r="AG894" i="3" s="1"/>
  <c r="AF895" i="3"/>
  <c r="AG895" i="3" s="1"/>
  <c r="AB896" i="3"/>
  <c r="AL891" i="3"/>
  <c r="AM891" i="3" s="1"/>
  <c r="H891" i="3" s="1"/>
  <c r="I891" i="3" s="1"/>
  <c r="BA891" i="3" s="1"/>
  <c r="Q899" i="3"/>
  <c r="R899" i="3"/>
  <c r="S899" i="3"/>
  <c r="O899" i="3"/>
  <c r="T899" i="3"/>
  <c r="AN899" i="3"/>
  <c r="AK893" i="3"/>
  <c r="M900" i="3"/>
  <c r="N900" i="3" s="1"/>
  <c r="V898" i="3"/>
  <c r="W898" i="3" s="1"/>
  <c r="U897" i="3"/>
  <c r="Z897" i="3" s="1"/>
  <c r="AJ898" i="3"/>
  <c r="P898" i="3"/>
  <c r="U898" i="3" s="1"/>
  <c r="AU898" i="3"/>
  <c r="AV898" i="3" s="1"/>
  <c r="AS893" i="3"/>
  <c r="AR893" i="3"/>
  <c r="Y896" i="3"/>
  <c r="AP896" i="3"/>
  <c r="AQ896" i="3" s="1"/>
  <c r="J896" i="3" s="1"/>
  <c r="AH894" i="3" l="1"/>
  <c r="AI894" i="3" s="1"/>
  <c r="AK894" i="3" s="1"/>
  <c r="Z898" i="3"/>
  <c r="AH895" i="3"/>
  <c r="AI895" i="3" s="1"/>
  <c r="AR895" i="3" s="1"/>
  <c r="BC892" i="3"/>
  <c r="BB892" i="3"/>
  <c r="AT893" i="3"/>
  <c r="K893" i="3" s="1"/>
  <c r="AC898" i="3"/>
  <c r="P899" i="3"/>
  <c r="X899" i="3" s="1"/>
  <c r="AU899" i="3"/>
  <c r="AV899" i="3" s="1"/>
  <c r="AJ899" i="3"/>
  <c r="AO899" i="3"/>
  <c r="S900" i="3"/>
  <c r="AN900" i="3"/>
  <c r="R900" i="3"/>
  <c r="T900" i="3"/>
  <c r="O900" i="3"/>
  <c r="Q900" i="3"/>
  <c r="AL893" i="3"/>
  <c r="AM893" i="3" s="1"/>
  <c r="H893" i="3" s="1"/>
  <c r="I893" i="3" s="1"/>
  <c r="BA893" i="3" s="1"/>
  <c r="AC897" i="3"/>
  <c r="AB897" i="3"/>
  <c r="AA897" i="3"/>
  <c r="X898" i="3"/>
  <c r="AP897" i="3"/>
  <c r="AQ897" i="3" s="1"/>
  <c r="J897" i="3" s="1"/>
  <c r="M901" i="3"/>
  <c r="N901" i="3" s="1"/>
  <c r="BB891" i="3"/>
  <c r="BC891" i="3"/>
  <c r="V899" i="3"/>
  <c r="W899" i="3" s="1"/>
  <c r="AE896" i="3"/>
  <c r="AD896" i="3"/>
  <c r="L902" i="3"/>
  <c r="AS894" i="3" l="1"/>
  <c r="AT894" i="3" s="1"/>
  <c r="K894" i="3" s="1"/>
  <c r="AR894" i="3"/>
  <c r="AB898" i="3"/>
  <c r="AK895" i="3"/>
  <c r="AL895" i="3" s="1"/>
  <c r="AM895" i="3" s="1"/>
  <c r="H895" i="3" s="1"/>
  <c r="I895" i="3" s="1"/>
  <c r="BA895" i="3" s="1"/>
  <c r="AS895" i="3"/>
  <c r="AX893" i="3"/>
  <c r="AY893" i="3" s="1"/>
  <c r="AA898" i="3"/>
  <c r="Y899" i="3"/>
  <c r="BC893" i="3"/>
  <c r="BB893" i="3"/>
  <c r="AE898" i="3"/>
  <c r="AD898" i="3"/>
  <c r="AE897" i="3"/>
  <c r="AD897" i="3"/>
  <c r="AO900" i="3"/>
  <c r="AL894" i="3"/>
  <c r="AM894" i="3" s="1"/>
  <c r="H894" i="3" s="1"/>
  <c r="I894" i="3" s="1"/>
  <c r="BA894" i="3" s="1"/>
  <c r="BC895" i="3" s="1"/>
  <c r="AU900" i="3"/>
  <c r="AV900" i="3" s="1"/>
  <c r="AJ900" i="3"/>
  <c r="P900" i="3"/>
  <c r="U900" i="3" s="1"/>
  <c r="Y898" i="3"/>
  <c r="AP898" i="3"/>
  <c r="AQ898" i="3" s="1"/>
  <c r="J898" i="3" s="1"/>
  <c r="L903" i="3"/>
  <c r="M902" i="3"/>
  <c r="N902" i="3"/>
  <c r="S901" i="3"/>
  <c r="AN901" i="3"/>
  <c r="Q901" i="3"/>
  <c r="T901" i="3"/>
  <c r="R901" i="3"/>
  <c r="O901" i="3"/>
  <c r="AF896" i="3"/>
  <c r="AH896" i="3" s="1"/>
  <c r="AI896" i="3" s="1"/>
  <c r="AT895" i="3"/>
  <c r="K895" i="3" s="1"/>
  <c r="U899" i="3"/>
  <c r="Z899" i="3" s="1"/>
  <c r="V900" i="3"/>
  <c r="W900" i="3" s="1"/>
  <c r="Z900" i="3" l="1"/>
  <c r="AC900" i="3" s="1"/>
  <c r="AG896" i="3"/>
  <c r="X900" i="3"/>
  <c r="BB895" i="3"/>
  <c r="AR896" i="3"/>
  <c r="AS896" i="3"/>
  <c r="L904" i="3"/>
  <c r="AF897" i="3"/>
  <c r="AH897" i="3" s="1"/>
  <c r="AI897" i="3" s="1"/>
  <c r="AC899" i="3"/>
  <c r="AA899" i="3"/>
  <c r="AB899" i="3"/>
  <c r="V901" i="3"/>
  <c r="W901" i="3" s="1"/>
  <c r="M903" i="3"/>
  <c r="N903" i="3" s="1"/>
  <c r="AA900" i="3"/>
  <c r="AF898" i="3"/>
  <c r="AH898" i="3" s="1"/>
  <c r="AI898" i="3" s="1"/>
  <c r="AO901" i="3"/>
  <c r="R902" i="3"/>
  <c r="S902" i="3"/>
  <c r="AN902" i="3"/>
  <c r="Q902" i="3"/>
  <c r="T902" i="3"/>
  <c r="O902" i="3"/>
  <c r="AX895" i="3"/>
  <c r="AY895" i="3" s="1"/>
  <c r="AU901" i="3"/>
  <c r="AV901" i="3" s="1"/>
  <c r="AJ901" i="3"/>
  <c r="P901" i="3"/>
  <c r="U901" i="3" s="1"/>
  <c r="BC894" i="3"/>
  <c r="BB894" i="3"/>
  <c r="AP900" i="3"/>
  <c r="AQ900" i="3" s="1"/>
  <c r="J900" i="3" s="1"/>
  <c r="AK896" i="3"/>
  <c r="AX894" i="3"/>
  <c r="AY894" i="3" s="1"/>
  <c r="AP899" i="3"/>
  <c r="AQ899" i="3" s="1"/>
  <c r="J899" i="3" s="1"/>
  <c r="Z901" i="3" l="1"/>
  <c r="AC901" i="3" s="1"/>
  <c r="AG898" i="3"/>
  <c r="AS898" i="3" s="1"/>
  <c r="AG897" i="3"/>
  <c r="AK897" i="3" s="1"/>
  <c r="AB900" i="3"/>
  <c r="AD900" i="3" s="1"/>
  <c r="Y900" i="3"/>
  <c r="AS897" i="3"/>
  <c r="AR897" i="3"/>
  <c r="AR898" i="3"/>
  <c r="X901" i="3"/>
  <c r="R903" i="3"/>
  <c r="S903" i="3"/>
  <c r="AN903" i="3"/>
  <c r="T903" i="3"/>
  <c r="O903" i="3"/>
  <c r="Q903" i="3"/>
  <c r="L905" i="3"/>
  <c r="V902" i="3"/>
  <c r="W902" i="3" s="1"/>
  <c r="AO902" i="3"/>
  <c r="AE899" i="3"/>
  <c r="AD899" i="3"/>
  <c r="AL896" i="3"/>
  <c r="AM896" i="3" s="1"/>
  <c r="H896" i="3" s="1"/>
  <c r="I896" i="3" s="1"/>
  <c r="BA896" i="3" s="1"/>
  <c r="AT896" i="3"/>
  <c r="K896" i="3" s="1"/>
  <c r="M904" i="3"/>
  <c r="N904" i="3" s="1"/>
  <c r="P902" i="3"/>
  <c r="U902" i="3" s="1"/>
  <c r="AJ902" i="3"/>
  <c r="AU902" i="3"/>
  <c r="AV902" i="3" s="1"/>
  <c r="AK898" i="3" l="1"/>
  <c r="AL898" i="3" s="1"/>
  <c r="AM898" i="3" s="1"/>
  <c r="H898" i="3" s="1"/>
  <c r="I898" i="3" s="1"/>
  <c r="BA898" i="3" s="1"/>
  <c r="AE900" i="3"/>
  <c r="AF900" i="3" s="1"/>
  <c r="AH900" i="3" s="1"/>
  <c r="AI900" i="3" s="1"/>
  <c r="AT897" i="3"/>
  <c r="K897" i="3" s="1"/>
  <c r="AX897" i="3" s="1"/>
  <c r="AY897" i="3" s="1"/>
  <c r="Z902" i="3"/>
  <c r="AC902" i="3" s="1"/>
  <c r="M905" i="3"/>
  <c r="N905" i="3" s="1"/>
  <c r="AF899" i="3"/>
  <c r="AH899" i="3" s="1"/>
  <c r="AI899" i="3" s="1"/>
  <c r="Y901" i="3"/>
  <c r="AP901" i="3"/>
  <c r="AQ901" i="3" s="1"/>
  <c r="J901" i="3" s="1"/>
  <c r="L906" i="3"/>
  <c r="BC896" i="3"/>
  <c r="BB896" i="3"/>
  <c r="X902" i="3"/>
  <c r="S904" i="3"/>
  <c r="Q904" i="3"/>
  <c r="R904" i="3"/>
  <c r="O904" i="3"/>
  <c r="T904" i="3"/>
  <c r="AN904" i="3"/>
  <c r="V903" i="3"/>
  <c r="W903" i="3" s="1"/>
  <c r="AL897" i="3"/>
  <c r="AM897" i="3" s="1"/>
  <c r="H897" i="3" s="1"/>
  <c r="I897" i="3" s="1"/>
  <c r="BA897" i="3" s="1"/>
  <c r="AB901" i="3"/>
  <c r="P903" i="3"/>
  <c r="U903" i="3" s="1"/>
  <c r="AJ903" i="3"/>
  <c r="AU903" i="3"/>
  <c r="AV903" i="3" s="1"/>
  <c r="AX896" i="3"/>
  <c r="AY896" i="3" s="1"/>
  <c r="AO903" i="3"/>
  <c r="AT898" i="3"/>
  <c r="K898" i="3" s="1"/>
  <c r="AA901" i="3"/>
  <c r="Z903" i="3" l="1"/>
  <c r="AO904" i="3"/>
  <c r="AG900" i="3"/>
  <c r="AS900" i="3" s="1"/>
  <c r="X903" i="3"/>
  <c r="AB903" i="3" s="1"/>
  <c r="AR900" i="3"/>
  <c r="AR899" i="3"/>
  <c r="BC897" i="3"/>
  <c r="BB897" i="3"/>
  <c r="Y902" i="3"/>
  <c r="AP902" i="3"/>
  <c r="AQ902" i="3" s="1"/>
  <c r="J902" i="3" s="1"/>
  <c r="AG899" i="3"/>
  <c r="AK899" i="3" s="1"/>
  <c r="AX898" i="3"/>
  <c r="AY898" i="3" s="1"/>
  <c r="V904" i="3"/>
  <c r="W904" i="3" s="1"/>
  <c r="AD901" i="3"/>
  <c r="AE901" i="3"/>
  <c r="L907" i="3"/>
  <c r="AA902" i="3"/>
  <c r="AC903" i="3"/>
  <c r="AB902" i="3"/>
  <c r="M906" i="3"/>
  <c r="N906" i="3" s="1"/>
  <c r="S905" i="3"/>
  <c r="R905" i="3"/>
  <c r="T905" i="3"/>
  <c r="AN905" i="3"/>
  <c r="O905" i="3"/>
  <c r="Q905" i="3"/>
  <c r="BB898" i="3"/>
  <c r="BC898" i="3"/>
  <c r="AU904" i="3"/>
  <c r="AV904" i="3" s="1"/>
  <c r="P904" i="3"/>
  <c r="U904" i="3" s="1"/>
  <c r="AJ904" i="3"/>
  <c r="Y903" i="3" l="1"/>
  <c r="AA903" i="3"/>
  <c r="AP903" i="3"/>
  <c r="AQ903" i="3" s="1"/>
  <c r="J903" i="3" s="1"/>
  <c r="AT900" i="3"/>
  <c r="K900" i="3" s="1"/>
  <c r="AX900" i="3" s="1"/>
  <c r="AY900" i="3" s="1"/>
  <c r="AK900" i="3"/>
  <c r="AL900" i="3" s="1"/>
  <c r="AM900" i="3" s="1"/>
  <c r="H900" i="3" s="1"/>
  <c r="I900" i="3" s="1"/>
  <c r="BA900" i="3" s="1"/>
  <c r="Z904" i="3"/>
  <c r="AC904" i="3" s="1"/>
  <c r="AS899" i="3"/>
  <c r="AT899" i="3" s="1"/>
  <c r="K899" i="3" s="1"/>
  <c r="M907" i="3"/>
  <c r="P905" i="3"/>
  <c r="U905" i="3" s="1"/>
  <c r="AJ905" i="3"/>
  <c r="AU905" i="3"/>
  <c r="AV905" i="3" s="1"/>
  <c r="S906" i="3"/>
  <c r="R906" i="3"/>
  <c r="AN906" i="3"/>
  <c r="Q906" i="3"/>
  <c r="O906" i="3"/>
  <c r="T906" i="3"/>
  <c r="X904" i="3"/>
  <c r="L908" i="3"/>
  <c r="AD902" i="3"/>
  <c r="AE902" i="3"/>
  <c r="AF901" i="3"/>
  <c r="AG901" i="3" s="1"/>
  <c r="AE903" i="3"/>
  <c r="AD903" i="3"/>
  <c r="AL899" i="3"/>
  <c r="AM899" i="3" s="1"/>
  <c r="H899" i="3" s="1"/>
  <c r="I899" i="3" s="1"/>
  <c r="BA899" i="3" s="1"/>
  <c r="AO905" i="3"/>
  <c r="V905" i="3"/>
  <c r="W905" i="3" s="1"/>
  <c r="AH901" i="3" l="1"/>
  <c r="AI901" i="3" s="1"/>
  <c r="AK901" i="3" s="1"/>
  <c r="AL901" i="3" s="1"/>
  <c r="AM901" i="3" s="1"/>
  <c r="H901" i="3" s="1"/>
  <c r="I901" i="3" s="1"/>
  <c r="BA901" i="3" s="1"/>
  <c r="AA904" i="3"/>
  <c r="Z905" i="3"/>
  <c r="AC905" i="3" s="1"/>
  <c r="X905" i="3"/>
  <c r="BC899" i="3"/>
  <c r="BB899" i="3"/>
  <c r="S907" i="3"/>
  <c r="R907" i="3"/>
  <c r="Q907" i="3"/>
  <c r="AN907" i="3"/>
  <c r="T907" i="3"/>
  <c r="O907" i="3"/>
  <c r="L909" i="3"/>
  <c r="AO906" i="3"/>
  <c r="N907" i="3"/>
  <c r="AB904" i="3"/>
  <c r="AJ906" i="3"/>
  <c r="AU906" i="3"/>
  <c r="AV906" i="3" s="1"/>
  <c r="P906" i="3"/>
  <c r="X906" i="3" s="1"/>
  <c r="M908" i="3"/>
  <c r="N908" i="3" s="1"/>
  <c r="Y905" i="3"/>
  <c r="AX899" i="3"/>
  <c r="AY899" i="3" s="1"/>
  <c r="AF903" i="3"/>
  <c r="AG903" i="3" s="1"/>
  <c r="Y904" i="3"/>
  <c r="AP904" i="3"/>
  <c r="AQ904" i="3" s="1"/>
  <c r="J904" i="3" s="1"/>
  <c r="BC900" i="3"/>
  <c r="BB900" i="3"/>
  <c r="V906" i="3"/>
  <c r="W906" i="3" s="1"/>
  <c r="AF902" i="3"/>
  <c r="AH902" i="3" s="1"/>
  <c r="AI902" i="3" s="1"/>
  <c r="AR901" i="3" l="1"/>
  <c r="AS901" i="3"/>
  <c r="AT901" i="3" s="1"/>
  <c r="K901" i="3" s="1"/>
  <c r="AX901" i="3" s="1"/>
  <c r="AY901" i="3" s="1"/>
  <c r="AB905" i="3"/>
  <c r="AD905" i="3" s="1"/>
  <c r="AG902" i="3"/>
  <c r="AA905" i="3"/>
  <c r="AP905" i="3"/>
  <c r="AQ905" i="3" s="1"/>
  <c r="J905" i="3" s="1"/>
  <c r="AO907" i="3"/>
  <c r="AH903" i="3"/>
  <c r="AI903" i="3" s="1"/>
  <c r="AR903" i="3" s="1"/>
  <c r="U906" i="3"/>
  <c r="Z906" i="3" s="1"/>
  <c r="AP906" i="3" s="1"/>
  <c r="AQ906" i="3" s="1"/>
  <c r="J906" i="3" s="1"/>
  <c r="BB901" i="3"/>
  <c r="BC901" i="3"/>
  <c r="AE905" i="3"/>
  <c r="AS902" i="3"/>
  <c r="AR902" i="3"/>
  <c r="V907" i="3"/>
  <c r="W907" i="3" s="1"/>
  <c r="AK902" i="3"/>
  <c r="Y906" i="3"/>
  <c r="AD904" i="3"/>
  <c r="AE904" i="3"/>
  <c r="S908" i="3"/>
  <c r="R908" i="3"/>
  <c r="Q908" i="3"/>
  <c r="O908" i="3"/>
  <c r="AN908" i="3"/>
  <c r="T908" i="3"/>
  <c r="L910" i="3"/>
  <c r="AJ907" i="3"/>
  <c r="AU907" i="3"/>
  <c r="AV907" i="3" s="1"/>
  <c r="P907" i="3"/>
  <c r="U907" i="3" s="1"/>
  <c r="M909" i="3"/>
  <c r="N909" i="3" s="1"/>
  <c r="AS903" i="3" l="1"/>
  <c r="AT903" i="3" s="1"/>
  <c r="K903" i="3" s="1"/>
  <c r="AK903" i="3"/>
  <c r="AL903" i="3" s="1"/>
  <c r="AM903" i="3" s="1"/>
  <c r="H903" i="3" s="1"/>
  <c r="I903" i="3" s="1"/>
  <c r="BA903" i="3" s="1"/>
  <c r="Z907" i="3"/>
  <c r="AC907" i="3" s="1"/>
  <c r="AC906" i="3"/>
  <c r="AB906" i="3"/>
  <c r="AE906" i="3" s="1"/>
  <c r="AA906" i="3"/>
  <c r="X907" i="3"/>
  <c r="Y907" i="3" s="1"/>
  <c r="AT902" i="3"/>
  <c r="K902" i="3" s="1"/>
  <c r="AX902" i="3" s="1"/>
  <c r="AY902" i="3" s="1"/>
  <c r="M910" i="3"/>
  <c r="N910" i="3" s="1"/>
  <c r="AL902" i="3"/>
  <c r="AM902" i="3" s="1"/>
  <c r="H902" i="3" s="1"/>
  <c r="I902" i="3" s="1"/>
  <c r="BA902" i="3" s="1"/>
  <c r="AF905" i="3"/>
  <c r="AH905" i="3" s="1"/>
  <c r="AI905" i="3" s="1"/>
  <c r="AF904" i="3"/>
  <c r="AG904" i="3" s="1"/>
  <c r="L911" i="3"/>
  <c r="V908" i="3"/>
  <c r="W908" i="3" s="1"/>
  <c r="AO908" i="3"/>
  <c r="S909" i="3"/>
  <c r="R909" i="3"/>
  <c r="Q909" i="3"/>
  <c r="O909" i="3"/>
  <c r="AN909" i="3"/>
  <c r="T909" i="3"/>
  <c r="P908" i="3"/>
  <c r="X908" i="3" s="1"/>
  <c r="AJ908" i="3"/>
  <c r="AU908" i="3"/>
  <c r="AV908" i="3" s="1"/>
  <c r="AD906" i="3" l="1"/>
  <c r="AH904" i="3"/>
  <c r="AI904" i="3" s="1"/>
  <c r="AK904" i="3" s="1"/>
  <c r="AL904" i="3" s="1"/>
  <c r="AM904" i="3" s="1"/>
  <c r="H904" i="3" s="1"/>
  <c r="I904" i="3" s="1"/>
  <c r="BA904" i="3" s="1"/>
  <c r="BC903" i="3"/>
  <c r="BB903" i="3"/>
  <c r="AB907" i="3"/>
  <c r="AE907" i="3" s="1"/>
  <c r="AA907" i="3"/>
  <c r="AP907" i="3"/>
  <c r="AQ907" i="3" s="1"/>
  <c r="J907" i="3" s="1"/>
  <c r="AG905" i="3"/>
  <c r="AK905" i="3" s="1"/>
  <c r="Y908" i="3"/>
  <c r="AR905" i="3"/>
  <c r="AU909" i="3"/>
  <c r="AV909" i="3" s="1"/>
  <c r="P909" i="3"/>
  <c r="U909" i="3" s="1"/>
  <c r="AJ909" i="3"/>
  <c r="V909" i="3"/>
  <c r="W909" i="3" s="1"/>
  <c r="AF906" i="3"/>
  <c r="AG906" i="3" s="1"/>
  <c r="BC902" i="3"/>
  <c r="BB902" i="3"/>
  <c r="M911" i="3"/>
  <c r="N911" i="3" s="1"/>
  <c r="U908" i="3"/>
  <c r="Z908" i="3" s="1"/>
  <c r="AX903" i="3"/>
  <c r="AY903" i="3" s="1"/>
  <c r="AO909" i="3"/>
  <c r="L912" i="3"/>
  <c r="S910" i="3"/>
  <c r="Q910" i="3"/>
  <c r="T910" i="3"/>
  <c r="O910" i="3"/>
  <c r="R910" i="3"/>
  <c r="AN910" i="3"/>
  <c r="AR904" i="3" l="1"/>
  <c r="AS904" i="3"/>
  <c r="AT904" i="3" s="1"/>
  <c r="K904" i="3" s="1"/>
  <c r="AD907" i="3"/>
  <c r="Z909" i="3"/>
  <c r="AC909" i="3" s="1"/>
  <c r="AS905" i="3"/>
  <c r="AT905" i="3" s="1"/>
  <c r="K905" i="3" s="1"/>
  <c r="X909" i="3"/>
  <c r="L913" i="3"/>
  <c r="BB904" i="3"/>
  <c r="BC904" i="3"/>
  <c r="R911" i="3"/>
  <c r="AN911" i="3"/>
  <c r="S911" i="3"/>
  <c r="O911" i="3"/>
  <c r="Q911" i="3"/>
  <c r="T911" i="3"/>
  <c r="AL905" i="3"/>
  <c r="AM905" i="3" s="1"/>
  <c r="H905" i="3" s="1"/>
  <c r="I905" i="3" s="1"/>
  <c r="BA905" i="3" s="1"/>
  <c r="AU910" i="3"/>
  <c r="AV910" i="3" s="1"/>
  <c r="P910" i="3"/>
  <c r="X910" i="3" s="1"/>
  <c r="AJ910" i="3"/>
  <c r="AA908" i="3"/>
  <c r="AC908" i="3"/>
  <c r="AB908" i="3"/>
  <c r="V910" i="3"/>
  <c r="W910" i="3" s="1"/>
  <c r="AF907" i="3"/>
  <c r="AG907" i="3" s="1"/>
  <c r="AP908" i="3"/>
  <c r="AQ908" i="3" s="1"/>
  <c r="J908" i="3" s="1"/>
  <c r="AH906" i="3"/>
  <c r="AI906" i="3" s="1"/>
  <c r="AK906" i="3" s="1"/>
  <c r="AO910" i="3"/>
  <c r="M912" i="3"/>
  <c r="N912" i="3" s="1"/>
  <c r="AP909" i="3" l="1"/>
  <c r="AQ909" i="3" s="1"/>
  <c r="J909" i="3" s="1"/>
  <c r="Y909" i="3"/>
  <c r="AB909" i="3"/>
  <c r="AD909" i="3" s="1"/>
  <c r="AA909" i="3"/>
  <c r="AX905" i="3"/>
  <c r="AY905" i="3" s="1"/>
  <c r="AX904" i="3"/>
  <c r="AY904" i="3" s="1"/>
  <c r="AO911" i="3"/>
  <c r="AH907" i="3"/>
  <c r="AI907" i="3" s="1"/>
  <c r="AK907" i="3" s="1"/>
  <c r="AL907" i="3" s="1"/>
  <c r="AM907" i="3" s="1"/>
  <c r="H907" i="3" s="1"/>
  <c r="I907" i="3" s="1"/>
  <c r="BA907" i="3" s="1"/>
  <c r="BC905" i="3"/>
  <c r="BB905" i="3"/>
  <c r="AL906" i="3"/>
  <c r="AM906" i="3" s="1"/>
  <c r="H906" i="3" s="1"/>
  <c r="I906" i="3" s="1"/>
  <c r="BA906" i="3" s="1"/>
  <c r="Y910" i="3"/>
  <c r="V911" i="3"/>
  <c r="W911" i="3" s="1"/>
  <c r="P911" i="3"/>
  <c r="U911" i="3" s="1"/>
  <c r="Z911" i="3" s="1"/>
  <c r="AJ911" i="3"/>
  <c r="AU911" i="3"/>
  <c r="AV911" i="3" s="1"/>
  <c r="AS906" i="3"/>
  <c r="AR906" i="3"/>
  <c r="AD908" i="3"/>
  <c r="AE908" i="3"/>
  <c r="M913" i="3"/>
  <c r="N913" i="3" s="1"/>
  <c r="U910" i="3"/>
  <c r="Z910" i="3" s="1"/>
  <c r="AP910" i="3" s="1"/>
  <c r="AQ910" i="3" s="1"/>
  <c r="J910" i="3" s="1"/>
  <c r="S912" i="3"/>
  <c r="R912" i="3"/>
  <c r="AN912" i="3"/>
  <c r="T912" i="3"/>
  <c r="Q912" i="3"/>
  <c r="O912" i="3"/>
  <c r="L914" i="3"/>
  <c r="AE909" i="3" l="1"/>
  <c r="AF909" i="3" s="1"/>
  <c r="AG909" i="3" s="1"/>
  <c r="AT906" i="3"/>
  <c r="K906" i="3" s="1"/>
  <c r="AX906" i="3" s="1"/>
  <c r="AY906" i="3" s="1"/>
  <c r="AS907" i="3"/>
  <c r="AO912" i="3"/>
  <c r="AR907" i="3"/>
  <c r="X911" i="3"/>
  <c r="Y911" i="3" s="1"/>
  <c r="AC911" i="3"/>
  <c r="BB907" i="3"/>
  <c r="BC907" i="3"/>
  <c r="AF908" i="3"/>
  <c r="AH908" i="3" s="1"/>
  <c r="AI908" i="3" s="1"/>
  <c r="AA910" i="3"/>
  <c r="AB910" i="3"/>
  <c r="AC910" i="3"/>
  <c r="AU912" i="3"/>
  <c r="AV912" i="3" s="1"/>
  <c r="AJ912" i="3"/>
  <c r="P912" i="3"/>
  <c r="U912" i="3" s="1"/>
  <c r="V912" i="3"/>
  <c r="W912" i="3" s="1"/>
  <c r="M914" i="3"/>
  <c r="N914" i="3" s="1"/>
  <c r="BB906" i="3"/>
  <c r="BC906" i="3"/>
  <c r="L915" i="3"/>
  <c r="R913" i="3"/>
  <c r="S913" i="3"/>
  <c r="Q913" i="3"/>
  <c r="O913" i="3"/>
  <c r="AN913" i="3"/>
  <c r="T913" i="3"/>
  <c r="AT907" i="3" l="1"/>
  <c r="K907" i="3" s="1"/>
  <c r="AX907" i="3" s="1"/>
  <c r="AY907" i="3" s="1"/>
  <c r="AA911" i="3"/>
  <c r="AP911" i="3"/>
  <c r="AQ911" i="3" s="1"/>
  <c r="J911" i="3" s="1"/>
  <c r="AB911" i="3"/>
  <c r="AD911" i="3" s="1"/>
  <c r="AG908" i="3"/>
  <c r="AK908" i="3" s="1"/>
  <c r="Z912" i="3"/>
  <c r="AC912" i="3" s="1"/>
  <c r="X912" i="3"/>
  <c r="Y912" i="3" s="1"/>
  <c r="V913" i="3"/>
  <c r="W913" i="3" s="1"/>
  <c r="AH909" i="3"/>
  <c r="AI909" i="3" s="1"/>
  <c r="AO913" i="3"/>
  <c r="Q914" i="3"/>
  <c r="S914" i="3"/>
  <c r="AN914" i="3"/>
  <c r="O914" i="3"/>
  <c r="R914" i="3"/>
  <c r="T914" i="3"/>
  <c r="M915" i="3"/>
  <c r="N915" i="3" s="1"/>
  <c r="AE910" i="3"/>
  <c r="AD910" i="3"/>
  <c r="L916" i="3"/>
  <c r="P913" i="3"/>
  <c r="U913" i="3" s="1"/>
  <c r="AJ913" i="3"/>
  <c r="AU913" i="3"/>
  <c r="AV913" i="3" s="1"/>
  <c r="AR908" i="3"/>
  <c r="Z913" i="3" l="1"/>
  <c r="AA912" i="3"/>
  <c r="AE911" i="3"/>
  <c r="AF911" i="3" s="1"/>
  <c r="AH911" i="3" s="1"/>
  <c r="AI911" i="3" s="1"/>
  <c r="AS908" i="3"/>
  <c r="AT908" i="3" s="1"/>
  <c r="K908" i="3" s="1"/>
  <c r="AP912" i="3"/>
  <c r="AQ912" i="3" s="1"/>
  <c r="J912" i="3" s="1"/>
  <c r="AB912" i="3"/>
  <c r="AE912" i="3" s="1"/>
  <c r="AC913" i="3"/>
  <c r="AF910" i="3"/>
  <c r="AH910" i="3" s="1"/>
  <c r="AI910" i="3" s="1"/>
  <c r="AS909" i="3"/>
  <c r="AR909" i="3"/>
  <c r="S915" i="3"/>
  <c r="Q915" i="3"/>
  <c r="AN915" i="3"/>
  <c r="O915" i="3"/>
  <c r="T915" i="3"/>
  <c r="R915" i="3"/>
  <c r="AL908" i="3"/>
  <c r="AM908" i="3" s="1"/>
  <c r="H908" i="3" s="1"/>
  <c r="I908" i="3" s="1"/>
  <c r="BA908" i="3" s="1"/>
  <c r="L917" i="3"/>
  <c r="M916" i="3"/>
  <c r="X913" i="3"/>
  <c r="AB913" i="3" s="1"/>
  <c r="AJ914" i="3"/>
  <c r="P914" i="3"/>
  <c r="X914" i="3" s="1"/>
  <c r="AU914" i="3"/>
  <c r="AV914" i="3" s="1"/>
  <c r="AD912" i="3"/>
  <c r="AO914" i="3"/>
  <c r="V914" i="3"/>
  <c r="W914" i="3" s="1"/>
  <c r="AK909" i="3"/>
  <c r="AG910" i="3" l="1"/>
  <c r="AG911" i="3"/>
  <c r="AA913" i="3"/>
  <c r="AK910" i="3"/>
  <c r="AL910" i="3" s="1"/>
  <c r="AM910" i="3" s="1"/>
  <c r="H910" i="3" s="1"/>
  <c r="I910" i="3" s="1"/>
  <c r="BA910" i="3" s="1"/>
  <c r="Y914" i="3"/>
  <c r="AE913" i="3"/>
  <c r="AD913" i="3"/>
  <c r="L918" i="3"/>
  <c r="AL909" i="3"/>
  <c r="AM909" i="3" s="1"/>
  <c r="H909" i="3" s="1"/>
  <c r="I909" i="3" s="1"/>
  <c r="BA909" i="3" s="1"/>
  <c r="AF912" i="3"/>
  <c r="AG912" i="3" s="1"/>
  <c r="AS911" i="3"/>
  <c r="AR911" i="3"/>
  <c r="V915" i="3"/>
  <c r="W915" i="3" s="1"/>
  <c r="BC908" i="3"/>
  <c r="BB908" i="3"/>
  <c r="P915" i="3"/>
  <c r="X915" i="3" s="1"/>
  <c r="AJ915" i="3"/>
  <c r="AU915" i="3"/>
  <c r="AV915" i="3" s="1"/>
  <c r="AS910" i="3"/>
  <c r="AR910" i="3"/>
  <c r="AX908" i="3"/>
  <c r="AY908" i="3" s="1"/>
  <c r="Y913" i="3"/>
  <c r="AP913" i="3"/>
  <c r="AQ913" i="3" s="1"/>
  <c r="J913" i="3" s="1"/>
  <c r="M917" i="3"/>
  <c r="N917" i="3" s="1"/>
  <c r="U914" i="3"/>
  <c r="Z914" i="3" s="1"/>
  <c r="AK911" i="3"/>
  <c r="AO915" i="3"/>
  <c r="S916" i="3"/>
  <c r="R916" i="3"/>
  <c r="AN916" i="3"/>
  <c r="Q916" i="3"/>
  <c r="T916" i="3"/>
  <c r="O916" i="3"/>
  <c r="N916" i="3"/>
  <c r="AT909" i="3"/>
  <c r="K909" i="3" s="1"/>
  <c r="U915" i="3" l="1"/>
  <c r="Z915" i="3" s="1"/>
  <c r="AH912" i="3"/>
  <c r="AI912" i="3" s="1"/>
  <c r="AS912" i="3" s="1"/>
  <c r="AO916" i="3"/>
  <c r="AT911" i="3"/>
  <c r="K911" i="3" s="1"/>
  <c r="AX911" i="3" s="1"/>
  <c r="AY911" i="3" s="1"/>
  <c r="AT910" i="3"/>
  <c r="K910" i="3" s="1"/>
  <c r="Y915" i="3"/>
  <c r="BC909" i="3"/>
  <c r="BB909" i="3"/>
  <c r="M918" i="3"/>
  <c r="L919" i="3"/>
  <c r="AF913" i="3"/>
  <c r="AH913" i="3" s="1"/>
  <c r="AI913" i="3" s="1"/>
  <c r="BB910" i="3"/>
  <c r="BC910" i="3"/>
  <c r="AL911" i="3"/>
  <c r="AM911" i="3" s="1"/>
  <c r="H911" i="3" s="1"/>
  <c r="I911" i="3" s="1"/>
  <c r="BA911" i="3" s="1"/>
  <c r="P916" i="3"/>
  <c r="U916" i="3" s="1"/>
  <c r="AJ916" i="3"/>
  <c r="AU916" i="3"/>
  <c r="AV916" i="3" s="1"/>
  <c r="AC914" i="3"/>
  <c r="AB914" i="3"/>
  <c r="AA914" i="3"/>
  <c r="AP914" i="3"/>
  <c r="AQ914" i="3" s="1"/>
  <c r="J914" i="3" s="1"/>
  <c r="AX909" i="3"/>
  <c r="AY909" i="3" s="1"/>
  <c r="V916" i="3"/>
  <c r="W916" i="3" s="1"/>
  <c r="AN917" i="3"/>
  <c r="T917" i="3"/>
  <c r="O917" i="3"/>
  <c r="R917" i="3"/>
  <c r="Q917" i="3"/>
  <c r="S917" i="3"/>
  <c r="AA915" i="3" l="1"/>
  <c r="AP915" i="3"/>
  <c r="AQ915" i="3" s="1"/>
  <c r="J915" i="3" s="1"/>
  <c r="AK912" i="3"/>
  <c r="AL912" i="3" s="1"/>
  <c r="AM912" i="3" s="1"/>
  <c r="H912" i="3" s="1"/>
  <c r="I912" i="3" s="1"/>
  <c r="BA912" i="3" s="1"/>
  <c r="AC915" i="3"/>
  <c r="AB915" i="3"/>
  <c r="AR912" i="3"/>
  <c r="AT912" i="3" s="1"/>
  <c r="K912" i="3" s="1"/>
  <c r="AG913" i="3"/>
  <c r="AK913" i="3" s="1"/>
  <c r="AX910" i="3"/>
  <c r="AY910" i="3" s="1"/>
  <c r="Z916" i="3"/>
  <c r="AC916" i="3" s="1"/>
  <c r="X916" i="3"/>
  <c r="Y916" i="3" s="1"/>
  <c r="AS913" i="3"/>
  <c r="AR913" i="3"/>
  <c r="BB911" i="3"/>
  <c r="BC911" i="3"/>
  <c r="AJ917" i="3"/>
  <c r="P917" i="3"/>
  <c r="X917" i="3" s="1"/>
  <c r="AU917" i="3"/>
  <c r="AV917" i="3" s="1"/>
  <c r="AD914" i="3"/>
  <c r="AE914" i="3"/>
  <c r="S918" i="3"/>
  <c r="R918" i="3"/>
  <c r="AN918" i="3"/>
  <c r="AO918" i="3" s="1"/>
  <c r="Q918" i="3"/>
  <c r="T918" i="3"/>
  <c r="O918" i="3"/>
  <c r="N918" i="3"/>
  <c r="L920" i="3"/>
  <c r="M919" i="3"/>
  <c r="N919" i="3" s="1"/>
  <c r="V917" i="3"/>
  <c r="W917" i="3" s="1"/>
  <c r="AD915" i="3"/>
  <c r="AE915" i="3"/>
  <c r="AO917" i="3"/>
  <c r="AT913" i="3" l="1"/>
  <c r="K913" i="3" s="1"/>
  <c r="AX913" i="3" s="1"/>
  <c r="AY913" i="3" s="1"/>
  <c r="AP916" i="3"/>
  <c r="AQ916" i="3" s="1"/>
  <c r="J916" i="3" s="1"/>
  <c r="AB916" i="3"/>
  <c r="AE916" i="3" s="1"/>
  <c r="AA916" i="3"/>
  <c r="U917" i="3"/>
  <c r="Z917" i="3" s="1"/>
  <c r="AC917" i="3" s="1"/>
  <c r="Y917" i="3"/>
  <c r="BB912" i="3"/>
  <c r="BC912" i="3"/>
  <c r="V918" i="3"/>
  <c r="W918" i="3" s="1"/>
  <c r="L921" i="3"/>
  <c r="AX912" i="3"/>
  <c r="AY912" i="3" s="1"/>
  <c r="M920" i="3"/>
  <c r="S919" i="3"/>
  <c r="R919" i="3"/>
  <c r="AN919" i="3"/>
  <c r="O919" i="3"/>
  <c r="Q919" i="3"/>
  <c r="T919" i="3"/>
  <c r="AF915" i="3"/>
  <c r="AH915" i="3" s="1"/>
  <c r="AI915" i="3" s="1"/>
  <c r="AF914" i="3"/>
  <c r="AH914" i="3" s="1"/>
  <c r="AI914" i="3" s="1"/>
  <c r="AL913" i="3"/>
  <c r="AM913" i="3" s="1"/>
  <c r="H913" i="3" s="1"/>
  <c r="I913" i="3" s="1"/>
  <c r="BA913" i="3" s="1"/>
  <c r="P918" i="3"/>
  <c r="X918" i="3" s="1"/>
  <c r="AU918" i="3"/>
  <c r="AV918" i="3" s="1"/>
  <c r="AJ918" i="3"/>
  <c r="AD916" i="3" l="1"/>
  <c r="AG915" i="3"/>
  <c r="AS915" i="3" s="1"/>
  <c r="AG914" i="3"/>
  <c r="AK914" i="3" s="1"/>
  <c r="AA917" i="3"/>
  <c r="AB917" i="3"/>
  <c r="AE917" i="3" s="1"/>
  <c r="AP917" i="3"/>
  <c r="AQ917" i="3" s="1"/>
  <c r="J917" i="3" s="1"/>
  <c r="Y918" i="3"/>
  <c r="AR914" i="3"/>
  <c r="S920" i="3"/>
  <c r="AN920" i="3"/>
  <c r="Q920" i="3"/>
  <c r="T920" i="3"/>
  <c r="R920" i="3"/>
  <c r="O920" i="3"/>
  <c r="V919" i="3"/>
  <c r="W919" i="3" s="1"/>
  <c r="AU919" i="3"/>
  <c r="AV919" i="3" s="1"/>
  <c r="AJ919" i="3"/>
  <c r="P919" i="3"/>
  <c r="X919" i="3" s="1"/>
  <c r="L922" i="3"/>
  <c r="M921" i="3"/>
  <c r="N921" i="3" s="1"/>
  <c r="AO919" i="3"/>
  <c r="U918" i="3"/>
  <c r="Z918" i="3" s="1"/>
  <c r="AR915" i="3"/>
  <c r="AF916" i="3"/>
  <c r="AG916" i="3" s="1"/>
  <c r="BC913" i="3"/>
  <c r="BB913" i="3"/>
  <c r="N920" i="3"/>
  <c r="AK915" i="3" l="1"/>
  <c r="AL915" i="3" s="1"/>
  <c r="AM915" i="3" s="1"/>
  <c r="H915" i="3" s="1"/>
  <c r="I915" i="3" s="1"/>
  <c r="BA915" i="3" s="1"/>
  <c r="AS914" i="3"/>
  <c r="AT914" i="3" s="1"/>
  <c r="K914" i="3" s="1"/>
  <c r="AX914" i="3" s="1"/>
  <c r="AY914" i="3" s="1"/>
  <c r="AD917" i="3"/>
  <c r="AT915" i="3"/>
  <c r="K915" i="3" s="1"/>
  <c r="AX915" i="3" s="1"/>
  <c r="AY915" i="3" s="1"/>
  <c r="AO920" i="3"/>
  <c r="U919" i="3"/>
  <c r="Z919" i="3" s="1"/>
  <c r="AP919" i="3" s="1"/>
  <c r="AQ919" i="3" s="1"/>
  <c r="J919" i="3" s="1"/>
  <c r="P920" i="3"/>
  <c r="X920" i="3" s="1"/>
  <c r="AJ920" i="3"/>
  <c r="AU920" i="3"/>
  <c r="AV920" i="3" s="1"/>
  <c r="AH916" i="3"/>
  <c r="AI916" i="3" s="1"/>
  <c r="AL914" i="3"/>
  <c r="AM914" i="3" s="1"/>
  <c r="H914" i="3" s="1"/>
  <c r="I914" i="3" s="1"/>
  <c r="BA914" i="3" s="1"/>
  <c r="AF917" i="3"/>
  <c r="L923" i="3"/>
  <c r="M922" i="3"/>
  <c r="N922" i="3" s="1"/>
  <c r="Y919" i="3"/>
  <c r="AC918" i="3"/>
  <c r="AA918" i="3"/>
  <c r="AB918" i="3"/>
  <c r="S921" i="3"/>
  <c r="R921" i="3"/>
  <c r="T921" i="3"/>
  <c r="AN921" i="3"/>
  <c r="O921" i="3"/>
  <c r="Q921" i="3"/>
  <c r="V920" i="3"/>
  <c r="W920" i="3" s="1"/>
  <c r="AP918" i="3"/>
  <c r="AQ918" i="3" s="1"/>
  <c r="J918" i="3" s="1"/>
  <c r="AH917" i="3" l="1"/>
  <c r="AI917" i="3" s="1"/>
  <c r="AS917" i="3" s="1"/>
  <c r="AG917" i="3"/>
  <c r="U920" i="3"/>
  <c r="Z920" i="3" s="1"/>
  <c r="AB920" i="3" s="1"/>
  <c r="Y920" i="3"/>
  <c r="BB914" i="3"/>
  <c r="BC914" i="3"/>
  <c r="BC915" i="3"/>
  <c r="BB915" i="3"/>
  <c r="AS916" i="3"/>
  <c r="AR916" i="3"/>
  <c r="V921" i="3"/>
  <c r="W921" i="3" s="1"/>
  <c r="AE918" i="3"/>
  <c r="AD918" i="3"/>
  <c r="L924" i="3"/>
  <c r="AJ921" i="3"/>
  <c r="P921" i="3"/>
  <c r="U921" i="3" s="1"/>
  <c r="AU921" i="3"/>
  <c r="AV921" i="3" s="1"/>
  <c r="AA919" i="3"/>
  <c r="AB919" i="3"/>
  <c r="AC919" i="3"/>
  <c r="M923" i="3"/>
  <c r="AO921" i="3"/>
  <c r="AN922" i="3"/>
  <c r="S922" i="3"/>
  <c r="Q922" i="3"/>
  <c r="T922" i="3"/>
  <c r="O922" i="3"/>
  <c r="R922" i="3"/>
  <c r="AK916" i="3"/>
  <c r="AR917" i="3" l="1"/>
  <c r="AK917" i="3"/>
  <c r="AL917" i="3" s="1"/>
  <c r="AM917" i="3" s="1"/>
  <c r="H917" i="3" s="1"/>
  <c r="I917" i="3" s="1"/>
  <c r="BA917" i="3" s="1"/>
  <c r="AP920" i="3"/>
  <c r="AQ920" i="3" s="1"/>
  <c r="J920" i="3" s="1"/>
  <c r="AA920" i="3"/>
  <c r="AC920" i="3"/>
  <c r="AO922" i="3"/>
  <c r="Z921" i="3"/>
  <c r="AC921" i="3" s="1"/>
  <c r="AT917" i="3"/>
  <c r="K917" i="3" s="1"/>
  <c r="AX917" i="3" s="1"/>
  <c r="AY917" i="3" s="1"/>
  <c r="AT916" i="3"/>
  <c r="K916" i="3" s="1"/>
  <c r="X921" i="3"/>
  <c r="V922" i="3"/>
  <c r="W922" i="3" s="1"/>
  <c r="AJ922" i="3"/>
  <c r="AU922" i="3"/>
  <c r="AV922" i="3" s="1"/>
  <c r="P922" i="3"/>
  <c r="X922" i="3" s="1"/>
  <c r="R923" i="3"/>
  <c r="AN923" i="3"/>
  <c r="S923" i="3"/>
  <c r="T923" i="3"/>
  <c r="Q923" i="3"/>
  <c r="O923" i="3"/>
  <c r="L925" i="3"/>
  <c r="M924" i="3"/>
  <c r="N924" i="3" s="1"/>
  <c r="AD919" i="3"/>
  <c r="AE919" i="3"/>
  <c r="AE920" i="3"/>
  <c r="AD920" i="3"/>
  <c r="N923" i="3"/>
  <c r="AL916" i="3"/>
  <c r="AM916" i="3" s="1"/>
  <c r="H916" i="3" s="1"/>
  <c r="I916" i="3" s="1"/>
  <c r="BA916" i="3" s="1"/>
  <c r="AF918" i="3"/>
  <c r="AH918" i="3" s="1"/>
  <c r="AI918" i="3" s="1"/>
  <c r="AA921" i="3" l="1"/>
  <c r="AG918" i="3"/>
  <c r="U922" i="3"/>
  <c r="Z922" i="3" s="1"/>
  <c r="AP922" i="3" s="1"/>
  <c r="AQ922" i="3" s="1"/>
  <c r="J922" i="3" s="1"/>
  <c r="BB916" i="3"/>
  <c r="BC916" i="3"/>
  <c r="M925" i="3"/>
  <c r="N925" i="3" s="1"/>
  <c r="AO923" i="3"/>
  <c r="Y922" i="3"/>
  <c r="BB917" i="3"/>
  <c r="BC917" i="3"/>
  <c r="AK918" i="3"/>
  <c r="AX916" i="3"/>
  <c r="AY916" i="3" s="1"/>
  <c r="AS918" i="3"/>
  <c r="AR918" i="3"/>
  <c r="V923" i="3"/>
  <c r="W923" i="3" s="1"/>
  <c r="AP921" i="3"/>
  <c r="AQ921" i="3" s="1"/>
  <c r="J921" i="3" s="1"/>
  <c r="Y921" i="3"/>
  <c r="AF920" i="3"/>
  <c r="AH920" i="3" s="1"/>
  <c r="AI920" i="3" s="1"/>
  <c r="AF919" i="3"/>
  <c r="AG919" i="3" s="1"/>
  <c r="L926" i="3"/>
  <c r="S924" i="3"/>
  <c r="T924" i="3"/>
  <c r="AN924" i="3"/>
  <c r="O924" i="3"/>
  <c r="Q924" i="3"/>
  <c r="R924" i="3"/>
  <c r="P923" i="3"/>
  <c r="U923" i="3" s="1"/>
  <c r="AJ923" i="3"/>
  <c r="AU923" i="3"/>
  <c r="AV923" i="3" s="1"/>
  <c r="AB921" i="3"/>
  <c r="AG920" i="3" l="1"/>
  <c r="AK920" i="3" s="1"/>
  <c r="Z923" i="3"/>
  <c r="AC923" i="3" s="1"/>
  <c r="AH919" i="3"/>
  <c r="AI919" i="3" s="1"/>
  <c r="AK919" i="3" s="1"/>
  <c r="AR920" i="3"/>
  <c r="P924" i="3"/>
  <c r="X924" i="3" s="1"/>
  <c r="AJ924" i="3"/>
  <c r="AU924" i="3"/>
  <c r="AV924" i="3" s="1"/>
  <c r="X923" i="3"/>
  <c r="M926" i="3"/>
  <c r="AL918" i="3"/>
  <c r="AM918" i="3" s="1"/>
  <c r="H918" i="3" s="1"/>
  <c r="I918" i="3" s="1"/>
  <c r="BA918" i="3" s="1"/>
  <c r="L927" i="3"/>
  <c r="S925" i="3"/>
  <c r="O925" i="3"/>
  <c r="AN925" i="3"/>
  <c r="T925" i="3"/>
  <c r="R925" i="3"/>
  <c r="Q925" i="3"/>
  <c r="AD921" i="3"/>
  <c r="AE921" i="3"/>
  <c r="AO924" i="3"/>
  <c r="AB922" i="3"/>
  <c r="AA922" i="3"/>
  <c r="AC922" i="3"/>
  <c r="V924" i="3"/>
  <c r="W924" i="3" s="1"/>
  <c r="AT918" i="3"/>
  <c r="K918" i="3" s="1"/>
  <c r="AS920" i="3" l="1"/>
  <c r="AT920" i="3" s="1"/>
  <c r="K920" i="3" s="1"/>
  <c r="AX920" i="3" s="1"/>
  <c r="AY920" i="3" s="1"/>
  <c r="AA923" i="3"/>
  <c r="AS919" i="3"/>
  <c r="AR919" i="3"/>
  <c r="AL919" i="3"/>
  <c r="AM919" i="3" s="1"/>
  <c r="H919" i="3" s="1"/>
  <c r="I919" i="3" s="1"/>
  <c r="BA919" i="3" s="1"/>
  <c r="U924" i="3"/>
  <c r="Z924" i="3" s="1"/>
  <c r="AA924" i="3" s="1"/>
  <c r="M927" i="3"/>
  <c r="Y924" i="3"/>
  <c r="AJ925" i="3"/>
  <c r="P925" i="3"/>
  <c r="U925" i="3" s="1"/>
  <c r="AU925" i="3"/>
  <c r="AV925" i="3" s="1"/>
  <c r="AL920" i="3"/>
  <c r="AM920" i="3" s="1"/>
  <c r="H920" i="3" s="1"/>
  <c r="I920" i="3" s="1"/>
  <c r="BA920" i="3" s="1"/>
  <c r="Y923" i="3"/>
  <c r="AP923" i="3"/>
  <c r="AQ923" i="3" s="1"/>
  <c r="J923" i="3" s="1"/>
  <c r="AO925" i="3"/>
  <c r="AB923" i="3"/>
  <c r="L928" i="3"/>
  <c r="V925" i="3"/>
  <c r="W925" i="3" s="1"/>
  <c r="AD922" i="3"/>
  <c r="AE922" i="3"/>
  <c r="BB918" i="3"/>
  <c r="BC918" i="3"/>
  <c r="AF921" i="3"/>
  <c r="AG921" i="3" s="1"/>
  <c r="S926" i="3"/>
  <c r="T926" i="3"/>
  <c r="AN926" i="3"/>
  <c r="R926" i="3"/>
  <c r="Q926" i="3"/>
  <c r="O926" i="3"/>
  <c r="AX918" i="3"/>
  <c r="AY918" i="3" s="1"/>
  <c r="N926" i="3"/>
  <c r="AT919" i="3" l="1"/>
  <c r="K919" i="3" s="1"/>
  <c r="AX919" i="3" s="1"/>
  <c r="AY919" i="3" s="1"/>
  <c r="BC919" i="3"/>
  <c r="BB919" i="3"/>
  <c r="AP924" i="3"/>
  <c r="AQ924" i="3" s="1"/>
  <c r="J924" i="3" s="1"/>
  <c r="AB924" i="3"/>
  <c r="Z925" i="3"/>
  <c r="AC925" i="3" s="1"/>
  <c r="AC924" i="3"/>
  <c r="AE923" i="3"/>
  <c r="AD923" i="3"/>
  <c r="P926" i="3"/>
  <c r="U926" i="3" s="1"/>
  <c r="AU926" i="3"/>
  <c r="AV926" i="3" s="1"/>
  <c r="AJ926" i="3"/>
  <c r="X925" i="3"/>
  <c r="AH921" i="3"/>
  <c r="AI921" i="3" s="1"/>
  <c r="AF922" i="3"/>
  <c r="AG922" i="3" s="1"/>
  <c r="AO926" i="3"/>
  <c r="BC920" i="3"/>
  <c r="BB920" i="3"/>
  <c r="M928" i="3"/>
  <c r="N928" i="3" s="1"/>
  <c r="AN927" i="3"/>
  <c r="Q927" i="3"/>
  <c r="S927" i="3"/>
  <c r="R927" i="3"/>
  <c r="O927" i="3"/>
  <c r="T927" i="3"/>
  <c r="V926" i="3"/>
  <c r="W926" i="3" s="1"/>
  <c r="L929" i="3"/>
  <c r="N927" i="3"/>
  <c r="AD924" i="3" l="1"/>
  <c r="AO927" i="3"/>
  <c r="AE924" i="3"/>
  <c r="AF924" i="3" s="1"/>
  <c r="AA925" i="3"/>
  <c r="Z926" i="3"/>
  <c r="AC926" i="3" s="1"/>
  <c r="AS921" i="3"/>
  <c r="AR921" i="3"/>
  <c r="AH922" i="3"/>
  <c r="AI922" i="3" s="1"/>
  <c r="AK922" i="3" s="1"/>
  <c r="AK921" i="3"/>
  <c r="L930" i="3"/>
  <c r="X926" i="3"/>
  <c r="V927" i="3"/>
  <c r="W927" i="3" s="1"/>
  <c r="M929" i="3"/>
  <c r="N929" i="3" s="1"/>
  <c r="Y925" i="3"/>
  <c r="AP925" i="3"/>
  <c r="AQ925" i="3" s="1"/>
  <c r="J925" i="3" s="1"/>
  <c r="P927" i="3"/>
  <c r="X927" i="3" s="1"/>
  <c r="AU927" i="3"/>
  <c r="AV927" i="3" s="1"/>
  <c r="AJ927" i="3"/>
  <c r="S928" i="3"/>
  <c r="AN928" i="3"/>
  <c r="T928" i="3"/>
  <c r="O928" i="3"/>
  <c r="R928" i="3"/>
  <c r="Q928" i="3"/>
  <c r="AF923" i="3"/>
  <c r="AG923" i="3" s="1"/>
  <c r="AB925" i="3"/>
  <c r="AH924" i="3" l="1"/>
  <c r="AI924" i="3" s="1"/>
  <c r="AS924" i="3" s="1"/>
  <c r="AG924" i="3"/>
  <c r="AB926" i="3"/>
  <c r="AT921" i="3"/>
  <c r="K921" i="3" s="1"/>
  <c r="AX921" i="3" s="1"/>
  <c r="AY921" i="3" s="1"/>
  <c r="AH923" i="3"/>
  <c r="AI923" i="3" s="1"/>
  <c r="AS923" i="3" s="1"/>
  <c r="AO928" i="3"/>
  <c r="AD926" i="3"/>
  <c r="AE926" i="3"/>
  <c r="Y927" i="3"/>
  <c r="M930" i="3"/>
  <c r="N930" i="3" s="1"/>
  <c r="AL921" i="3"/>
  <c r="AM921" i="3" s="1"/>
  <c r="H921" i="3" s="1"/>
  <c r="I921" i="3" s="1"/>
  <c r="BA921" i="3" s="1"/>
  <c r="AE925" i="3"/>
  <c r="AD925" i="3"/>
  <c r="AL922" i="3"/>
  <c r="AM922" i="3" s="1"/>
  <c r="H922" i="3" s="1"/>
  <c r="I922" i="3" s="1"/>
  <c r="BA922" i="3" s="1"/>
  <c r="AJ928" i="3"/>
  <c r="P928" i="3"/>
  <c r="X928" i="3" s="1"/>
  <c r="AU928" i="3"/>
  <c r="AV928" i="3" s="1"/>
  <c r="U927" i="3"/>
  <c r="Z927" i="3" s="1"/>
  <c r="AP927" i="3" s="1"/>
  <c r="AQ927" i="3" s="1"/>
  <c r="J927" i="3" s="1"/>
  <c r="V928" i="3"/>
  <c r="W928" i="3" s="1"/>
  <c r="AP926" i="3"/>
  <c r="AQ926" i="3" s="1"/>
  <c r="J926" i="3" s="1"/>
  <c r="Y926" i="3"/>
  <c r="L931" i="3"/>
  <c r="AN929" i="3"/>
  <c r="R929" i="3"/>
  <c r="S929" i="3"/>
  <c r="Q929" i="3"/>
  <c r="O929" i="3"/>
  <c r="T929" i="3"/>
  <c r="AR922" i="3"/>
  <c r="AS922" i="3"/>
  <c r="AA926" i="3"/>
  <c r="AR924" i="3" l="1"/>
  <c r="AK924" i="3"/>
  <c r="AL924" i="3" s="1"/>
  <c r="AM924" i="3" s="1"/>
  <c r="H924" i="3" s="1"/>
  <c r="I924" i="3" s="1"/>
  <c r="BA924" i="3" s="1"/>
  <c r="AR923" i="3"/>
  <c r="AK923" i="3"/>
  <c r="AT923" i="3"/>
  <c r="K923" i="3" s="1"/>
  <c r="AO929" i="3"/>
  <c r="Y928" i="3"/>
  <c r="BC922" i="3"/>
  <c r="BB922" i="3"/>
  <c r="AX923" i="3"/>
  <c r="AY923" i="3" s="1"/>
  <c r="V929" i="3"/>
  <c r="W929" i="3" s="1"/>
  <c r="AU929" i="3"/>
  <c r="AV929" i="3" s="1"/>
  <c r="AJ929" i="3"/>
  <c r="P929" i="3"/>
  <c r="U929" i="3" s="1"/>
  <c r="S930" i="3"/>
  <c r="AN930" i="3"/>
  <c r="R930" i="3"/>
  <c r="T930" i="3"/>
  <c r="O930" i="3"/>
  <c r="Q930" i="3"/>
  <c r="L932" i="3"/>
  <c r="M931" i="3"/>
  <c r="AF925" i="3"/>
  <c r="AH925" i="3" s="1"/>
  <c r="AI925" i="3" s="1"/>
  <c r="BB921" i="3"/>
  <c r="BC921" i="3"/>
  <c r="AT922" i="3"/>
  <c r="K922" i="3" s="1"/>
  <c r="U928" i="3"/>
  <c r="Z928" i="3" s="1"/>
  <c r="AP928" i="3" s="1"/>
  <c r="AQ928" i="3" s="1"/>
  <c r="J928" i="3" s="1"/>
  <c r="AA927" i="3"/>
  <c r="AC927" i="3"/>
  <c r="AB927" i="3"/>
  <c r="AT924" i="3"/>
  <c r="K924" i="3" s="1"/>
  <c r="AF926" i="3"/>
  <c r="AH926" i="3" s="1"/>
  <c r="AI926" i="3" s="1"/>
  <c r="AL923" i="3"/>
  <c r="AM923" i="3" s="1"/>
  <c r="H923" i="3" s="1"/>
  <c r="I923" i="3" s="1"/>
  <c r="BA923" i="3" s="1"/>
  <c r="AG925" i="3" l="1"/>
  <c r="AG926" i="3"/>
  <c r="AK926" i="3" s="1"/>
  <c r="AK925" i="3"/>
  <c r="AL925" i="3" s="1"/>
  <c r="AM925" i="3" s="1"/>
  <c r="H925" i="3" s="1"/>
  <c r="I925" i="3" s="1"/>
  <c r="BA925" i="3" s="1"/>
  <c r="AO930" i="3"/>
  <c r="Z929" i="3"/>
  <c r="AC929" i="3" s="1"/>
  <c r="AR926" i="3"/>
  <c r="BC923" i="3"/>
  <c r="BB923" i="3"/>
  <c r="BB924" i="3"/>
  <c r="BC924" i="3"/>
  <c r="L933" i="3"/>
  <c r="AU930" i="3"/>
  <c r="AV930" i="3" s="1"/>
  <c r="P930" i="3"/>
  <c r="U930" i="3" s="1"/>
  <c r="AJ930" i="3"/>
  <c r="V930" i="3"/>
  <c r="W930" i="3" s="1"/>
  <c r="AS925" i="3"/>
  <c r="AR925" i="3"/>
  <c r="X929" i="3"/>
  <c r="S931" i="3"/>
  <c r="AN931" i="3"/>
  <c r="Q931" i="3"/>
  <c r="R931" i="3"/>
  <c r="O931" i="3"/>
  <c r="T931" i="3"/>
  <c r="N931" i="3"/>
  <c r="AX922" i="3"/>
  <c r="AY922" i="3" s="1"/>
  <c r="AX924" i="3"/>
  <c r="AY924" i="3" s="1"/>
  <c r="AE927" i="3"/>
  <c r="AD927" i="3"/>
  <c r="AA928" i="3"/>
  <c r="AB928" i="3"/>
  <c r="AC928" i="3"/>
  <c r="M932" i="3"/>
  <c r="AS926" i="3" l="1"/>
  <c r="AT926" i="3" s="1"/>
  <c r="K926" i="3" s="1"/>
  <c r="AX926" i="3" s="1"/>
  <c r="AY926" i="3" s="1"/>
  <c r="AA929" i="3"/>
  <c r="AT925" i="3"/>
  <c r="K925" i="3" s="1"/>
  <c r="Z930" i="3"/>
  <c r="AC930" i="3" s="1"/>
  <c r="AF927" i="3"/>
  <c r="AH927" i="3" s="1"/>
  <c r="AI927" i="3" s="1"/>
  <c r="AX925" i="3"/>
  <c r="AY925" i="3" s="1"/>
  <c r="X930" i="3"/>
  <c r="M933" i="3"/>
  <c r="N933" i="3" s="1"/>
  <c r="AO931" i="3"/>
  <c r="AL926" i="3"/>
  <c r="AM926" i="3" s="1"/>
  <c r="H926" i="3" s="1"/>
  <c r="I926" i="3" s="1"/>
  <c r="BA926" i="3" s="1"/>
  <c r="AD928" i="3"/>
  <c r="AE928" i="3"/>
  <c r="BB925" i="3"/>
  <c r="BC925" i="3"/>
  <c r="V931" i="3"/>
  <c r="W931" i="3" s="1"/>
  <c r="AP929" i="3"/>
  <c r="AQ929" i="3" s="1"/>
  <c r="J929" i="3" s="1"/>
  <c r="Y929" i="3"/>
  <c r="AN932" i="3"/>
  <c r="T932" i="3"/>
  <c r="Q932" i="3"/>
  <c r="R932" i="3"/>
  <c r="S932" i="3"/>
  <c r="O932" i="3"/>
  <c r="L934" i="3"/>
  <c r="AB929" i="3"/>
  <c r="N932" i="3"/>
  <c r="AJ931" i="3"/>
  <c r="AU931" i="3"/>
  <c r="AV931" i="3" s="1"/>
  <c r="P931" i="3"/>
  <c r="X931" i="3" s="1"/>
  <c r="AB930" i="3" l="1"/>
  <c r="AG927" i="3"/>
  <c r="AK927" i="3" s="1"/>
  <c r="AR927" i="3"/>
  <c r="AS927" i="3"/>
  <c r="Y931" i="3"/>
  <c r="BB926" i="3"/>
  <c r="BC926" i="3"/>
  <c r="U931" i="3"/>
  <c r="Z931" i="3" s="1"/>
  <c r="AP931" i="3" s="1"/>
  <c r="AQ931" i="3" s="1"/>
  <c r="J931" i="3" s="1"/>
  <c r="AE929" i="3"/>
  <c r="AD929" i="3"/>
  <c r="V932" i="3"/>
  <c r="W932" i="3" s="1"/>
  <c r="R933" i="3"/>
  <c r="S933" i="3"/>
  <c r="O933" i="3"/>
  <c r="AN933" i="3"/>
  <c r="Q933" i="3"/>
  <c r="T933" i="3"/>
  <c r="AD930" i="3"/>
  <c r="AE930" i="3"/>
  <c r="AU932" i="3"/>
  <c r="AV932" i="3" s="1"/>
  <c r="P932" i="3"/>
  <c r="U932" i="3" s="1"/>
  <c r="AJ932" i="3"/>
  <c r="L935" i="3"/>
  <c r="AO932" i="3"/>
  <c r="AP930" i="3"/>
  <c r="AQ930" i="3" s="1"/>
  <c r="J930" i="3" s="1"/>
  <c r="Y930" i="3"/>
  <c r="AA930" i="3"/>
  <c r="M934" i="3"/>
  <c r="AF928" i="3"/>
  <c r="AH928" i="3" s="1"/>
  <c r="AI928" i="3" s="1"/>
  <c r="Z932" i="3" l="1"/>
  <c r="AA932" i="3" s="1"/>
  <c r="X932" i="3"/>
  <c r="Y932" i="3" s="1"/>
  <c r="AR928" i="3"/>
  <c r="AF930" i="3"/>
  <c r="AH930" i="3" s="1"/>
  <c r="AI930" i="3" s="1"/>
  <c r="V933" i="3"/>
  <c r="W933" i="3" s="1"/>
  <c r="R934" i="3"/>
  <c r="T934" i="3"/>
  <c r="S934" i="3"/>
  <c r="O934" i="3"/>
  <c r="AN934" i="3"/>
  <c r="Q934" i="3"/>
  <c r="AB931" i="3"/>
  <c r="AC931" i="3"/>
  <c r="AA931" i="3"/>
  <c r="AO933" i="3"/>
  <c r="AF929" i="3"/>
  <c r="AH929" i="3" s="1"/>
  <c r="AI929" i="3" s="1"/>
  <c r="AG928" i="3"/>
  <c r="AK928" i="3" s="1"/>
  <c r="M935" i="3"/>
  <c r="N935" i="3" s="1"/>
  <c r="L936" i="3"/>
  <c r="P933" i="3"/>
  <c r="U933" i="3" s="1"/>
  <c r="AU933" i="3"/>
  <c r="AV933" i="3" s="1"/>
  <c r="AJ933" i="3"/>
  <c r="N934" i="3"/>
  <c r="AL927" i="3"/>
  <c r="AM927" i="3" s="1"/>
  <c r="H927" i="3" s="1"/>
  <c r="I927" i="3" s="1"/>
  <c r="BA927" i="3" s="1"/>
  <c r="AT927" i="3"/>
  <c r="K927" i="3" s="1"/>
  <c r="AC932" i="3" l="1"/>
  <c r="AB932" i="3"/>
  <c r="AP932" i="3"/>
  <c r="AQ932" i="3" s="1"/>
  <c r="J932" i="3" s="1"/>
  <c r="X933" i="3"/>
  <c r="AG930" i="3"/>
  <c r="AO934" i="3"/>
  <c r="Z933" i="3"/>
  <c r="AA933" i="3" s="1"/>
  <c r="BB927" i="3"/>
  <c r="BC927" i="3"/>
  <c r="AR929" i="3"/>
  <c r="AD932" i="3"/>
  <c r="AE932" i="3"/>
  <c r="Y933" i="3"/>
  <c r="AL928" i="3"/>
  <c r="AM928" i="3" s="1"/>
  <c r="H928" i="3" s="1"/>
  <c r="I928" i="3" s="1"/>
  <c r="BA928" i="3" s="1"/>
  <c r="AG929" i="3"/>
  <c r="AK929" i="3" s="1"/>
  <c r="V934" i="3"/>
  <c r="W934" i="3" s="1"/>
  <c r="AS930" i="3"/>
  <c r="AR930" i="3"/>
  <c r="AK930" i="3"/>
  <c r="AE931" i="3"/>
  <c r="AD931" i="3"/>
  <c r="M936" i="3"/>
  <c r="N936" i="3" s="1"/>
  <c r="R935" i="3"/>
  <c r="Q935" i="3"/>
  <c r="S935" i="3"/>
  <c r="O935" i="3"/>
  <c r="T935" i="3"/>
  <c r="AN935" i="3"/>
  <c r="AX927" i="3"/>
  <c r="AY927" i="3" s="1"/>
  <c r="L937" i="3"/>
  <c r="AJ934" i="3"/>
  <c r="P934" i="3"/>
  <c r="U934" i="3" s="1"/>
  <c r="Z934" i="3" s="1"/>
  <c r="AU934" i="3"/>
  <c r="AV934" i="3" s="1"/>
  <c r="AS928" i="3"/>
  <c r="AT928" i="3" s="1"/>
  <c r="K928" i="3" s="1"/>
  <c r="AO935" i="3" l="1"/>
  <c r="X934" i="3"/>
  <c r="AB934" i="3" s="1"/>
  <c r="AP933" i="3"/>
  <c r="AQ933" i="3" s="1"/>
  <c r="J933" i="3" s="1"/>
  <c r="AB933" i="3"/>
  <c r="AC933" i="3"/>
  <c r="AT930" i="3"/>
  <c r="K930" i="3" s="1"/>
  <c r="AX930" i="3" s="1"/>
  <c r="AY930" i="3" s="1"/>
  <c r="AS929" i="3"/>
  <c r="AT929" i="3" s="1"/>
  <c r="K929" i="3" s="1"/>
  <c r="AC934" i="3"/>
  <c r="AX928" i="3"/>
  <c r="AY928" i="3" s="1"/>
  <c r="AJ935" i="3"/>
  <c r="P935" i="3"/>
  <c r="X935" i="3" s="1"/>
  <c r="AU935" i="3"/>
  <c r="AV935" i="3" s="1"/>
  <c r="BB928" i="3"/>
  <c r="BC928" i="3"/>
  <c r="M937" i="3"/>
  <c r="V935" i="3"/>
  <c r="W935" i="3" s="1"/>
  <c r="AF932" i="3"/>
  <c r="AG932" i="3" s="1"/>
  <c r="R936" i="3"/>
  <c r="Q936" i="3"/>
  <c r="S936" i="3"/>
  <c r="T936" i="3"/>
  <c r="AN936" i="3"/>
  <c r="O936" i="3"/>
  <c r="AF931" i="3"/>
  <c r="AG931" i="3" s="1"/>
  <c r="L938" i="3"/>
  <c r="AL930" i="3"/>
  <c r="AM930" i="3" s="1"/>
  <c r="H930" i="3" s="1"/>
  <c r="I930" i="3" s="1"/>
  <c r="BA930" i="3" s="1"/>
  <c r="AL929" i="3"/>
  <c r="AM929" i="3" s="1"/>
  <c r="H929" i="3" s="1"/>
  <c r="I929" i="3" s="1"/>
  <c r="BA929" i="3" s="1"/>
  <c r="AP934" i="3" l="1"/>
  <c r="AQ934" i="3" s="1"/>
  <c r="J934" i="3" s="1"/>
  <c r="Y934" i="3"/>
  <c r="AD933" i="3"/>
  <c r="AA934" i="3"/>
  <c r="AO936" i="3"/>
  <c r="U935" i="3"/>
  <c r="Z935" i="3" s="1"/>
  <c r="AB935" i="3" s="1"/>
  <c r="AE933" i="3"/>
  <c r="AF933" i="3" s="1"/>
  <c r="AH933" i="3" s="1"/>
  <c r="AI933" i="3" s="1"/>
  <c r="AX929" i="3"/>
  <c r="AY929" i="3" s="1"/>
  <c r="AH931" i="3"/>
  <c r="AI931" i="3" s="1"/>
  <c r="AR931" i="3" s="1"/>
  <c r="AH932" i="3"/>
  <c r="AI932" i="3" s="1"/>
  <c r="AK932" i="3" s="1"/>
  <c r="L939" i="3"/>
  <c r="V936" i="3"/>
  <c r="W936" i="3" s="1"/>
  <c r="M938" i="3"/>
  <c r="N938" i="3" s="1"/>
  <c r="Y935" i="3"/>
  <c r="BC929" i="3"/>
  <c r="BB929" i="3"/>
  <c r="AJ936" i="3"/>
  <c r="P936" i="3"/>
  <c r="X936" i="3" s="1"/>
  <c r="AU936" i="3"/>
  <c r="AV936" i="3" s="1"/>
  <c r="AN937" i="3"/>
  <c r="R937" i="3"/>
  <c r="S937" i="3"/>
  <c r="T937" i="3"/>
  <c r="O937" i="3"/>
  <c r="Q937" i="3"/>
  <c r="AD934" i="3"/>
  <c r="AE934" i="3"/>
  <c r="BB930" i="3"/>
  <c r="BC930" i="3"/>
  <c r="N937" i="3"/>
  <c r="AA935" i="3" l="1"/>
  <c r="AP935" i="3"/>
  <c r="AQ935" i="3" s="1"/>
  <c r="J935" i="3" s="1"/>
  <c r="AC935" i="3"/>
  <c r="AD935" i="3" s="1"/>
  <c r="AG933" i="3"/>
  <c r="AS933" i="3" s="1"/>
  <c r="AK931" i="3"/>
  <c r="AL931" i="3" s="1"/>
  <c r="AM931" i="3" s="1"/>
  <c r="H931" i="3" s="1"/>
  <c r="I931" i="3" s="1"/>
  <c r="BA931" i="3" s="1"/>
  <c r="AS931" i="3"/>
  <c r="AT931" i="3" s="1"/>
  <c r="K931" i="3" s="1"/>
  <c r="AR932" i="3"/>
  <c r="AS932" i="3"/>
  <c r="U936" i="3"/>
  <c r="Z936" i="3" s="1"/>
  <c r="AP936" i="3" s="1"/>
  <c r="AQ936" i="3" s="1"/>
  <c r="J936" i="3" s="1"/>
  <c r="AR933" i="3"/>
  <c r="AF934" i="3"/>
  <c r="AG934" i="3" s="1"/>
  <c r="AO937" i="3"/>
  <c r="AE935" i="3"/>
  <c r="Y936" i="3"/>
  <c r="AL932" i="3"/>
  <c r="AM932" i="3" s="1"/>
  <c r="H932" i="3" s="1"/>
  <c r="I932" i="3" s="1"/>
  <c r="BA932" i="3" s="1"/>
  <c r="S938" i="3"/>
  <c r="AN938" i="3"/>
  <c r="R938" i="3"/>
  <c r="Q938" i="3"/>
  <c r="T938" i="3"/>
  <c r="O938" i="3"/>
  <c r="L940" i="3"/>
  <c r="AK933" i="3"/>
  <c r="P937" i="3"/>
  <c r="X937" i="3" s="1"/>
  <c r="AU937" i="3"/>
  <c r="AV937" i="3" s="1"/>
  <c r="AJ937" i="3"/>
  <c r="V937" i="3"/>
  <c r="W937" i="3" s="1"/>
  <c r="M939" i="3"/>
  <c r="N939" i="3" s="1"/>
  <c r="AH934" i="3" l="1"/>
  <c r="AI934" i="3" s="1"/>
  <c r="AS934" i="3" s="1"/>
  <c r="AT932" i="3"/>
  <c r="K932" i="3" s="1"/>
  <c r="AX932" i="3" s="1"/>
  <c r="AY932" i="3" s="1"/>
  <c r="AB936" i="3"/>
  <c r="AA936" i="3"/>
  <c r="AT933" i="3"/>
  <c r="K933" i="3" s="1"/>
  <c r="AX933" i="3" s="1"/>
  <c r="AY933" i="3" s="1"/>
  <c r="AC936" i="3"/>
  <c r="AE936" i="3" s="1"/>
  <c r="U937" i="3"/>
  <c r="Z937" i="3" s="1"/>
  <c r="AB937" i="3" s="1"/>
  <c r="Y937" i="3"/>
  <c r="BB932" i="3"/>
  <c r="BC932" i="3"/>
  <c r="AL933" i="3"/>
  <c r="AM933" i="3" s="1"/>
  <c r="H933" i="3" s="1"/>
  <c r="I933" i="3" s="1"/>
  <c r="BA933" i="3" s="1"/>
  <c r="AF935" i="3"/>
  <c r="AG935" i="3" s="1"/>
  <c r="AO938" i="3"/>
  <c r="AX931" i="3"/>
  <c r="AY931" i="3" s="1"/>
  <c r="V938" i="3"/>
  <c r="W938" i="3" s="1"/>
  <c r="BC931" i="3"/>
  <c r="BB931" i="3"/>
  <c r="P938" i="3"/>
  <c r="X938" i="3" s="1"/>
  <c r="AU938" i="3"/>
  <c r="AV938" i="3" s="1"/>
  <c r="AJ938" i="3"/>
  <c r="L941" i="3"/>
  <c r="M940" i="3"/>
  <c r="S939" i="3"/>
  <c r="R939" i="3"/>
  <c r="Q939" i="3"/>
  <c r="O939" i="3"/>
  <c r="AN939" i="3"/>
  <c r="T939" i="3"/>
  <c r="AK934" i="3" l="1"/>
  <c r="AL934" i="3" s="1"/>
  <c r="AM934" i="3" s="1"/>
  <c r="H934" i="3" s="1"/>
  <c r="I934" i="3" s="1"/>
  <c r="BA934" i="3" s="1"/>
  <c r="AR934" i="3"/>
  <c r="AH935" i="3"/>
  <c r="AI935" i="3" s="1"/>
  <c r="AD936" i="3"/>
  <c r="AP937" i="3"/>
  <c r="AQ937" i="3" s="1"/>
  <c r="J937" i="3" s="1"/>
  <c r="AC937" i="3"/>
  <c r="AA937" i="3"/>
  <c r="AO939" i="3"/>
  <c r="AK935" i="3"/>
  <c r="AL935" i="3" s="1"/>
  <c r="AM935" i="3" s="1"/>
  <c r="H935" i="3" s="1"/>
  <c r="I935" i="3" s="1"/>
  <c r="BA935" i="3" s="1"/>
  <c r="BC933" i="3"/>
  <c r="BB933" i="3"/>
  <c r="Y938" i="3"/>
  <c r="AT934" i="3"/>
  <c r="K934" i="3" s="1"/>
  <c r="R940" i="3"/>
  <c r="S940" i="3"/>
  <c r="T940" i="3"/>
  <c r="O940" i="3"/>
  <c r="Q940" i="3"/>
  <c r="AN940" i="3"/>
  <c r="AS935" i="3"/>
  <c r="AR935" i="3"/>
  <c r="U938" i="3"/>
  <c r="Z938" i="3" s="1"/>
  <c r="AF936" i="3"/>
  <c r="AG936" i="3" s="1"/>
  <c r="AE937" i="3"/>
  <c r="AD937" i="3"/>
  <c r="L942" i="3"/>
  <c r="M941" i="3"/>
  <c r="N941" i="3" s="1"/>
  <c r="AU939" i="3"/>
  <c r="AV939" i="3" s="1"/>
  <c r="AJ939" i="3"/>
  <c r="P939" i="3"/>
  <c r="X939" i="3" s="1"/>
  <c r="V939" i="3"/>
  <c r="W939" i="3" s="1"/>
  <c r="N940" i="3"/>
  <c r="AO940" i="3" l="1"/>
  <c r="U939" i="3"/>
  <c r="Z939" i="3" s="1"/>
  <c r="AA939" i="3" s="1"/>
  <c r="AT935" i="3"/>
  <c r="K935" i="3" s="1"/>
  <c r="AX935" i="3" s="1"/>
  <c r="AY935" i="3" s="1"/>
  <c r="BC934" i="3"/>
  <c r="BB934" i="3"/>
  <c r="Y939" i="3"/>
  <c r="AA938" i="3"/>
  <c r="AB938" i="3"/>
  <c r="AC938" i="3"/>
  <c r="S941" i="3"/>
  <c r="AN941" i="3"/>
  <c r="O941" i="3"/>
  <c r="R941" i="3"/>
  <c r="T941" i="3"/>
  <c r="Q941" i="3"/>
  <c r="AH936" i="3"/>
  <c r="AI936" i="3" s="1"/>
  <c r="AK936" i="3" s="1"/>
  <c r="V940" i="3"/>
  <c r="W940" i="3" s="1"/>
  <c r="AP938" i="3"/>
  <c r="AQ938" i="3" s="1"/>
  <c r="J938" i="3" s="1"/>
  <c r="BC935" i="3"/>
  <c r="BB935" i="3"/>
  <c r="AX934" i="3"/>
  <c r="AY934" i="3" s="1"/>
  <c r="L943" i="3"/>
  <c r="M942" i="3"/>
  <c r="N942" i="3" s="1"/>
  <c r="AF937" i="3"/>
  <c r="AH937" i="3" s="1"/>
  <c r="AI937" i="3" s="1"/>
  <c r="P940" i="3"/>
  <c r="U940" i="3" s="1"/>
  <c r="Z940" i="3" s="1"/>
  <c r="AJ940" i="3"/>
  <c r="AU940" i="3"/>
  <c r="AV940" i="3" s="1"/>
  <c r="AC939" i="3" l="1"/>
  <c r="AP939" i="3"/>
  <c r="AQ939" i="3" s="1"/>
  <c r="J939" i="3" s="1"/>
  <c r="AB939" i="3"/>
  <c r="AD939" i="3" s="1"/>
  <c r="AG937" i="3"/>
  <c r="AS937" i="3" s="1"/>
  <c r="AC940" i="3"/>
  <c r="AR937" i="3"/>
  <c r="X940" i="3"/>
  <c r="AB940" i="3" s="1"/>
  <c r="L944" i="3"/>
  <c r="AS936" i="3"/>
  <c r="AR936" i="3"/>
  <c r="M943" i="3"/>
  <c r="AJ941" i="3"/>
  <c r="P941" i="3"/>
  <c r="U941" i="3" s="1"/>
  <c r="AU941" i="3"/>
  <c r="AV941" i="3" s="1"/>
  <c r="AK937" i="3"/>
  <c r="S942" i="3"/>
  <c r="AN942" i="3"/>
  <c r="T942" i="3"/>
  <c r="Q942" i="3"/>
  <c r="O942" i="3"/>
  <c r="R942" i="3"/>
  <c r="AL936" i="3"/>
  <c r="AM936" i="3" s="1"/>
  <c r="H936" i="3" s="1"/>
  <c r="I936" i="3" s="1"/>
  <c r="BA936" i="3" s="1"/>
  <c r="AO941" i="3"/>
  <c r="V941" i="3"/>
  <c r="W941" i="3" s="1"/>
  <c r="AD938" i="3"/>
  <c r="AE938" i="3"/>
  <c r="AT936" i="3" l="1"/>
  <c r="K936" i="3" s="1"/>
  <c r="AX936" i="3" s="1"/>
  <c r="AY936" i="3" s="1"/>
  <c r="AE939" i="3"/>
  <c r="AF939" i="3" s="1"/>
  <c r="AG939" i="3" s="1"/>
  <c r="AT937" i="3"/>
  <c r="K937" i="3" s="1"/>
  <c r="AX937" i="3" s="1"/>
  <c r="AY937" i="3" s="1"/>
  <c r="Z941" i="3"/>
  <c r="AC941" i="3" s="1"/>
  <c r="AO942" i="3"/>
  <c r="AL937" i="3"/>
  <c r="AM937" i="3" s="1"/>
  <c r="H937" i="3" s="1"/>
  <c r="I937" i="3" s="1"/>
  <c r="BA937" i="3" s="1"/>
  <c r="BC936" i="3"/>
  <c r="BB936" i="3"/>
  <c r="AF938" i="3"/>
  <c r="AH938" i="3" s="1"/>
  <c r="AI938" i="3" s="1"/>
  <c r="X941" i="3"/>
  <c r="AD940" i="3"/>
  <c r="AE940" i="3"/>
  <c r="AJ942" i="3"/>
  <c r="P942" i="3"/>
  <c r="X942" i="3" s="1"/>
  <c r="AU942" i="3"/>
  <c r="AV942" i="3" s="1"/>
  <c r="S943" i="3"/>
  <c r="R943" i="3"/>
  <c r="T943" i="3"/>
  <c r="O943" i="3"/>
  <c r="Q943" i="3"/>
  <c r="AN943" i="3"/>
  <c r="Y940" i="3"/>
  <c r="AP940" i="3"/>
  <c r="AQ940" i="3" s="1"/>
  <c r="J940" i="3" s="1"/>
  <c r="L945" i="3"/>
  <c r="M944" i="3"/>
  <c r="N944" i="3" s="1"/>
  <c r="V942" i="3"/>
  <c r="W942" i="3" s="1"/>
  <c r="N943" i="3"/>
  <c r="AA940" i="3"/>
  <c r="AG938" i="3" l="1"/>
  <c r="AO943" i="3"/>
  <c r="BC937" i="3"/>
  <c r="BB937" i="3"/>
  <c r="Y942" i="3"/>
  <c r="AR938" i="3"/>
  <c r="AS938" i="3"/>
  <c r="Y941" i="3"/>
  <c r="AP941" i="3"/>
  <c r="AQ941" i="3" s="1"/>
  <c r="J941" i="3" s="1"/>
  <c r="U942" i="3"/>
  <c r="Z942" i="3" s="1"/>
  <c r="AP942" i="3" s="1"/>
  <c r="AQ942" i="3" s="1"/>
  <c r="J942" i="3" s="1"/>
  <c r="AJ943" i="3"/>
  <c r="P943" i="3"/>
  <c r="X943" i="3" s="1"/>
  <c r="AU943" i="3"/>
  <c r="AV943" i="3" s="1"/>
  <c r="AB941" i="3"/>
  <c r="L946" i="3"/>
  <c r="V943" i="3"/>
  <c r="W943" i="3" s="1"/>
  <c r="AA941" i="3"/>
  <c r="M945" i="3"/>
  <c r="AF940" i="3"/>
  <c r="AG940" i="3" s="1"/>
  <c r="AK938" i="3"/>
  <c r="S944" i="3"/>
  <c r="AN944" i="3"/>
  <c r="R944" i="3"/>
  <c r="Q944" i="3"/>
  <c r="T944" i="3"/>
  <c r="O944" i="3"/>
  <c r="AH939" i="3"/>
  <c r="AI939" i="3" s="1"/>
  <c r="AK939" i="3" s="1"/>
  <c r="AH940" i="3" l="1"/>
  <c r="AI940" i="3" s="1"/>
  <c r="AS940" i="3" s="1"/>
  <c r="AL939" i="3"/>
  <c r="AM939" i="3" s="1"/>
  <c r="H939" i="3" s="1"/>
  <c r="I939" i="3" s="1"/>
  <c r="BA939" i="3" s="1"/>
  <c r="Y943" i="3"/>
  <c r="P944" i="3"/>
  <c r="U944" i="3" s="1"/>
  <c r="AU944" i="3"/>
  <c r="AV944" i="3" s="1"/>
  <c r="AJ944" i="3"/>
  <c r="AT938" i="3"/>
  <c r="K938" i="3" s="1"/>
  <c r="AO944" i="3"/>
  <c r="U943" i="3"/>
  <c r="Z943" i="3" s="1"/>
  <c r="AP943" i="3" s="1"/>
  <c r="AQ943" i="3" s="1"/>
  <c r="J943" i="3" s="1"/>
  <c r="M946" i="3"/>
  <c r="N946" i="3" s="1"/>
  <c r="AR939" i="3"/>
  <c r="AS939" i="3"/>
  <c r="AL938" i="3"/>
  <c r="AM938" i="3" s="1"/>
  <c r="H938" i="3" s="1"/>
  <c r="I938" i="3" s="1"/>
  <c r="BA938" i="3" s="1"/>
  <c r="L947" i="3"/>
  <c r="Q945" i="3"/>
  <c r="T945" i="3"/>
  <c r="S945" i="3"/>
  <c r="R945" i="3"/>
  <c r="O945" i="3"/>
  <c r="AN945" i="3"/>
  <c r="AA942" i="3"/>
  <c r="AC942" i="3"/>
  <c r="AB942" i="3"/>
  <c r="V944" i="3"/>
  <c r="W944" i="3" s="1"/>
  <c r="AD941" i="3"/>
  <c r="AE941" i="3"/>
  <c r="N945" i="3"/>
  <c r="AR940" i="3" l="1"/>
  <c r="AT940" i="3" s="1"/>
  <c r="K940" i="3" s="1"/>
  <c r="AK940" i="3"/>
  <c r="AL940" i="3" s="1"/>
  <c r="AM940" i="3" s="1"/>
  <c r="H940" i="3" s="1"/>
  <c r="I940" i="3" s="1"/>
  <c r="BA940" i="3" s="1"/>
  <c r="AO945" i="3"/>
  <c r="Z944" i="3"/>
  <c r="BC938" i="3"/>
  <c r="BB938" i="3"/>
  <c r="AC944" i="3"/>
  <c r="BC939" i="3"/>
  <c r="BB939" i="3"/>
  <c r="AF941" i="3"/>
  <c r="AH941" i="3" s="1"/>
  <c r="AI941" i="3" s="1"/>
  <c r="AX940" i="3"/>
  <c r="AY940" i="3" s="1"/>
  <c r="AJ945" i="3"/>
  <c r="P945" i="3"/>
  <c r="U945" i="3" s="1"/>
  <c r="AU945" i="3"/>
  <c r="AV945" i="3" s="1"/>
  <c r="L948" i="3"/>
  <c r="M947" i="3"/>
  <c r="N947" i="3" s="1"/>
  <c r="X944" i="3"/>
  <c r="AB944" i="3" s="1"/>
  <c r="AX938" i="3"/>
  <c r="AY938" i="3" s="1"/>
  <c r="V945" i="3"/>
  <c r="W945" i="3" s="1"/>
  <c r="AT939" i="3"/>
  <c r="K939" i="3" s="1"/>
  <c r="R946" i="3"/>
  <c r="S946" i="3"/>
  <c r="T946" i="3"/>
  <c r="O946" i="3"/>
  <c r="Q946" i="3"/>
  <c r="AN946" i="3"/>
  <c r="AD942" i="3"/>
  <c r="AE942" i="3"/>
  <c r="AB943" i="3"/>
  <c r="AA943" i="3"/>
  <c r="AC943" i="3"/>
  <c r="Z945" i="3" l="1"/>
  <c r="AG941" i="3"/>
  <c r="AS941" i="3" s="1"/>
  <c r="BB940" i="3"/>
  <c r="BC940" i="3"/>
  <c r="AC945" i="3"/>
  <c r="AE944" i="3"/>
  <c r="AD944" i="3"/>
  <c r="X945" i="3"/>
  <c r="AD943" i="3"/>
  <c r="AE943" i="3"/>
  <c r="AR941" i="3"/>
  <c r="AX939" i="3"/>
  <c r="AY939" i="3" s="1"/>
  <c r="S947" i="3"/>
  <c r="R947" i="3"/>
  <c r="Q947" i="3"/>
  <c r="T947" i="3"/>
  <c r="O947" i="3"/>
  <c r="AN947" i="3"/>
  <c r="AF942" i="3"/>
  <c r="AG942" i="3" s="1"/>
  <c r="Y944" i="3"/>
  <c r="AP944" i="3"/>
  <c r="AQ944" i="3" s="1"/>
  <c r="J944" i="3" s="1"/>
  <c r="AA944" i="3"/>
  <c r="L949" i="3"/>
  <c r="V946" i="3"/>
  <c r="W946" i="3" s="1"/>
  <c r="AO946" i="3"/>
  <c r="AU946" i="3"/>
  <c r="AV946" i="3" s="1"/>
  <c r="P946" i="3"/>
  <c r="U946" i="3" s="1"/>
  <c r="AJ946" i="3"/>
  <c r="M948" i="3"/>
  <c r="N948" i="3" s="1"/>
  <c r="AK941" i="3" l="1"/>
  <c r="AL941" i="3" s="1"/>
  <c r="AM941" i="3" s="1"/>
  <c r="H941" i="3" s="1"/>
  <c r="I941" i="3" s="1"/>
  <c r="BA941" i="3" s="1"/>
  <c r="Z946" i="3"/>
  <c r="AC946" i="3" s="1"/>
  <c r="AO947" i="3"/>
  <c r="AF944" i="3"/>
  <c r="AH944" i="3" s="1"/>
  <c r="AI944" i="3" s="1"/>
  <c r="X946" i="3"/>
  <c r="AA946" i="3" s="1"/>
  <c r="Y945" i="3"/>
  <c r="AP945" i="3"/>
  <c r="AQ945" i="3" s="1"/>
  <c r="J945" i="3" s="1"/>
  <c r="P947" i="3"/>
  <c r="U947" i="3" s="1"/>
  <c r="AU947" i="3"/>
  <c r="AV947" i="3" s="1"/>
  <c r="AJ947" i="3"/>
  <c r="M949" i="3"/>
  <c r="AB945" i="3"/>
  <c r="AT941" i="3"/>
  <c r="K941" i="3" s="1"/>
  <c r="AA945" i="3"/>
  <c r="AH942" i="3"/>
  <c r="AI942" i="3" s="1"/>
  <c r="AF943" i="3"/>
  <c r="AG943" i="3" s="1"/>
  <c r="L950" i="3"/>
  <c r="V947" i="3"/>
  <c r="W947" i="3" s="1"/>
  <c r="AN948" i="3"/>
  <c r="R948" i="3"/>
  <c r="O948" i="3"/>
  <c r="T948" i="3"/>
  <c r="Q948" i="3"/>
  <c r="S948" i="3"/>
  <c r="AG944" i="3" l="1"/>
  <c r="AO948" i="3"/>
  <c r="Z947" i="3"/>
  <c r="AC947" i="3" s="1"/>
  <c r="BC941" i="3"/>
  <c r="BB941" i="3"/>
  <c r="AS944" i="3"/>
  <c r="AR944" i="3"/>
  <c r="X947" i="3"/>
  <c r="AN949" i="3"/>
  <c r="R949" i="3"/>
  <c r="T949" i="3"/>
  <c r="S949" i="3"/>
  <c r="O949" i="3"/>
  <c r="Q949" i="3"/>
  <c r="AS942" i="3"/>
  <c r="AR942" i="3"/>
  <c r="AH943" i="3"/>
  <c r="AI943" i="3" s="1"/>
  <c r="AJ948" i="3"/>
  <c r="P948" i="3"/>
  <c r="X948" i="3" s="1"/>
  <c r="AU948" i="3"/>
  <c r="AV948" i="3" s="1"/>
  <c r="M950" i="3"/>
  <c r="N950" i="3" s="1"/>
  <c r="N949" i="3"/>
  <c r="AK944" i="3"/>
  <c r="AX941" i="3"/>
  <c r="AY941" i="3" s="1"/>
  <c r="AK942" i="3"/>
  <c r="AE945" i="3"/>
  <c r="AD945" i="3"/>
  <c r="V948" i="3"/>
  <c r="W948" i="3" s="1"/>
  <c r="L951" i="3"/>
  <c r="AP946" i="3"/>
  <c r="AQ946" i="3" s="1"/>
  <c r="J946" i="3" s="1"/>
  <c r="Y946" i="3"/>
  <c r="AB946" i="3"/>
  <c r="AA947" i="3" l="1"/>
  <c r="AB947" i="3"/>
  <c r="AD947" i="3" s="1"/>
  <c r="AT942" i="3"/>
  <c r="K942" i="3" s="1"/>
  <c r="AX942" i="3" s="1"/>
  <c r="AY942" i="3" s="1"/>
  <c r="AT944" i="3"/>
  <c r="K944" i="3" s="1"/>
  <c r="AX944" i="3" s="1"/>
  <c r="AY944" i="3" s="1"/>
  <c r="Y948" i="3"/>
  <c r="M951" i="3"/>
  <c r="N951" i="3" s="1"/>
  <c r="AL944" i="3"/>
  <c r="AM944" i="3" s="1"/>
  <c r="H944" i="3" s="1"/>
  <c r="I944" i="3" s="1"/>
  <c r="BA944" i="3" s="1"/>
  <c r="AS943" i="3"/>
  <c r="AR943" i="3"/>
  <c r="AK943" i="3"/>
  <c r="L952" i="3"/>
  <c r="U948" i="3"/>
  <c r="Z948" i="3" s="1"/>
  <c r="AO949" i="3"/>
  <c r="AL942" i="3"/>
  <c r="AM942" i="3" s="1"/>
  <c r="H942" i="3" s="1"/>
  <c r="I942" i="3" s="1"/>
  <c r="BA942" i="3" s="1"/>
  <c r="V949" i="3"/>
  <c r="W949" i="3" s="1"/>
  <c r="S950" i="3"/>
  <c r="Q950" i="3"/>
  <c r="O950" i="3"/>
  <c r="R950" i="3"/>
  <c r="AN950" i="3"/>
  <c r="T950" i="3"/>
  <c r="AD946" i="3"/>
  <c r="AE946" i="3"/>
  <c r="AF945" i="3"/>
  <c r="AH945" i="3" s="1"/>
  <c r="AI945" i="3" s="1"/>
  <c r="AJ949" i="3"/>
  <c r="P949" i="3"/>
  <c r="U949" i="3" s="1"/>
  <c r="AU949" i="3"/>
  <c r="AV949" i="3" s="1"/>
  <c r="Y947" i="3"/>
  <c r="AP947" i="3"/>
  <c r="AQ947" i="3" s="1"/>
  <c r="J947" i="3" s="1"/>
  <c r="AE947" i="3" l="1"/>
  <c r="AF947" i="3" s="1"/>
  <c r="AH947" i="3" s="1"/>
  <c r="AI947" i="3" s="1"/>
  <c r="Z949" i="3"/>
  <c r="AG945" i="3"/>
  <c r="AS945" i="3" s="1"/>
  <c r="X949" i="3"/>
  <c r="AB949" i="3" s="1"/>
  <c r="AO950" i="3"/>
  <c r="AT943" i="3"/>
  <c r="K943" i="3" s="1"/>
  <c r="AX943" i="3" s="1"/>
  <c r="AY943" i="3" s="1"/>
  <c r="AC949" i="3"/>
  <c r="AR945" i="3"/>
  <c r="M952" i="3"/>
  <c r="N952" i="3" s="1"/>
  <c r="BB942" i="3"/>
  <c r="BC942" i="3"/>
  <c r="AL943" i="3"/>
  <c r="AM943" i="3" s="1"/>
  <c r="H943" i="3" s="1"/>
  <c r="I943" i="3" s="1"/>
  <c r="BA943" i="3" s="1"/>
  <c r="P950" i="3"/>
  <c r="X950" i="3" s="1"/>
  <c r="AJ950" i="3"/>
  <c r="AU950" i="3"/>
  <c r="AV950" i="3" s="1"/>
  <c r="R951" i="3"/>
  <c r="AN951" i="3"/>
  <c r="Q951" i="3"/>
  <c r="T951" i="3"/>
  <c r="S951" i="3"/>
  <c r="O951" i="3"/>
  <c r="AF946" i="3"/>
  <c r="AG946" i="3" s="1"/>
  <c r="V950" i="3"/>
  <c r="W950" i="3" s="1"/>
  <c r="AB948" i="3"/>
  <c r="AC948" i="3"/>
  <c r="AA948" i="3"/>
  <c r="AP948" i="3"/>
  <c r="AQ948" i="3" s="1"/>
  <c r="J948" i="3" s="1"/>
  <c r="L953" i="3"/>
  <c r="Y949" i="3" l="1"/>
  <c r="AK945" i="3"/>
  <c r="AL945" i="3" s="1"/>
  <c r="AM945" i="3" s="1"/>
  <c r="H945" i="3" s="1"/>
  <c r="I945" i="3" s="1"/>
  <c r="BA945" i="3" s="1"/>
  <c r="AO951" i="3"/>
  <c r="AH946" i="3"/>
  <c r="AI946" i="3" s="1"/>
  <c r="AS946" i="3" s="1"/>
  <c r="AA949" i="3"/>
  <c r="AP949" i="3"/>
  <c r="AQ949" i="3" s="1"/>
  <c r="J949" i="3" s="1"/>
  <c r="AG947" i="3"/>
  <c r="AS947" i="3" s="1"/>
  <c r="U950" i="3"/>
  <c r="Z950" i="3" s="1"/>
  <c r="AA950" i="3" s="1"/>
  <c r="AR947" i="3"/>
  <c r="Y950" i="3"/>
  <c r="AT945" i="3"/>
  <c r="K945" i="3" s="1"/>
  <c r="L954" i="3"/>
  <c r="M953" i="3"/>
  <c r="V951" i="3"/>
  <c r="W951" i="3" s="1"/>
  <c r="P951" i="3"/>
  <c r="U951" i="3" s="1"/>
  <c r="AJ951" i="3"/>
  <c r="AU951" i="3"/>
  <c r="AV951" i="3" s="1"/>
  <c r="AD949" i="3"/>
  <c r="AE949" i="3"/>
  <c r="BB943" i="3"/>
  <c r="BC943" i="3"/>
  <c r="BB944" i="3"/>
  <c r="AR946" i="3"/>
  <c r="R952" i="3"/>
  <c r="Q952" i="3"/>
  <c r="AN952" i="3"/>
  <c r="S952" i="3"/>
  <c r="T952" i="3"/>
  <c r="O952" i="3"/>
  <c r="AK946" i="3"/>
  <c r="AD948" i="3"/>
  <c r="AE948" i="3"/>
  <c r="BC944" i="3"/>
  <c r="AK947" i="3" l="1"/>
  <c r="AL947" i="3" s="1"/>
  <c r="AM947" i="3" s="1"/>
  <c r="H947" i="3" s="1"/>
  <c r="I947" i="3" s="1"/>
  <c r="BA947" i="3" s="1"/>
  <c r="AC950" i="3"/>
  <c r="Z951" i="3"/>
  <c r="AP950" i="3"/>
  <c r="AQ950" i="3" s="1"/>
  <c r="J950" i="3" s="1"/>
  <c r="AB950" i="3"/>
  <c r="AD950" i="3" s="1"/>
  <c r="AT947" i="3"/>
  <c r="K947" i="3" s="1"/>
  <c r="X951" i="3"/>
  <c r="Y951" i="3" s="1"/>
  <c r="AC951" i="3"/>
  <c r="AL946" i="3"/>
  <c r="AM946" i="3" s="1"/>
  <c r="H946" i="3" s="1"/>
  <c r="I946" i="3" s="1"/>
  <c r="BA946" i="3" s="1"/>
  <c r="AX945" i="3"/>
  <c r="AY945" i="3" s="1"/>
  <c r="V952" i="3"/>
  <c r="W952" i="3" s="1"/>
  <c r="S953" i="3"/>
  <c r="AN953" i="3"/>
  <c r="Q953" i="3"/>
  <c r="O953" i="3"/>
  <c r="R953" i="3"/>
  <c r="T953" i="3"/>
  <c r="AT946" i="3"/>
  <c r="K946" i="3" s="1"/>
  <c r="AO952" i="3"/>
  <c r="AF948" i="3"/>
  <c r="AH948" i="3" s="1"/>
  <c r="AI948" i="3" s="1"/>
  <c r="AJ952" i="3"/>
  <c r="P952" i="3"/>
  <c r="U952" i="3" s="1"/>
  <c r="AU952" i="3"/>
  <c r="AV952" i="3" s="1"/>
  <c r="N953" i="3"/>
  <c r="L955" i="3"/>
  <c r="AF949" i="3"/>
  <c r="AH949" i="3" s="1"/>
  <c r="AI949" i="3" s="1"/>
  <c r="BB945" i="3"/>
  <c r="BC945" i="3"/>
  <c r="M954" i="3"/>
  <c r="N954" i="3" s="1"/>
  <c r="Z952" i="3" l="1"/>
  <c r="AG949" i="3"/>
  <c r="AK949" i="3" s="1"/>
  <c r="AE950" i="3"/>
  <c r="AB951" i="3"/>
  <c r="AD951" i="3" s="1"/>
  <c r="AO953" i="3"/>
  <c r="AA951" i="3"/>
  <c r="AP951" i="3"/>
  <c r="AQ951" i="3" s="1"/>
  <c r="J951" i="3" s="1"/>
  <c r="AG948" i="3"/>
  <c r="AS948" i="3" s="1"/>
  <c r="AX947" i="3"/>
  <c r="AY947" i="3" s="1"/>
  <c r="BC947" i="3"/>
  <c r="BB947" i="3"/>
  <c r="AR949" i="3"/>
  <c r="AC952" i="3"/>
  <c r="V953" i="3"/>
  <c r="W953" i="3" s="1"/>
  <c r="AF950" i="3"/>
  <c r="AG950" i="3" s="1"/>
  <c r="BB946" i="3"/>
  <c r="BC946" i="3"/>
  <c r="X952" i="3"/>
  <c r="AA952" i="3" s="1"/>
  <c r="R954" i="3"/>
  <c r="AN954" i="3"/>
  <c r="Q954" i="3"/>
  <c r="S954" i="3"/>
  <c r="O954" i="3"/>
  <c r="T954" i="3"/>
  <c r="AR948" i="3"/>
  <c r="L956" i="3"/>
  <c r="M955" i="3"/>
  <c r="N955" i="3" s="1"/>
  <c r="AX946" i="3"/>
  <c r="AY946" i="3" s="1"/>
  <c r="P953" i="3"/>
  <c r="U953" i="3" s="1"/>
  <c r="Z953" i="3" s="1"/>
  <c r="AU953" i="3"/>
  <c r="AV953" i="3" s="1"/>
  <c r="AJ953" i="3"/>
  <c r="AS949" i="3" l="1"/>
  <c r="AT949" i="3" s="1"/>
  <c r="K949" i="3" s="1"/>
  <c r="AE951" i="3"/>
  <c r="AF951" i="3" s="1"/>
  <c r="AG951" i="3" s="1"/>
  <c r="AK948" i="3"/>
  <c r="AL948" i="3" s="1"/>
  <c r="AM948" i="3" s="1"/>
  <c r="H948" i="3" s="1"/>
  <c r="I948" i="3" s="1"/>
  <c r="BA948" i="3" s="1"/>
  <c r="BC948" i="3" s="1"/>
  <c r="AO954" i="3"/>
  <c r="AH950" i="3"/>
  <c r="AI950" i="3" s="1"/>
  <c r="AS950" i="3" s="1"/>
  <c r="AT948" i="3"/>
  <c r="K948" i="3" s="1"/>
  <c r="AX948" i="3" s="1"/>
  <c r="AY948" i="3" s="1"/>
  <c r="AC953" i="3"/>
  <c r="P954" i="3"/>
  <c r="U954" i="3" s="1"/>
  <c r="AJ954" i="3"/>
  <c r="AU954" i="3"/>
  <c r="AV954" i="3" s="1"/>
  <c r="AL949" i="3"/>
  <c r="AM949" i="3" s="1"/>
  <c r="H949" i="3" s="1"/>
  <c r="I949" i="3" s="1"/>
  <c r="BA949" i="3" s="1"/>
  <c r="S955" i="3"/>
  <c r="O955" i="3"/>
  <c r="T955" i="3"/>
  <c r="R955" i="3"/>
  <c r="Q955" i="3"/>
  <c r="AN955" i="3"/>
  <c r="AO955" i="3" s="1"/>
  <c r="V954" i="3"/>
  <c r="W954" i="3" s="1"/>
  <c r="Y952" i="3"/>
  <c r="AP952" i="3"/>
  <c r="AQ952" i="3" s="1"/>
  <c r="J952" i="3" s="1"/>
  <c r="X953" i="3"/>
  <c r="AB953" i="3" s="1"/>
  <c r="L957" i="3"/>
  <c r="M956" i="3"/>
  <c r="N956" i="3" s="1"/>
  <c r="AB952" i="3"/>
  <c r="AR950" i="3" l="1"/>
  <c r="AK950" i="3"/>
  <c r="AL950" i="3" s="1"/>
  <c r="AM950" i="3" s="1"/>
  <c r="H950" i="3" s="1"/>
  <c r="I950" i="3" s="1"/>
  <c r="BA950" i="3" s="1"/>
  <c r="BB948" i="3"/>
  <c r="AT950" i="3"/>
  <c r="K950" i="3" s="1"/>
  <c r="X954" i="3"/>
  <c r="Y954" i="3" s="1"/>
  <c r="AH951" i="3"/>
  <c r="AI951" i="3" s="1"/>
  <c r="AK951" i="3" s="1"/>
  <c r="AE953" i="3"/>
  <c r="AD953" i="3"/>
  <c r="AE952" i="3"/>
  <c r="AD952" i="3"/>
  <c r="V955" i="3"/>
  <c r="W955" i="3" s="1"/>
  <c r="Z954" i="3"/>
  <c r="AN956" i="3"/>
  <c r="R956" i="3"/>
  <c r="S956" i="3"/>
  <c r="T956" i="3"/>
  <c r="O956" i="3"/>
  <c r="Q956" i="3"/>
  <c r="L958" i="3"/>
  <c r="BB949" i="3"/>
  <c r="BC949" i="3"/>
  <c r="AX949" i="3"/>
  <c r="AY949" i="3" s="1"/>
  <c r="AJ955" i="3"/>
  <c r="P955" i="3"/>
  <c r="X955" i="3" s="1"/>
  <c r="AU955" i="3"/>
  <c r="AV955" i="3" s="1"/>
  <c r="M957" i="3"/>
  <c r="N957" i="3" s="1"/>
  <c r="AP953" i="3"/>
  <c r="AQ953" i="3" s="1"/>
  <c r="J953" i="3" s="1"/>
  <c r="Y953" i="3"/>
  <c r="AA953" i="3"/>
  <c r="AP954" i="3" l="1"/>
  <c r="AQ954" i="3" s="1"/>
  <c r="J954" i="3" s="1"/>
  <c r="AS951" i="3"/>
  <c r="AR951" i="3"/>
  <c r="AX950" i="3"/>
  <c r="AY950" i="3" s="1"/>
  <c r="U955" i="3"/>
  <c r="Z955" i="3" s="1"/>
  <c r="AC955" i="3" s="1"/>
  <c r="Y955" i="3"/>
  <c r="BB950" i="3"/>
  <c r="BC950" i="3"/>
  <c r="L959" i="3"/>
  <c r="AF952" i="3"/>
  <c r="AG952" i="3" s="1"/>
  <c r="AO956" i="3"/>
  <c r="AJ956" i="3"/>
  <c r="P956" i="3"/>
  <c r="X956" i="3" s="1"/>
  <c r="AU956" i="3"/>
  <c r="AV956" i="3" s="1"/>
  <c r="AB954" i="3"/>
  <c r="AC954" i="3"/>
  <c r="AA954" i="3"/>
  <c r="V956" i="3"/>
  <c r="W956" i="3" s="1"/>
  <c r="AL951" i="3"/>
  <c r="AM951" i="3" s="1"/>
  <c r="H951" i="3" s="1"/>
  <c r="I951" i="3" s="1"/>
  <c r="BA951" i="3" s="1"/>
  <c r="M958" i="3"/>
  <c r="AN957" i="3"/>
  <c r="R957" i="3"/>
  <c r="O957" i="3"/>
  <c r="S957" i="3"/>
  <c r="Q957" i="3"/>
  <c r="T957" i="3"/>
  <c r="AF953" i="3"/>
  <c r="AH953" i="3" s="1"/>
  <c r="AI953" i="3" s="1"/>
  <c r="AB955" i="3" l="1"/>
  <c r="AD955" i="3" s="1"/>
  <c r="AT951" i="3"/>
  <c r="K951" i="3" s="1"/>
  <c r="AX951" i="3" s="1"/>
  <c r="AY951" i="3" s="1"/>
  <c r="AP955" i="3"/>
  <c r="AQ955" i="3" s="1"/>
  <c r="J955" i="3" s="1"/>
  <c r="AA955" i="3"/>
  <c r="AH952" i="3"/>
  <c r="AI952" i="3" s="1"/>
  <c r="AR952" i="3" s="1"/>
  <c r="AG953" i="3"/>
  <c r="AS953" i="3" s="1"/>
  <c r="BB951" i="3"/>
  <c r="BC951" i="3"/>
  <c r="AR953" i="3"/>
  <c r="Y956" i="3"/>
  <c r="R958" i="3"/>
  <c r="AN958" i="3"/>
  <c r="S958" i="3"/>
  <c r="O958" i="3"/>
  <c r="Q958" i="3"/>
  <c r="T958" i="3"/>
  <c r="N958" i="3"/>
  <c r="AJ957" i="3"/>
  <c r="P957" i="3"/>
  <c r="X957" i="3" s="1"/>
  <c r="AU957" i="3"/>
  <c r="AV957" i="3" s="1"/>
  <c r="L960" i="3"/>
  <c r="AO957" i="3"/>
  <c r="V957" i="3"/>
  <c r="W957" i="3" s="1"/>
  <c r="AE954" i="3"/>
  <c r="AD954" i="3"/>
  <c r="U956" i="3"/>
  <c r="Z956" i="3" s="1"/>
  <c r="AP956" i="3" s="1"/>
  <c r="AQ956" i="3" s="1"/>
  <c r="J956" i="3" s="1"/>
  <c r="M959" i="3"/>
  <c r="N959" i="3" s="1"/>
  <c r="AE955" i="3" l="1"/>
  <c r="AS952" i="3"/>
  <c r="AK952" i="3"/>
  <c r="AL952" i="3" s="1"/>
  <c r="AM952" i="3" s="1"/>
  <c r="H952" i="3" s="1"/>
  <c r="I952" i="3" s="1"/>
  <c r="BA952" i="3" s="1"/>
  <c r="BB952" i="3" s="1"/>
  <c r="AO958" i="3"/>
  <c r="AK953" i="3"/>
  <c r="AL953" i="3" s="1"/>
  <c r="AM953" i="3" s="1"/>
  <c r="H953" i="3" s="1"/>
  <c r="I953" i="3" s="1"/>
  <c r="BA953" i="3" s="1"/>
  <c r="AT953" i="3"/>
  <c r="K953" i="3" s="1"/>
  <c r="AX953" i="3" s="1"/>
  <c r="AY953" i="3" s="1"/>
  <c r="AT952" i="3"/>
  <c r="K952" i="3" s="1"/>
  <c r="AX952" i="3" s="1"/>
  <c r="AY952" i="3" s="1"/>
  <c r="U957" i="3"/>
  <c r="Z957" i="3" s="1"/>
  <c r="Y957" i="3"/>
  <c r="V958" i="3"/>
  <c r="W958" i="3" s="1"/>
  <c r="AF955" i="3"/>
  <c r="AG955" i="3" s="1"/>
  <c r="R959" i="3"/>
  <c r="S959" i="3"/>
  <c r="Q959" i="3"/>
  <c r="AN959" i="3"/>
  <c r="O959" i="3"/>
  <c r="T959" i="3"/>
  <c r="L961" i="3"/>
  <c r="AJ958" i="3"/>
  <c r="P958" i="3"/>
  <c r="U958" i="3" s="1"/>
  <c r="AU958" i="3"/>
  <c r="AV958" i="3" s="1"/>
  <c r="AA956" i="3"/>
  <c r="AC956" i="3"/>
  <c r="AB956" i="3"/>
  <c r="M960" i="3"/>
  <c r="N960" i="3" s="1"/>
  <c r="AF954" i="3"/>
  <c r="AH954" i="3" s="1"/>
  <c r="AI954" i="3" s="1"/>
  <c r="Z958" i="3" l="1"/>
  <c r="BC952" i="3"/>
  <c r="AH955" i="3"/>
  <c r="AI955" i="3" s="1"/>
  <c r="AK955" i="3" s="1"/>
  <c r="X958" i="3"/>
  <c r="AB958" i="3" s="1"/>
  <c r="AG954" i="3"/>
  <c r="AK954" i="3" s="1"/>
  <c r="AR954" i="3"/>
  <c r="AC958" i="3"/>
  <c r="BB953" i="3"/>
  <c r="BC953" i="3"/>
  <c r="M961" i="3"/>
  <c r="N961" i="3" s="1"/>
  <c r="AE956" i="3"/>
  <c r="AD956" i="3"/>
  <c r="V959" i="3"/>
  <c r="W959" i="3" s="1"/>
  <c r="R960" i="3"/>
  <c r="S960" i="3"/>
  <c r="T960" i="3"/>
  <c r="AN960" i="3"/>
  <c r="Q960" i="3"/>
  <c r="O960" i="3"/>
  <c r="AO959" i="3"/>
  <c r="L962" i="3"/>
  <c r="P959" i="3"/>
  <c r="U959" i="3" s="1"/>
  <c r="AU959" i="3"/>
  <c r="AV959" i="3" s="1"/>
  <c r="AJ959" i="3"/>
  <c r="AA957" i="3"/>
  <c r="AC957" i="3"/>
  <c r="AB957" i="3"/>
  <c r="AP957" i="3"/>
  <c r="AQ957" i="3" s="1"/>
  <c r="J957" i="3" s="1"/>
  <c r="AA958" i="3" l="1"/>
  <c r="Y958" i="3"/>
  <c r="AR955" i="3"/>
  <c r="AS955" i="3"/>
  <c r="AS954" i="3"/>
  <c r="AP958" i="3"/>
  <c r="AQ958" i="3" s="1"/>
  <c r="J958" i="3" s="1"/>
  <c r="AT955" i="3"/>
  <c r="K955" i="3" s="1"/>
  <c r="AX955" i="3" s="1"/>
  <c r="AY955" i="3" s="1"/>
  <c r="AT954" i="3"/>
  <c r="K954" i="3" s="1"/>
  <c r="AX954" i="3" s="1"/>
  <c r="AY954" i="3" s="1"/>
  <c r="Z959" i="3"/>
  <c r="AC959" i="3" s="1"/>
  <c r="X959" i="3"/>
  <c r="AD957" i="3"/>
  <c r="AE957" i="3"/>
  <c r="AL955" i="3"/>
  <c r="AM955" i="3" s="1"/>
  <c r="H955" i="3" s="1"/>
  <c r="I955" i="3" s="1"/>
  <c r="BA955" i="3" s="1"/>
  <c r="Q961" i="3"/>
  <c r="S961" i="3"/>
  <c r="R961" i="3"/>
  <c r="T961" i="3"/>
  <c r="O961" i="3"/>
  <c r="AN961" i="3"/>
  <c r="AD958" i="3"/>
  <c r="AE958" i="3"/>
  <c r="AF956" i="3"/>
  <c r="AG956" i="3" s="1"/>
  <c r="AU960" i="3"/>
  <c r="AV960" i="3" s="1"/>
  <c r="AJ960" i="3"/>
  <c r="P960" i="3"/>
  <c r="X960" i="3" s="1"/>
  <c r="AO960" i="3"/>
  <c r="L963" i="3"/>
  <c r="V960" i="3"/>
  <c r="W960" i="3" s="1"/>
  <c r="M962" i="3"/>
  <c r="N962" i="3" s="1"/>
  <c r="AL954" i="3"/>
  <c r="AM954" i="3" s="1"/>
  <c r="H954" i="3" s="1"/>
  <c r="I954" i="3" s="1"/>
  <c r="BA954" i="3" s="1"/>
  <c r="AP959" i="3" l="1"/>
  <c r="AQ959" i="3" s="1"/>
  <c r="J959" i="3" s="1"/>
  <c r="AB959" i="3"/>
  <c r="AA959" i="3"/>
  <c r="Y959" i="3"/>
  <c r="Y960" i="3"/>
  <c r="BC955" i="3"/>
  <c r="BB955" i="3"/>
  <c r="AU961" i="3"/>
  <c r="AV961" i="3" s="1"/>
  <c r="P961" i="3"/>
  <c r="U961" i="3" s="1"/>
  <c r="AJ961" i="3"/>
  <c r="L964" i="3"/>
  <c r="R962" i="3"/>
  <c r="T962" i="3"/>
  <c r="S962" i="3"/>
  <c r="Q962" i="3"/>
  <c r="AN962" i="3"/>
  <c r="O962" i="3"/>
  <c r="AF958" i="3"/>
  <c r="AH958" i="3" s="1"/>
  <c r="AI958" i="3" s="1"/>
  <c r="AO961" i="3"/>
  <c r="U960" i="3"/>
  <c r="Z960" i="3" s="1"/>
  <c r="AE959" i="3"/>
  <c r="AD959" i="3"/>
  <c r="BC954" i="3"/>
  <c r="BB954" i="3"/>
  <c r="V961" i="3"/>
  <c r="W961" i="3" s="1"/>
  <c r="AH956" i="3"/>
  <c r="AI956" i="3" s="1"/>
  <c r="M963" i="3"/>
  <c r="N963" i="3" s="1"/>
  <c r="AF957" i="3"/>
  <c r="AH957" i="3" s="1"/>
  <c r="AI957" i="3" s="1"/>
  <c r="AG958" i="3" l="1"/>
  <c r="AG957" i="3"/>
  <c r="AK957" i="3" s="1"/>
  <c r="AL957" i="3" s="1"/>
  <c r="AM957" i="3" s="1"/>
  <c r="H957" i="3" s="1"/>
  <c r="I957" i="3" s="1"/>
  <c r="BA957" i="3" s="1"/>
  <c r="X961" i="3"/>
  <c r="AS956" i="3"/>
  <c r="AR956" i="3"/>
  <c r="AR958" i="3"/>
  <c r="AS958" i="3"/>
  <c r="AK958" i="3"/>
  <c r="V962" i="3"/>
  <c r="W962" i="3" s="1"/>
  <c r="AR957" i="3"/>
  <c r="Z961" i="3"/>
  <c r="AA960" i="3"/>
  <c r="AC960" i="3"/>
  <c r="AB960" i="3"/>
  <c r="AJ962" i="3"/>
  <c r="AU962" i="3"/>
  <c r="AV962" i="3" s="1"/>
  <c r="P962" i="3"/>
  <c r="U962" i="3" s="1"/>
  <c r="M964" i="3"/>
  <c r="AK956" i="3"/>
  <c r="AO962" i="3"/>
  <c r="AP960" i="3"/>
  <c r="AQ960" i="3" s="1"/>
  <c r="J960" i="3" s="1"/>
  <c r="L965" i="3"/>
  <c r="R963" i="3"/>
  <c r="AN963" i="3"/>
  <c r="S963" i="3"/>
  <c r="T963" i="3"/>
  <c r="O963" i="3"/>
  <c r="Q963" i="3"/>
  <c r="AF959" i="3"/>
  <c r="AH959" i="3" s="1"/>
  <c r="AI959" i="3" s="1"/>
  <c r="AS957" i="3" l="1"/>
  <c r="AT957" i="3" s="1"/>
  <c r="K957" i="3" s="1"/>
  <c r="AX957" i="3" s="1"/>
  <c r="AY957" i="3" s="1"/>
  <c r="AP961" i="3"/>
  <c r="AQ961" i="3" s="1"/>
  <c r="J961" i="3" s="1"/>
  <c r="Y961" i="3"/>
  <c r="AT956" i="3"/>
  <c r="K956" i="3" s="1"/>
  <c r="AX956" i="3" s="1"/>
  <c r="AY956" i="3" s="1"/>
  <c r="AO963" i="3"/>
  <c r="AG959" i="3"/>
  <c r="AS959" i="3" s="1"/>
  <c r="X962" i="3"/>
  <c r="Y962" i="3" s="1"/>
  <c r="Z962" i="3"/>
  <c r="AC962" i="3" s="1"/>
  <c r="AR959" i="3"/>
  <c r="M965" i="3"/>
  <c r="N965" i="3" s="1"/>
  <c r="AL958" i="3"/>
  <c r="AM958" i="3" s="1"/>
  <c r="H958" i="3" s="1"/>
  <c r="I958" i="3" s="1"/>
  <c r="BA958" i="3" s="1"/>
  <c r="V963" i="3"/>
  <c r="W963" i="3" s="1"/>
  <c r="AL956" i="3"/>
  <c r="AM956" i="3" s="1"/>
  <c r="H956" i="3" s="1"/>
  <c r="I956" i="3" s="1"/>
  <c r="BA956" i="3" s="1"/>
  <c r="BC957" i="3" s="1"/>
  <c r="L966" i="3"/>
  <c r="AD960" i="3"/>
  <c r="AE960" i="3"/>
  <c r="AA961" i="3"/>
  <c r="AB961" i="3"/>
  <c r="AC961" i="3"/>
  <c r="AT958" i="3"/>
  <c r="K958" i="3" s="1"/>
  <c r="S964" i="3"/>
  <c r="R964" i="3"/>
  <c r="T964" i="3"/>
  <c r="Q964" i="3"/>
  <c r="AN964" i="3"/>
  <c r="O964" i="3"/>
  <c r="N964" i="3"/>
  <c r="AU963" i="3"/>
  <c r="AV963" i="3" s="1"/>
  <c r="P963" i="3"/>
  <c r="U963" i="3" s="1"/>
  <c r="AJ963" i="3"/>
  <c r="AK959" i="3" l="1"/>
  <c r="AL959" i="3" s="1"/>
  <c r="AM959" i="3" s="1"/>
  <c r="H959" i="3" s="1"/>
  <c r="I959" i="3" s="1"/>
  <c r="BA959" i="3" s="1"/>
  <c r="AT959" i="3"/>
  <c r="K959" i="3" s="1"/>
  <c r="AX959" i="3" s="1"/>
  <c r="AY959" i="3" s="1"/>
  <c r="X963" i="3"/>
  <c r="AO964" i="3"/>
  <c r="AP962" i="3"/>
  <c r="AQ962" i="3" s="1"/>
  <c r="J962" i="3" s="1"/>
  <c r="AB962" i="3"/>
  <c r="AD962" i="3" s="1"/>
  <c r="AA962" i="3"/>
  <c r="BB958" i="3"/>
  <c r="BC958" i="3"/>
  <c r="Z963" i="3"/>
  <c r="M966" i="3"/>
  <c r="L967" i="3"/>
  <c r="AD961" i="3"/>
  <c r="AE961" i="3"/>
  <c r="V964" i="3"/>
  <c r="W964" i="3" s="1"/>
  <c r="BB957" i="3"/>
  <c r="AX958" i="3"/>
  <c r="AY958" i="3" s="1"/>
  <c r="P964" i="3"/>
  <c r="U964" i="3" s="1"/>
  <c r="AJ964" i="3"/>
  <c r="AU964" i="3"/>
  <c r="AV964" i="3" s="1"/>
  <c r="Y963" i="3"/>
  <c r="BC956" i="3"/>
  <c r="BB956" i="3"/>
  <c r="R965" i="3"/>
  <c r="S965" i="3"/>
  <c r="O965" i="3"/>
  <c r="Q965" i="3"/>
  <c r="T965" i="3"/>
  <c r="AN965" i="3"/>
  <c r="AF960" i="3"/>
  <c r="AH960" i="3" s="1"/>
  <c r="AI960" i="3" s="1"/>
  <c r="AG960" i="3" l="1"/>
  <c r="Z964" i="3"/>
  <c r="AE962" i="3"/>
  <c r="AS960" i="3"/>
  <c r="AR960" i="3"/>
  <c r="AC964" i="3"/>
  <c r="BC959" i="3"/>
  <c r="BB959" i="3"/>
  <c r="M967" i="3"/>
  <c r="N967" i="3" s="1"/>
  <c r="AJ965" i="3"/>
  <c r="P965" i="3"/>
  <c r="U965" i="3" s="1"/>
  <c r="AU965" i="3"/>
  <c r="AV965" i="3" s="1"/>
  <c r="AB963" i="3"/>
  <c r="AA963" i="3"/>
  <c r="AC963" i="3"/>
  <c r="AO965" i="3"/>
  <c r="X964" i="3"/>
  <c r="AP963" i="3"/>
  <c r="AQ963" i="3" s="1"/>
  <c r="J963" i="3" s="1"/>
  <c r="AK960" i="3"/>
  <c r="L968" i="3"/>
  <c r="AF962" i="3"/>
  <c r="AH962" i="3" s="1"/>
  <c r="AI962" i="3" s="1"/>
  <c r="V965" i="3"/>
  <c r="W965" i="3" s="1"/>
  <c r="T966" i="3"/>
  <c r="S966" i="3"/>
  <c r="R966" i="3"/>
  <c r="AN966" i="3"/>
  <c r="O966" i="3"/>
  <c r="Q966" i="3"/>
  <c r="AF961" i="3"/>
  <c r="AH961" i="3" s="1"/>
  <c r="AI961" i="3" s="1"/>
  <c r="N966" i="3"/>
  <c r="AG961" i="3" l="1"/>
  <c r="AT960" i="3"/>
  <c r="K960" i="3" s="1"/>
  <c r="AX960" i="3" s="1"/>
  <c r="AY960" i="3" s="1"/>
  <c r="Z965" i="3"/>
  <c r="AC965" i="3" s="1"/>
  <c r="X965" i="3"/>
  <c r="AA965" i="3" s="1"/>
  <c r="AG962" i="3"/>
  <c r="AK962" i="3" s="1"/>
  <c r="AL962" i="3" s="1"/>
  <c r="AM962" i="3" s="1"/>
  <c r="H962" i="3" s="1"/>
  <c r="I962" i="3" s="1"/>
  <c r="BA962" i="3" s="1"/>
  <c r="AL960" i="3"/>
  <c r="AM960" i="3" s="1"/>
  <c r="H960" i="3" s="1"/>
  <c r="I960" i="3" s="1"/>
  <c r="BA960" i="3" s="1"/>
  <c r="AR962" i="3"/>
  <c r="M968" i="3"/>
  <c r="N968" i="3" s="1"/>
  <c r="V966" i="3"/>
  <c r="W966" i="3" s="1"/>
  <c r="AP964" i="3"/>
  <c r="AQ964" i="3" s="1"/>
  <c r="J964" i="3" s="1"/>
  <c r="Y964" i="3"/>
  <c r="AB964" i="3"/>
  <c r="AS961" i="3"/>
  <c r="AR961" i="3"/>
  <c r="AK961" i="3"/>
  <c r="AA964" i="3"/>
  <c r="AJ966" i="3"/>
  <c r="P966" i="3"/>
  <c r="X966" i="3" s="1"/>
  <c r="AU966" i="3"/>
  <c r="AV966" i="3" s="1"/>
  <c r="AO966" i="3"/>
  <c r="L969" i="3"/>
  <c r="AE963" i="3"/>
  <c r="AD963" i="3"/>
  <c r="R967" i="3"/>
  <c r="S967" i="3"/>
  <c r="Q967" i="3"/>
  <c r="T967" i="3"/>
  <c r="O967" i="3"/>
  <c r="AN967" i="3"/>
  <c r="AB965" i="3" l="1"/>
  <c r="AD965" i="3" s="1"/>
  <c r="AP965" i="3"/>
  <c r="AQ965" i="3" s="1"/>
  <c r="J965" i="3" s="1"/>
  <c r="Y965" i="3"/>
  <c r="AT961" i="3"/>
  <c r="K961" i="3" s="1"/>
  <c r="AX961" i="3" s="1"/>
  <c r="AY961" i="3" s="1"/>
  <c r="AS962" i="3"/>
  <c r="AT962" i="3" s="1"/>
  <c r="K962" i="3" s="1"/>
  <c r="AO967" i="3"/>
  <c r="Y966" i="3"/>
  <c r="BC960" i="3"/>
  <c r="BB960" i="3"/>
  <c r="AJ967" i="3"/>
  <c r="P967" i="3"/>
  <c r="U967" i="3" s="1"/>
  <c r="AU967" i="3"/>
  <c r="AV967" i="3" s="1"/>
  <c r="U966" i="3"/>
  <c r="Z966" i="3" s="1"/>
  <c r="AF963" i="3"/>
  <c r="AH963" i="3" s="1"/>
  <c r="AI963" i="3" s="1"/>
  <c r="M969" i="3"/>
  <c r="O968" i="3"/>
  <c r="AN968" i="3"/>
  <c r="S968" i="3"/>
  <c r="R968" i="3"/>
  <c r="Q968" i="3"/>
  <c r="T968" i="3"/>
  <c r="AL961" i="3"/>
  <c r="AM961" i="3" s="1"/>
  <c r="H961" i="3" s="1"/>
  <c r="I961" i="3" s="1"/>
  <c r="BA961" i="3" s="1"/>
  <c r="AD964" i="3"/>
  <c r="AE964" i="3"/>
  <c r="V967" i="3"/>
  <c r="W967" i="3" s="1"/>
  <c r="L970" i="3"/>
  <c r="AE965" i="3" l="1"/>
  <c r="AF965" i="3" s="1"/>
  <c r="AH965" i="3" s="1"/>
  <c r="AI965" i="3" s="1"/>
  <c r="AX962" i="3"/>
  <c r="AY962" i="3" s="1"/>
  <c r="Z967" i="3"/>
  <c r="AG963" i="3"/>
  <c r="AK963" i="3" s="1"/>
  <c r="AL963" i="3" s="1"/>
  <c r="AM963" i="3" s="1"/>
  <c r="H963" i="3" s="1"/>
  <c r="I963" i="3" s="1"/>
  <c r="BA963" i="3" s="1"/>
  <c r="X967" i="3"/>
  <c r="BB961" i="3"/>
  <c r="BC961" i="3"/>
  <c r="BC962" i="3"/>
  <c r="BB962" i="3"/>
  <c r="M970" i="3"/>
  <c r="N970" i="3" s="1"/>
  <c r="V968" i="3"/>
  <c r="W968" i="3" s="1"/>
  <c r="L971" i="3"/>
  <c r="P968" i="3"/>
  <c r="X968" i="3" s="1"/>
  <c r="AJ968" i="3"/>
  <c r="AU968" i="3"/>
  <c r="AV968" i="3" s="1"/>
  <c r="AR963" i="3"/>
  <c r="AF964" i="3"/>
  <c r="AH964" i="3" s="1"/>
  <c r="AI964" i="3" s="1"/>
  <c r="AN969" i="3"/>
  <c r="T969" i="3"/>
  <c r="S969" i="3"/>
  <c r="Q969" i="3"/>
  <c r="O969" i="3"/>
  <c r="R969" i="3"/>
  <c r="N969" i="3"/>
  <c r="AC967" i="3"/>
  <c r="AA966" i="3"/>
  <c r="AB966" i="3"/>
  <c r="AC966" i="3"/>
  <c r="AO968" i="3"/>
  <c r="AP966" i="3"/>
  <c r="AQ966" i="3" s="1"/>
  <c r="J966" i="3" s="1"/>
  <c r="AG964" i="3" l="1"/>
  <c r="AS964" i="3" s="1"/>
  <c r="AB967" i="3"/>
  <c r="AA967" i="3"/>
  <c r="AP967" i="3"/>
  <c r="AQ967" i="3" s="1"/>
  <c r="J967" i="3" s="1"/>
  <c r="AS963" i="3"/>
  <c r="AT963" i="3" s="1"/>
  <c r="K963" i="3" s="1"/>
  <c r="Y967" i="3"/>
  <c r="AG965" i="3"/>
  <c r="AK965" i="3" s="1"/>
  <c r="U968" i="3"/>
  <c r="Z968" i="3" s="1"/>
  <c r="AP968" i="3" s="1"/>
  <c r="AQ968" i="3" s="1"/>
  <c r="J968" i="3" s="1"/>
  <c r="AR965" i="3"/>
  <c r="AR964" i="3"/>
  <c r="Y968" i="3"/>
  <c r="AD966" i="3"/>
  <c r="AE966" i="3"/>
  <c r="AK964" i="3"/>
  <c r="AD967" i="3"/>
  <c r="AE967" i="3"/>
  <c r="Q970" i="3"/>
  <c r="AN970" i="3"/>
  <c r="S970" i="3"/>
  <c r="R970" i="3"/>
  <c r="O970" i="3"/>
  <c r="T970" i="3"/>
  <c r="P969" i="3"/>
  <c r="U969" i="3" s="1"/>
  <c r="AU969" i="3"/>
  <c r="AV969" i="3" s="1"/>
  <c r="AJ969" i="3"/>
  <c r="L972" i="3"/>
  <c r="V969" i="3"/>
  <c r="W969" i="3" s="1"/>
  <c r="M971" i="3"/>
  <c r="N971" i="3" s="1"/>
  <c r="BC963" i="3"/>
  <c r="BB963" i="3"/>
  <c r="AO969" i="3"/>
  <c r="AS965" i="3" l="1"/>
  <c r="AT965" i="3" s="1"/>
  <c r="K965" i="3" s="1"/>
  <c r="AX965" i="3" s="1"/>
  <c r="AY965" i="3" s="1"/>
  <c r="AX963" i="3"/>
  <c r="AY963" i="3" s="1"/>
  <c r="X969" i="3"/>
  <c r="Y969" i="3" s="1"/>
  <c r="V970" i="3"/>
  <c r="W970" i="3" s="1"/>
  <c r="M972" i="3"/>
  <c r="N972" i="3" s="1"/>
  <c r="AT964" i="3"/>
  <c r="K964" i="3" s="1"/>
  <c r="AF967" i="3"/>
  <c r="AG967" i="3" s="1"/>
  <c r="L973" i="3"/>
  <c r="AL964" i="3"/>
  <c r="AM964" i="3" s="1"/>
  <c r="H964" i="3" s="1"/>
  <c r="I964" i="3" s="1"/>
  <c r="BA964" i="3" s="1"/>
  <c r="AF966" i="3"/>
  <c r="AG966" i="3" s="1"/>
  <c r="S971" i="3"/>
  <c r="R971" i="3"/>
  <c r="O971" i="3"/>
  <c r="AN971" i="3"/>
  <c r="Q971" i="3"/>
  <c r="T971" i="3"/>
  <c r="AO970" i="3"/>
  <c r="Z969" i="3"/>
  <c r="AJ970" i="3"/>
  <c r="P970" i="3"/>
  <c r="X970" i="3" s="1"/>
  <c r="AU970" i="3"/>
  <c r="AV970" i="3" s="1"/>
  <c r="AB968" i="3"/>
  <c r="AA968" i="3"/>
  <c r="AC968" i="3"/>
  <c r="AL965" i="3"/>
  <c r="AM965" i="3" s="1"/>
  <c r="H965" i="3" s="1"/>
  <c r="I965" i="3" s="1"/>
  <c r="BA965" i="3" s="1"/>
  <c r="AP969" i="3" l="1"/>
  <c r="AQ969" i="3" s="1"/>
  <c r="J969" i="3" s="1"/>
  <c r="AH967" i="3"/>
  <c r="AI967" i="3" s="1"/>
  <c r="AR967" i="3" s="1"/>
  <c r="AO971" i="3"/>
  <c r="AH966" i="3"/>
  <c r="AI966" i="3" s="1"/>
  <c r="AK966" i="3" s="1"/>
  <c r="U970" i="3"/>
  <c r="Z970" i="3" s="1"/>
  <c r="AA970" i="3" s="1"/>
  <c r="BB965" i="3"/>
  <c r="BC965" i="3"/>
  <c r="Y970" i="3"/>
  <c r="AC969" i="3"/>
  <c r="AB969" i="3"/>
  <c r="AA969" i="3"/>
  <c r="L974" i="3"/>
  <c r="AN972" i="3"/>
  <c r="R972" i="3"/>
  <c r="Q972" i="3"/>
  <c r="S972" i="3"/>
  <c r="O972" i="3"/>
  <c r="T972" i="3"/>
  <c r="AE968" i="3"/>
  <c r="AD968" i="3"/>
  <c r="V971" i="3"/>
  <c r="W971" i="3" s="1"/>
  <c r="AJ971" i="3"/>
  <c r="P971" i="3"/>
  <c r="X971" i="3" s="1"/>
  <c r="AU971" i="3"/>
  <c r="AV971" i="3" s="1"/>
  <c r="BC964" i="3"/>
  <c r="BB964" i="3"/>
  <c r="M973" i="3"/>
  <c r="N973" i="3" s="1"/>
  <c r="AX964" i="3"/>
  <c r="AY964" i="3" s="1"/>
  <c r="AS967" i="3" l="1"/>
  <c r="AT967" i="3" s="1"/>
  <c r="K967" i="3" s="1"/>
  <c r="AX967" i="3" s="1"/>
  <c r="AY967" i="3" s="1"/>
  <c r="AK967" i="3"/>
  <c r="AL967" i="3" s="1"/>
  <c r="AM967" i="3" s="1"/>
  <c r="H967" i="3" s="1"/>
  <c r="I967" i="3" s="1"/>
  <c r="BA967" i="3" s="1"/>
  <c r="AP970" i="3"/>
  <c r="AQ970" i="3" s="1"/>
  <c r="J970" i="3" s="1"/>
  <c r="AB970" i="3"/>
  <c r="AS966" i="3"/>
  <c r="AR966" i="3"/>
  <c r="AC970" i="3"/>
  <c r="AE970" i="3" s="1"/>
  <c r="U971" i="3"/>
  <c r="Z971" i="3" s="1"/>
  <c r="AP971" i="3" s="1"/>
  <c r="AQ971" i="3" s="1"/>
  <c r="J971" i="3" s="1"/>
  <c r="Y971" i="3"/>
  <c r="AL966" i="3"/>
  <c r="AM966" i="3" s="1"/>
  <c r="H966" i="3" s="1"/>
  <c r="I966" i="3" s="1"/>
  <c r="BA966" i="3" s="1"/>
  <c r="AJ972" i="3"/>
  <c r="AU972" i="3"/>
  <c r="AV972" i="3" s="1"/>
  <c r="P972" i="3"/>
  <c r="U972" i="3" s="1"/>
  <c r="AD969" i="3"/>
  <c r="AE969" i="3"/>
  <c r="AO972" i="3"/>
  <c r="AF968" i="3"/>
  <c r="AG968" i="3" s="1"/>
  <c r="L975" i="3"/>
  <c r="R973" i="3"/>
  <c r="S973" i="3"/>
  <c r="T973" i="3"/>
  <c r="O973" i="3"/>
  <c r="AN973" i="3"/>
  <c r="Q973" i="3"/>
  <c r="V972" i="3"/>
  <c r="W972" i="3" s="1"/>
  <c r="M974" i="3"/>
  <c r="AD970" i="3" l="1"/>
  <c r="AT966" i="3"/>
  <c r="K966" i="3" s="1"/>
  <c r="AX966" i="3" s="1"/>
  <c r="AY966" i="3" s="1"/>
  <c r="Z972" i="3"/>
  <c r="AC972" i="3" s="1"/>
  <c r="X972" i="3"/>
  <c r="AO973" i="3"/>
  <c r="BC967" i="3"/>
  <c r="BB967" i="3"/>
  <c r="BB966" i="3"/>
  <c r="BC966" i="3"/>
  <c r="AF969" i="3"/>
  <c r="AH969" i="3" s="1"/>
  <c r="AI969" i="3" s="1"/>
  <c r="Q974" i="3"/>
  <c r="R974" i="3"/>
  <c r="S974" i="3"/>
  <c r="O974" i="3"/>
  <c r="T974" i="3"/>
  <c r="AN974" i="3"/>
  <c r="AH968" i="3"/>
  <c r="AI968" i="3" s="1"/>
  <c r="AJ973" i="3"/>
  <c r="P973" i="3"/>
  <c r="U973" i="3" s="1"/>
  <c r="AU973" i="3"/>
  <c r="AV973" i="3" s="1"/>
  <c r="L976" i="3"/>
  <c r="M975" i="3"/>
  <c r="AF970" i="3"/>
  <c r="N974" i="3"/>
  <c r="V973" i="3"/>
  <c r="W973" i="3" s="1"/>
  <c r="AC971" i="3"/>
  <c r="AA971" i="3"/>
  <c r="AB971" i="3"/>
  <c r="AH970" i="3" l="1"/>
  <c r="AI970" i="3" s="1"/>
  <c r="AR970" i="3" s="1"/>
  <c r="AA972" i="3"/>
  <c r="AP972" i="3"/>
  <c r="AQ972" i="3" s="1"/>
  <c r="J972" i="3" s="1"/>
  <c r="Y972" i="3"/>
  <c r="AB972" i="3"/>
  <c r="AE972" i="3" s="1"/>
  <c r="X973" i="3"/>
  <c r="Y973" i="3" s="1"/>
  <c r="AG969" i="3"/>
  <c r="AK969" i="3" s="1"/>
  <c r="AL969" i="3" s="1"/>
  <c r="AG970" i="3"/>
  <c r="Z973" i="3"/>
  <c r="R975" i="3"/>
  <c r="Q975" i="3"/>
  <c r="AN975" i="3"/>
  <c r="T975" i="3"/>
  <c r="O975" i="3"/>
  <c r="S975" i="3"/>
  <c r="AD972" i="3"/>
  <c r="AU974" i="3"/>
  <c r="AV974" i="3" s="1"/>
  <c r="AJ974" i="3"/>
  <c r="P974" i="3"/>
  <c r="X974" i="3" s="1"/>
  <c r="AO974" i="3"/>
  <c r="AR969" i="3"/>
  <c r="N975" i="3"/>
  <c r="M976" i="3"/>
  <c r="V974" i="3"/>
  <c r="W974" i="3" s="1"/>
  <c r="L977" i="3"/>
  <c r="AE971" i="3"/>
  <c r="AD971" i="3"/>
  <c r="AS968" i="3"/>
  <c r="AR968" i="3"/>
  <c r="AK968" i="3"/>
  <c r="AS970" i="3" l="1"/>
  <c r="AT970" i="3" s="1"/>
  <c r="K970" i="3" s="1"/>
  <c r="AX970" i="3" s="1"/>
  <c r="AY970" i="3" s="1"/>
  <c r="AB973" i="3"/>
  <c r="AS969" i="3"/>
  <c r="AP973" i="3"/>
  <c r="AQ973" i="3" s="1"/>
  <c r="J973" i="3" s="1"/>
  <c r="AC973" i="3"/>
  <c r="AD973" i="3" s="1"/>
  <c r="AA973" i="3"/>
  <c r="AM969" i="3"/>
  <c r="H969" i="3" s="1"/>
  <c r="I969" i="3" s="1"/>
  <c r="BA969" i="3" s="1"/>
  <c r="AO975" i="3"/>
  <c r="AK970" i="3"/>
  <c r="AL970" i="3" s="1"/>
  <c r="AM970" i="3" s="1"/>
  <c r="H970" i="3" s="1"/>
  <c r="I970" i="3" s="1"/>
  <c r="BA970" i="3" s="1"/>
  <c r="AT969" i="3"/>
  <c r="K969" i="3" s="1"/>
  <c r="AX969" i="3" s="1"/>
  <c r="AY969" i="3" s="1"/>
  <c r="U974" i="3"/>
  <c r="Z974" i="3" s="1"/>
  <c r="AC974" i="3" s="1"/>
  <c r="Y974" i="3"/>
  <c r="V975" i="3"/>
  <c r="W975" i="3" s="1"/>
  <c r="Q976" i="3"/>
  <c r="S976" i="3"/>
  <c r="R976" i="3"/>
  <c r="T976" i="3"/>
  <c r="AN976" i="3"/>
  <c r="O976" i="3"/>
  <c r="AF971" i="3"/>
  <c r="AG971" i="3" s="1"/>
  <c r="AE973" i="3"/>
  <c r="L978" i="3"/>
  <c r="P975" i="3"/>
  <c r="X975" i="3" s="1"/>
  <c r="AU975" i="3"/>
  <c r="AV975" i="3" s="1"/>
  <c r="AJ975" i="3"/>
  <c r="N976" i="3"/>
  <c r="AL968" i="3"/>
  <c r="AM968" i="3" s="1"/>
  <c r="H968" i="3" s="1"/>
  <c r="I968" i="3" s="1"/>
  <c r="BA968" i="3" s="1"/>
  <c r="AT968" i="3"/>
  <c r="K968" i="3" s="1"/>
  <c r="M977" i="3"/>
  <c r="N977" i="3" s="1"/>
  <c r="AF972" i="3"/>
  <c r="AH972" i="3" s="1"/>
  <c r="AI972" i="3" s="1"/>
  <c r="AA974" i="3" l="1"/>
  <c r="AP974" i="3"/>
  <c r="AQ974" i="3" s="1"/>
  <c r="J974" i="3" s="1"/>
  <c r="AO976" i="3"/>
  <c r="AB974" i="3"/>
  <c r="AD974" i="3" s="1"/>
  <c r="U975" i="3"/>
  <c r="Z975" i="3" s="1"/>
  <c r="AA975" i="3" s="1"/>
  <c r="AG972" i="3"/>
  <c r="AK972" i="3" s="1"/>
  <c r="BB970" i="3"/>
  <c r="BC970" i="3"/>
  <c r="Y975" i="3"/>
  <c r="AR972" i="3"/>
  <c r="M978" i="3"/>
  <c r="N978" i="3" s="1"/>
  <c r="L979" i="3"/>
  <c r="AX968" i="3"/>
  <c r="AY968" i="3" s="1"/>
  <c r="BC968" i="3"/>
  <c r="BB968" i="3"/>
  <c r="AF973" i="3"/>
  <c r="AG973" i="3" s="1"/>
  <c r="V976" i="3"/>
  <c r="W976" i="3" s="1"/>
  <c r="AU976" i="3"/>
  <c r="AV976" i="3" s="1"/>
  <c r="AJ976" i="3"/>
  <c r="P976" i="3"/>
  <c r="U976" i="3" s="1"/>
  <c r="BC969" i="3"/>
  <c r="AH971" i="3"/>
  <c r="AI971" i="3" s="1"/>
  <c r="AK971" i="3" s="1"/>
  <c r="BB969" i="3"/>
  <c r="R977" i="3"/>
  <c r="S977" i="3"/>
  <c r="Q977" i="3"/>
  <c r="T977" i="3"/>
  <c r="O977" i="3"/>
  <c r="AN977" i="3"/>
  <c r="Z976" i="3" l="1"/>
  <c r="AS972" i="3"/>
  <c r="AT972" i="3" s="1"/>
  <c r="K972" i="3" s="1"/>
  <c r="AE974" i="3"/>
  <c r="AF974" i="3" s="1"/>
  <c r="AH974" i="3" s="1"/>
  <c r="AI974" i="3" s="1"/>
  <c r="AP975" i="3"/>
  <c r="AQ975" i="3" s="1"/>
  <c r="J975" i="3" s="1"/>
  <c r="AC975" i="3"/>
  <c r="AB975" i="3"/>
  <c r="X976" i="3"/>
  <c r="AP976" i="3" s="1"/>
  <c r="AQ976" i="3" s="1"/>
  <c r="J976" i="3" s="1"/>
  <c r="AC976" i="3"/>
  <c r="AL972" i="3"/>
  <c r="AM972" i="3" s="1"/>
  <c r="H972" i="3" s="1"/>
  <c r="I972" i="3" s="1"/>
  <c r="BA972" i="3" s="1"/>
  <c r="AH973" i="3"/>
  <c r="AI973" i="3" s="1"/>
  <c r="L980" i="3"/>
  <c r="AS971" i="3"/>
  <c r="AR971" i="3"/>
  <c r="M979" i="3"/>
  <c r="N979" i="3" s="1"/>
  <c r="V977" i="3"/>
  <c r="W977" i="3" s="1"/>
  <c r="P977" i="3"/>
  <c r="U977" i="3" s="1"/>
  <c r="AJ977" i="3"/>
  <c r="AU977" i="3"/>
  <c r="AV977" i="3" s="1"/>
  <c r="AL971" i="3"/>
  <c r="AM971" i="3" s="1"/>
  <c r="H971" i="3" s="1"/>
  <c r="I971" i="3" s="1"/>
  <c r="BA971" i="3" s="1"/>
  <c r="AO977" i="3"/>
  <c r="R978" i="3"/>
  <c r="S978" i="3"/>
  <c r="T978" i="3"/>
  <c r="O978" i="3"/>
  <c r="Q978" i="3"/>
  <c r="AN978" i="3"/>
  <c r="AD975" i="3" l="1"/>
  <c r="AE975" i="3"/>
  <c r="AF975" i="3" s="1"/>
  <c r="AH975" i="3" s="1"/>
  <c r="AI975" i="3" s="1"/>
  <c r="AA976" i="3"/>
  <c r="X977" i="3"/>
  <c r="Y977" i="3" s="1"/>
  <c r="AB976" i="3"/>
  <c r="AD976" i="3" s="1"/>
  <c r="Y976" i="3"/>
  <c r="AT971" i="3"/>
  <c r="K971" i="3" s="1"/>
  <c r="AG974" i="3"/>
  <c r="AS974" i="3" s="1"/>
  <c r="Z977" i="3"/>
  <c r="AO978" i="3"/>
  <c r="AR974" i="3"/>
  <c r="P978" i="3"/>
  <c r="X978" i="3" s="1"/>
  <c r="AJ978" i="3"/>
  <c r="AU978" i="3"/>
  <c r="AV978" i="3" s="1"/>
  <c r="BC972" i="3"/>
  <c r="BB972" i="3"/>
  <c r="M980" i="3"/>
  <c r="N980" i="3" s="1"/>
  <c r="AS973" i="3"/>
  <c r="AR973" i="3"/>
  <c r="S979" i="3"/>
  <c r="O979" i="3"/>
  <c r="Q979" i="3"/>
  <c r="T979" i="3"/>
  <c r="AN979" i="3"/>
  <c r="R979" i="3"/>
  <c r="AX972" i="3"/>
  <c r="AY972" i="3" s="1"/>
  <c r="BC971" i="3"/>
  <c r="BB971" i="3"/>
  <c r="AK973" i="3"/>
  <c r="V978" i="3"/>
  <c r="W978" i="3" s="1"/>
  <c r="L981" i="3"/>
  <c r="AA977" i="3" l="1"/>
  <c r="AK974" i="3"/>
  <c r="AL974" i="3" s="1"/>
  <c r="AM974" i="3" s="1"/>
  <c r="H974" i="3" s="1"/>
  <c r="I974" i="3" s="1"/>
  <c r="BA974" i="3" s="1"/>
  <c r="AG975" i="3"/>
  <c r="AE976" i="3"/>
  <c r="AF976" i="3" s="1"/>
  <c r="AH976" i="3" s="1"/>
  <c r="AI976" i="3" s="1"/>
  <c r="AT974" i="3"/>
  <c r="K974" i="3" s="1"/>
  <c r="AX974" i="3" s="1"/>
  <c r="AY974" i="3" s="1"/>
  <c r="AT973" i="3"/>
  <c r="K973" i="3" s="1"/>
  <c r="AX973" i="3" s="1"/>
  <c r="AY973" i="3" s="1"/>
  <c r="AB977" i="3"/>
  <c r="AP977" i="3"/>
  <c r="AQ977" i="3" s="1"/>
  <c r="J977" i="3" s="1"/>
  <c r="AC977" i="3"/>
  <c r="AX971" i="3"/>
  <c r="AY971" i="3" s="1"/>
  <c r="U978" i="3"/>
  <c r="Z978" i="3" s="1"/>
  <c r="AP978" i="3" s="1"/>
  <c r="AQ978" i="3" s="1"/>
  <c r="J978" i="3" s="1"/>
  <c r="AR975" i="3"/>
  <c r="AS975" i="3"/>
  <c r="Y978" i="3"/>
  <c r="AL973" i="3"/>
  <c r="AM973" i="3" s="1"/>
  <c r="H973" i="3" s="1"/>
  <c r="I973" i="3" s="1"/>
  <c r="BA973" i="3" s="1"/>
  <c r="L982" i="3"/>
  <c r="M981" i="3"/>
  <c r="N981" i="3" s="1"/>
  <c r="V979" i="3"/>
  <c r="W979" i="3" s="1"/>
  <c r="AO979" i="3"/>
  <c r="AU979" i="3"/>
  <c r="AV979" i="3" s="1"/>
  <c r="AJ979" i="3"/>
  <c r="P979" i="3"/>
  <c r="X979" i="3" s="1"/>
  <c r="S980" i="3"/>
  <c r="AN980" i="3"/>
  <c r="R980" i="3"/>
  <c r="Q980" i="3"/>
  <c r="O980" i="3"/>
  <c r="T980" i="3"/>
  <c r="AK975" i="3"/>
  <c r="AD977" i="3" l="1"/>
  <c r="AE977" i="3"/>
  <c r="AB978" i="3"/>
  <c r="AA978" i="3"/>
  <c r="AC978" i="3"/>
  <c r="AG976" i="3"/>
  <c r="AS976" i="3" s="1"/>
  <c r="Y979" i="3"/>
  <c r="AR976" i="3"/>
  <c r="L983" i="3"/>
  <c r="U979" i="3"/>
  <c r="Z979" i="3" s="1"/>
  <c r="M982" i="3"/>
  <c r="P980" i="3"/>
  <c r="X980" i="3" s="1"/>
  <c r="AJ980" i="3"/>
  <c r="AU980" i="3"/>
  <c r="AV980" i="3" s="1"/>
  <c r="BB973" i="3"/>
  <c r="BC973" i="3"/>
  <c r="AF977" i="3"/>
  <c r="AG977" i="3" s="1"/>
  <c r="BC974" i="3"/>
  <c r="BB974" i="3"/>
  <c r="V980" i="3"/>
  <c r="W980" i="3" s="1"/>
  <c r="AO980" i="3"/>
  <c r="AL975" i="3"/>
  <c r="AM975" i="3" s="1"/>
  <c r="H975" i="3" s="1"/>
  <c r="I975" i="3" s="1"/>
  <c r="BA975" i="3" s="1"/>
  <c r="O981" i="3"/>
  <c r="S981" i="3"/>
  <c r="Q981" i="3"/>
  <c r="R981" i="3"/>
  <c r="T981" i="3"/>
  <c r="AN981" i="3"/>
  <c r="AT975" i="3"/>
  <c r="K975" i="3" s="1"/>
  <c r="AO981" i="3" l="1"/>
  <c r="AE978" i="3"/>
  <c r="AD978" i="3"/>
  <c r="AK976" i="3"/>
  <c r="AT976" i="3"/>
  <c r="K976" i="3" s="1"/>
  <c r="AX976" i="3" s="1"/>
  <c r="AY976" i="3" s="1"/>
  <c r="U980" i="3"/>
  <c r="Z980" i="3" s="1"/>
  <c r="AC980" i="3" s="1"/>
  <c r="AH977" i="3"/>
  <c r="AI977" i="3" s="1"/>
  <c r="AK977" i="3" s="1"/>
  <c r="AL977" i="3" s="1"/>
  <c r="AM977" i="3" s="1"/>
  <c r="H977" i="3" s="1"/>
  <c r="I977" i="3" s="1"/>
  <c r="BA977" i="3" s="1"/>
  <c r="Y980" i="3"/>
  <c r="AL976" i="3"/>
  <c r="AM976" i="3" s="1"/>
  <c r="H976" i="3" s="1"/>
  <c r="I976" i="3" s="1"/>
  <c r="BA976" i="3" s="1"/>
  <c r="M983" i="3"/>
  <c r="AB979" i="3"/>
  <c r="AC979" i="3"/>
  <c r="AA979" i="3"/>
  <c r="AX975" i="3"/>
  <c r="AY975" i="3" s="1"/>
  <c r="BB975" i="3"/>
  <c r="BC975" i="3"/>
  <c r="L984" i="3"/>
  <c r="AF978" i="3"/>
  <c r="AG978" i="3" s="1"/>
  <c r="V981" i="3"/>
  <c r="W981" i="3" s="1"/>
  <c r="R982" i="3"/>
  <c r="Q982" i="3"/>
  <c r="S982" i="3"/>
  <c r="AN982" i="3"/>
  <c r="AO982" i="3" s="1"/>
  <c r="T982" i="3"/>
  <c r="O982" i="3"/>
  <c r="AJ981" i="3"/>
  <c r="P981" i="3"/>
  <c r="U981" i="3" s="1"/>
  <c r="AU981" i="3"/>
  <c r="AV981" i="3" s="1"/>
  <c r="N982" i="3"/>
  <c r="AP979" i="3"/>
  <c r="AQ979" i="3" s="1"/>
  <c r="J979" i="3" s="1"/>
  <c r="AS977" i="3" l="1"/>
  <c r="AR977" i="3"/>
  <c r="Z981" i="3"/>
  <c r="AC981" i="3" s="1"/>
  <c r="AB980" i="3"/>
  <c r="AD980" i="3" s="1"/>
  <c r="AA980" i="3"/>
  <c r="AP980" i="3"/>
  <c r="AQ980" i="3" s="1"/>
  <c r="J980" i="3" s="1"/>
  <c r="AH978" i="3"/>
  <c r="AI978" i="3" s="1"/>
  <c r="AK978" i="3" s="1"/>
  <c r="AL978" i="3" s="1"/>
  <c r="AM978" i="3" s="1"/>
  <c r="H978" i="3" s="1"/>
  <c r="I978" i="3" s="1"/>
  <c r="BA978" i="3" s="1"/>
  <c r="X981" i="3"/>
  <c r="AP981" i="3" s="1"/>
  <c r="AQ981" i="3" s="1"/>
  <c r="J981" i="3" s="1"/>
  <c r="BB977" i="3"/>
  <c r="BC977" i="3"/>
  <c r="M984" i="3"/>
  <c r="AU982" i="3"/>
  <c r="AV982" i="3" s="1"/>
  <c r="P982" i="3"/>
  <c r="X982" i="3" s="1"/>
  <c r="AJ982" i="3"/>
  <c r="BB976" i="3"/>
  <c r="BC976" i="3"/>
  <c r="AD979" i="3"/>
  <c r="AE979" i="3"/>
  <c r="V982" i="3"/>
  <c r="W982" i="3" s="1"/>
  <c r="AE980" i="3"/>
  <c r="AN983" i="3"/>
  <c r="T983" i="3"/>
  <c r="R983" i="3"/>
  <c r="S983" i="3"/>
  <c r="O983" i="3"/>
  <c r="Q983" i="3"/>
  <c r="L985" i="3"/>
  <c r="N983" i="3"/>
  <c r="AR978" i="3" l="1"/>
  <c r="Y981" i="3"/>
  <c r="AS978" i="3"/>
  <c r="AT978" i="3" s="1"/>
  <c r="K978" i="3" s="1"/>
  <c r="AX978" i="3" s="1"/>
  <c r="AY978" i="3" s="1"/>
  <c r="AT977" i="3"/>
  <c r="K977" i="3" s="1"/>
  <c r="AX977" i="3" s="1"/>
  <c r="AY977" i="3" s="1"/>
  <c r="AB981" i="3"/>
  <c r="AE981" i="3" s="1"/>
  <c r="AA981" i="3"/>
  <c r="U982" i="3"/>
  <c r="Z982" i="3" s="1"/>
  <c r="Q984" i="3"/>
  <c r="T984" i="3"/>
  <c r="AN984" i="3"/>
  <c r="R984" i="3"/>
  <c r="S984" i="3"/>
  <c r="O984" i="3"/>
  <c r="M985" i="3"/>
  <c r="N985" i="3" s="1"/>
  <c r="V983" i="3"/>
  <c r="W983" i="3" s="1"/>
  <c r="N984" i="3"/>
  <c r="AF980" i="3"/>
  <c r="AG980" i="3" s="1"/>
  <c r="Y982" i="3"/>
  <c r="L986" i="3"/>
  <c r="AO983" i="3"/>
  <c r="P983" i="3"/>
  <c r="X983" i="3" s="1"/>
  <c r="AJ983" i="3"/>
  <c r="AU983" i="3"/>
  <c r="AV983" i="3" s="1"/>
  <c r="BC978" i="3"/>
  <c r="BB978" i="3"/>
  <c r="AF979" i="3"/>
  <c r="AG979" i="3" s="1"/>
  <c r="AD981" i="3" l="1"/>
  <c r="AO984" i="3"/>
  <c r="AH980" i="3"/>
  <c r="AI980" i="3" s="1"/>
  <c r="AS980" i="3" s="1"/>
  <c r="U983" i="3"/>
  <c r="Z983" i="3" s="1"/>
  <c r="AC983" i="3" s="1"/>
  <c r="AH979" i="3"/>
  <c r="AI979" i="3" s="1"/>
  <c r="AS979" i="3" s="1"/>
  <c r="Y983" i="3"/>
  <c r="V984" i="3"/>
  <c r="W984" i="3" s="1"/>
  <c r="AF981" i="3"/>
  <c r="AG981" i="3" s="1"/>
  <c r="R985" i="3"/>
  <c r="AN985" i="3"/>
  <c r="AO985" i="3" s="1"/>
  <c r="T985" i="3"/>
  <c r="S985" i="3"/>
  <c r="O985" i="3"/>
  <c r="Q985" i="3"/>
  <c r="L987" i="3"/>
  <c r="P984" i="3"/>
  <c r="X984" i="3" s="1"/>
  <c r="AJ984" i="3"/>
  <c r="AU984" i="3"/>
  <c r="AV984" i="3" s="1"/>
  <c r="M986" i="3"/>
  <c r="N986" i="3" s="1"/>
  <c r="AB982" i="3"/>
  <c r="AC982" i="3"/>
  <c r="AA982" i="3"/>
  <c r="AP982" i="3"/>
  <c r="AQ982" i="3" s="1"/>
  <c r="J982" i="3" s="1"/>
  <c r="AP983" i="3" l="1"/>
  <c r="AQ983" i="3" s="1"/>
  <c r="J983" i="3" s="1"/>
  <c r="AA983" i="3"/>
  <c r="AB983" i="3"/>
  <c r="AE983" i="3" s="1"/>
  <c r="AR979" i="3"/>
  <c r="AK979" i="3"/>
  <c r="AL979" i="3" s="1"/>
  <c r="AM979" i="3" s="1"/>
  <c r="H979" i="3" s="1"/>
  <c r="I979" i="3" s="1"/>
  <c r="BA979" i="3" s="1"/>
  <c r="AK980" i="3"/>
  <c r="AL980" i="3" s="1"/>
  <c r="AM980" i="3" s="1"/>
  <c r="H980" i="3" s="1"/>
  <c r="I980" i="3" s="1"/>
  <c r="BA980" i="3" s="1"/>
  <c r="AR980" i="3"/>
  <c r="AT980" i="3" s="1"/>
  <c r="K980" i="3" s="1"/>
  <c r="AX980" i="3" s="1"/>
  <c r="AY980" i="3" s="1"/>
  <c r="AT979" i="3"/>
  <c r="K979" i="3" s="1"/>
  <c r="Y984" i="3"/>
  <c r="U984" i="3"/>
  <c r="Z984" i="3" s="1"/>
  <c r="AP984" i="3" s="1"/>
  <c r="AQ984" i="3" s="1"/>
  <c r="J984" i="3" s="1"/>
  <c r="M987" i="3"/>
  <c r="N987" i="3" s="1"/>
  <c r="V985" i="3"/>
  <c r="W985" i="3" s="1"/>
  <c r="L988" i="3"/>
  <c r="AH981" i="3"/>
  <c r="AI981" i="3" s="1"/>
  <c r="AE982" i="3"/>
  <c r="AD982" i="3"/>
  <c r="Q986" i="3"/>
  <c r="O986" i="3"/>
  <c r="T986" i="3"/>
  <c r="S986" i="3"/>
  <c r="R986" i="3"/>
  <c r="AN986" i="3"/>
  <c r="AJ985" i="3"/>
  <c r="P985" i="3"/>
  <c r="X985" i="3" s="1"/>
  <c r="AU985" i="3"/>
  <c r="AV985" i="3" s="1"/>
  <c r="AD983" i="3"/>
  <c r="AO986" i="3" l="1"/>
  <c r="AX979" i="3"/>
  <c r="AY979" i="3" s="1"/>
  <c r="U985" i="3"/>
  <c r="AS981" i="3"/>
  <c r="AR981" i="3"/>
  <c r="M988" i="3"/>
  <c r="N988" i="3" s="1"/>
  <c r="BB980" i="3"/>
  <c r="BC980" i="3"/>
  <c r="L989" i="3"/>
  <c r="AF982" i="3"/>
  <c r="AH982" i="3" s="1"/>
  <c r="AI982" i="3" s="1"/>
  <c r="BC979" i="3"/>
  <c r="BB979" i="3"/>
  <c r="AJ986" i="3"/>
  <c r="P986" i="3"/>
  <c r="X986" i="3" s="1"/>
  <c r="AU986" i="3"/>
  <c r="AV986" i="3" s="1"/>
  <c r="AB984" i="3"/>
  <c r="AC984" i="3"/>
  <c r="AA984" i="3"/>
  <c r="Y985" i="3"/>
  <c r="V986" i="3"/>
  <c r="W986" i="3" s="1"/>
  <c r="Z985" i="3"/>
  <c r="AP985" i="3" s="1"/>
  <c r="AQ985" i="3" s="1"/>
  <c r="J985" i="3" s="1"/>
  <c r="AF983" i="3"/>
  <c r="AH983" i="3" s="1"/>
  <c r="AI983" i="3" s="1"/>
  <c r="S987" i="3"/>
  <c r="R987" i="3"/>
  <c r="T987" i="3"/>
  <c r="Q987" i="3"/>
  <c r="O987" i="3"/>
  <c r="AN987" i="3"/>
  <c r="AK981" i="3"/>
  <c r="AT981" i="3" l="1"/>
  <c r="K981" i="3" s="1"/>
  <c r="AX981" i="3" s="1"/>
  <c r="AY981" i="3" s="1"/>
  <c r="U986" i="3"/>
  <c r="Z986" i="3" s="1"/>
  <c r="AP986" i="3" s="1"/>
  <c r="AQ986" i="3" s="1"/>
  <c r="J986" i="3" s="1"/>
  <c r="AG983" i="3"/>
  <c r="AK983" i="3" s="1"/>
  <c r="AR982" i="3"/>
  <c r="AR983" i="3"/>
  <c r="AO987" i="3"/>
  <c r="Y986" i="3"/>
  <c r="AG982" i="3"/>
  <c r="AK982" i="3" s="1"/>
  <c r="AL981" i="3"/>
  <c r="AM981" i="3" s="1"/>
  <c r="H981" i="3" s="1"/>
  <c r="I981" i="3" s="1"/>
  <c r="BA981" i="3" s="1"/>
  <c r="AB985" i="3"/>
  <c r="AA985" i="3"/>
  <c r="AC985" i="3"/>
  <c r="P987" i="3"/>
  <c r="X987" i="3" s="1"/>
  <c r="AU987" i="3"/>
  <c r="AV987" i="3" s="1"/>
  <c r="AJ987" i="3"/>
  <c r="L990" i="3"/>
  <c r="AE984" i="3"/>
  <c r="AD984" i="3"/>
  <c r="Q988" i="3"/>
  <c r="R988" i="3"/>
  <c r="AN988" i="3"/>
  <c r="T988" i="3"/>
  <c r="O988" i="3"/>
  <c r="S988" i="3"/>
  <c r="AC986" i="3"/>
  <c r="AA986" i="3"/>
  <c r="V987" i="3"/>
  <c r="W987" i="3" s="1"/>
  <c r="M989" i="3"/>
  <c r="N989" i="3"/>
  <c r="AB986" i="3" l="1"/>
  <c r="AS983" i="3"/>
  <c r="AT983" i="3" s="1"/>
  <c r="K983" i="3" s="1"/>
  <c r="AO988" i="3"/>
  <c r="U987" i="3"/>
  <c r="Z987" i="3" s="1"/>
  <c r="AP987" i="3" s="1"/>
  <c r="AQ987" i="3" s="1"/>
  <c r="J987" i="3" s="1"/>
  <c r="Y987" i="3"/>
  <c r="M990" i="3"/>
  <c r="N990" i="3" s="1"/>
  <c r="AL983" i="3"/>
  <c r="AM983" i="3" s="1"/>
  <c r="H983" i="3" s="1"/>
  <c r="I983" i="3" s="1"/>
  <c r="BA983" i="3" s="1"/>
  <c r="AS982" i="3"/>
  <c r="AT982" i="3" s="1"/>
  <c r="K982" i="3" s="1"/>
  <c r="V988" i="3"/>
  <c r="W988" i="3" s="1"/>
  <c r="L991" i="3"/>
  <c r="BB981" i="3"/>
  <c r="BC981" i="3"/>
  <c r="AE986" i="3"/>
  <c r="AD986" i="3"/>
  <c r="AL982" i="3"/>
  <c r="AM982" i="3" s="1"/>
  <c r="H982" i="3" s="1"/>
  <c r="I982" i="3" s="1"/>
  <c r="BA982" i="3" s="1"/>
  <c r="AU988" i="3"/>
  <c r="AV988" i="3" s="1"/>
  <c r="AJ988" i="3"/>
  <c r="P988" i="3"/>
  <c r="U988" i="3" s="1"/>
  <c r="AF984" i="3"/>
  <c r="AG984" i="3" s="1"/>
  <c r="T989" i="3"/>
  <c r="S989" i="3"/>
  <c r="Q989" i="3"/>
  <c r="R989" i="3"/>
  <c r="AN989" i="3"/>
  <c r="O989" i="3"/>
  <c r="AE985" i="3"/>
  <c r="AD985" i="3"/>
  <c r="Z988" i="3" l="1"/>
  <c r="AB987" i="3"/>
  <c r="AA987" i="3"/>
  <c r="AC987" i="3"/>
  <c r="X988" i="3"/>
  <c r="AA988" i="3" s="1"/>
  <c r="AH984" i="3"/>
  <c r="AI984" i="3" s="1"/>
  <c r="AK984" i="3" s="1"/>
  <c r="AC988" i="3"/>
  <c r="AF985" i="3"/>
  <c r="AH985" i="3" s="1"/>
  <c r="AI985" i="3" s="1"/>
  <c r="V989" i="3"/>
  <c r="W989" i="3" s="1"/>
  <c r="M991" i="3"/>
  <c r="N991" i="3" s="1"/>
  <c r="BB982" i="3"/>
  <c r="BC982" i="3"/>
  <c r="AF986" i="3"/>
  <c r="AH986" i="3" s="1"/>
  <c r="AI986" i="3" s="1"/>
  <c r="AX983" i="3"/>
  <c r="AY983" i="3" s="1"/>
  <c r="S990" i="3"/>
  <c r="AN990" i="3"/>
  <c r="R990" i="3"/>
  <c r="O990" i="3"/>
  <c r="T990" i="3"/>
  <c r="Q990" i="3"/>
  <c r="AD987" i="3"/>
  <c r="AE987" i="3"/>
  <c r="AX982" i="3"/>
  <c r="AY982" i="3" s="1"/>
  <c r="BC983" i="3"/>
  <c r="BB983" i="3"/>
  <c r="P989" i="3"/>
  <c r="U989" i="3" s="1"/>
  <c r="AU989" i="3"/>
  <c r="AV989" i="3" s="1"/>
  <c r="AJ989" i="3"/>
  <c r="L992" i="3"/>
  <c r="AO989" i="3"/>
  <c r="AB988" i="3" l="1"/>
  <c r="AE988" i="3" s="1"/>
  <c r="AP988" i="3"/>
  <c r="AQ988" i="3" s="1"/>
  <c r="J988" i="3" s="1"/>
  <c r="Z989" i="3"/>
  <c r="Y988" i="3"/>
  <c r="AR984" i="3"/>
  <c r="AS984" i="3"/>
  <c r="AO990" i="3"/>
  <c r="AL984" i="3"/>
  <c r="AM984" i="3" s="1"/>
  <c r="H984" i="3" s="1"/>
  <c r="I984" i="3" s="1"/>
  <c r="BA984" i="3" s="1"/>
  <c r="X989" i="3"/>
  <c r="Y989" i="3" s="1"/>
  <c r="AG985" i="3"/>
  <c r="AK985" i="3" s="1"/>
  <c r="AL985" i="3" s="1"/>
  <c r="AM985" i="3" s="1"/>
  <c r="H985" i="3" s="1"/>
  <c r="I985" i="3" s="1"/>
  <c r="BA985" i="3" s="1"/>
  <c r="AG986" i="3"/>
  <c r="AS986" i="3" s="1"/>
  <c r="AR986" i="3"/>
  <c r="S991" i="3"/>
  <c r="R991" i="3"/>
  <c r="AN991" i="3"/>
  <c r="T991" i="3"/>
  <c r="Q991" i="3"/>
  <c r="O991" i="3"/>
  <c r="AR985" i="3"/>
  <c r="V990" i="3"/>
  <c r="W990" i="3" s="1"/>
  <c r="M992" i="3"/>
  <c r="L993" i="3"/>
  <c r="AC989" i="3"/>
  <c r="AF987" i="3"/>
  <c r="AG987" i="3" s="1"/>
  <c r="AU990" i="3"/>
  <c r="AV990" i="3" s="1"/>
  <c r="AJ990" i="3"/>
  <c r="P990" i="3"/>
  <c r="U990" i="3" s="1"/>
  <c r="AD988" i="3" l="1"/>
  <c r="Z990" i="3"/>
  <c r="AC990" i="3" s="1"/>
  <c r="AH987" i="3"/>
  <c r="AI987" i="3" s="1"/>
  <c r="AS987" i="3" s="1"/>
  <c r="AP989" i="3"/>
  <c r="AQ989" i="3" s="1"/>
  <c r="J989" i="3" s="1"/>
  <c r="AA989" i="3"/>
  <c r="AS985" i="3"/>
  <c r="AT985" i="3" s="1"/>
  <c r="K985" i="3" s="1"/>
  <c r="AK986" i="3"/>
  <c r="AL986" i="3" s="1"/>
  <c r="AM986" i="3" s="1"/>
  <c r="H986" i="3" s="1"/>
  <c r="I986" i="3" s="1"/>
  <c r="BA986" i="3" s="1"/>
  <c r="AT984" i="3"/>
  <c r="K984" i="3" s="1"/>
  <c r="AB989" i="3"/>
  <c r="AD989" i="3" s="1"/>
  <c r="BC984" i="3"/>
  <c r="BB984" i="3"/>
  <c r="BB985" i="3"/>
  <c r="BC985" i="3"/>
  <c r="S992" i="3"/>
  <c r="Q992" i="3"/>
  <c r="R992" i="3"/>
  <c r="T992" i="3"/>
  <c r="AN992" i="3"/>
  <c r="O992" i="3"/>
  <c r="N992" i="3"/>
  <c r="X990" i="3"/>
  <c r="P991" i="3"/>
  <c r="X991" i="3" s="1"/>
  <c r="AJ991" i="3"/>
  <c r="AU991" i="3"/>
  <c r="AV991" i="3" s="1"/>
  <c r="M993" i="3"/>
  <c r="L994" i="3"/>
  <c r="V991" i="3"/>
  <c r="W991" i="3" s="1"/>
  <c r="AF988" i="3"/>
  <c r="AO991" i="3"/>
  <c r="AT986" i="3"/>
  <c r="K986" i="3" s="1"/>
  <c r="AH988" i="3" l="1"/>
  <c r="AI988" i="3" s="1"/>
  <c r="AR988" i="3" s="1"/>
  <c r="AR987" i="3"/>
  <c r="AK987" i="3"/>
  <c r="AL987" i="3" s="1"/>
  <c r="AM987" i="3" s="1"/>
  <c r="H987" i="3" s="1"/>
  <c r="I987" i="3" s="1"/>
  <c r="BA987" i="3" s="1"/>
  <c r="AX985" i="3"/>
  <c r="AY985" i="3" s="1"/>
  <c r="AX984" i="3"/>
  <c r="AY984" i="3" s="1"/>
  <c r="AE989" i="3"/>
  <c r="AF989" i="3" s="1"/>
  <c r="AH989" i="3" s="1"/>
  <c r="AI989" i="3" s="1"/>
  <c r="AT987" i="3"/>
  <c r="K987" i="3" s="1"/>
  <c r="AX987" i="3" s="1"/>
  <c r="AY987" i="3" s="1"/>
  <c r="U991" i="3"/>
  <c r="Z991" i="3" s="1"/>
  <c r="AP991" i="3" s="1"/>
  <c r="AQ991" i="3" s="1"/>
  <c r="J991" i="3" s="1"/>
  <c r="AP990" i="3"/>
  <c r="AQ990" i="3" s="1"/>
  <c r="J990" i="3" s="1"/>
  <c r="Y990" i="3"/>
  <c r="BB986" i="3"/>
  <c r="BC986" i="3"/>
  <c r="AG988" i="3"/>
  <c r="AA990" i="3"/>
  <c r="M994" i="3"/>
  <c r="N994" i="3" s="1"/>
  <c r="V992" i="3"/>
  <c r="W992" i="3" s="1"/>
  <c r="L995" i="3"/>
  <c r="R993" i="3"/>
  <c r="Q993" i="3"/>
  <c r="T993" i="3"/>
  <c r="AN993" i="3"/>
  <c r="S993" i="3"/>
  <c r="O993" i="3"/>
  <c r="AX986" i="3"/>
  <c r="AY986" i="3" s="1"/>
  <c r="P992" i="3"/>
  <c r="X992" i="3" s="1"/>
  <c r="AU992" i="3"/>
  <c r="AV992" i="3" s="1"/>
  <c r="AJ992" i="3"/>
  <c r="Y991" i="3"/>
  <c r="N993" i="3"/>
  <c r="AO992" i="3"/>
  <c r="AB990" i="3"/>
  <c r="AK988" i="3" l="1"/>
  <c r="AL988" i="3" s="1"/>
  <c r="AM988" i="3" s="1"/>
  <c r="H988" i="3" s="1"/>
  <c r="I988" i="3" s="1"/>
  <c r="BA988" i="3" s="1"/>
  <c r="AG989" i="3"/>
  <c r="AK989" i="3" s="1"/>
  <c r="U992" i="3"/>
  <c r="Z992" i="3" s="1"/>
  <c r="AP992" i="3" s="1"/>
  <c r="AQ992" i="3" s="1"/>
  <c r="J992" i="3" s="1"/>
  <c r="BB987" i="3"/>
  <c r="BC987" i="3"/>
  <c r="AS989" i="3"/>
  <c r="AR989" i="3"/>
  <c r="Y992" i="3"/>
  <c r="L996" i="3"/>
  <c r="AE990" i="3"/>
  <c r="AD990" i="3"/>
  <c r="M995" i="3"/>
  <c r="N995" i="3" s="1"/>
  <c r="AB992" i="3"/>
  <c r="S994" i="3"/>
  <c r="R994" i="3"/>
  <c r="T994" i="3"/>
  <c r="O994" i="3"/>
  <c r="AN994" i="3"/>
  <c r="Q994" i="3"/>
  <c r="V993" i="3"/>
  <c r="W993" i="3" s="1"/>
  <c r="AU993" i="3"/>
  <c r="AV993" i="3" s="1"/>
  <c r="AJ993" i="3"/>
  <c r="P993" i="3"/>
  <c r="X993" i="3" s="1"/>
  <c r="AC991" i="3"/>
  <c r="AA991" i="3"/>
  <c r="AB991" i="3"/>
  <c r="AO993" i="3"/>
  <c r="AS988" i="3"/>
  <c r="AT988" i="3" s="1"/>
  <c r="K988" i="3" s="1"/>
  <c r="AC992" i="3" l="1"/>
  <c r="AE992" i="3" s="1"/>
  <c r="AO994" i="3"/>
  <c r="AT989" i="3"/>
  <c r="K989" i="3" s="1"/>
  <c r="AX989" i="3" s="1"/>
  <c r="AY989" i="3" s="1"/>
  <c r="AA992" i="3"/>
  <c r="U993" i="3"/>
  <c r="Z993" i="3" s="1"/>
  <c r="AA993" i="3" s="1"/>
  <c r="BC988" i="3"/>
  <c r="BB988" i="3"/>
  <c r="Y993" i="3"/>
  <c r="AD991" i="3"/>
  <c r="AE991" i="3"/>
  <c r="AL989" i="3"/>
  <c r="AM989" i="3" s="1"/>
  <c r="H989" i="3" s="1"/>
  <c r="I989" i="3" s="1"/>
  <c r="BA989" i="3" s="1"/>
  <c r="AF990" i="3"/>
  <c r="AH990" i="3" s="1"/>
  <c r="AI990" i="3" s="1"/>
  <c r="AG990" i="3"/>
  <c r="P994" i="3"/>
  <c r="U994" i="3" s="1"/>
  <c r="AU994" i="3"/>
  <c r="AV994" i="3" s="1"/>
  <c r="AJ994" i="3"/>
  <c r="AD992" i="3"/>
  <c r="M996" i="3"/>
  <c r="N996" i="3" s="1"/>
  <c r="L997" i="3"/>
  <c r="V994" i="3"/>
  <c r="W994" i="3" s="1"/>
  <c r="AX988" i="3"/>
  <c r="AY988" i="3" s="1"/>
  <c r="R995" i="3"/>
  <c r="O995" i="3"/>
  <c r="T995" i="3"/>
  <c r="AN995" i="3"/>
  <c r="Q995" i="3"/>
  <c r="S995" i="3"/>
  <c r="AB993" i="3" l="1"/>
  <c r="AC993" i="3"/>
  <c r="AD993" i="3" s="1"/>
  <c r="AP993" i="3"/>
  <c r="AQ993" i="3" s="1"/>
  <c r="J993" i="3" s="1"/>
  <c r="Z994" i="3"/>
  <c r="AC994" i="3" s="1"/>
  <c r="BB989" i="3"/>
  <c r="BC989" i="3"/>
  <c r="AS990" i="3"/>
  <c r="AR990" i="3"/>
  <c r="X994" i="3"/>
  <c r="AO995" i="3"/>
  <c r="S996" i="3"/>
  <c r="Q996" i="3"/>
  <c r="AN996" i="3"/>
  <c r="T996" i="3"/>
  <c r="O996" i="3"/>
  <c r="R996" i="3"/>
  <c r="AK990" i="3"/>
  <c r="AF992" i="3"/>
  <c r="AH992" i="3" s="1"/>
  <c r="AI992" i="3" s="1"/>
  <c r="M997" i="3"/>
  <c r="N997" i="3" s="1"/>
  <c r="AJ995" i="3"/>
  <c r="P995" i="3"/>
  <c r="X995" i="3" s="1"/>
  <c r="AU995" i="3"/>
  <c r="AV995" i="3" s="1"/>
  <c r="V995" i="3"/>
  <c r="W995" i="3" s="1"/>
  <c r="L998" i="3"/>
  <c r="AF991" i="3"/>
  <c r="AH991" i="3" s="1"/>
  <c r="AI991" i="3" s="1"/>
  <c r="AE993" i="3" l="1"/>
  <c r="AF993" i="3" s="1"/>
  <c r="AH993" i="3" s="1"/>
  <c r="AI993" i="3" s="1"/>
  <c r="AG991" i="3"/>
  <c r="AS991" i="3" s="1"/>
  <c r="AG992" i="3"/>
  <c r="AS992" i="3" s="1"/>
  <c r="AT990" i="3"/>
  <c r="K990" i="3" s="1"/>
  <c r="AO996" i="3"/>
  <c r="U995" i="3"/>
  <c r="Z995" i="3" s="1"/>
  <c r="AC995" i="3" s="1"/>
  <c r="Y995" i="3"/>
  <c r="AR991" i="3"/>
  <c r="AR992" i="3"/>
  <c r="AK992" i="3"/>
  <c r="P996" i="3"/>
  <c r="X996" i="3" s="1"/>
  <c r="AU996" i="3"/>
  <c r="AV996" i="3" s="1"/>
  <c r="AJ996" i="3"/>
  <c r="AL990" i="3"/>
  <c r="AM990" i="3" s="1"/>
  <c r="H990" i="3" s="1"/>
  <c r="I990" i="3" s="1"/>
  <c r="BA990" i="3" s="1"/>
  <c r="Y994" i="3"/>
  <c r="AP994" i="3"/>
  <c r="AQ994" i="3" s="1"/>
  <c r="J994" i="3" s="1"/>
  <c r="L999" i="3"/>
  <c r="AA994" i="3"/>
  <c r="AK991" i="3"/>
  <c r="M998" i="3"/>
  <c r="N998" i="3" s="1"/>
  <c r="S997" i="3"/>
  <c r="R997" i="3"/>
  <c r="O997" i="3"/>
  <c r="AN997" i="3"/>
  <c r="Q997" i="3"/>
  <c r="T997" i="3"/>
  <c r="V996" i="3"/>
  <c r="W996" i="3" s="1"/>
  <c r="AB994" i="3"/>
  <c r="AO997" i="3" l="1"/>
  <c r="AB995" i="3"/>
  <c r="AA995" i="3"/>
  <c r="AP995" i="3"/>
  <c r="AQ995" i="3" s="1"/>
  <c r="J995" i="3" s="1"/>
  <c r="AX990" i="3"/>
  <c r="AY990" i="3" s="1"/>
  <c r="AG993" i="3"/>
  <c r="AK993" i="3" s="1"/>
  <c r="AT991" i="3"/>
  <c r="K991" i="3" s="1"/>
  <c r="AX991" i="3" s="1"/>
  <c r="AY991" i="3" s="1"/>
  <c r="AT992" i="3"/>
  <c r="K992" i="3" s="1"/>
  <c r="AX992" i="3" s="1"/>
  <c r="AY992" i="3" s="1"/>
  <c r="AR993" i="3"/>
  <c r="Y996" i="3"/>
  <c r="BB990" i="3"/>
  <c r="BC990" i="3"/>
  <c r="T998" i="3"/>
  <c r="S998" i="3"/>
  <c r="R998" i="3"/>
  <c r="O998" i="3"/>
  <c r="Q998" i="3"/>
  <c r="AN998" i="3"/>
  <c r="AL991" i="3"/>
  <c r="AM991" i="3" s="1"/>
  <c r="H991" i="3" s="1"/>
  <c r="I991" i="3" s="1"/>
  <c r="BA991" i="3" s="1"/>
  <c r="L1000" i="3"/>
  <c r="AL992" i="3"/>
  <c r="AM992" i="3" s="1"/>
  <c r="H992" i="3" s="1"/>
  <c r="I992" i="3" s="1"/>
  <c r="BA992" i="3" s="1"/>
  <c r="V997" i="3"/>
  <c r="W997" i="3" s="1"/>
  <c r="AU997" i="3"/>
  <c r="AV997" i="3" s="1"/>
  <c r="P997" i="3"/>
  <c r="X997" i="3" s="1"/>
  <c r="AJ997" i="3"/>
  <c r="M999" i="3"/>
  <c r="AE994" i="3"/>
  <c r="AD994" i="3"/>
  <c r="AD995" i="3"/>
  <c r="AE995" i="3"/>
  <c r="U996" i="3"/>
  <c r="Z996" i="3" s="1"/>
  <c r="AS993" i="3" l="1"/>
  <c r="AT993" i="3" s="1"/>
  <c r="K993" i="3" s="1"/>
  <c r="BC992" i="3"/>
  <c r="BB992" i="3"/>
  <c r="Y997" i="3"/>
  <c r="AA996" i="3"/>
  <c r="AC996" i="3"/>
  <c r="AB996" i="3"/>
  <c r="V998" i="3"/>
  <c r="W998" i="3" s="1"/>
  <c r="L1001" i="3"/>
  <c r="AF995" i="3"/>
  <c r="AG995" i="3" s="1"/>
  <c r="U997" i="3"/>
  <c r="Z997" i="3" s="1"/>
  <c r="AP997" i="3" s="1"/>
  <c r="AQ997" i="3" s="1"/>
  <c r="J997" i="3" s="1"/>
  <c r="AF994" i="3"/>
  <c r="AH994" i="3" s="1"/>
  <c r="AI994" i="3" s="1"/>
  <c r="M1000" i="3"/>
  <c r="AL993" i="3"/>
  <c r="AM993" i="3" s="1"/>
  <c r="H993" i="3" s="1"/>
  <c r="I993" i="3" s="1"/>
  <c r="BA993" i="3" s="1"/>
  <c r="S999" i="3"/>
  <c r="Q999" i="3"/>
  <c r="R999" i="3"/>
  <c r="O999" i="3"/>
  <c r="AN999" i="3"/>
  <c r="AO999" i="3" s="1"/>
  <c r="T999" i="3"/>
  <c r="N999" i="3"/>
  <c r="AO998" i="3"/>
  <c r="AP996" i="3"/>
  <c r="AQ996" i="3" s="1"/>
  <c r="J996" i="3" s="1"/>
  <c r="BB991" i="3"/>
  <c r="BC991" i="3"/>
  <c r="AJ998" i="3"/>
  <c r="AU998" i="3"/>
  <c r="AV998" i="3" s="1"/>
  <c r="P998" i="3"/>
  <c r="U998" i="3" s="1"/>
  <c r="Z998" i="3" l="1"/>
  <c r="AX993" i="3"/>
  <c r="AY993" i="3" s="1"/>
  <c r="X998" i="3"/>
  <c r="AA998" i="3" s="1"/>
  <c r="AG994" i="3"/>
  <c r="AK994" i="3" s="1"/>
  <c r="AR994" i="3"/>
  <c r="AC998" i="3"/>
  <c r="BC993" i="3"/>
  <c r="BB993" i="3"/>
  <c r="AH995" i="3"/>
  <c r="AI995" i="3" s="1"/>
  <c r="AK995" i="3" s="1"/>
  <c r="S1000" i="3"/>
  <c r="Q1000" i="3"/>
  <c r="R1000" i="3"/>
  <c r="T1000" i="3"/>
  <c r="AN1000" i="3"/>
  <c r="O1000" i="3"/>
  <c r="L1002" i="3"/>
  <c r="AJ999" i="3"/>
  <c r="P999" i="3"/>
  <c r="X999" i="3" s="1"/>
  <c r="AU999" i="3"/>
  <c r="AV999" i="3" s="1"/>
  <c r="M1001" i="3"/>
  <c r="N1000" i="3"/>
  <c r="AB997" i="3"/>
  <c r="AC997" i="3"/>
  <c r="AA997" i="3"/>
  <c r="AE996" i="3"/>
  <c r="AD996" i="3"/>
  <c r="V999" i="3"/>
  <c r="W999" i="3" s="1"/>
  <c r="Y998" i="3" l="1"/>
  <c r="AP998" i="3"/>
  <c r="AQ998" i="3" s="1"/>
  <c r="J998" i="3" s="1"/>
  <c r="AB998" i="3"/>
  <c r="AS994" i="3"/>
  <c r="AT994" i="3" s="1"/>
  <c r="K994" i="3" s="1"/>
  <c r="AX994" i="3" s="1"/>
  <c r="AY994" i="3" s="1"/>
  <c r="Y999" i="3"/>
  <c r="AL995" i="3"/>
  <c r="AM995" i="3" s="1"/>
  <c r="H995" i="3" s="1"/>
  <c r="I995" i="3" s="1"/>
  <c r="BA995" i="3" s="1"/>
  <c r="L1003" i="3"/>
  <c r="AL994" i="3"/>
  <c r="AM994" i="3" s="1"/>
  <c r="H994" i="3" s="1"/>
  <c r="I994" i="3" s="1"/>
  <c r="BA994" i="3" s="1"/>
  <c r="M1002" i="3"/>
  <c r="N1002" i="3" s="1"/>
  <c r="AF996" i="3"/>
  <c r="AG996" i="3" s="1"/>
  <c r="S1001" i="3"/>
  <c r="R1001" i="3"/>
  <c r="T1001" i="3"/>
  <c r="O1001" i="3"/>
  <c r="AN1001" i="3"/>
  <c r="Q1001" i="3"/>
  <c r="U999" i="3"/>
  <c r="Z999" i="3" s="1"/>
  <c r="AP999" i="3" s="1"/>
  <c r="AQ999" i="3" s="1"/>
  <c r="J999" i="3" s="1"/>
  <c r="AD997" i="3"/>
  <c r="AE997" i="3"/>
  <c r="AJ1000" i="3"/>
  <c r="P1000" i="3"/>
  <c r="U1000" i="3" s="1"/>
  <c r="AU1000" i="3"/>
  <c r="AV1000" i="3" s="1"/>
  <c r="AE998" i="3"/>
  <c r="AD998" i="3"/>
  <c r="AS995" i="3"/>
  <c r="AR995" i="3"/>
  <c r="N1001" i="3"/>
  <c r="AO1000" i="3"/>
  <c r="V1000" i="3"/>
  <c r="W1000" i="3" s="1"/>
  <c r="AH996" i="3" l="1"/>
  <c r="AI996" i="3" s="1"/>
  <c r="AS996" i="3" s="1"/>
  <c r="AT995" i="3"/>
  <c r="K995" i="3" s="1"/>
  <c r="AX995" i="3" s="1"/>
  <c r="AY995" i="3" s="1"/>
  <c r="Z1000" i="3"/>
  <c r="X1000" i="3"/>
  <c r="BB994" i="3"/>
  <c r="BC994" i="3"/>
  <c r="M1003" i="3"/>
  <c r="N1003" i="3" s="1"/>
  <c r="BB995" i="3"/>
  <c r="BC995" i="3"/>
  <c r="AO1001" i="3"/>
  <c r="AC1000" i="3"/>
  <c r="AF997" i="3"/>
  <c r="AG997" i="3" s="1"/>
  <c r="AF998" i="3"/>
  <c r="AH998" i="3" s="1"/>
  <c r="AI998" i="3" s="1"/>
  <c r="AC999" i="3"/>
  <c r="AA999" i="3"/>
  <c r="AB999" i="3"/>
  <c r="L1004" i="3"/>
  <c r="AU1001" i="3"/>
  <c r="AV1001" i="3" s="1"/>
  <c r="P1001" i="3"/>
  <c r="X1001" i="3" s="1"/>
  <c r="AJ1001" i="3"/>
  <c r="AN1002" i="3"/>
  <c r="O1002" i="3"/>
  <c r="Q1002" i="3"/>
  <c r="R1002" i="3"/>
  <c r="S1002" i="3"/>
  <c r="T1002" i="3"/>
  <c r="V1001" i="3"/>
  <c r="W1001" i="3" s="1"/>
  <c r="AK996" i="3" l="1"/>
  <c r="AL996" i="3" s="1"/>
  <c r="AM996" i="3" s="1"/>
  <c r="H996" i="3" s="1"/>
  <c r="I996" i="3" s="1"/>
  <c r="BA996" i="3" s="1"/>
  <c r="AR996" i="3"/>
  <c r="AB1000" i="3"/>
  <c r="AP1000" i="3"/>
  <c r="AQ1000" i="3" s="1"/>
  <c r="J1000" i="3" s="1"/>
  <c r="AA1000" i="3"/>
  <c r="Y1000" i="3"/>
  <c r="AH997" i="3"/>
  <c r="AI997" i="3" s="1"/>
  <c r="AK997" i="3" s="1"/>
  <c r="AL997" i="3" s="1"/>
  <c r="AM997" i="3" s="1"/>
  <c r="H997" i="3" s="1"/>
  <c r="I997" i="3" s="1"/>
  <c r="BA997" i="3" s="1"/>
  <c r="AG998" i="3"/>
  <c r="AK998" i="3" s="1"/>
  <c r="Y1001" i="3"/>
  <c r="AR998" i="3"/>
  <c r="AD1000" i="3"/>
  <c r="AE1000" i="3"/>
  <c r="V1002" i="3"/>
  <c r="W1002" i="3" s="1"/>
  <c r="M1004" i="3"/>
  <c r="N1004" i="3" s="1"/>
  <c r="L1005" i="3"/>
  <c r="AJ1002" i="3"/>
  <c r="AU1002" i="3"/>
  <c r="AV1002" i="3" s="1"/>
  <c r="P1002" i="3"/>
  <c r="U1002" i="3" s="1"/>
  <c r="AO1002" i="3"/>
  <c r="R1003" i="3"/>
  <c r="S1003" i="3"/>
  <c r="T1003" i="3"/>
  <c r="O1003" i="3"/>
  <c r="Q1003" i="3"/>
  <c r="AN1003" i="3"/>
  <c r="U1001" i="3"/>
  <c r="Z1001" i="3" s="1"/>
  <c r="AD999" i="3"/>
  <c r="AE999" i="3"/>
  <c r="AT996" i="3"/>
  <c r="K996" i="3" s="1"/>
  <c r="AS997" i="3" l="1"/>
  <c r="AT997" i="3" s="1"/>
  <c r="K997" i="3" s="1"/>
  <c r="AX997" i="3" s="1"/>
  <c r="AY997" i="3" s="1"/>
  <c r="AS998" i="3"/>
  <c r="AT998" i="3" s="1"/>
  <c r="K998" i="3" s="1"/>
  <c r="AR997" i="3"/>
  <c r="Z1002" i="3"/>
  <c r="AC1002" i="3" s="1"/>
  <c r="BB997" i="3"/>
  <c r="BC997" i="3"/>
  <c r="BC996" i="3"/>
  <c r="BB996" i="3"/>
  <c r="V1003" i="3"/>
  <c r="W1003" i="3" s="1"/>
  <c r="L1006" i="3"/>
  <c r="AF1000" i="3"/>
  <c r="AG1000" i="3" s="1"/>
  <c r="AB1001" i="3"/>
  <c r="AC1001" i="3"/>
  <c r="AA1001" i="3"/>
  <c r="R1004" i="3"/>
  <c r="S1004" i="3"/>
  <c r="Q1004" i="3"/>
  <c r="AN1004" i="3"/>
  <c r="T1004" i="3"/>
  <c r="O1004" i="3"/>
  <c r="AP1001" i="3"/>
  <c r="AQ1001" i="3" s="1"/>
  <c r="J1001" i="3" s="1"/>
  <c r="AX996" i="3"/>
  <c r="AY996" i="3" s="1"/>
  <c r="M1005" i="3"/>
  <c r="N1005" i="3" s="1"/>
  <c r="AF999" i="3"/>
  <c r="AG999" i="3" s="1"/>
  <c r="AO1003" i="3"/>
  <c r="X1002" i="3"/>
  <c r="AB1002" i="3" s="1"/>
  <c r="AL998" i="3"/>
  <c r="AM998" i="3" s="1"/>
  <c r="H998" i="3" s="1"/>
  <c r="I998" i="3" s="1"/>
  <c r="BA998" i="3" s="1"/>
  <c r="P1003" i="3"/>
  <c r="U1003" i="3" s="1"/>
  <c r="AJ1003" i="3"/>
  <c r="AU1003" i="3"/>
  <c r="AV1003" i="3" s="1"/>
  <c r="Z1003" i="3" l="1"/>
  <c r="X1003" i="3"/>
  <c r="AP1003" i="3" s="1"/>
  <c r="AQ1003" i="3" s="1"/>
  <c r="J1003" i="3" s="1"/>
  <c r="AE1002" i="3"/>
  <c r="AD1002" i="3"/>
  <c r="AC1003" i="3"/>
  <c r="AX998" i="3"/>
  <c r="AY998" i="3" s="1"/>
  <c r="AH999" i="3"/>
  <c r="AI999" i="3" s="1"/>
  <c r="L1007" i="3"/>
  <c r="Y1002" i="3"/>
  <c r="AP1002" i="3"/>
  <c r="AQ1002" i="3" s="1"/>
  <c r="J1002" i="3" s="1"/>
  <c r="V1004" i="3"/>
  <c r="W1004" i="3" s="1"/>
  <c r="AN1005" i="3"/>
  <c r="S1005" i="3"/>
  <c r="R1005" i="3"/>
  <c r="Q1005" i="3"/>
  <c r="O1005" i="3"/>
  <c r="T1005" i="3"/>
  <c r="AO1004" i="3"/>
  <c r="AD1001" i="3"/>
  <c r="AE1001" i="3"/>
  <c r="AH1000" i="3"/>
  <c r="AI1000" i="3" s="1"/>
  <c r="M1006" i="3"/>
  <c r="N1006" i="3" s="1"/>
  <c r="AA1002" i="3"/>
  <c r="BB998" i="3"/>
  <c r="BC998" i="3"/>
  <c r="AU1004" i="3"/>
  <c r="AV1004" i="3" s="1"/>
  <c r="AJ1004" i="3"/>
  <c r="P1004" i="3"/>
  <c r="U1004" i="3" s="1"/>
  <c r="Z1004" i="3" s="1"/>
  <c r="AA1003" i="3" l="1"/>
  <c r="AB1003" i="3"/>
  <c r="Y1003" i="3"/>
  <c r="AC1004" i="3"/>
  <c r="M1007" i="3"/>
  <c r="N1007" i="3" s="1"/>
  <c r="AR999" i="3"/>
  <c r="AS999" i="3"/>
  <c r="X1004" i="3"/>
  <c r="AA1004" i="3" s="1"/>
  <c r="AK999" i="3"/>
  <c r="AR1000" i="3"/>
  <c r="AS1000" i="3"/>
  <c r="AF1001" i="3"/>
  <c r="AG1001" i="3" s="1"/>
  <c r="L1008" i="3"/>
  <c r="AE1003" i="3"/>
  <c r="AD1003" i="3"/>
  <c r="AJ1005" i="3"/>
  <c r="P1005" i="3"/>
  <c r="X1005" i="3" s="1"/>
  <c r="AU1005" i="3"/>
  <c r="AV1005" i="3" s="1"/>
  <c r="AO1005" i="3"/>
  <c r="V1005" i="3"/>
  <c r="W1005" i="3" s="1"/>
  <c r="AK1000" i="3"/>
  <c r="AN1006" i="3"/>
  <c r="T1006" i="3"/>
  <c r="Q1006" i="3"/>
  <c r="O1006" i="3"/>
  <c r="S1006" i="3"/>
  <c r="R1006" i="3"/>
  <c r="AF1002" i="3"/>
  <c r="AH1002" i="3" s="1"/>
  <c r="AI1002" i="3" s="1"/>
  <c r="AO1006" i="3" l="1"/>
  <c r="AG1002" i="3"/>
  <c r="AS1002" i="3"/>
  <c r="AR1002" i="3"/>
  <c r="Y1005" i="3"/>
  <c r="AL1000" i="3"/>
  <c r="AM1000" i="3" s="1"/>
  <c r="H1000" i="3" s="1"/>
  <c r="I1000" i="3" s="1"/>
  <c r="BA1000" i="3" s="1"/>
  <c r="R1007" i="3"/>
  <c r="S1007" i="3"/>
  <c r="Q1007" i="3"/>
  <c r="O1007" i="3"/>
  <c r="AN1007" i="3"/>
  <c r="T1007" i="3"/>
  <c r="AK1002" i="3"/>
  <c r="U1005" i="3"/>
  <c r="Z1005" i="3" s="1"/>
  <c r="AH1001" i="3"/>
  <c r="AI1001" i="3" s="1"/>
  <c r="L1009" i="3"/>
  <c r="V1006" i="3"/>
  <c r="W1006" i="3" s="1"/>
  <c r="AT999" i="3"/>
  <c r="K999" i="3" s="1"/>
  <c r="AF1003" i="3"/>
  <c r="AH1003" i="3" s="1"/>
  <c r="AI1003" i="3" s="1"/>
  <c r="AT1000" i="3"/>
  <c r="K1000" i="3" s="1"/>
  <c r="AL999" i="3"/>
  <c r="AM999" i="3" s="1"/>
  <c r="H999" i="3" s="1"/>
  <c r="I999" i="3" s="1"/>
  <c r="BA999" i="3" s="1"/>
  <c r="P1006" i="3"/>
  <c r="U1006" i="3" s="1"/>
  <c r="AU1006" i="3"/>
  <c r="AV1006" i="3" s="1"/>
  <c r="AJ1006" i="3"/>
  <c r="M1008" i="3"/>
  <c r="N1008" i="3" s="1"/>
  <c r="Y1004" i="3"/>
  <c r="AP1004" i="3"/>
  <c r="AQ1004" i="3" s="1"/>
  <c r="J1004" i="3" s="1"/>
  <c r="AB1004" i="3"/>
  <c r="Z1006" i="3" l="1"/>
  <c r="X1006" i="3"/>
  <c r="AB1006" i="3" s="1"/>
  <c r="AT1002" i="3"/>
  <c r="K1002" i="3" s="1"/>
  <c r="AX1002" i="3" s="1"/>
  <c r="AY1002" i="3" s="1"/>
  <c r="AG1003" i="3"/>
  <c r="AK1003" i="3" s="1"/>
  <c r="AO1007" i="3"/>
  <c r="AR1003" i="3"/>
  <c r="AC1006" i="3"/>
  <c r="M1009" i="3"/>
  <c r="N1009" i="3" s="1"/>
  <c r="BC1000" i="3"/>
  <c r="BB1000" i="3"/>
  <c r="L1010" i="3"/>
  <c r="AX1000" i="3"/>
  <c r="AY1000" i="3" s="1"/>
  <c r="AR1001" i="3"/>
  <c r="AS1001" i="3"/>
  <c r="AE1004" i="3"/>
  <c r="AD1004" i="3"/>
  <c r="P1007" i="3"/>
  <c r="U1007" i="3" s="1"/>
  <c r="AJ1007" i="3"/>
  <c r="AU1007" i="3"/>
  <c r="AV1007" i="3" s="1"/>
  <c r="T1008" i="3"/>
  <c r="S1008" i="3"/>
  <c r="R1008" i="3"/>
  <c r="AN1008" i="3"/>
  <c r="AO1008" i="3" s="1"/>
  <c r="Q1008" i="3"/>
  <c r="O1008" i="3"/>
  <c r="AK1001" i="3"/>
  <c r="AX999" i="3"/>
  <c r="AY999" i="3" s="1"/>
  <c r="AL1002" i="3"/>
  <c r="AM1002" i="3" s="1"/>
  <c r="H1002" i="3" s="1"/>
  <c r="I1002" i="3" s="1"/>
  <c r="BA1002" i="3" s="1"/>
  <c r="BC999" i="3"/>
  <c r="BB999" i="3"/>
  <c r="AA1005" i="3"/>
  <c r="AB1005" i="3"/>
  <c r="AC1005" i="3"/>
  <c r="AP1005" i="3"/>
  <c r="AQ1005" i="3" s="1"/>
  <c r="J1005" i="3" s="1"/>
  <c r="V1007" i="3"/>
  <c r="W1007" i="3" s="1"/>
  <c r="Z1007" i="3" l="1"/>
  <c r="AS1003" i="3"/>
  <c r="AT1003" i="3" s="1"/>
  <c r="K1003" i="3" s="1"/>
  <c r="Y1006" i="3"/>
  <c r="AP1006" i="3"/>
  <c r="AQ1006" i="3" s="1"/>
  <c r="J1006" i="3" s="1"/>
  <c r="AA1006" i="3"/>
  <c r="AC1007" i="3"/>
  <c r="M1010" i="3"/>
  <c r="N1010" i="3" s="1"/>
  <c r="AF1004" i="3"/>
  <c r="AG1004" i="3" s="1"/>
  <c r="AJ1008" i="3"/>
  <c r="P1008" i="3"/>
  <c r="X1008" i="3" s="1"/>
  <c r="AU1008" i="3"/>
  <c r="AV1008" i="3" s="1"/>
  <c r="AL1003" i="3"/>
  <c r="AM1003" i="3" s="1"/>
  <c r="H1003" i="3" s="1"/>
  <c r="I1003" i="3" s="1"/>
  <c r="BA1003" i="3" s="1"/>
  <c r="AD1006" i="3"/>
  <c r="AE1006" i="3"/>
  <c r="AL1001" i="3"/>
  <c r="AM1001" i="3" s="1"/>
  <c r="H1001" i="3" s="1"/>
  <c r="I1001" i="3" s="1"/>
  <c r="BA1001" i="3" s="1"/>
  <c r="BC1002" i="3" s="1"/>
  <c r="L1011" i="3"/>
  <c r="V1008" i="3"/>
  <c r="W1008" i="3" s="1"/>
  <c r="AE1005" i="3"/>
  <c r="AD1005" i="3"/>
  <c r="X1007" i="3"/>
  <c r="AA1007" i="3" s="1"/>
  <c r="AT1001" i="3"/>
  <c r="K1001" i="3" s="1"/>
  <c r="Q1009" i="3"/>
  <c r="AN1009" i="3"/>
  <c r="R1009" i="3"/>
  <c r="T1009" i="3"/>
  <c r="S1009" i="3"/>
  <c r="O1009" i="3"/>
  <c r="AX1003" i="3" l="1"/>
  <c r="AY1003" i="3" s="1"/>
  <c r="BB1002" i="3"/>
  <c r="U1008" i="3"/>
  <c r="Z1008" i="3" s="1"/>
  <c r="AB1008" i="3" s="1"/>
  <c r="AH1004" i="3"/>
  <c r="AI1004" i="3" s="1"/>
  <c r="AR1004" i="3" s="1"/>
  <c r="Y1008" i="3"/>
  <c r="BB1003" i="3"/>
  <c r="BC1003" i="3"/>
  <c r="AX1001" i="3"/>
  <c r="AY1001" i="3" s="1"/>
  <c r="V1009" i="3"/>
  <c r="W1009" i="3" s="1"/>
  <c r="BC1001" i="3"/>
  <c r="BB1001" i="3"/>
  <c r="AB1007" i="3"/>
  <c r="L1012" i="3"/>
  <c r="AF1005" i="3"/>
  <c r="AH1005" i="3" s="1"/>
  <c r="AI1005" i="3" s="1"/>
  <c r="AF1006" i="3"/>
  <c r="AG1006" i="3" s="1"/>
  <c r="P1009" i="3"/>
  <c r="U1009" i="3" s="1"/>
  <c r="Z1009" i="3" s="1"/>
  <c r="AU1009" i="3"/>
  <c r="AV1009" i="3" s="1"/>
  <c r="AJ1009" i="3"/>
  <c r="M1011" i="3"/>
  <c r="AP1007" i="3"/>
  <c r="AQ1007" i="3" s="1"/>
  <c r="J1007" i="3" s="1"/>
  <c r="Y1007" i="3"/>
  <c r="AO1009" i="3"/>
  <c r="S1010" i="3"/>
  <c r="R1010" i="3"/>
  <c r="Q1010" i="3"/>
  <c r="AN1010" i="3"/>
  <c r="O1010" i="3"/>
  <c r="T1010" i="3"/>
  <c r="AA1008" i="3" l="1"/>
  <c r="AH1006" i="3"/>
  <c r="AI1006" i="3" s="1"/>
  <c r="AS1006" i="3" s="1"/>
  <c r="AK1004" i="3"/>
  <c r="AL1004" i="3" s="1"/>
  <c r="AP1008" i="3"/>
  <c r="AQ1008" i="3" s="1"/>
  <c r="J1008" i="3" s="1"/>
  <c r="AS1004" i="3"/>
  <c r="AT1004" i="3" s="1"/>
  <c r="K1004" i="3" s="1"/>
  <c r="AC1008" i="3"/>
  <c r="AD1008" i="3" s="1"/>
  <c r="AG1005" i="3"/>
  <c r="AS1005" i="3" s="1"/>
  <c r="AO1010" i="3"/>
  <c r="X1009" i="3"/>
  <c r="Y1009" i="3" s="1"/>
  <c r="AR1005" i="3"/>
  <c r="Q1011" i="3"/>
  <c r="T1011" i="3"/>
  <c r="O1011" i="3"/>
  <c r="AN1011" i="3"/>
  <c r="R1011" i="3"/>
  <c r="S1011" i="3"/>
  <c r="P1010" i="3"/>
  <c r="X1010" i="3" s="1"/>
  <c r="AJ1010" i="3"/>
  <c r="AU1010" i="3"/>
  <c r="AV1010" i="3" s="1"/>
  <c r="N1011" i="3"/>
  <c r="AE1008" i="3"/>
  <c r="AD1007" i="3"/>
  <c r="AE1007" i="3"/>
  <c r="V1010" i="3"/>
  <c r="W1010" i="3" s="1"/>
  <c r="L1013" i="3"/>
  <c r="AC1009" i="3"/>
  <c r="M1012" i="3"/>
  <c r="AK1006" i="3" l="1"/>
  <c r="AL1006" i="3" s="1"/>
  <c r="AM1006" i="3" s="1"/>
  <c r="H1006" i="3" s="1"/>
  <c r="I1006" i="3" s="1"/>
  <c r="BA1006" i="3" s="1"/>
  <c r="AR1006" i="3"/>
  <c r="AA1009" i="3"/>
  <c r="AK1005" i="3"/>
  <c r="AM1004" i="3"/>
  <c r="H1004" i="3" s="1"/>
  <c r="I1004" i="3" s="1"/>
  <c r="BA1004" i="3" s="1"/>
  <c r="AX1004" i="3"/>
  <c r="AY1004" i="3" s="1"/>
  <c r="AT1005" i="3"/>
  <c r="K1005" i="3" s="1"/>
  <c r="AO1011" i="3"/>
  <c r="AB1009" i="3"/>
  <c r="AE1009" i="3" s="1"/>
  <c r="AP1009" i="3"/>
  <c r="AQ1009" i="3" s="1"/>
  <c r="J1009" i="3" s="1"/>
  <c r="U1010" i="3"/>
  <c r="Z1010" i="3" s="1"/>
  <c r="AP1010" i="3" s="1"/>
  <c r="AQ1010" i="3" s="1"/>
  <c r="J1010" i="3" s="1"/>
  <c r="AT1006" i="3"/>
  <c r="K1006" i="3" s="1"/>
  <c r="AL1005" i="3"/>
  <c r="AM1005" i="3" s="1"/>
  <c r="H1005" i="3" s="1"/>
  <c r="I1005" i="3" s="1"/>
  <c r="BA1005" i="3" s="1"/>
  <c r="AF1008" i="3"/>
  <c r="AH1008" i="3" s="1"/>
  <c r="AI1008" i="3" s="1"/>
  <c r="AN1012" i="3"/>
  <c r="Q1012" i="3"/>
  <c r="S1012" i="3"/>
  <c r="R1012" i="3"/>
  <c r="T1012" i="3"/>
  <c r="O1012" i="3"/>
  <c r="L1014" i="3"/>
  <c r="Y1010" i="3"/>
  <c r="BB1004" i="3"/>
  <c r="BC1004" i="3"/>
  <c r="V1011" i="3"/>
  <c r="W1011" i="3" s="1"/>
  <c r="N1012" i="3"/>
  <c r="M1013" i="3"/>
  <c r="N1013" i="3" s="1"/>
  <c r="AF1007" i="3"/>
  <c r="AH1007" i="3" s="1"/>
  <c r="AI1007" i="3" s="1"/>
  <c r="P1011" i="3"/>
  <c r="X1011" i="3" s="1"/>
  <c r="AJ1011" i="3"/>
  <c r="AU1011" i="3"/>
  <c r="AV1011" i="3" s="1"/>
  <c r="AD1009" i="3" l="1"/>
  <c r="AG1007" i="3"/>
  <c r="AX1006" i="3"/>
  <c r="AY1006" i="3" s="1"/>
  <c r="AG1008" i="3"/>
  <c r="AS1008" i="3" s="1"/>
  <c r="AX1005" i="3"/>
  <c r="AY1005" i="3" s="1"/>
  <c r="Y1011" i="3"/>
  <c r="BB1005" i="3"/>
  <c r="BC1005" i="3"/>
  <c r="BB1006" i="3"/>
  <c r="BC1006" i="3"/>
  <c r="AS1007" i="3"/>
  <c r="AR1007" i="3"/>
  <c r="V1012" i="3"/>
  <c r="W1012" i="3" s="1"/>
  <c r="AF1009" i="3"/>
  <c r="AG1009" i="3" s="1"/>
  <c r="L1015" i="3"/>
  <c r="AR1008" i="3"/>
  <c r="U1011" i="3"/>
  <c r="Z1011" i="3" s="1"/>
  <c r="AB1010" i="3"/>
  <c r="AA1010" i="3"/>
  <c r="AC1010" i="3"/>
  <c r="AK1007" i="3"/>
  <c r="AU1012" i="3"/>
  <c r="AV1012" i="3" s="1"/>
  <c r="P1012" i="3"/>
  <c r="U1012" i="3" s="1"/>
  <c r="AJ1012" i="3"/>
  <c r="R1013" i="3"/>
  <c r="S1013" i="3"/>
  <c r="AN1013" i="3"/>
  <c r="Q1013" i="3"/>
  <c r="O1013" i="3"/>
  <c r="T1013" i="3"/>
  <c r="AO1012" i="3"/>
  <c r="M1014" i="3"/>
  <c r="N1014" i="3" s="1"/>
  <c r="AK1008" i="3"/>
  <c r="AH1009" i="3" l="1"/>
  <c r="AI1009" i="3" s="1"/>
  <c r="AS1009" i="3" s="1"/>
  <c r="Z1012" i="3"/>
  <c r="AO1013" i="3"/>
  <c r="X1012" i="3"/>
  <c r="AC1012" i="3"/>
  <c r="P1013" i="3"/>
  <c r="X1013" i="3" s="1"/>
  <c r="AU1013" i="3"/>
  <c r="AV1013" i="3" s="1"/>
  <c r="AJ1013" i="3"/>
  <c r="R1014" i="3"/>
  <c r="S1014" i="3"/>
  <c r="AN1014" i="3"/>
  <c r="T1014" i="3"/>
  <c r="Q1014" i="3"/>
  <c r="O1014" i="3"/>
  <c r="M1015" i="3"/>
  <c r="N1015" i="3" s="1"/>
  <c r="AL1008" i="3"/>
  <c r="AM1008" i="3" s="1"/>
  <c r="H1008" i="3" s="1"/>
  <c r="I1008" i="3" s="1"/>
  <c r="BA1008" i="3" s="1"/>
  <c r="V1013" i="3"/>
  <c r="W1013" i="3" s="1"/>
  <c r="AE1010" i="3"/>
  <c r="AD1010" i="3"/>
  <c r="AA1011" i="3"/>
  <c r="AB1011" i="3"/>
  <c r="AC1011" i="3"/>
  <c r="AL1007" i="3"/>
  <c r="AM1007" i="3" s="1"/>
  <c r="H1007" i="3" s="1"/>
  <c r="I1007" i="3" s="1"/>
  <c r="BA1007" i="3" s="1"/>
  <c r="L1016" i="3"/>
  <c r="AT1008" i="3"/>
  <c r="K1008" i="3" s="1"/>
  <c r="AP1011" i="3"/>
  <c r="AQ1011" i="3" s="1"/>
  <c r="J1011" i="3" s="1"/>
  <c r="AT1007" i="3"/>
  <c r="K1007" i="3" s="1"/>
  <c r="AR1009" i="3" l="1"/>
  <c r="AK1009" i="3"/>
  <c r="AA1012" i="3"/>
  <c r="AB1012" i="3"/>
  <c r="AD1012" i="3" s="1"/>
  <c r="AP1012" i="3"/>
  <c r="AQ1012" i="3" s="1"/>
  <c r="J1012" i="3" s="1"/>
  <c r="Y1012" i="3"/>
  <c r="AT1009" i="3"/>
  <c r="K1009" i="3" s="1"/>
  <c r="AX1009" i="3" s="1"/>
  <c r="AY1009" i="3" s="1"/>
  <c r="U1013" i="3"/>
  <c r="Z1013" i="3" s="1"/>
  <c r="BB1008" i="3"/>
  <c r="BC1008" i="3"/>
  <c r="BB1007" i="3"/>
  <c r="BC1007" i="3"/>
  <c r="AF1010" i="3"/>
  <c r="AG1010" i="3" s="1"/>
  <c r="AX1007" i="3"/>
  <c r="AY1007" i="3" s="1"/>
  <c r="T1015" i="3"/>
  <c r="AN1015" i="3"/>
  <c r="S1015" i="3"/>
  <c r="R1015" i="3"/>
  <c r="Q1015" i="3"/>
  <c r="O1015" i="3"/>
  <c r="AX1008" i="3"/>
  <c r="AY1008" i="3" s="1"/>
  <c r="Y1013" i="3"/>
  <c r="AL1009" i="3"/>
  <c r="AM1009" i="3" s="1"/>
  <c r="H1009" i="3" s="1"/>
  <c r="I1009" i="3" s="1"/>
  <c r="BA1009" i="3" s="1"/>
  <c r="P1014" i="3"/>
  <c r="X1014" i="3" s="1"/>
  <c r="AJ1014" i="3"/>
  <c r="AU1014" i="3"/>
  <c r="AV1014" i="3" s="1"/>
  <c r="L1017" i="3"/>
  <c r="AE1011" i="3"/>
  <c r="AD1011" i="3"/>
  <c r="V1014" i="3"/>
  <c r="W1014" i="3" s="1"/>
  <c r="M1016" i="3"/>
  <c r="N1016" i="3" s="1"/>
  <c r="AO1014" i="3"/>
  <c r="AE1012" i="3"/>
  <c r="Y1014" i="3" l="1"/>
  <c r="BC1009" i="3"/>
  <c r="BB1009" i="3"/>
  <c r="AA1013" i="3"/>
  <c r="AC1013" i="3"/>
  <c r="AB1013" i="3"/>
  <c r="AO1015" i="3"/>
  <c r="U1014" i="3"/>
  <c r="Z1014" i="3" s="1"/>
  <c r="AF1011" i="3"/>
  <c r="AH1011" i="3" s="1"/>
  <c r="AI1011" i="3" s="1"/>
  <c r="AG1011" i="3"/>
  <c r="AJ1015" i="3"/>
  <c r="P1015" i="3"/>
  <c r="X1015" i="3" s="1"/>
  <c r="AU1015" i="3"/>
  <c r="AV1015" i="3" s="1"/>
  <c r="M1017" i="3"/>
  <c r="N1017" i="3" s="1"/>
  <c r="AN1016" i="3"/>
  <c r="Q1016" i="3"/>
  <c r="S1016" i="3"/>
  <c r="O1016" i="3"/>
  <c r="R1016" i="3"/>
  <c r="T1016" i="3"/>
  <c r="AP1013" i="3"/>
  <c r="AQ1013" i="3" s="1"/>
  <c r="J1013" i="3" s="1"/>
  <c r="AH1010" i="3"/>
  <c r="AI1010" i="3" s="1"/>
  <c r="V1015" i="3"/>
  <c r="W1015" i="3" s="1"/>
  <c r="AF1012" i="3"/>
  <c r="AH1012" i="3" s="1"/>
  <c r="AI1012" i="3" s="1"/>
  <c r="L1018" i="3"/>
  <c r="AK1011" i="3" l="1"/>
  <c r="AL1011" i="3" s="1"/>
  <c r="AM1011" i="3" s="1"/>
  <c r="H1011" i="3" s="1"/>
  <c r="I1011" i="3" s="1"/>
  <c r="BA1011" i="3" s="1"/>
  <c r="U1015" i="3"/>
  <c r="Z1015" i="3" s="1"/>
  <c r="AO1016" i="3"/>
  <c r="Y1015" i="3"/>
  <c r="AR1012" i="3"/>
  <c r="AR1010" i="3"/>
  <c r="AS1010" i="3"/>
  <c r="P1016" i="3"/>
  <c r="X1016" i="3" s="1"/>
  <c r="AJ1016" i="3"/>
  <c r="AU1016" i="3"/>
  <c r="AV1016" i="3" s="1"/>
  <c r="AR1011" i="3"/>
  <c r="AS1011" i="3"/>
  <c r="AA1014" i="3"/>
  <c r="AB1014" i="3"/>
  <c r="AC1014" i="3"/>
  <c r="AG1012" i="3"/>
  <c r="AK1012" i="3" s="1"/>
  <c r="V1016" i="3"/>
  <c r="W1016" i="3" s="1"/>
  <c r="Q1017" i="3"/>
  <c r="S1017" i="3"/>
  <c r="AN1017" i="3"/>
  <c r="O1017" i="3"/>
  <c r="R1017" i="3"/>
  <c r="T1017" i="3"/>
  <c r="AP1014" i="3"/>
  <c r="AQ1014" i="3" s="1"/>
  <c r="J1014" i="3" s="1"/>
  <c r="AK1010" i="3"/>
  <c r="L1019" i="3"/>
  <c r="M1018" i="3"/>
  <c r="AD1013" i="3"/>
  <c r="AE1013" i="3"/>
  <c r="U1016" i="3" l="1"/>
  <c r="AT1011" i="3"/>
  <c r="K1011" i="3" s="1"/>
  <c r="AX1011" i="3" s="1"/>
  <c r="AY1011" i="3" s="1"/>
  <c r="Y1016" i="3"/>
  <c r="Z1016" i="3"/>
  <c r="V1017" i="3"/>
  <c r="W1017" i="3" s="1"/>
  <c r="M1019" i="3"/>
  <c r="AE1014" i="3"/>
  <c r="AD1014" i="3"/>
  <c r="AO1017" i="3"/>
  <c r="AS1012" i="3"/>
  <c r="AT1012" i="3" s="1"/>
  <c r="K1012" i="3" s="1"/>
  <c r="AL1012" i="3"/>
  <c r="AM1012" i="3" s="1"/>
  <c r="H1012" i="3" s="1"/>
  <c r="I1012" i="3" s="1"/>
  <c r="BA1012" i="3" s="1"/>
  <c r="L1020" i="3"/>
  <c r="AC1015" i="3"/>
  <c r="AA1015" i="3"/>
  <c r="AB1015" i="3"/>
  <c r="AL1010" i="3"/>
  <c r="AM1010" i="3" s="1"/>
  <c r="H1010" i="3" s="1"/>
  <c r="I1010" i="3" s="1"/>
  <c r="BA1010" i="3" s="1"/>
  <c r="AP1015" i="3"/>
  <c r="AQ1015" i="3" s="1"/>
  <c r="J1015" i="3" s="1"/>
  <c r="R1018" i="3"/>
  <c r="S1018" i="3"/>
  <c r="O1018" i="3"/>
  <c r="AN1018" i="3"/>
  <c r="Q1018" i="3"/>
  <c r="T1018" i="3"/>
  <c r="N1018" i="3"/>
  <c r="AF1013" i="3"/>
  <c r="AH1013" i="3" s="1"/>
  <c r="AI1013" i="3" s="1"/>
  <c r="AJ1017" i="3"/>
  <c r="AU1017" i="3"/>
  <c r="AV1017" i="3" s="1"/>
  <c r="P1017" i="3"/>
  <c r="U1017" i="3" s="1"/>
  <c r="AT1010" i="3"/>
  <c r="K1010" i="3" s="1"/>
  <c r="Z1017" i="3" l="1"/>
  <c r="AC1017" i="3" s="1"/>
  <c r="X1017" i="3"/>
  <c r="Y1017" i="3" s="1"/>
  <c r="AO1018" i="3"/>
  <c r="AR1013" i="3"/>
  <c r="BC1012" i="3"/>
  <c r="BB1012" i="3"/>
  <c r="AX1012" i="3"/>
  <c r="AY1012" i="3" s="1"/>
  <c r="AG1013" i="3"/>
  <c r="AK1013" i="3" s="1"/>
  <c r="AE1015" i="3"/>
  <c r="AD1015" i="3"/>
  <c r="AA1016" i="3"/>
  <c r="AB1016" i="3"/>
  <c r="AC1016" i="3"/>
  <c r="BC1010" i="3"/>
  <c r="BB1010" i="3"/>
  <c r="AX1010" i="3"/>
  <c r="AY1010" i="3" s="1"/>
  <c r="V1018" i="3"/>
  <c r="W1018" i="3" s="1"/>
  <c r="BB1011" i="3"/>
  <c r="L1021" i="3"/>
  <c r="AF1014" i="3"/>
  <c r="AH1014" i="3" s="1"/>
  <c r="AI1014" i="3" s="1"/>
  <c r="AJ1018" i="3"/>
  <c r="P1018" i="3"/>
  <c r="X1018" i="3" s="1"/>
  <c r="AU1018" i="3"/>
  <c r="AV1018" i="3" s="1"/>
  <c r="BC1011" i="3"/>
  <c r="M1020" i="3"/>
  <c r="N1020" i="3" s="1"/>
  <c r="S1019" i="3"/>
  <c r="O1019" i="3"/>
  <c r="T1019" i="3"/>
  <c r="R1019" i="3"/>
  <c r="Q1019" i="3"/>
  <c r="AN1019" i="3"/>
  <c r="N1019" i="3"/>
  <c r="AP1016" i="3"/>
  <c r="AQ1016" i="3" s="1"/>
  <c r="J1016" i="3" s="1"/>
  <c r="AP1017" i="3" l="1"/>
  <c r="AQ1017" i="3" s="1"/>
  <c r="J1017" i="3" s="1"/>
  <c r="AB1017" i="3"/>
  <c r="AE1017" i="3" s="1"/>
  <c r="AO1019" i="3"/>
  <c r="AA1017" i="3"/>
  <c r="AG1014" i="3"/>
  <c r="AK1014" i="3" s="1"/>
  <c r="AR1014" i="3"/>
  <c r="Y1018" i="3"/>
  <c r="U1018" i="3"/>
  <c r="Z1018" i="3" s="1"/>
  <c r="AS1013" i="3"/>
  <c r="AT1013" i="3" s="1"/>
  <c r="K1013" i="3" s="1"/>
  <c r="AL1013" i="3"/>
  <c r="AM1013" i="3" s="1"/>
  <c r="H1013" i="3" s="1"/>
  <c r="I1013" i="3" s="1"/>
  <c r="BA1013" i="3" s="1"/>
  <c r="AD1016" i="3"/>
  <c r="AE1016" i="3"/>
  <c r="M1021" i="3"/>
  <c r="N1021" i="3" s="1"/>
  <c r="AF1015" i="3"/>
  <c r="AH1015" i="3" s="1"/>
  <c r="AI1015" i="3" s="1"/>
  <c r="S1020" i="3"/>
  <c r="R1020" i="3"/>
  <c r="T1020" i="3"/>
  <c r="AN1020" i="3"/>
  <c r="O1020" i="3"/>
  <c r="Q1020" i="3"/>
  <c r="P1019" i="3"/>
  <c r="U1019" i="3" s="1"/>
  <c r="AJ1019" i="3"/>
  <c r="AU1019" i="3"/>
  <c r="AV1019" i="3" s="1"/>
  <c r="V1019" i="3"/>
  <c r="W1019" i="3" s="1"/>
  <c r="L1022" i="3"/>
  <c r="AD1017" i="3" l="1"/>
  <c r="AS1014" i="3"/>
  <c r="AT1014" i="3" s="1"/>
  <c r="K1014" i="3" s="1"/>
  <c r="AX1014" i="3" s="1"/>
  <c r="AY1014" i="3" s="1"/>
  <c r="Z1019" i="3"/>
  <c r="AC1019" i="3" s="1"/>
  <c r="AO1020" i="3"/>
  <c r="AR1015" i="3"/>
  <c r="AA1018" i="3"/>
  <c r="AB1018" i="3"/>
  <c r="AC1018" i="3"/>
  <c r="L1023" i="3"/>
  <c r="AX1013" i="3"/>
  <c r="AY1013" i="3" s="1"/>
  <c r="AP1018" i="3"/>
  <c r="AQ1018" i="3" s="1"/>
  <c r="J1018" i="3" s="1"/>
  <c r="AF1016" i="3"/>
  <c r="AH1016" i="3" s="1"/>
  <c r="AI1016" i="3" s="1"/>
  <c r="P1020" i="3"/>
  <c r="U1020" i="3" s="1"/>
  <c r="AU1020" i="3"/>
  <c r="AV1020" i="3" s="1"/>
  <c r="AJ1020" i="3"/>
  <c r="X1019" i="3"/>
  <c r="Q1021" i="3"/>
  <c r="AN1021" i="3"/>
  <c r="O1021" i="3"/>
  <c r="S1021" i="3"/>
  <c r="R1021" i="3"/>
  <c r="T1021" i="3"/>
  <c r="M1022" i="3"/>
  <c r="N1022" i="3" s="1"/>
  <c r="AF1017" i="3"/>
  <c r="AG1015" i="3"/>
  <c r="AK1015" i="3" s="1"/>
  <c r="BB1013" i="3"/>
  <c r="BC1013" i="3"/>
  <c r="V1020" i="3"/>
  <c r="W1020" i="3" s="1"/>
  <c r="AL1014" i="3"/>
  <c r="AM1014" i="3" s="1"/>
  <c r="H1014" i="3" s="1"/>
  <c r="I1014" i="3" s="1"/>
  <c r="BA1014" i="3" s="1"/>
  <c r="AH1017" i="3" l="1"/>
  <c r="AI1017" i="3" s="1"/>
  <c r="AR1017" i="3" s="1"/>
  <c r="AB1019" i="3"/>
  <c r="AE1019" i="3" s="1"/>
  <c r="AG1016" i="3"/>
  <c r="Z1020" i="3"/>
  <c r="AG1017" i="3"/>
  <c r="AO1021" i="3"/>
  <c r="X1020" i="3"/>
  <c r="AP1020" i="3" s="1"/>
  <c r="AQ1020" i="3" s="1"/>
  <c r="J1020" i="3" s="1"/>
  <c r="AC1020" i="3"/>
  <c r="AR1016" i="3"/>
  <c r="AS1016" i="3"/>
  <c r="L1024" i="3"/>
  <c r="BC1014" i="3"/>
  <c r="BB1014" i="3"/>
  <c r="AK1016" i="3"/>
  <c r="V1021" i="3"/>
  <c r="W1021" i="3" s="1"/>
  <c r="AE1018" i="3"/>
  <c r="AD1018" i="3"/>
  <c r="AL1015" i="3"/>
  <c r="AM1015" i="3" s="1"/>
  <c r="H1015" i="3" s="1"/>
  <c r="I1015" i="3" s="1"/>
  <c r="BA1015" i="3" s="1"/>
  <c r="M1023" i="3"/>
  <c r="N1023" i="3" s="1"/>
  <c r="AS1015" i="3"/>
  <c r="AT1015" i="3" s="1"/>
  <c r="K1015" i="3" s="1"/>
  <c r="R1022" i="3"/>
  <c r="Q1022" i="3"/>
  <c r="S1022" i="3"/>
  <c r="O1022" i="3"/>
  <c r="AN1022" i="3"/>
  <c r="T1022" i="3"/>
  <c r="AU1021" i="3"/>
  <c r="AV1021" i="3" s="1"/>
  <c r="P1021" i="3"/>
  <c r="X1021" i="3" s="1"/>
  <c r="AJ1021" i="3"/>
  <c r="AP1019" i="3"/>
  <c r="AQ1019" i="3" s="1"/>
  <c r="J1019" i="3" s="1"/>
  <c r="Y1019" i="3"/>
  <c r="AA1019" i="3"/>
  <c r="AS1017" i="3" l="1"/>
  <c r="AT1017" i="3" s="1"/>
  <c r="K1017" i="3" s="1"/>
  <c r="AX1017" i="3" s="1"/>
  <c r="AY1017" i="3" s="1"/>
  <c r="AD1019" i="3"/>
  <c r="AA1020" i="3"/>
  <c r="Y1020" i="3"/>
  <c r="AB1020" i="3"/>
  <c r="AD1020" i="3" s="1"/>
  <c r="AK1017" i="3"/>
  <c r="AL1017" i="3" s="1"/>
  <c r="AM1017" i="3" s="1"/>
  <c r="H1017" i="3" s="1"/>
  <c r="I1017" i="3" s="1"/>
  <c r="BA1017" i="3" s="1"/>
  <c r="U1021" i="3"/>
  <c r="Z1021" i="3" s="1"/>
  <c r="AC1021" i="3" s="1"/>
  <c r="Y1021" i="3"/>
  <c r="AX1015" i="3"/>
  <c r="AY1015" i="3" s="1"/>
  <c r="AT1016" i="3"/>
  <c r="K1016" i="3" s="1"/>
  <c r="AO1022" i="3"/>
  <c r="S1023" i="3"/>
  <c r="R1023" i="3"/>
  <c r="T1023" i="3"/>
  <c r="AN1023" i="3"/>
  <c r="O1023" i="3"/>
  <c r="Q1023" i="3"/>
  <c r="BC1015" i="3"/>
  <c r="BB1015" i="3"/>
  <c r="M1024" i="3"/>
  <c r="N1024" i="3" s="1"/>
  <c r="AU1022" i="3"/>
  <c r="AV1022" i="3" s="1"/>
  <c r="P1022" i="3"/>
  <c r="X1022" i="3" s="1"/>
  <c r="AJ1022" i="3"/>
  <c r="AF1019" i="3"/>
  <c r="AG1019" i="3" s="1"/>
  <c r="V1022" i="3"/>
  <c r="W1022" i="3" s="1"/>
  <c r="L1025" i="3"/>
  <c r="AL1016" i="3"/>
  <c r="AM1016" i="3" s="1"/>
  <c r="H1016" i="3" s="1"/>
  <c r="I1016" i="3" s="1"/>
  <c r="BA1016" i="3" s="1"/>
  <c r="AF1018" i="3"/>
  <c r="AH1018" i="3" s="1"/>
  <c r="AI1018" i="3" s="1"/>
  <c r="AE1020" i="3" l="1"/>
  <c r="AF1020" i="3" s="1"/>
  <c r="AH1020" i="3" s="1"/>
  <c r="AI1020" i="3" s="1"/>
  <c r="AP1021" i="3"/>
  <c r="AQ1021" i="3" s="1"/>
  <c r="J1021" i="3" s="1"/>
  <c r="AA1021" i="3"/>
  <c r="AB1021" i="3"/>
  <c r="AE1021" i="3" s="1"/>
  <c r="AG1018" i="3"/>
  <c r="AK1018" i="3" s="1"/>
  <c r="Y1022" i="3"/>
  <c r="BC1017" i="3"/>
  <c r="BB1017" i="3"/>
  <c r="M1025" i="3"/>
  <c r="N1025" i="3" s="1"/>
  <c r="AH1019" i="3"/>
  <c r="AI1019" i="3" s="1"/>
  <c r="L1026" i="3"/>
  <c r="AR1018" i="3"/>
  <c r="AX1016" i="3"/>
  <c r="AY1016" i="3" s="1"/>
  <c r="U1022" i="3"/>
  <c r="Z1022" i="3" s="1"/>
  <c r="AP1022" i="3" s="1"/>
  <c r="AQ1022" i="3" s="1"/>
  <c r="J1022" i="3" s="1"/>
  <c r="Q1024" i="3"/>
  <c r="S1024" i="3"/>
  <c r="AN1024" i="3"/>
  <c r="R1024" i="3"/>
  <c r="T1024" i="3"/>
  <c r="O1024" i="3"/>
  <c r="P1023" i="3"/>
  <c r="X1023" i="3" s="1"/>
  <c r="AJ1023" i="3"/>
  <c r="AU1023" i="3"/>
  <c r="AV1023" i="3" s="1"/>
  <c r="BC1016" i="3"/>
  <c r="BB1016" i="3"/>
  <c r="AO1023" i="3"/>
  <c r="V1023" i="3"/>
  <c r="W1023" i="3" s="1"/>
  <c r="AD1021" i="3" l="1"/>
  <c r="AG1020" i="3"/>
  <c r="AK1020" i="3" s="1"/>
  <c r="AS1018" i="3"/>
  <c r="AT1018" i="3" s="1"/>
  <c r="K1018" i="3" s="1"/>
  <c r="U1023" i="3"/>
  <c r="Z1023" i="3" s="1"/>
  <c r="AP1023" i="3" s="1"/>
  <c r="AQ1023" i="3" s="1"/>
  <c r="J1023" i="3" s="1"/>
  <c r="Y1023" i="3"/>
  <c r="AR1020" i="3"/>
  <c r="AS1020" i="3"/>
  <c r="S1025" i="3"/>
  <c r="T1025" i="3"/>
  <c r="AN1025" i="3"/>
  <c r="Q1025" i="3"/>
  <c r="R1025" i="3"/>
  <c r="O1025" i="3"/>
  <c r="AJ1024" i="3"/>
  <c r="AU1024" i="3"/>
  <c r="AV1024" i="3" s="1"/>
  <c r="P1024" i="3"/>
  <c r="U1024" i="3" s="1"/>
  <c r="L1027" i="3"/>
  <c r="AL1018" i="3"/>
  <c r="AM1018" i="3" s="1"/>
  <c r="H1018" i="3" s="1"/>
  <c r="I1018" i="3" s="1"/>
  <c r="BA1018" i="3" s="1"/>
  <c r="V1024" i="3"/>
  <c r="W1024" i="3" s="1"/>
  <c r="AA1022" i="3"/>
  <c r="AC1022" i="3"/>
  <c r="AB1022" i="3"/>
  <c r="AR1019" i="3"/>
  <c r="AS1019" i="3"/>
  <c r="AO1024" i="3"/>
  <c r="M1026" i="3"/>
  <c r="N1026" i="3" s="1"/>
  <c r="AF1021" i="3"/>
  <c r="AG1021" i="3" s="1"/>
  <c r="AK1019" i="3"/>
  <c r="Z1024" i="3" l="1"/>
  <c r="AX1018" i="3"/>
  <c r="AY1018" i="3" s="1"/>
  <c r="X1024" i="3"/>
  <c r="AA1024" i="3" s="1"/>
  <c r="AC1024" i="3"/>
  <c r="BC1018" i="3"/>
  <c r="BB1018" i="3"/>
  <c r="AH1021" i="3"/>
  <c r="AI1021" i="3" s="1"/>
  <c r="M1027" i="3"/>
  <c r="L1028" i="3"/>
  <c r="AO1025" i="3"/>
  <c r="AT1020" i="3"/>
  <c r="K1020" i="3" s="1"/>
  <c r="AT1019" i="3"/>
  <c r="K1019" i="3" s="1"/>
  <c r="V1025" i="3"/>
  <c r="W1025" i="3" s="1"/>
  <c r="AD1022" i="3"/>
  <c r="AE1022" i="3"/>
  <c r="R1026" i="3"/>
  <c r="S1026" i="3"/>
  <c r="T1026" i="3"/>
  <c r="AN1026" i="3"/>
  <c r="O1026" i="3"/>
  <c r="Q1026" i="3"/>
  <c r="Y1024" i="3"/>
  <c r="P1025" i="3"/>
  <c r="U1025" i="3" s="1"/>
  <c r="AJ1025" i="3"/>
  <c r="AU1025" i="3"/>
  <c r="AV1025" i="3" s="1"/>
  <c r="AA1023" i="3"/>
  <c r="AB1023" i="3"/>
  <c r="AC1023" i="3"/>
  <c r="AL1019" i="3"/>
  <c r="AM1019" i="3" s="1"/>
  <c r="H1019" i="3" s="1"/>
  <c r="I1019" i="3" s="1"/>
  <c r="BA1019" i="3" s="1"/>
  <c r="AL1020" i="3"/>
  <c r="AM1020" i="3" s="1"/>
  <c r="H1020" i="3" s="1"/>
  <c r="I1020" i="3" s="1"/>
  <c r="BA1020" i="3" s="1"/>
  <c r="AP1024" i="3" l="1"/>
  <c r="AQ1024" i="3" s="1"/>
  <c r="J1024" i="3" s="1"/>
  <c r="AB1024" i="3"/>
  <c r="AE1024" i="3" s="1"/>
  <c r="Z1025" i="3"/>
  <c r="AC1025" i="3" s="1"/>
  <c r="BC1020" i="3"/>
  <c r="BB1020" i="3"/>
  <c r="V1026" i="3"/>
  <c r="W1026" i="3" s="1"/>
  <c r="AR1021" i="3"/>
  <c r="AS1021" i="3"/>
  <c r="AX1020" i="3"/>
  <c r="AY1020" i="3" s="1"/>
  <c r="AK1021" i="3"/>
  <c r="AX1019" i="3"/>
  <c r="AY1019" i="3" s="1"/>
  <c r="BB1019" i="3"/>
  <c r="BC1019" i="3"/>
  <c r="X1025" i="3"/>
  <c r="AA1025" i="3" s="1"/>
  <c r="AF1022" i="3"/>
  <c r="AG1022" i="3" s="1"/>
  <c r="AD1024" i="3"/>
  <c r="L1029" i="3"/>
  <c r="M1028" i="3"/>
  <c r="N1028" i="3" s="1"/>
  <c r="AE1023" i="3"/>
  <c r="AD1023" i="3"/>
  <c r="P1026" i="3"/>
  <c r="X1026" i="3" s="1"/>
  <c r="AJ1026" i="3"/>
  <c r="AU1026" i="3"/>
  <c r="AV1026" i="3" s="1"/>
  <c r="S1027" i="3"/>
  <c r="AN1027" i="3"/>
  <c r="R1027" i="3"/>
  <c r="T1027" i="3"/>
  <c r="Q1027" i="3"/>
  <c r="O1027" i="3"/>
  <c r="AO1026" i="3"/>
  <c r="N1027" i="3"/>
  <c r="AH1022" i="3" l="1"/>
  <c r="AI1022" i="3" s="1"/>
  <c r="AR1022" i="3" s="1"/>
  <c r="AT1021" i="3"/>
  <c r="K1021" i="3" s="1"/>
  <c r="Y1026" i="3"/>
  <c r="V1027" i="3"/>
  <c r="W1027" i="3" s="1"/>
  <c r="P1027" i="3"/>
  <c r="X1027" i="3" s="1"/>
  <c r="AU1027" i="3"/>
  <c r="AV1027" i="3" s="1"/>
  <c r="AJ1027" i="3"/>
  <c r="AL1021" i="3"/>
  <c r="AM1021" i="3" s="1"/>
  <c r="H1021" i="3" s="1"/>
  <c r="I1021" i="3" s="1"/>
  <c r="BA1021" i="3" s="1"/>
  <c r="R1028" i="3"/>
  <c r="S1028" i="3"/>
  <c r="AN1028" i="3"/>
  <c r="Q1028" i="3"/>
  <c r="T1028" i="3"/>
  <c r="O1028" i="3"/>
  <c r="Y1025" i="3"/>
  <c r="AP1025" i="3"/>
  <c r="AQ1025" i="3" s="1"/>
  <c r="J1025" i="3" s="1"/>
  <c r="M1029" i="3"/>
  <c r="N1029" i="3" s="1"/>
  <c r="U1026" i="3"/>
  <c r="Z1026" i="3" s="1"/>
  <c r="AF1024" i="3"/>
  <c r="AG1024" i="3" s="1"/>
  <c r="AF1023" i="3"/>
  <c r="AH1023" i="3" s="1"/>
  <c r="AI1023" i="3" s="1"/>
  <c r="AO1027" i="3"/>
  <c r="L1030" i="3"/>
  <c r="AB1025" i="3"/>
  <c r="AS1022" i="3" l="1"/>
  <c r="AT1022" i="3" s="1"/>
  <c r="K1022" i="3" s="1"/>
  <c r="AX1022" i="3" s="1"/>
  <c r="AY1022" i="3" s="1"/>
  <c r="AK1022" i="3"/>
  <c r="AL1022" i="3" s="1"/>
  <c r="AM1022" i="3" s="1"/>
  <c r="H1022" i="3" s="1"/>
  <c r="I1022" i="3" s="1"/>
  <c r="BA1022" i="3" s="1"/>
  <c r="AH1024" i="3"/>
  <c r="AI1024" i="3" s="1"/>
  <c r="AS1024" i="3" s="1"/>
  <c r="AX1021" i="3"/>
  <c r="AY1021" i="3" s="1"/>
  <c r="AG1023" i="3"/>
  <c r="AK1023" i="3" s="1"/>
  <c r="AK1024" i="3"/>
  <c r="AL1024" i="3" s="1"/>
  <c r="U1027" i="3"/>
  <c r="Z1027" i="3" s="1"/>
  <c r="AP1027" i="3" s="1"/>
  <c r="AQ1027" i="3" s="1"/>
  <c r="J1027" i="3" s="1"/>
  <c r="M1030" i="3"/>
  <c r="AC1026" i="3"/>
  <c r="AA1026" i="3"/>
  <c r="AB1026" i="3"/>
  <c r="Y1027" i="3"/>
  <c r="V1028" i="3"/>
  <c r="W1028" i="3" s="1"/>
  <c r="L1031" i="3"/>
  <c r="AP1026" i="3"/>
  <c r="AQ1026" i="3" s="1"/>
  <c r="J1026" i="3" s="1"/>
  <c r="AU1028" i="3"/>
  <c r="AV1028" i="3" s="1"/>
  <c r="P1028" i="3"/>
  <c r="X1028" i="3" s="1"/>
  <c r="AJ1028" i="3"/>
  <c r="BC1021" i="3"/>
  <c r="BB1021" i="3"/>
  <c r="AS1023" i="3"/>
  <c r="AR1023" i="3"/>
  <c r="S1029" i="3"/>
  <c r="R1029" i="3"/>
  <c r="T1029" i="3"/>
  <c r="Q1029" i="3"/>
  <c r="O1029" i="3"/>
  <c r="AN1029" i="3"/>
  <c r="AO1028" i="3"/>
  <c r="AD1025" i="3"/>
  <c r="AE1025" i="3"/>
  <c r="AR1024" i="3" l="1"/>
  <c r="AM1024" i="3"/>
  <c r="H1024" i="3" s="1"/>
  <c r="I1024" i="3" s="1"/>
  <c r="BA1024" i="3" s="1"/>
  <c r="U1028" i="3"/>
  <c r="Z1028" i="3" s="1"/>
  <c r="AO1029" i="3"/>
  <c r="AT1024" i="3"/>
  <c r="K1024" i="3" s="1"/>
  <c r="Y1028" i="3"/>
  <c r="AP1028" i="3"/>
  <c r="AQ1028" i="3" s="1"/>
  <c r="J1028" i="3" s="1"/>
  <c r="BC1022" i="3"/>
  <c r="BB1022" i="3"/>
  <c r="AJ1029" i="3"/>
  <c r="AU1029" i="3"/>
  <c r="AV1029" i="3" s="1"/>
  <c r="P1029" i="3"/>
  <c r="X1029" i="3" s="1"/>
  <c r="R1030" i="3"/>
  <c r="S1030" i="3"/>
  <c r="Q1030" i="3"/>
  <c r="T1030" i="3"/>
  <c r="O1030" i="3"/>
  <c r="AN1030" i="3"/>
  <c r="N1030" i="3"/>
  <c r="V1029" i="3"/>
  <c r="W1029" i="3" s="1"/>
  <c r="AF1025" i="3"/>
  <c r="AH1025" i="3" s="1"/>
  <c r="AI1025" i="3" s="1"/>
  <c r="AC1027" i="3"/>
  <c r="AA1027" i="3"/>
  <c r="AB1027" i="3"/>
  <c r="AD1026" i="3"/>
  <c r="AE1026" i="3"/>
  <c r="M1031" i="3"/>
  <c r="N1031" i="3" s="1"/>
  <c r="AB1028" i="3"/>
  <c r="AA1028" i="3"/>
  <c r="AC1028" i="3"/>
  <c r="AL1023" i="3"/>
  <c r="AM1023" i="3" s="1"/>
  <c r="H1023" i="3" s="1"/>
  <c r="I1023" i="3" s="1"/>
  <c r="BA1023" i="3" s="1"/>
  <c r="L1032" i="3"/>
  <c r="AT1023" i="3"/>
  <c r="K1023" i="3" s="1"/>
  <c r="AX1024" i="3" l="1"/>
  <c r="AY1024" i="3" s="1"/>
  <c r="AG1025" i="3"/>
  <c r="AK1025" i="3" s="1"/>
  <c r="U1029" i="3"/>
  <c r="AO1030" i="3"/>
  <c r="AR1025" i="3"/>
  <c r="BB1023" i="3"/>
  <c r="BC1023" i="3"/>
  <c r="BB1024" i="3"/>
  <c r="BC1024" i="3"/>
  <c r="Y1029" i="3"/>
  <c r="V1030" i="3"/>
  <c r="W1030" i="3" s="1"/>
  <c r="AU1030" i="3"/>
  <c r="AV1030" i="3" s="1"/>
  <c r="P1030" i="3"/>
  <c r="X1030" i="3" s="1"/>
  <c r="AJ1030" i="3"/>
  <c r="AF1026" i="3"/>
  <c r="AG1026" i="3" s="1"/>
  <c r="Z1029" i="3"/>
  <c r="M1032" i="3"/>
  <c r="N1032" i="3" s="1"/>
  <c r="AE1027" i="3"/>
  <c r="AD1027" i="3"/>
  <c r="AE1028" i="3"/>
  <c r="AD1028" i="3"/>
  <c r="L1033" i="3"/>
  <c r="AX1023" i="3"/>
  <c r="AY1023" i="3" s="1"/>
  <c r="R1031" i="3"/>
  <c r="S1031" i="3"/>
  <c r="Q1031" i="3"/>
  <c r="O1031" i="3"/>
  <c r="T1031" i="3"/>
  <c r="AN1031" i="3"/>
  <c r="AH1026" i="3" l="1"/>
  <c r="AI1026" i="3" s="1"/>
  <c r="AS1026" i="3" s="1"/>
  <c r="AS1025" i="3"/>
  <c r="AT1025" i="3" s="1"/>
  <c r="K1025" i="3" s="1"/>
  <c r="AX1025" i="3" s="1"/>
  <c r="AY1025" i="3" s="1"/>
  <c r="AO1031" i="3"/>
  <c r="U1030" i="3"/>
  <c r="Z1030" i="3" s="1"/>
  <c r="AA1030" i="3" s="1"/>
  <c r="Y1030" i="3"/>
  <c r="V1031" i="3"/>
  <c r="W1031" i="3" s="1"/>
  <c r="L1034" i="3"/>
  <c r="S1032" i="3"/>
  <c r="Q1032" i="3"/>
  <c r="AN1032" i="3"/>
  <c r="R1032" i="3"/>
  <c r="T1032" i="3"/>
  <c r="O1032" i="3"/>
  <c r="AF1027" i="3"/>
  <c r="AH1027" i="3" s="1"/>
  <c r="AI1027" i="3" s="1"/>
  <c r="AL1025" i="3"/>
  <c r="AM1025" i="3" s="1"/>
  <c r="H1025" i="3" s="1"/>
  <c r="I1025" i="3" s="1"/>
  <c r="BA1025" i="3" s="1"/>
  <c r="P1031" i="3"/>
  <c r="U1031" i="3" s="1"/>
  <c r="AU1031" i="3"/>
  <c r="AV1031" i="3" s="1"/>
  <c r="AJ1031" i="3"/>
  <c r="M1033" i="3"/>
  <c r="N1033" i="3" s="1"/>
  <c r="AF1028" i="3"/>
  <c r="AH1028" i="3" s="1"/>
  <c r="AI1028" i="3" s="1"/>
  <c r="AB1029" i="3"/>
  <c r="AC1029" i="3"/>
  <c r="AA1029" i="3"/>
  <c r="AP1029" i="3"/>
  <c r="AQ1029" i="3" s="1"/>
  <c r="J1029" i="3" s="1"/>
  <c r="AR1026" i="3" l="1"/>
  <c r="AK1026" i="3"/>
  <c r="AL1026" i="3" s="1"/>
  <c r="AM1026" i="3" s="1"/>
  <c r="H1026" i="3" s="1"/>
  <c r="I1026" i="3" s="1"/>
  <c r="BA1026" i="3" s="1"/>
  <c r="Z1031" i="3"/>
  <c r="AC1030" i="3"/>
  <c r="AP1030" i="3"/>
  <c r="AQ1030" i="3" s="1"/>
  <c r="J1030" i="3" s="1"/>
  <c r="AG1028" i="3"/>
  <c r="AS1028" i="3" s="1"/>
  <c r="AB1030" i="3"/>
  <c r="X1031" i="3"/>
  <c r="Y1031" i="3" s="1"/>
  <c r="BB1025" i="3"/>
  <c r="BC1025" i="3"/>
  <c r="AR1027" i="3"/>
  <c r="AR1028" i="3"/>
  <c r="V1032" i="3"/>
  <c r="W1032" i="3" s="1"/>
  <c r="AE1029" i="3"/>
  <c r="AD1029" i="3"/>
  <c r="AJ1032" i="3"/>
  <c r="P1032" i="3"/>
  <c r="U1032" i="3" s="1"/>
  <c r="AU1032" i="3"/>
  <c r="AV1032" i="3" s="1"/>
  <c r="M1034" i="3"/>
  <c r="N1034" i="3" s="1"/>
  <c r="AO1032" i="3"/>
  <c r="AG1027" i="3"/>
  <c r="AK1027" i="3" s="1"/>
  <c r="AC1031" i="3"/>
  <c r="AT1026" i="3"/>
  <c r="K1026" i="3" s="1"/>
  <c r="Q1033" i="3"/>
  <c r="AN1033" i="3"/>
  <c r="R1033" i="3"/>
  <c r="O1033" i="3"/>
  <c r="T1033" i="3"/>
  <c r="S1033" i="3"/>
  <c r="L1035" i="3"/>
  <c r="AK1028" i="3" l="1"/>
  <c r="AL1028" i="3" s="1"/>
  <c r="AM1028" i="3" s="1"/>
  <c r="H1028" i="3" s="1"/>
  <c r="I1028" i="3" s="1"/>
  <c r="BA1028" i="3" s="1"/>
  <c r="AD1030" i="3"/>
  <c r="AA1031" i="3"/>
  <c r="AE1030" i="3"/>
  <c r="AF1030" i="3" s="1"/>
  <c r="AG1030" i="3" s="1"/>
  <c r="AB1031" i="3"/>
  <c r="AE1031" i="3" s="1"/>
  <c r="Z1032" i="3"/>
  <c r="AC1032" i="3" s="1"/>
  <c r="AP1031" i="3"/>
  <c r="AQ1031" i="3" s="1"/>
  <c r="J1031" i="3" s="1"/>
  <c r="AO1033" i="3"/>
  <c r="X1032" i="3"/>
  <c r="Y1032" i="3" s="1"/>
  <c r="BB1026" i="3"/>
  <c r="BC1026" i="3"/>
  <c r="AJ1033" i="3"/>
  <c r="P1033" i="3"/>
  <c r="U1033" i="3" s="1"/>
  <c r="AU1033" i="3"/>
  <c r="AV1033" i="3" s="1"/>
  <c r="V1033" i="3"/>
  <c r="W1033" i="3" s="1"/>
  <c r="R1034" i="3"/>
  <c r="S1034" i="3"/>
  <c r="Q1034" i="3"/>
  <c r="T1034" i="3"/>
  <c r="O1034" i="3"/>
  <c r="AN1034" i="3"/>
  <c r="AS1027" i="3"/>
  <c r="AT1027" i="3" s="1"/>
  <c r="K1027" i="3" s="1"/>
  <c r="AT1028" i="3"/>
  <c r="K1028" i="3" s="1"/>
  <c r="AL1027" i="3"/>
  <c r="AM1027" i="3" s="1"/>
  <c r="H1027" i="3" s="1"/>
  <c r="I1027" i="3" s="1"/>
  <c r="BA1027" i="3" s="1"/>
  <c r="AX1026" i="3"/>
  <c r="AY1026" i="3" s="1"/>
  <c r="AF1029" i="3"/>
  <c r="AG1029" i="3" s="1"/>
  <c r="L1036" i="3"/>
  <c r="M1035" i="3"/>
  <c r="N1035" i="3" s="1"/>
  <c r="AD1031" i="3" l="1"/>
  <c r="AB1032" i="3"/>
  <c r="AD1032" i="3" s="1"/>
  <c r="AA1032" i="3"/>
  <c r="AP1032" i="3"/>
  <c r="AQ1032" i="3" s="1"/>
  <c r="J1032" i="3" s="1"/>
  <c r="Z1033" i="3"/>
  <c r="AH1029" i="3"/>
  <c r="AI1029" i="3" s="1"/>
  <c r="AK1029" i="3" s="1"/>
  <c r="AL1029" i="3" s="1"/>
  <c r="AM1029" i="3" s="1"/>
  <c r="H1029" i="3" s="1"/>
  <c r="I1029" i="3" s="1"/>
  <c r="BA1029" i="3" s="1"/>
  <c r="X1033" i="3"/>
  <c r="Y1033" i="3" s="1"/>
  <c r="BB1027" i="3"/>
  <c r="BC1027" i="3"/>
  <c r="AX1027" i="3"/>
  <c r="AY1027" i="3" s="1"/>
  <c r="AH1030" i="3"/>
  <c r="AI1030" i="3" s="1"/>
  <c r="AK1030" i="3" s="1"/>
  <c r="BC1028" i="3"/>
  <c r="BB1028" i="3"/>
  <c r="AO1034" i="3"/>
  <c r="V1034" i="3"/>
  <c r="W1034" i="3" s="1"/>
  <c r="AF1031" i="3"/>
  <c r="AG1031" i="3" s="1"/>
  <c r="R1035" i="3"/>
  <c r="S1035" i="3"/>
  <c r="Q1035" i="3"/>
  <c r="AN1035" i="3"/>
  <c r="O1035" i="3"/>
  <c r="T1035" i="3"/>
  <c r="P1034" i="3"/>
  <c r="X1034" i="3" s="1"/>
  <c r="AU1034" i="3"/>
  <c r="AV1034" i="3" s="1"/>
  <c r="AJ1034" i="3"/>
  <c r="M1036" i="3"/>
  <c r="N1036" i="3" s="1"/>
  <c r="L1037" i="3"/>
  <c r="AX1028" i="3"/>
  <c r="AY1028" i="3" s="1"/>
  <c r="AE1032" i="3" l="1"/>
  <c r="AF1032" i="3" s="1"/>
  <c r="AH1032" i="3" s="1"/>
  <c r="AI1032" i="3" s="1"/>
  <c r="AS1029" i="3"/>
  <c r="AA1033" i="3"/>
  <c r="AP1033" i="3"/>
  <c r="AQ1033" i="3" s="1"/>
  <c r="J1033" i="3" s="1"/>
  <c r="AB1033" i="3"/>
  <c r="AC1033" i="3"/>
  <c r="AD1033" i="3" s="1"/>
  <c r="AO1035" i="3"/>
  <c r="AR1029" i="3"/>
  <c r="U1034" i="3"/>
  <c r="Z1034" i="3" s="1"/>
  <c r="AA1034" i="3" s="1"/>
  <c r="AH1031" i="3"/>
  <c r="AI1031" i="3" s="1"/>
  <c r="AK1031" i="3" s="1"/>
  <c r="BC1029" i="3"/>
  <c r="BB1029" i="3"/>
  <c r="Y1034" i="3"/>
  <c r="AL1030" i="3"/>
  <c r="AM1030" i="3" s="1"/>
  <c r="H1030" i="3" s="1"/>
  <c r="I1030" i="3" s="1"/>
  <c r="BA1030" i="3" s="1"/>
  <c r="P1035" i="3"/>
  <c r="X1035" i="3" s="1"/>
  <c r="AJ1035" i="3"/>
  <c r="AU1035" i="3"/>
  <c r="AV1035" i="3" s="1"/>
  <c r="AS1030" i="3"/>
  <c r="AR1030" i="3"/>
  <c r="M1037" i="3"/>
  <c r="V1035" i="3"/>
  <c r="W1035" i="3" s="1"/>
  <c r="S1036" i="3"/>
  <c r="R1036" i="3"/>
  <c r="T1036" i="3"/>
  <c r="AN1036" i="3"/>
  <c r="Q1036" i="3"/>
  <c r="O1036" i="3"/>
  <c r="L1038" i="3"/>
  <c r="AT1029" i="3" l="1"/>
  <c r="K1029" i="3" s="1"/>
  <c r="AX1029" i="3" s="1"/>
  <c r="AY1029" i="3" s="1"/>
  <c r="AE1033" i="3"/>
  <c r="AF1033" i="3" s="1"/>
  <c r="AC1034" i="3"/>
  <c r="AP1034" i="3"/>
  <c r="AQ1034" i="3" s="1"/>
  <c r="J1034" i="3" s="1"/>
  <c r="AR1031" i="3"/>
  <c r="AS1031" i="3"/>
  <c r="AB1034" i="3"/>
  <c r="AD1034" i="3" s="1"/>
  <c r="AG1032" i="3"/>
  <c r="AS1032" i="3" s="1"/>
  <c r="AL1031" i="3"/>
  <c r="AM1031" i="3" s="1"/>
  <c r="H1031" i="3" s="1"/>
  <c r="I1031" i="3" s="1"/>
  <c r="BA1031" i="3" s="1"/>
  <c r="AT1030" i="3"/>
  <c r="K1030" i="3" s="1"/>
  <c r="AR1032" i="3"/>
  <c r="Y1035" i="3"/>
  <c r="S1037" i="3"/>
  <c r="R1037" i="3"/>
  <c r="O1037" i="3"/>
  <c r="AN1037" i="3"/>
  <c r="T1037" i="3"/>
  <c r="Q1037" i="3"/>
  <c r="P1036" i="3"/>
  <c r="X1036" i="3" s="1"/>
  <c r="AU1036" i="3"/>
  <c r="AV1036" i="3" s="1"/>
  <c r="AJ1036" i="3"/>
  <c r="BC1030" i="3"/>
  <c r="BB1030" i="3"/>
  <c r="L1039" i="3"/>
  <c r="AO1036" i="3"/>
  <c r="U1035" i="3"/>
  <c r="Z1035" i="3" s="1"/>
  <c r="AP1035" i="3" s="1"/>
  <c r="AQ1035" i="3" s="1"/>
  <c r="J1035" i="3" s="1"/>
  <c r="M1038" i="3"/>
  <c r="V1036" i="3"/>
  <c r="W1036" i="3" s="1"/>
  <c r="N1037" i="3"/>
  <c r="AG1033" i="3" l="1"/>
  <c r="AH1033" i="3"/>
  <c r="AI1033" i="3" s="1"/>
  <c r="AE1034" i="3"/>
  <c r="AT1032" i="3"/>
  <c r="K1032" i="3" s="1"/>
  <c r="AK1032" i="3"/>
  <c r="AL1032" i="3" s="1"/>
  <c r="AM1032" i="3" s="1"/>
  <c r="H1032" i="3" s="1"/>
  <c r="I1032" i="3" s="1"/>
  <c r="BA1032" i="3" s="1"/>
  <c r="AO1037" i="3"/>
  <c r="AX1030" i="3"/>
  <c r="AY1030" i="3" s="1"/>
  <c r="AK1033" i="3"/>
  <c r="AL1033" i="3" s="1"/>
  <c r="AM1033" i="3" s="1"/>
  <c r="H1033" i="3" s="1"/>
  <c r="I1033" i="3" s="1"/>
  <c r="BA1033" i="3" s="1"/>
  <c r="AT1031" i="3"/>
  <c r="K1031" i="3" s="1"/>
  <c r="BC1031" i="3"/>
  <c r="BB1031" i="3"/>
  <c r="Y1036" i="3"/>
  <c r="AX1032" i="3"/>
  <c r="AY1032" i="3" s="1"/>
  <c r="V1037" i="3"/>
  <c r="W1037" i="3" s="1"/>
  <c r="U1036" i="3"/>
  <c r="Z1036" i="3" s="1"/>
  <c r="AN1038" i="3"/>
  <c r="R1038" i="3"/>
  <c r="T1038" i="3"/>
  <c r="Q1038" i="3"/>
  <c r="S1038" i="3"/>
  <c r="O1038" i="3"/>
  <c r="L1040" i="3"/>
  <c r="N1038" i="3"/>
  <c r="AF1034" i="3"/>
  <c r="AG1034" i="3" s="1"/>
  <c r="AC1035" i="3"/>
  <c r="AB1035" i="3"/>
  <c r="AA1035" i="3"/>
  <c r="M1039" i="3"/>
  <c r="AR1033" i="3"/>
  <c r="AS1033" i="3"/>
  <c r="P1037" i="3"/>
  <c r="X1037" i="3" s="1"/>
  <c r="AU1037" i="3"/>
  <c r="AV1037" i="3" s="1"/>
  <c r="AJ1037" i="3"/>
  <c r="AX1031" i="3" l="1"/>
  <c r="AY1031" i="3" s="1"/>
  <c r="U1037" i="3"/>
  <c r="Z1037" i="3" s="1"/>
  <c r="AC1037" i="3" s="1"/>
  <c r="Y1037" i="3"/>
  <c r="BB1033" i="3"/>
  <c r="BC1033" i="3"/>
  <c r="AH1034" i="3"/>
  <c r="AI1034" i="3" s="1"/>
  <c r="AK1034" i="3" s="1"/>
  <c r="V1038" i="3"/>
  <c r="W1038" i="3" s="1"/>
  <c r="AU1038" i="3"/>
  <c r="AV1038" i="3" s="1"/>
  <c r="AJ1038" i="3"/>
  <c r="P1038" i="3"/>
  <c r="U1038" i="3" s="1"/>
  <c r="R1039" i="3"/>
  <c r="S1039" i="3"/>
  <c r="AN1039" i="3"/>
  <c r="O1039" i="3"/>
  <c r="Q1039" i="3"/>
  <c r="T1039" i="3"/>
  <c r="M1040" i="3"/>
  <c r="N1040" i="3" s="1"/>
  <c r="AO1038" i="3"/>
  <c r="BB1032" i="3"/>
  <c r="BC1032" i="3"/>
  <c r="AE1035" i="3"/>
  <c r="AD1035" i="3"/>
  <c r="AC1036" i="3"/>
  <c r="AA1036" i="3"/>
  <c r="AB1036" i="3"/>
  <c r="AP1036" i="3"/>
  <c r="AQ1036" i="3" s="1"/>
  <c r="J1036" i="3" s="1"/>
  <c r="N1039" i="3"/>
  <c r="L1041" i="3"/>
  <c r="AT1033" i="3"/>
  <c r="K1033" i="3" s="1"/>
  <c r="Z1038" i="3" l="1"/>
  <c r="AP1037" i="3"/>
  <c r="AQ1037" i="3" s="1"/>
  <c r="J1037" i="3" s="1"/>
  <c r="AB1037" i="3"/>
  <c r="AD1037" i="3" s="1"/>
  <c r="AA1037" i="3"/>
  <c r="AC1038" i="3"/>
  <c r="AX1033" i="3"/>
  <c r="AY1033" i="3" s="1"/>
  <c r="X1038" i="3"/>
  <c r="AB1038" i="3" s="1"/>
  <c r="V1039" i="3"/>
  <c r="W1039" i="3" s="1"/>
  <c r="AS1034" i="3"/>
  <c r="AR1034" i="3"/>
  <c r="L1042" i="3"/>
  <c r="AL1034" i="3"/>
  <c r="AM1034" i="3" s="1"/>
  <c r="H1034" i="3" s="1"/>
  <c r="I1034" i="3" s="1"/>
  <c r="BA1034" i="3" s="1"/>
  <c r="M1041" i="3"/>
  <c r="N1041" i="3" s="1"/>
  <c r="AF1035" i="3"/>
  <c r="AH1035" i="3" s="1"/>
  <c r="AI1035" i="3" s="1"/>
  <c r="AJ1039" i="3"/>
  <c r="AU1039" i="3"/>
  <c r="AV1039" i="3" s="1"/>
  <c r="P1039" i="3"/>
  <c r="X1039" i="3" s="1"/>
  <c r="AE1036" i="3"/>
  <c r="AD1036" i="3"/>
  <c r="AO1039" i="3"/>
  <c r="R1040" i="3"/>
  <c r="S1040" i="3"/>
  <c r="AN1040" i="3"/>
  <c r="T1040" i="3"/>
  <c r="O1040" i="3"/>
  <c r="Q1040" i="3"/>
  <c r="AE1037" i="3" l="1"/>
  <c r="AF1037" i="3" s="1"/>
  <c r="AT1034" i="3"/>
  <c r="K1034" i="3" s="1"/>
  <c r="AX1034" i="3" s="1"/>
  <c r="AY1034" i="3" s="1"/>
  <c r="U1039" i="3"/>
  <c r="Z1039" i="3" s="1"/>
  <c r="AC1039" i="3" s="1"/>
  <c r="AG1035" i="3"/>
  <c r="AS1035" i="3" s="1"/>
  <c r="AR1035" i="3"/>
  <c r="Y1039" i="3"/>
  <c r="AE1038" i="3"/>
  <c r="AD1038" i="3"/>
  <c r="M1042" i="3"/>
  <c r="AF1036" i="3"/>
  <c r="AG1036" i="3" s="1"/>
  <c r="L1043" i="3"/>
  <c r="AJ1040" i="3"/>
  <c r="P1040" i="3"/>
  <c r="U1040" i="3" s="1"/>
  <c r="AU1040" i="3"/>
  <c r="AV1040" i="3" s="1"/>
  <c r="S1041" i="3"/>
  <c r="R1041" i="3"/>
  <c r="AN1041" i="3"/>
  <c r="Q1041" i="3"/>
  <c r="O1041" i="3"/>
  <c r="T1041" i="3"/>
  <c r="AA1038" i="3"/>
  <c r="BC1034" i="3"/>
  <c r="BB1034" i="3"/>
  <c r="Y1038" i="3"/>
  <c r="AP1038" i="3"/>
  <c r="AQ1038" i="3" s="1"/>
  <c r="J1038" i="3" s="1"/>
  <c r="V1040" i="3"/>
  <c r="W1040" i="3" s="1"/>
  <c r="AO1040" i="3"/>
  <c r="AG1037" i="3" l="1"/>
  <c r="AH1037" i="3"/>
  <c r="AI1037" i="3" s="1"/>
  <c r="AB1039" i="3"/>
  <c r="AE1039" i="3" s="1"/>
  <c r="AA1039" i="3"/>
  <c r="AP1039" i="3"/>
  <c r="AQ1039" i="3" s="1"/>
  <c r="J1039" i="3" s="1"/>
  <c r="AK1035" i="3"/>
  <c r="AH1036" i="3"/>
  <c r="AI1036" i="3" s="1"/>
  <c r="AS1036" i="3" s="1"/>
  <c r="AT1035" i="3"/>
  <c r="K1035" i="3" s="1"/>
  <c r="AX1035" i="3" s="1"/>
  <c r="AY1035" i="3" s="1"/>
  <c r="AO1041" i="3"/>
  <c r="Z1040" i="3"/>
  <c r="X1040" i="3"/>
  <c r="Y1040" i="3" s="1"/>
  <c r="V1041" i="3"/>
  <c r="W1041" i="3" s="1"/>
  <c r="Q1042" i="3"/>
  <c r="S1042" i="3"/>
  <c r="R1042" i="3"/>
  <c r="T1042" i="3"/>
  <c r="AN1042" i="3"/>
  <c r="O1042" i="3"/>
  <c r="AJ1041" i="3"/>
  <c r="AU1041" i="3"/>
  <c r="AV1041" i="3" s="1"/>
  <c r="P1041" i="3"/>
  <c r="X1041" i="3" s="1"/>
  <c r="AL1035" i="3"/>
  <c r="AM1035" i="3" s="1"/>
  <c r="H1035" i="3" s="1"/>
  <c r="I1035" i="3" s="1"/>
  <c r="BA1035" i="3" s="1"/>
  <c r="N1042" i="3"/>
  <c r="AS1037" i="3"/>
  <c r="AR1037" i="3"/>
  <c r="AK1037" i="3"/>
  <c r="M1043" i="3"/>
  <c r="L1044" i="3"/>
  <c r="AF1038" i="3"/>
  <c r="AG1038" i="3" s="1"/>
  <c r="AD1039" i="3" l="1"/>
  <c r="AK1036" i="3"/>
  <c r="AL1036" i="3" s="1"/>
  <c r="AM1036" i="3" s="1"/>
  <c r="H1036" i="3" s="1"/>
  <c r="I1036" i="3" s="1"/>
  <c r="BA1036" i="3" s="1"/>
  <c r="AR1036" i="3"/>
  <c r="AT1036" i="3" s="1"/>
  <c r="K1036" i="3" s="1"/>
  <c r="AX1036" i="3" s="1"/>
  <c r="AY1036" i="3" s="1"/>
  <c r="AT1037" i="3"/>
  <c r="K1037" i="3" s="1"/>
  <c r="AX1037" i="3" s="1"/>
  <c r="AY1037" i="3" s="1"/>
  <c r="AA1040" i="3"/>
  <c r="AP1040" i="3"/>
  <c r="AQ1040" i="3" s="1"/>
  <c r="J1040" i="3" s="1"/>
  <c r="AB1040" i="3"/>
  <c r="AC1040" i="3"/>
  <c r="AD1040" i="3" s="1"/>
  <c r="AH1038" i="3"/>
  <c r="AI1038" i="3" s="1"/>
  <c r="AK1038" i="3" s="1"/>
  <c r="BB1035" i="3"/>
  <c r="BC1035" i="3"/>
  <c r="Y1041" i="3"/>
  <c r="V1042" i="3"/>
  <c r="W1042" i="3" s="1"/>
  <c r="M1044" i="3"/>
  <c r="N1044" i="3" s="1"/>
  <c r="U1041" i="3"/>
  <c r="Z1041" i="3" s="1"/>
  <c r="AP1041" i="3" s="1"/>
  <c r="AQ1041" i="3" s="1"/>
  <c r="J1041" i="3" s="1"/>
  <c r="L1045" i="3"/>
  <c r="AL1037" i="3"/>
  <c r="AM1037" i="3" s="1"/>
  <c r="H1037" i="3" s="1"/>
  <c r="I1037" i="3" s="1"/>
  <c r="BA1037" i="3" s="1"/>
  <c r="AJ1042" i="3"/>
  <c r="P1042" i="3"/>
  <c r="U1042" i="3" s="1"/>
  <c r="AU1042" i="3"/>
  <c r="AV1042" i="3" s="1"/>
  <c r="R1043" i="3"/>
  <c r="T1043" i="3"/>
  <c r="S1043" i="3"/>
  <c r="AN1043" i="3"/>
  <c r="Q1043" i="3"/>
  <c r="O1043" i="3"/>
  <c r="N1043" i="3"/>
  <c r="AF1039" i="3"/>
  <c r="AO1042" i="3"/>
  <c r="AH1039" i="3" l="1"/>
  <c r="AI1039" i="3" s="1"/>
  <c r="AR1039" i="3" s="1"/>
  <c r="AE1040" i="3"/>
  <c r="AF1040" i="3" s="1"/>
  <c r="AH1040" i="3" s="1"/>
  <c r="AI1040" i="3" s="1"/>
  <c r="AR1038" i="3"/>
  <c r="Z1042" i="3"/>
  <c r="AG1039" i="3"/>
  <c r="AS1038" i="3"/>
  <c r="X1042" i="3"/>
  <c r="Y1042" i="3" s="1"/>
  <c r="AL1038" i="3"/>
  <c r="AM1038" i="3" s="1"/>
  <c r="H1038" i="3" s="1"/>
  <c r="I1038" i="3" s="1"/>
  <c r="BA1038" i="3" s="1"/>
  <c r="BC1037" i="3"/>
  <c r="BB1037" i="3"/>
  <c r="AC1042" i="3"/>
  <c r="BB1036" i="3"/>
  <c r="BC1036" i="3"/>
  <c r="P1043" i="3"/>
  <c r="X1043" i="3" s="1"/>
  <c r="AJ1043" i="3"/>
  <c r="AU1043" i="3"/>
  <c r="AV1043" i="3" s="1"/>
  <c r="M1045" i="3"/>
  <c r="N1045" i="3" s="1"/>
  <c r="AO1043" i="3"/>
  <c r="AC1041" i="3"/>
  <c r="AB1041" i="3"/>
  <c r="AA1041" i="3"/>
  <c r="S1044" i="3"/>
  <c r="O1044" i="3"/>
  <c r="T1044" i="3"/>
  <c r="R1044" i="3"/>
  <c r="AN1044" i="3"/>
  <c r="Q1044" i="3"/>
  <c r="L1046" i="3"/>
  <c r="V1043" i="3"/>
  <c r="W1043" i="3" s="1"/>
  <c r="AS1039" i="3" l="1"/>
  <c r="AT1039" i="3" s="1"/>
  <c r="K1039" i="3" s="1"/>
  <c r="AT1038" i="3"/>
  <c r="K1038" i="3" s="1"/>
  <c r="AX1038" i="3" s="1"/>
  <c r="AY1038" i="3" s="1"/>
  <c r="AO1044" i="3"/>
  <c r="AK1039" i="3"/>
  <c r="AL1039" i="3" s="1"/>
  <c r="AM1039" i="3" s="1"/>
  <c r="H1039" i="3" s="1"/>
  <c r="I1039" i="3" s="1"/>
  <c r="BA1039" i="3" s="1"/>
  <c r="AA1042" i="3"/>
  <c r="AP1042" i="3"/>
  <c r="AQ1042" i="3" s="1"/>
  <c r="J1042" i="3" s="1"/>
  <c r="AB1042" i="3"/>
  <c r="AD1042" i="3" s="1"/>
  <c r="U1043" i="3"/>
  <c r="Z1043" i="3" s="1"/>
  <c r="AA1043" i="3" s="1"/>
  <c r="BB1038" i="3"/>
  <c r="BC1038" i="3"/>
  <c r="AG1040" i="3"/>
  <c r="AS1040" i="3" s="1"/>
  <c r="AR1040" i="3"/>
  <c r="L1047" i="3"/>
  <c r="V1044" i="3"/>
  <c r="W1044" i="3" s="1"/>
  <c r="R1045" i="3"/>
  <c r="S1045" i="3"/>
  <c r="Q1045" i="3"/>
  <c r="T1045" i="3"/>
  <c r="O1045" i="3"/>
  <c r="AN1045" i="3"/>
  <c r="Y1043" i="3"/>
  <c r="M1046" i="3"/>
  <c r="AJ1044" i="3"/>
  <c r="P1044" i="3"/>
  <c r="U1044" i="3" s="1"/>
  <c r="AU1044" i="3"/>
  <c r="AV1044" i="3" s="1"/>
  <c r="AD1041" i="3"/>
  <c r="AE1041" i="3"/>
  <c r="AP1043" i="3" l="1"/>
  <c r="AQ1043" i="3" s="1"/>
  <c r="J1043" i="3" s="1"/>
  <c r="AE1042" i="3"/>
  <c r="AF1042" i="3" s="1"/>
  <c r="AG1042" i="3" s="1"/>
  <c r="Z1044" i="3"/>
  <c r="AC1043" i="3"/>
  <c r="AB1043" i="3"/>
  <c r="AT1040" i="3"/>
  <c r="K1040" i="3" s="1"/>
  <c r="AX1040" i="3" s="1"/>
  <c r="AY1040" i="3" s="1"/>
  <c r="AK1040" i="3"/>
  <c r="AL1040" i="3" s="1"/>
  <c r="AM1040" i="3" s="1"/>
  <c r="H1040" i="3" s="1"/>
  <c r="I1040" i="3" s="1"/>
  <c r="BA1040" i="3" s="1"/>
  <c r="AX1039" i="3"/>
  <c r="AY1039" i="3" s="1"/>
  <c r="X1044" i="3"/>
  <c r="AB1044" i="3" s="1"/>
  <c r="AO1045" i="3"/>
  <c r="BB1039" i="3"/>
  <c r="BC1039" i="3"/>
  <c r="AF1041" i="3"/>
  <c r="AG1041" i="3" s="1"/>
  <c r="AC1044" i="3"/>
  <c r="AN1046" i="3"/>
  <c r="S1046" i="3"/>
  <c r="R1046" i="3"/>
  <c r="Q1046" i="3"/>
  <c r="O1046" i="3"/>
  <c r="T1046" i="3"/>
  <c r="V1045" i="3"/>
  <c r="W1045" i="3" s="1"/>
  <c r="N1046" i="3"/>
  <c r="P1045" i="3"/>
  <c r="U1045" i="3" s="1"/>
  <c r="Z1045" i="3" s="1"/>
  <c r="AU1045" i="3"/>
  <c r="AV1045" i="3" s="1"/>
  <c r="AJ1045" i="3"/>
  <c r="L1048" i="3"/>
  <c r="M1047" i="3"/>
  <c r="N1047" i="3" s="1"/>
  <c r="AD1043" i="3" l="1"/>
  <c r="AE1043" i="3"/>
  <c r="AF1043" i="3" s="1"/>
  <c r="AH1043" i="3" s="1"/>
  <c r="AI1043" i="3" s="1"/>
  <c r="Y1044" i="3"/>
  <c r="AA1044" i="3"/>
  <c r="AP1044" i="3"/>
  <c r="AQ1044" i="3" s="1"/>
  <c r="J1044" i="3" s="1"/>
  <c r="X1045" i="3"/>
  <c r="Y1045" i="3" s="1"/>
  <c r="AH1042" i="3"/>
  <c r="AI1042" i="3" s="1"/>
  <c r="AK1042" i="3" s="1"/>
  <c r="AL1042" i="3" s="1"/>
  <c r="AM1042" i="3" s="1"/>
  <c r="H1042" i="3" s="1"/>
  <c r="I1042" i="3" s="1"/>
  <c r="BA1042" i="3" s="1"/>
  <c r="BC1040" i="3"/>
  <c r="BB1040" i="3"/>
  <c r="AO1046" i="3"/>
  <c r="L1049" i="3"/>
  <c r="AH1041" i="3"/>
  <c r="AI1041" i="3" s="1"/>
  <c r="S1047" i="3"/>
  <c r="T1047" i="3"/>
  <c r="R1047" i="3"/>
  <c r="AN1047" i="3"/>
  <c r="Q1047" i="3"/>
  <c r="O1047" i="3"/>
  <c r="M1048" i="3"/>
  <c r="V1046" i="3"/>
  <c r="W1046" i="3" s="1"/>
  <c r="AE1044" i="3"/>
  <c r="AD1044" i="3"/>
  <c r="AB1045" i="3"/>
  <c r="AC1045" i="3"/>
  <c r="AJ1046" i="3"/>
  <c r="AU1046" i="3"/>
  <c r="AV1046" i="3" s="1"/>
  <c r="P1046" i="3"/>
  <c r="U1046" i="3" s="1"/>
  <c r="Z1046" i="3" l="1"/>
  <c r="AA1045" i="3"/>
  <c r="AP1045" i="3"/>
  <c r="AQ1045" i="3" s="1"/>
  <c r="J1045" i="3" s="1"/>
  <c r="AR1042" i="3"/>
  <c r="AO1047" i="3"/>
  <c r="AS1042" i="3"/>
  <c r="AC1046" i="3"/>
  <c r="AR1043" i="3"/>
  <c r="AS1041" i="3"/>
  <c r="AR1041" i="3"/>
  <c r="AG1043" i="3"/>
  <c r="AK1043" i="3" s="1"/>
  <c r="AJ1047" i="3"/>
  <c r="P1047" i="3"/>
  <c r="U1047" i="3" s="1"/>
  <c r="AU1047" i="3"/>
  <c r="AV1047" i="3" s="1"/>
  <c r="X1046" i="3"/>
  <c r="L1050" i="3"/>
  <c r="AF1044" i="3"/>
  <c r="AH1044" i="3" s="1"/>
  <c r="AI1044" i="3" s="1"/>
  <c r="R1048" i="3"/>
  <c r="AN1048" i="3"/>
  <c r="T1048" i="3"/>
  <c r="Q1048" i="3"/>
  <c r="S1048" i="3"/>
  <c r="O1048" i="3"/>
  <c r="M1049" i="3"/>
  <c r="N1049" i="3" s="1"/>
  <c r="V1047" i="3"/>
  <c r="W1047" i="3" s="1"/>
  <c r="AE1045" i="3"/>
  <c r="AD1045" i="3"/>
  <c r="N1048" i="3"/>
  <c r="AK1041" i="3"/>
  <c r="AT1042" i="3" l="1"/>
  <c r="K1042" i="3" s="1"/>
  <c r="AX1042" i="3" s="1"/>
  <c r="AY1042" i="3" s="1"/>
  <c r="AG1044" i="3"/>
  <c r="AK1044" i="3" s="1"/>
  <c r="X1047" i="3"/>
  <c r="Y1047" i="3" s="1"/>
  <c r="AS1043" i="3"/>
  <c r="AT1043" i="3" s="1"/>
  <c r="K1043" i="3" s="1"/>
  <c r="Z1047" i="3"/>
  <c r="AP1047" i="3" s="1"/>
  <c r="AQ1047" i="3" s="1"/>
  <c r="J1047" i="3" s="1"/>
  <c r="AS1044" i="3"/>
  <c r="AR1044" i="3"/>
  <c r="AL1041" i="3"/>
  <c r="AM1041" i="3" s="1"/>
  <c r="H1041" i="3" s="1"/>
  <c r="I1041" i="3" s="1"/>
  <c r="BA1041" i="3" s="1"/>
  <c r="Y1046" i="3"/>
  <c r="AP1046" i="3"/>
  <c r="AQ1046" i="3" s="1"/>
  <c r="J1046" i="3" s="1"/>
  <c r="AL1043" i="3"/>
  <c r="AM1043" i="3" s="1"/>
  <c r="H1043" i="3" s="1"/>
  <c r="I1043" i="3" s="1"/>
  <c r="BA1043" i="3" s="1"/>
  <c r="P1048" i="3"/>
  <c r="U1048" i="3" s="1"/>
  <c r="AJ1048" i="3"/>
  <c r="AU1048" i="3"/>
  <c r="AV1048" i="3" s="1"/>
  <c r="V1048" i="3"/>
  <c r="W1048" i="3" s="1"/>
  <c r="AT1041" i="3"/>
  <c r="K1041" i="3" s="1"/>
  <c r="AB1046" i="3"/>
  <c r="M1050" i="3"/>
  <c r="N1050" i="3" s="1"/>
  <c r="AF1045" i="3"/>
  <c r="AH1045" i="3" s="1"/>
  <c r="AI1045" i="3" s="1"/>
  <c r="AG1045" i="3"/>
  <c r="AN1049" i="3"/>
  <c r="R1049" i="3"/>
  <c r="S1049" i="3"/>
  <c r="O1049" i="3"/>
  <c r="T1049" i="3"/>
  <c r="Q1049" i="3"/>
  <c r="AO1048" i="3"/>
  <c r="L1051" i="3"/>
  <c r="AA1046" i="3"/>
  <c r="AA1047" i="3" l="1"/>
  <c r="AC1047" i="3"/>
  <c r="AT1044" i="3"/>
  <c r="K1044" i="3" s="1"/>
  <c r="AX1044" i="3" s="1"/>
  <c r="AY1044" i="3" s="1"/>
  <c r="AX1043" i="3"/>
  <c r="AY1043" i="3" s="1"/>
  <c r="AB1047" i="3"/>
  <c r="AD1047" i="3" s="1"/>
  <c r="Z1048" i="3"/>
  <c r="AC1048" i="3" s="1"/>
  <c r="BC1043" i="3"/>
  <c r="BB1043" i="3"/>
  <c r="M1051" i="3"/>
  <c r="X1048" i="3"/>
  <c r="BC1041" i="3"/>
  <c r="BB1041" i="3"/>
  <c r="BC1042" i="3"/>
  <c r="BB1042" i="3"/>
  <c r="L1052" i="3"/>
  <c r="AO1049" i="3"/>
  <c r="AJ1049" i="3"/>
  <c r="P1049" i="3"/>
  <c r="U1049" i="3" s="1"/>
  <c r="AU1049" i="3"/>
  <c r="AV1049" i="3" s="1"/>
  <c r="AL1044" i="3"/>
  <c r="AM1044" i="3" s="1"/>
  <c r="H1044" i="3" s="1"/>
  <c r="I1044" i="3" s="1"/>
  <c r="BA1044" i="3" s="1"/>
  <c r="S1050" i="3"/>
  <c r="R1050" i="3"/>
  <c r="Q1050" i="3"/>
  <c r="AN1050" i="3"/>
  <c r="O1050" i="3"/>
  <c r="T1050" i="3"/>
  <c r="AS1045" i="3"/>
  <c r="AR1045" i="3"/>
  <c r="AE1046" i="3"/>
  <c r="AD1046" i="3"/>
  <c r="AX1041" i="3"/>
  <c r="AY1041" i="3" s="1"/>
  <c r="AK1045" i="3"/>
  <c r="V1049" i="3"/>
  <c r="W1049" i="3" s="1"/>
  <c r="AO1050" i="3" l="1"/>
  <c r="AE1047" i="3"/>
  <c r="AF1047" i="3" s="1"/>
  <c r="AG1047" i="3" s="1"/>
  <c r="Z1049" i="3"/>
  <c r="AC1049" i="3" s="1"/>
  <c r="AT1045" i="3"/>
  <c r="K1045" i="3" s="1"/>
  <c r="AP1048" i="3"/>
  <c r="AQ1048" i="3" s="1"/>
  <c r="J1048" i="3" s="1"/>
  <c r="Y1048" i="3"/>
  <c r="AB1048" i="3"/>
  <c r="X1049" i="3"/>
  <c r="R1051" i="3"/>
  <c r="AN1051" i="3"/>
  <c r="T1051" i="3"/>
  <c r="S1051" i="3"/>
  <c r="Q1051" i="3"/>
  <c r="O1051" i="3"/>
  <c r="L1053" i="3"/>
  <c r="AF1046" i="3"/>
  <c r="AG1046" i="3" s="1"/>
  <c r="AJ1050" i="3"/>
  <c r="P1050" i="3"/>
  <c r="U1050" i="3" s="1"/>
  <c r="AU1050" i="3"/>
  <c r="AV1050" i="3" s="1"/>
  <c r="N1051" i="3"/>
  <c r="BB1044" i="3"/>
  <c r="BC1044" i="3"/>
  <c r="M1052" i="3"/>
  <c r="N1052" i="3" s="1"/>
  <c r="AA1048" i="3"/>
  <c r="AL1045" i="3"/>
  <c r="AM1045" i="3" s="1"/>
  <c r="H1045" i="3" s="1"/>
  <c r="I1045" i="3" s="1"/>
  <c r="BA1045" i="3" s="1"/>
  <c r="V1050" i="3"/>
  <c r="W1050" i="3" s="1"/>
  <c r="AH1046" i="3" l="1"/>
  <c r="AI1046" i="3" s="1"/>
  <c r="AR1046" i="3" s="1"/>
  <c r="AX1045" i="3"/>
  <c r="AY1045" i="3" s="1"/>
  <c r="AA1049" i="3"/>
  <c r="Z1050" i="3"/>
  <c r="AH1047" i="3"/>
  <c r="AI1047" i="3" s="1"/>
  <c r="AK1047" i="3" s="1"/>
  <c r="AL1047" i="3" s="1"/>
  <c r="AM1047" i="3" s="1"/>
  <c r="H1047" i="3" s="1"/>
  <c r="I1047" i="3" s="1"/>
  <c r="BA1047" i="3" s="1"/>
  <c r="BB1045" i="3"/>
  <c r="BC1045" i="3"/>
  <c r="AE1048" i="3"/>
  <c r="AD1048" i="3"/>
  <c r="M1053" i="3"/>
  <c r="X1050" i="3"/>
  <c r="V1051" i="3"/>
  <c r="W1051" i="3" s="1"/>
  <c r="Y1049" i="3"/>
  <c r="AP1049" i="3"/>
  <c r="AQ1049" i="3" s="1"/>
  <c r="J1049" i="3" s="1"/>
  <c r="AU1051" i="3"/>
  <c r="AV1051" i="3" s="1"/>
  <c r="P1051" i="3"/>
  <c r="X1051" i="3" s="1"/>
  <c r="AJ1051" i="3"/>
  <c r="R1052" i="3"/>
  <c r="S1052" i="3"/>
  <c r="Q1052" i="3"/>
  <c r="AN1052" i="3"/>
  <c r="O1052" i="3"/>
  <c r="T1052" i="3"/>
  <c r="L1054" i="3"/>
  <c r="AO1051" i="3"/>
  <c r="AB1049" i="3"/>
  <c r="AS1046" i="3" l="1"/>
  <c r="AT1046" i="3" s="1"/>
  <c r="K1046" i="3" s="1"/>
  <c r="AX1046" i="3" s="1"/>
  <c r="AY1046" i="3" s="1"/>
  <c r="AK1046" i="3"/>
  <c r="AL1046" i="3" s="1"/>
  <c r="AM1046" i="3" s="1"/>
  <c r="H1046" i="3" s="1"/>
  <c r="I1046" i="3" s="1"/>
  <c r="BA1046" i="3" s="1"/>
  <c r="BB1046" i="3" s="1"/>
  <c r="AR1047" i="3"/>
  <c r="AS1047" i="3"/>
  <c r="AB1050" i="3"/>
  <c r="AC1050" i="3"/>
  <c r="AA1050" i="3"/>
  <c r="AO1052" i="3"/>
  <c r="Y1051" i="3"/>
  <c r="L1055" i="3"/>
  <c r="M1054" i="3"/>
  <c r="N1054" i="3" s="1"/>
  <c r="AF1048" i="3"/>
  <c r="AH1048" i="3" s="1"/>
  <c r="AI1048" i="3" s="1"/>
  <c r="Q1053" i="3"/>
  <c r="R1053" i="3"/>
  <c r="S1053" i="3"/>
  <c r="AN1053" i="3"/>
  <c r="T1053" i="3"/>
  <c r="O1053" i="3"/>
  <c r="V1052" i="3"/>
  <c r="W1052" i="3" s="1"/>
  <c r="AU1052" i="3"/>
  <c r="AV1052" i="3" s="1"/>
  <c r="AJ1052" i="3"/>
  <c r="P1052" i="3"/>
  <c r="U1052" i="3" s="1"/>
  <c r="AD1049" i="3"/>
  <c r="AE1049" i="3"/>
  <c r="U1051" i="3"/>
  <c r="Z1051" i="3" s="1"/>
  <c r="AP1051" i="3" s="1"/>
  <c r="AQ1051" i="3" s="1"/>
  <c r="J1051" i="3" s="1"/>
  <c r="N1053" i="3"/>
  <c r="Y1050" i="3"/>
  <c r="AP1050" i="3"/>
  <c r="AQ1050" i="3" s="1"/>
  <c r="J1050" i="3" s="1"/>
  <c r="BB1047" i="3" l="1"/>
  <c r="BC1047" i="3"/>
  <c r="BC1046" i="3"/>
  <c r="AO1053" i="3"/>
  <c r="AT1047" i="3"/>
  <c r="K1047" i="3" s="1"/>
  <c r="AX1047" i="3" s="1"/>
  <c r="AY1047" i="3" s="1"/>
  <c r="AE1050" i="3"/>
  <c r="AF1050" i="3" s="1"/>
  <c r="AD1050" i="3"/>
  <c r="AG1048" i="3"/>
  <c r="AK1048" i="3" s="1"/>
  <c r="Z1052" i="3"/>
  <c r="AR1048" i="3"/>
  <c r="V1053" i="3"/>
  <c r="W1053" i="3" s="1"/>
  <c r="X1052" i="3"/>
  <c r="R1054" i="3"/>
  <c r="S1054" i="3"/>
  <c r="O1054" i="3"/>
  <c r="T1054" i="3"/>
  <c r="AN1054" i="3"/>
  <c r="Q1054" i="3"/>
  <c r="L1056" i="3"/>
  <c r="M1055" i="3"/>
  <c r="N1055" i="3" s="1"/>
  <c r="AA1051" i="3"/>
  <c r="AC1051" i="3"/>
  <c r="AB1051" i="3"/>
  <c r="AF1049" i="3"/>
  <c r="AG1049" i="3" s="1"/>
  <c r="AJ1053" i="3"/>
  <c r="P1053" i="3"/>
  <c r="X1053" i="3" s="1"/>
  <c r="AU1053" i="3"/>
  <c r="AV1053" i="3" s="1"/>
  <c r="AA1052" i="3" l="1"/>
  <c r="AS1048" i="3"/>
  <c r="AT1048" i="3" s="1"/>
  <c r="K1048" i="3" s="1"/>
  <c r="AH1050" i="3"/>
  <c r="AI1050" i="3" s="1"/>
  <c r="AR1050" i="3" s="1"/>
  <c r="AC1052" i="3"/>
  <c r="AB1052" i="3"/>
  <c r="AE1052" i="3" s="1"/>
  <c r="U1053" i="3"/>
  <c r="Z1053" i="3" s="1"/>
  <c r="AB1053" i="3" s="1"/>
  <c r="AG1050" i="3"/>
  <c r="Y1053" i="3"/>
  <c r="L1057" i="3"/>
  <c r="AE1051" i="3"/>
  <c r="AD1051" i="3"/>
  <c r="P1054" i="3"/>
  <c r="U1054" i="3" s="1"/>
  <c r="AU1054" i="3"/>
  <c r="AV1054" i="3" s="1"/>
  <c r="AJ1054" i="3"/>
  <c r="Y1052" i="3"/>
  <c r="AP1052" i="3"/>
  <c r="AQ1052" i="3" s="1"/>
  <c r="J1052" i="3" s="1"/>
  <c r="S1055" i="3"/>
  <c r="R1055" i="3"/>
  <c r="AN1055" i="3"/>
  <c r="T1055" i="3"/>
  <c r="Q1055" i="3"/>
  <c r="O1055" i="3"/>
  <c r="AH1049" i="3"/>
  <c r="AI1049" i="3" s="1"/>
  <c r="AO1054" i="3"/>
  <c r="M1056" i="3"/>
  <c r="N1056" i="3" s="1"/>
  <c r="AL1048" i="3"/>
  <c r="AM1048" i="3" s="1"/>
  <c r="H1048" i="3" s="1"/>
  <c r="I1048" i="3" s="1"/>
  <c r="BA1048" i="3" s="1"/>
  <c r="V1054" i="3"/>
  <c r="W1054" i="3" s="1"/>
  <c r="AD1052" i="3" l="1"/>
  <c r="AK1050" i="3"/>
  <c r="AL1050" i="3" s="1"/>
  <c r="AM1050" i="3" s="1"/>
  <c r="H1050" i="3" s="1"/>
  <c r="I1050" i="3" s="1"/>
  <c r="BA1050" i="3" s="1"/>
  <c r="AS1050" i="3"/>
  <c r="AC1053" i="3"/>
  <c r="AA1053" i="3"/>
  <c r="AP1053" i="3"/>
  <c r="AQ1053" i="3" s="1"/>
  <c r="J1053" i="3" s="1"/>
  <c r="AT1050" i="3"/>
  <c r="K1050" i="3" s="1"/>
  <c r="AX1050" i="3" s="1"/>
  <c r="AY1050" i="3" s="1"/>
  <c r="X1054" i="3"/>
  <c r="Y1054" i="3" s="1"/>
  <c r="AO1055" i="3"/>
  <c r="BB1048" i="3"/>
  <c r="BC1048" i="3"/>
  <c r="Z1054" i="3"/>
  <c r="L1058" i="3"/>
  <c r="AR1049" i="3"/>
  <c r="AS1049" i="3"/>
  <c r="AK1049" i="3"/>
  <c r="AX1048" i="3"/>
  <c r="AY1048" i="3" s="1"/>
  <c r="M1057" i="3"/>
  <c r="N1057" i="3" s="1"/>
  <c r="P1055" i="3"/>
  <c r="U1055" i="3" s="1"/>
  <c r="AU1055" i="3"/>
  <c r="AV1055" i="3" s="1"/>
  <c r="AJ1055" i="3"/>
  <c r="AF1052" i="3"/>
  <c r="AG1052" i="3" s="1"/>
  <c r="R1056" i="3"/>
  <c r="S1056" i="3"/>
  <c r="T1056" i="3"/>
  <c r="Q1056" i="3"/>
  <c r="O1056" i="3"/>
  <c r="AN1056" i="3"/>
  <c r="V1055" i="3"/>
  <c r="W1055" i="3" s="1"/>
  <c r="AD1053" i="3"/>
  <c r="AE1053" i="3"/>
  <c r="AF1051" i="3"/>
  <c r="AG1051" i="3" s="1"/>
  <c r="AP1054" i="3" l="1"/>
  <c r="AQ1054" i="3" s="1"/>
  <c r="J1054" i="3" s="1"/>
  <c r="Z1055" i="3"/>
  <c r="AC1055" i="3" s="1"/>
  <c r="AT1049" i="3"/>
  <c r="K1049" i="3" s="1"/>
  <c r="V1056" i="3"/>
  <c r="W1056" i="3" s="1"/>
  <c r="Q1057" i="3"/>
  <c r="S1057" i="3"/>
  <c r="T1057" i="3"/>
  <c r="O1057" i="3"/>
  <c r="AN1057" i="3"/>
  <c r="R1057" i="3"/>
  <c r="AO1056" i="3"/>
  <c r="AB1054" i="3"/>
  <c r="AC1054" i="3"/>
  <c r="AA1054" i="3"/>
  <c r="AF1053" i="3"/>
  <c r="AG1053" i="3" s="1"/>
  <c r="AJ1056" i="3"/>
  <c r="P1056" i="3"/>
  <c r="U1056" i="3" s="1"/>
  <c r="AU1056" i="3"/>
  <c r="AV1056" i="3" s="1"/>
  <c r="M1058" i="3"/>
  <c r="N1058" i="3" s="1"/>
  <c r="AH1051" i="3"/>
  <c r="AI1051" i="3" s="1"/>
  <c r="X1055" i="3"/>
  <c r="L1059" i="3"/>
  <c r="AH1052" i="3"/>
  <c r="AI1052" i="3" s="1"/>
  <c r="AL1049" i="3"/>
  <c r="AM1049" i="3" s="1"/>
  <c r="H1049" i="3" s="1"/>
  <c r="I1049" i="3" s="1"/>
  <c r="BA1049" i="3" s="1"/>
  <c r="AB1055" i="3" l="1"/>
  <c r="Z1056" i="3"/>
  <c r="AC1056" i="3" s="1"/>
  <c r="AA1055" i="3"/>
  <c r="X1056" i="3"/>
  <c r="Y1056" i="3" s="1"/>
  <c r="AR1051" i="3"/>
  <c r="AS1051" i="3"/>
  <c r="BC1049" i="3"/>
  <c r="BB1049" i="3"/>
  <c r="V1057" i="3"/>
  <c r="W1057" i="3" s="1"/>
  <c r="AN1058" i="3"/>
  <c r="R1058" i="3"/>
  <c r="S1058" i="3"/>
  <c r="T1058" i="3"/>
  <c r="Q1058" i="3"/>
  <c r="O1058" i="3"/>
  <c r="AH1053" i="3"/>
  <c r="AI1053" i="3" s="1"/>
  <c r="AE1054" i="3"/>
  <c r="AD1054" i="3"/>
  <c r="AD1055" i="3"/>
  <c r="AE1055" i="3"/>
  <c r="BB1050" i="3"/>
  <c r="AX1049" i="3"/>
  <c r="AY1049" i="3" s="1"/>
  <c r="AS1052" i="3"/>
  <c r="AR1052" i="3"/>
  <c r="AU1057" i="3"/>
  <c r="AV1057" i="3" s="1"/>
  <c r="P1057" i="3"/>
  <c r="X1057" i="3" s="1"/>
  <c r="AJ1057" i="3"/>
  <c r="L1060" i="3"/>
  <c r="M1059" i="3"/>
  <c r="N1059" i="3" s="1"/>
  <c r="BC1050" i="3"/>
  <c r="AK1052" i="3"/>
  <c r="Y1055" i="3"/>
  <c r="AP1055" i="3"/>
  <c r="AQ1055" i="3" s="1"/>
  <c r="J1055" i="3" s="1"/>
  <c r="AO1057" i="3"/>
  <c r="AK1051" i="3"/>
  <c r="AB1056" i="3" l="1"/>
  <c r="AA1056" i="3"/>
  <c r="AP1056" i="3"/>
  <c r="AQ1056" i="3" s="1"/>
  <c r="J1056" i="3" s="1"/>
  <c r="Y1057" i="3"/>
  <c r="AO1058" i="3"/>
  <c r="U1057" i="3"/>
  <c r="Z1057" i="3" s="1"/>
  <c r="AP1057" i="3" s="1"/>
  <c r="AQ1057" i="3" s="1"/>
  <c r="J1057" i="3" s="1"/>
  <c r="M1060" i="3"/>
  <c r="AR1053" i="3"/>
  <c r="AS1053" i="3"/>
  <c r="AT1051" i="3"/>
  <c r="K1051" i="3" s="1"/>
  <c r="AD1056" i="3"/>
  <c r="AE1056" i="3"/>
  <c r="AT1052" i="3"/>
  <c r="K1052" i="3" s="1"/>
  <c r="AF1055" i="3"/>
  <c r="AG1055" i="3" s="1"/>
  <c r="P1058" i="3"/>
  <c r="X1058" i="3" s="1"/>
  <c r="AJ1058" i="3"/>
  <c r="AU1058" i="3"/>
  <c r="AV1058" i="3" s="1"/>
  <c r="AK1053" i="3"/>
  <c r="AL1051" i="3"/>
  <c r="AM1051" i="3" s="1"/>
  <c r="H1051" i="3" s="1"/>
  <c r="I1051" i="3" s="1"/>
  <c r="BA1051" i="3" s="1"/>
  <c r="AF1054" i="3"/>
  <c r="AH1054" i="3" s="1"/>
  <c r="AI1054" i="3" s="1"/>
  <c r="L1061" i="3"/>
  <c r="AL1052" i="3"/>
  <c r="AM1052" i="3" s="1"/>
  <c r="H1052" i="3" s="1"/>
  <c r="I1052" i="3" s="1"/>
  <c r="BA1052" i="3" s="1"/>
  <c r="R1059" i="3"/>
  <c r="O1059" i="3"/>
  <c r="AN1059" i="3"/>
  <c r="Q1059" i="3"/>
  <c r="T1059" i="3"/>
  <c r="S1059" i="3"/>
  <c r="V1058" i="3"/>
  <c r="W1058" i="3" s="1"/>
  <c r="AH1055" i="3" l="1"/>
  <c r="AI1055" i="3" s="1"/>
  <c r="AK1055" i="3" s="1"/>
  <c r="AL1055" i="3" s="1"/>
  <c r="AM1055" i="3" s="1"/>
  <c r="H1055" i="3" s="1"/>
  <c r="I1055" i="3" s="1"/>
  <c r="BA1055" i="3" s="1"/>
  <c r="AG1054" i="3"/>
  <c r="U1058" i="3"/>
  <c r="Z1058" i="3" s="1"/>
  <c r="AP1058" i="3" s="1"/>
  <c r="AQ1058" i="3" s="1"/>
  <c r="J1058" i="3" s="1"/>
  <c r="BB1052" i="3"/>
  <c r="BC1052" i="3"/>
  <c r="S1060" i="3"/>
  <c r="R1060" i="3"/>
  <c r="O1060" i="3"/>
  <c r="Q1060" i="3"/>
  <c r="AN1060" i="3"/>
  <c r="T1060" i="3"/>
  <c r="AX1052" i="3"/>
  <c r="AY1052" i="3" s="1"/>
  <c r="N1060" i="3"/>
  <c r="AF1056" i="3"/>
  <c r="AH1056" i="3" s="1"/>
  <c r="AI1056" i="3" s="1"/>
  <c r="AS1054" i="3"/>
  <c r="AR1054" i="3"/>
  <c r="BB1051" i="3"/>
  <c r="BC1051" i="3"/>
  <c r="AX1051" i="3"/>
  <c r="AY1051" i="3" s="1"/>
  <c r="M1061" i="3"/>
  <c r="N1061" i="3" s="1"/>
  <c r="V1059" i="3"/>
  <c r="W1059" i="3" s="1"/>
  <c r="AL1053" i="3"/>
  <c r="AM1053" i="3" s="1"/>
  <c r="H1053" i="3" s="1"/>
  <c r="I1053" i="3" s="1"/>
  <c r="BA1053" i="3" s="1"/>
  <c r="AB1057" i="3"/>
  <c r="AA1057" i="3"/>
  <c r="AC1057" i="3"/>
  <c r="AJ1059" i="3"/>
  <c r="AU1059" i="3"/>
  <c r="AV1059" i="3" s="1"/>
  <c r="P1059" i="3"/>
  <c r="U1059" i="3" s="1"/>
  <c r="L1062" i="3"/>
  <c r="Y1058" i="3"/>
  <c r="AO1059" i="3"/>
  <c r="AK1054" i="3"/>
  <c r="AT1053" i="3"/>
  <c r="K1053" i="3" s="1"/>
  <c r="AR1055" i="3" l="1"/>
  <c r="AS1055" i="3"/>
  <c r="AT1055" i="3" s="1"/>
  <c r="K1055" i="3" s="1"/>
  <c r="AA1058" i="3"/>
  <c r="AC1058" i="3"/>
  <c r="AB1058" i="3"/>
  <c r="Z1059" i="3"/>
  <c r="AC1059" i="3" s="1"/>
  <c r="AG1056" i="3"/>
  <c r="AK1056" i="3" s="1"/>
  <c r="AL1056" i="3" s="1"/>
  <c r="AM1056" i="3" s="1"/>
  <c r="H1056" i="3" s="1"/>
  <c r="I1056" i="3" s="1"/>
  <c r="BA1056" i="3" s="1"/>
  <c r="X1059" i="3"/>
  <c r="Y1059" i="3" s="1"/>
  <c r="BC1053" i="3"/>
  <c r="BB1053" i="3"/>
  <c r="AR1056" i="3"/>
  <c r="M1062" i="3"/>
  <c r="N1062" i="3" s="1"/>
  <c r="R1061" i="3"/>
  <c r="S1061" i="3"/>
  <c r="T1061" i="3"/>
  <c r="O1061" i="3"/>
  <c r="Q1061" i="3"/>
  <c r="AN1061" i="3"/>
  <c r="AT1054" i="3"/>
  <c r="K1054" i="3" s="1"/>
  <c r="AJ1060" i="3"/>
  <c r="AU1060" i="3"/>
  <c r="AV1060" i="3" s="1"/>
  <c r="P1060" i="3"/>
  <c r="X1060" i="3" s="1"/>
  <c r="AD1058" i="3"/>
  <c r="AE1058" i="3"/>
  <c r="V1060" i="3"/>
  <c r="W1060" i="3" s="1"/>
  <c r="AX1053" i="3"/>
  <c r="AY1053" i="3" s="1"/>
  <c r="AL1054" i="3"/>
  <c r="AM1054" i="3" s="1"/>
  <c r="H1054" i="3" s="1"/>
  <c r="I1054" i="3" s="1"/>
  <c r="BA1054" i="3" s="1"/>
  <c r="AO1060" i="3"/>
  <c r="AE1057" i="3"/>
  <c r="AD1057" i="3"/>
  <c r="L1063" i="3"/>
  <c r="AA1059" i="3" l="1"/>
  <c r="AP1059" i="3"/>
  <c r="AQ1059" i="3" s="1"/>
  <c r="J1059" i="3" s="1"/>
  <c r="AB1059" i="3"/>
  <c r="AS1056" i="3"/>
  <c r="AT1056" i="3" s="1"/>
  <c r="K1056" i="3" s="1"/>
  <c r="U1060" i="3"/>
  <c r="Z1060" i="3" s="1"/>
  <c r="AP1060" i="3" s="1"/>
  <c r="AQ1060" i="3" s="1"/>
  <c r="J1060" i="3" s="1"/>
  <c r="BB1056" i="3"/>
  <c r="BC1056" i="3"/>
  <c r="BB1054" i="3"/>
  <c r="BC1054" i="3"/>
  <c r="BC1055" i="3"/>
  <c r="BB1055" i="3"/>
  <c r="AF1057" i="3"/>
  <c r="AH1057" i="3" s="1"/>
  <c r="AI1057" i="3" s="1"/>
  <c r="AX1054" i="3"/>
  <c r="AY1054" i="3" s="1"/>
  <c r="AO1061" i="3"/>
  <c r="R1062" i="3"/>
  <c r="AN1062" i="3"/>
  <c r="Q1062" i="3"/>
  <c r="S1062" i="3"/>
  <c r="O1062" i="3"/>
  <c r="T1062" i="3"/>
  <c r="AJ1061" i="3"/>
  <c r="P1061" i="3"/>
  <c r="X1061" i="3" s="1"/>
  <c r="AU1061" i="3"/>
  <c r="AV1061" i="3" s="1"/>
  <c r="Y1060" i="3"/>
  <c r="M1063" i="3"/>
  <c r="N1063" i="3" s="1"/>
  <c r="V1061" i="3"/>
  <c r="W1061" i="3" s="1"/>
  <c r="AX1055" i="3"/>
  <c r="AY1055" i="3" s="1"/>
  <c r="AE1059" i="3"/>
  <c r="AD1059" i="3"/>
  <c r="L1064" i="3"/>
  <c r="AF1058" i="3"/>
  <c r="AG1058" i="3" s="1"/>
  <c r="AO1062" i="3" l="1"/>
  <c r="AG1057" i="3"/>
  <c r="AS1057" i="3" s="1"/>
  <c r="Y1061" i="3"/>
  <c r="AR1057" i="3"/>
  <c r="V1062" i="3"/>
  <c r="W1062" i="3" s="1"/>
  <c r="AB1060" i="3"/>
  <c r="AA1060" i="3"/>
  <c r="AC1060" i="3"/>
  <c r="M1064" i="3"/>
  <c r="N1064" i="3" s="1"/>
  <c r="AH1058" i="3"/>
  <c r="AI1058" i="3" s="1"/>
  <c r="AF1059" i="3"/>
  <c r="AH1059" i="3" s="1"/>
  <c r="AI1059" i="3" s="1"/>
  <c r="R1063" i="3"/>
  <c r="S1063" i="3"/>
  <c r="T1063" i="3"/>
  <c r="Q1063" i="3"/>
  <c r="O1063" i="3"/>
  <c r="AN1063" i="3"/>
  <c r="AX1056" i="3"/>
  <c r="AY1056" i="3" s="1"/>
  <c r="L1065" i="3"/>
  <c r="U1061" i="3"/>
  <c r="Z1061" i="3" s="1"/>
  <c r="AJ1062" i="3"/>
  <c r="AU1062" i="3"/>
  <c r="AV1062" i="3" s="1"/>
  <c r="P1062" i="3"/>
  <c r="U1062" i="3" s="1"/>
  <c r="AT1057" i="3" l="1"/>
  <c r="K1057" i="3" s="1"/>
  <c r="AX1057" i="3" s="1"/>
  <c r="AY1057" i="3" s="1"/>
  <c r="AK1057" i="3"/>
  <c r="AL1057" i="3" s="1"/>
  <c r="AM1057" i="3" s="1"/>
  <c r="H1057" i="3" s="1"/>
  <c r="I1057" i="3" s="1"/>
  <c r="BA1057" i="3" s="1"/>
  <c r="X1062" i="3"/>
  <c r="AG1059" i="3"/>
  <c r="AK1059" i="3" s="1"/>
  <c r="AL1059" i="3" s="1"/>
  <c r="AM1059" i="3" s="1"/>
  <c r="H1059" i="3" s="1"/>
  <c r="I1059" i="3" s="1"/>
  <c r="BA1059" i="3" s="1"/>
  <c r="AA1061" i="3"/>
  <c r="AB1061" i="3"/>
  <c r="AC1061" i="3"/>
  <c r="Z1062" i="3"/>
  <c r="L1066" i="3"/>
  <c r="AJ1063" i="3"/>
  <c r="P1063" i="3"/>
  <c r="X1063" i="3" s="1"/>
  <c r="AU1063" i="3"/>
  <c r="AV1063" i="3" s="1"/>
  <c r="AR1058" i="3"/>
  <c r="AS1058" i="3"/>
  <c r="AK1058" i="3"/>
  <c r="AR1059" i="3"/>
  <c r="V1063" i="3"/>
  <c r="W1063" i="3" s="1"/>
  <c r="Y1062" i="3"/>
  <c r="M1065" i="3"/>
  <c r="R1064" i="3"/>
  <c r="AN1064" i="3"/>
  <c r="S1064" i="3"/>
  <c r="Q1064" i="3"/>
  <c r="O1064" i="3"/>
  <c r="T1064" i="3"/>
  <c r="AP1061" i="3"/>
  <c r="AQ1061" i="3" s="1"/>
  <c r="J1061" i="3" s="1"/>
  <c r="AO1063" i="3"/>
  <c r="AE1060" i="3"/>
  <c r="AD1060" i="3"/>
  <c r="AS1059" i="3" l="1"/>
  <c r="AT1059" i="3" s="1"/>
  <c r="K1059" i="3" s="1"/>
  <c r="AP1062" i="3"/>
  <c r="AQ1062" i="3" s="1"/>
  <c r="J1062" i="3" s="1"/>
  <c r="U1063" i="3"/>
  <c r="Z1063" i="3" s="1"/>
  <c r="Y1063" i="3"/>
  <c r="M1066" i="3"/>
  <c r="N1066" i="3" s="1"/>
  <c r="AO1064" i="3"/>
  <c r="AB1062" i="3"/>
  <c r="AA1062" i="3"/>
  <c r="AC1062" i="3"/>
  <c r="L1067" i="3"/>
  <c r="BB1057" i="3"/>
  <c r="BC1057" i="3"/>
  <c r="AN1065" i="3"/>
  <c r="R1065" i="3"/>
  <c r="T1065" i="3"/>
  <c r="O1065" i="3"/>
  <c r="S1065" i="3"/>
  <c r="Q1065" i="3"/>
  <c r="AT1058" i="3"/>
  <c r="K1058" i="3" s="1"/>
  <c r="AL1058" i="3"/>
  <c r="AM1058" i="3" s="1"/>
  <c r="H1058" i="3" s="1"/>
  <c r="I1058" i="3" s="1"/>
  <c r="BA1058" i="3" s="1"/>
  <c r="AE1061" i="3"/>
  <c r="AD1061" i="3"/>
  <c r="V1064" i="3"/>
  <c r="W1064" i="3" s="1"/>
  <c r="N1065" i="3"/>
  <c r="AF1060" i="3"/>
  <c r="AH1060" i="3" s="1"/>
  <c r="AI1060" i="3" s="1"/>
  <c r="P1064" i="3"/>
  <c r="X1064" i="3" s="1"/>
  <c r="AU1064" i="3"/>
  <c r="AV1064" i="3" s="1"/>
  <c r="AJ1064" i="3"/>
  <c r="AB1063" i="3" l="1"/>
  <c r="AA1063" i="3"/>
  <c r="AC1063" i="3"/>
  <c r="AP1063" i="3"/>
  <c r="AQ1063" i="3" s="1"/>
  <c r="J1063" i="3" s="1"/>
  <c r="AG1060" i="3"/>
  <c r="AS1060" i="3" s="1"/>
  <c r="U1064" i="3"/>
  <c r="Z1064" i="3" s="1"/>
  <c r="AA1064" i="3" s="1"/>
  <c r="Y1064" i="3"/>
  <c r="AR1060" i="3"/>
  <c r="BB1058" i="3"/>
  <c r="BC1058" i="3"/>
  <c r="BC1059" i="3"/>
  <c r="BB1059" i="3"/>
  <c r="AE1062" i="3"/>
  <c r="AD1062" i="3"/>
  <c r="AX1058" i="3"/>
  <c r="AY1058" i="3" s="1"/>
  <c r="M1067" i="3"/>
  <c r="N1067" i="3" s="1"/>
  <c r="L1068" i="3"/>
  <c r="AO1065" i="3"/>
  <c r="P1065" i="3"/>
  <c r="U1065" i="3" s="1"/>
  <c r="AJ1065" i="3"/>
  <c r="AU1065" i="3"/>
  <c r="AV1065" i="3" s="1"/>
  <c r="AF1061" i="3"/>
  <c r="AH1061" i="3" s="1"/>
  <c r="AI1061" i="3" s="1"/>
  <c r="S1066" i="3"/>
  <c r="O1066" i="3"/>
  <c r="R1066" i="3"/>
  <c r="AN1066" i="3"/>
  <c r="T1066" i="3"/>
  <c r="Q1066" i="3"/>
  <c r="AD1063" i="3"/>
  <c r="AE1063" i="3"/>
  <c r="AX1059" i="3"/>
  <c r="AY1059" i="3" s="1"/>
  <c r="V1065" i="3"/>
  <c r="W1065" i="3" s="1"/>
  <c r="AC1064" i="3" l="1"/>
  <c r="AB1064" i="3"/>
  <c r="AE1064" i="3" s="1"/>
  <c r="AP1064" i="3"/>
  <c r="AQ1064" i="3" s="1"/>
  <c r="J1064" i="3" s="1"/>
  <c r="AK1060" i="3"/>
  <c r="AL1060" i="3" s="1"/>
  <c r="AM1060" i="3" s="1"/>
  <c r="H1060" i="3" s="1"/>
  <c r="I1060" i="3" s="1"/>
  <c r="BA1060" i="3" s="1"/>
  <c r="AO1066" i="3"/>
  <c r="Z1065" i="3"/>
  <c r="AC1065" i="3" s="1"/>
  <c r="AT1060" i="3"/>
  <c r="K1060" i="3" s="1"/>
  <c r="AX1060" i="3" s="1"/>
  <c r="AY1060" i="3" s="1"/>
  <c r="AR1061" i="3"/>
  <c r="AF1063" i="3"/>
  <c r="AH1063" i="3" s="1"/>
  <c r="AI1063" i="3" s="1"/>
  <c r="M1068" i="3"/>
  <c r="AF1062" i="3"/>
  <c r="AG1062" i="3" s="1"/>
  <c r="AG1061" i="3"/>
  <c r="AK1061" i="3" s="1"/>
  <c r="R1067" i="3"/>
  <c r="S1067" i="3"/>
  <c r="AN1067" i="3"/>
  <c r="T1067" i="3"/>
  <c r="O1067" i="3"/>
  <c r="Q1067" i="3"/>
  <c r="AU1066" i="3"/>
  <c r="AV1066" i="3" s="1"/>
  <c r="P1066" i="3"/>
  <c r="X1066" i="3" s="1"/>
  <c r="AJ1066" i="3"/>
  <c r="V1066" i="3"/>
  <c r="W1066" i="3" s="1"/>
  <c r="X1065" i="3"/>
  <c r="L1069" i="3"/>
  <c r="AD1064" i="3" l="1"/>
  <c r="AO1067" i="3"/>
  <c r="AS1061" i="3"/>
  <c r="AT1061" i="3" s="1"/>
  <c r="K1061" i="3" s="1"/>
  <c r="BB1060" i="3"/>
  <c r="BC1060" i="3"/>
  <c r="Y1066" i="3"/>
  <c r="AR1063" i="3"/>
  <c r="AP1065" i="3"/>
  <c r="AQ1065" i="3" s="1"/>
  <c r="J1065" i="3" s="1"/>
  <c r="Y1065" i="3"/>
  <c r="AG1063" i="3"/>
  <c r="AK1063" i="3" s="1"/>
  <c r="AF1064" i="3"/>
  <c r="AG1064" i="3" s="1"/>
  <c r="U1066" i="3"/>
  <c r="Z1066" i="3" s="1"/>
  <c r="AP1066" i="3" s="1"/>
  <c r="AQ1066" i="3" s="1"/>
  <c r="J1066" i="3" s="1"/>
  <c r="AH1062" i="3"/>
  <c r="AI1062" i="3" s="1"/>
  <c r="V1067" i="3"/>
  <c r="W1067" i="3" s="1"/>
  <c r="AB1065" i="3"/>
  <c r="S1068" i="3"/>
  <c r="R1068" i="3"/>
  <c r="Q1068" i="3"/>
  <c r="O1068" i="3"/>
  <c r="T1068" i="3"/>
  <c r="AN1068" i="3"/>
  <c r="N1068" i="3"/>
  <c r="L1070" i="3"/>
  <c r="AJ1067" i="3"/>
  <c r="P1067" i="3"/>
  <c r="U1067" i="3" s="1"/>
  <c r="AU1067" i="3"/>
  <c r="AV1067" i="3" s="1"/>
  <c r="AL1061" i="3"/>
  <c r="AM1061" i="3" s="1"/>
  <c r="H1061" i="3" s="1"/>
  <c r="I1061" i="3" s="1"/>
  <c r="BA1061" i="3" s="1"/>
  <c r="AA1065" i="3"/>
  <c r="M1069" i="3"/>
  <c r="AO1068" i="3" l="1"/>
  <c r="AH1064" i="3"/>
  <c r="AI1064" i="3" s="1"/>
  <c r="AS1064" i="3" s="1"/>
  <c r="AS1063" i="3"/>
  <c r="Z1067" i="3"/>
  <c r="AC1067" i="3" s="1"/>
  <c r="X1067" i="3"/>
  <c r="Y1067" i="3" s="1"/>
  <c r="P1068" i="3"/>
  <c r="U1068" i="3" s="1"/>
  <c r="AJ1068" i="3"/>
  <c r="AU1068" i="3"/>
  <c r="AV1068" i="3" s="1"/>
  <c r="R1069" i="3"/>
  <c r="S1069" i="3"/>
  <c r="Q1069" i="3"/>
  <c r="AN1069" i="3"/>
  <c r="O1069" i="3"/>
  <c r="T1069" i="3"/>
  <c r="AS1062" i="3"/>
  <c r="AR1062" i="3"/>
  <c r="AT1062" i="3" s="1"/>
  <c r="K1062" i="3" s="1"/>
  <c r="N1069" i="3"/>
  <c r="M1070" i="3"/>
  <c r="AA1066" i="3"/>
  <c r="AC1066" i="3"/>
  <c r="AB1066" i="3"/>
  <c r="AT1063" i="3"/>
  <c r="K1063" i="3" s="1"/>
  <c r="L1071" i="3"/>
  <c r="BC1061" i="3"/>
  <c r="BB1061" i="3"/>
  <c r="AD1065" i="3"/>
  <c r="AE1065" i="3"/>
  <c r="AL1063" i="3"/>
  <c r="AM1063" i="3" s="1"/>
  <c r="H1063" i="3" s="1"/>
  <c r="I1063" i="3" s="1"/>
  <c r="BA1063" i="3" s="1"/>
  <c r="V1068" i="3"/>
  <c r="W1068" i="3" s="1"/>
  <c r="AX1061" i="3"/>
  <c r="AY1061" i="3" s="1"/>
  <c r="AK1062" i="3"/>
  <c r="AK1064" i="3" l="1"/>
  <c r="AL1064" i="3" s="1"/>
  <c r="AM1064" i="3" s="1"/>
  <c r="H1064" i="3" s="1"/>
  <c r="I1064" i="3" s="1"/>
  <c r="BA1064" i="3" s="1"/>
  <c r="BC1064" i="3" s="1"/>
  <c r="AR1064" i="3"/>
  <c r="AB1067" i="3"/>
  <c r="AD1067" i="3" s="1"/>
  <c r="AA1067" i="3"/>
  <c r="AP1067" i="3"/>
  <c r="AQ1067" i="3" s="1"/>
  <c r="J1067" i="3" s="1"/>
  <c r="X1068" i="3"/>
  <c r="Y1068" i="3" s="1"/>
  <c r="AT1064" i="3"/>
  <c r="K1064" i="3" s="1"/>
  <c r="AX1062" i="3"/>
  <c r="AY1062" i="3" s="1"/>
  <c r="Z1068" i="3"/>
  <c r="AN1070" i="3"/>
  <c r="Q1070" i="3"/>
  <c r="S1070" i="3"/>
  <c r="R1070" i="3"/>
  <c r="T1070" i="3"/>
  <c r="O1070" i="3"/>
  <c r="AF1065" i="3"/>
  <c r="AG1065" i="3" s="1"/>
  <c r="N1070" i="3"/>
  <c r="AX1063" i="3"/>
  <c r="AY1063" i="3" s="1"/>
  <c r="AD1066" i="3"/>
  <c r="AE1066" i="3"/>
  <c r="L1072" i="3"/>
  <c r="AO1069" i="3"/>
  <c r="AL1062" i="3"/>
  <c r="AM1062" i="3" s="1"/>
  <c r="H1062" i="3" s="1"/>
  <c r="I1062" i="3" s="1"/>
  <c r="BA1062" i="3" s="1"/>
  <c r="V1069" i="3"/>
  <c r="W1069" i="3" s="1"/>
  <c r="M1071" i="3"/>
  <c r="AU1069" i="3"/>
  <c r="AV1069" i="3" s="1"/>
  <c r="AJ1069" i="3"/>
  <c r="P1069" i="3"/>
  <c r="U1069" i="3" s="1"/>
  <c r="AE1067" i="3" l="1"/>
  <c r="AF1067" i="3" s="1"/>
  <c r="AG1067" i="3" s="1"/>
  <c r="BB1064" i="3"/>
  <c r="AH1065" i="3"/>
  <c r="AI1065" i="3" s="1"/>
  <c r="AK1065" i="3" s="1"/>
  <c r="AL1065" i="3" s="1"/>
  <c r="AM1065" i="3" s="1"/>
  <c r="H1065" i="3" s="1"/>
  <c r="I1065" i="3" s="1"/>
  <c r="BA1065" i="3" s="1"/>
  <c r="AP1068" i="3"/>
  <c r="AQ1068" i="3" s="1"/>
  <c r="J1068" i="3" s="1"/>
  <c r="AX1064" i="3"/>
  <c r="AY1064" i="3" s="1"/>
  <c r="Z1069" i="3"/>
  <c r="AC1069" i="3" s="1"/>
  <c r="X1069" i="3"/>
  <c r="BC1062" i="3"/>
  <c r="BB1062" i="3"/>
  <c r="BC1063" i="3"/>
  <c r="BB1063" i="3"/>
  <c r="R1071" i="3"/>
  <c r="AN1071" i="3"/>
  <c r="T1071" i="3"/>
  <c r="Q1071" i="3"/>
  <c r="O1071" i="3"/>
  <c r="S1071" i="3"/>
  <c r="M1072" i="3"/>
  <c r="N1072" i="3" s="1"/>
  <c r="L1073" i="3"/>
  <c r="N1071" i="3"/>
  <c r="V1070" i="3"/>
  <c r="W1070" i="3" s="1"/>
  <c r="AS1065" i="3"/>
  <c r="AF1066" i="3"/>
  <c r="AH1066" i="3" s="1"/>
  <c r="AI1066" i="3" s="1"/>
  <c r="P1070" i="3"/>
  <c r="U1070" i="3" s="1"/>
  <c r="AJ1070" i="3"/>
  <c r="AU1070" i="3"/>
  <c r="AV1070" i="3" s="1"/>
  <c r="AA1068" i="3"/>
  <c r="AC1068" i="3"/>
  <c r="AB1068" i="3"/>
  <c r="AO1070" i="3"/>
  <c r="AR1065" i="3" l="1"/>
  <c r="AO1071" i="3"/>
  <c r="AB1069" i="3"/>
  <c r="AE1069" i="3" s="1"/>
  <c r="AP1069" i="3"/>
  <c r="AQ1069" i="3" s="1"/>
  <c r="J1069" i="3" s="1"/>
  <c r="Y1069" i="3"/>
  <c r="AA1069" i="3"/>
  <c r="Z1070" i="3"/>
  <c r="X1070" i="3"/>
  <c r="Y1070" i="3" s="1"/>
  <c r="AR1066" i="3"/>
  <c r="BB1065" i="3"/>
  <c r="BC1065" i="3"/>
  <c r="AD1069" i="3"/>
  <c r="AG1066" i="3"/>
  <c r="AK1066" i="3" s="1"/>
  <c r="M1073" i="3"/>
  <c r="N1073" i="3" s="1"/>
  <c r="AU1071" i="3"/>
  <c r="AV1071" i="3" s="1"/>
  <c r="P1071" i="3"/>
  <c r="X1071" i="3" s="1"/>
  <c r="AJ1071" i="3"/>
  <c r="AT1065" i="3"/>
  <c r="K1065" i="3" s="1"/>
  <c r="L1074" i="3"/>
  <c r="AH1067" i="3"/>
  <c r="AI1067" i="3" s="1"/>
  <c r="S1072" i="3"/>
  <c r="R1072" i="3"/>
  <c r="Q1072" i="3"/>
  <c r="T1072" i="3"/>
  <c r="AN1072" i="3"/>
  <c r="O1072" i="3"/>
  <c r="AE1068" i="3"/>
  <c r="AD1068" i="3"/>
  <c r="V1071" i="3"/>
  <c r="W1071" i="3" s="1"/>
  <c r="AA1070" i="3" l="1"/>
  <c r="AC1070" i="3"/>
  <c r="AB1070" i="3"/>
  <c r="AD1070" i="3" s="1"/>
  <c r="U1071" i="3"/>
  <c r="Z1071" i="3" s="1"/>
  <c r="AP1071" i="3" s="1"/>
  <c r="AQ1071" i="3" s="1"/>
  <c r="J1071" i="3" s="1"/>
  <c r="AP1070" i="3"/>
  <c r="AQ1070" i="3" s="1"/>
  <c r="J1070" i="3" s="1"/>
  <c r="AO1072" i="3"/>
  <c r="AS1067" i="3"/>
  <c r="AR1067" i="3"/>
  <c r="M1074" i="3"/>
  <c r="N1074" i="3" s="1"/>
  <c r="L1075" i="3"/>
  <c r="AL1066" i="3"/>
  <c r="AM1066" i="3" s="1"/>
  <c r="H1066" i="3" s="1"/>
  <c r="I1066" i="3" s="1"/>
  <c r="BA1066" i="3" s="1"/>
  <c r="Y1071" i="3"/>
  <c r="AF1069" i="3"/>
  <c r="AG1069" i="3" s="1"/>
  <c r="AE1070" i="3"/>
  <c r="AF1068" i="3"/>
  <c r="AH1068" i="3" s="1"/>
  <c r="AI1068" i="3" s="1"/>
  <c r="V1072" i="3"/>
  <c r="W1072" i="3" s="1"/>
  <c r="R1073" i="3"/>
  <c r="S1073" i="3"/>
  <c r="Q1073" i="3"/>
  <c r="T1073" i="3"/>
  <c r="O1073" i="3"/>
  <c r="AN1073" i="3"/>
  <c r="AJ1072" i="3"/>
  <c r="P1072" i="3"/>
  <c r="U1072" i="3" s="1"/>
  <c r="AU1072" i="3"/>
  <c r="AV1072" i="3" s="1"/>
  <c r="AX1065" i="3"/>
  <c r="AY1065" i="3" s="1"/>
  <c r="AS1066" i="3"/>
  <c r="AT1066" i="3" s="1"/>
  <c r="K1066" i="3" s="1"/>
  <c r="AK1067" i="3"/>
  <c r="AT1067" i="3" l="1"/>
  <c r="K1067" i="3" s="1"/>
  <c r="AX1067" i="3" s="1"/>
  <c r="AY1067" i="3" s="1"/>
  <c r="X1072" i="3"/>
  <c r="Y1072" i="3" s="1"/>
  <c r="AG1068" i="3"/>
  <c r="AS1068" i="3" s="1"/>
  <c r="AH1069" i="3"/>
  <c r="AI1069" i="3" s="1"/>
  <c r="AK1069" i="3" s="1"/>
  <c r="AL1069" i="3" s="1"/>
  <c r="AM1069" i="3" s="1"/>
  <c r="H1069" i="3" s="1"/>
  <c r="I1069" i="3" s="1"/>
  <c r="BA1069" i="3" s="1"/>
  <c r="AO1073" i="3"/>
  <c r="AX1066" i="3"/>
  <c r="AY1066" i="3" s="1"/>
  <c r="BB1066" i="3"/>
  <c r="BC1066" i="3"/>
  <c r="R1074" i="3"/>
  <c r="AN1074" i="3"/>
  <c r="Q1074" i="3"/>
  <c r="O1074" i="3"/>
  <c r="T1074" i="3"/>
  <c r="S1074" i="3"/>
  <c r="AL1067" i="3"/>
  <c r="AM1067" i="3" s="1"/>
  <c r="H1067" i="3" s="1"/>
  <c r="I1067" i="3" s="1"/>
  <c r="BA1067" i="3" s="1"/>
  <c r="AR1068" i="3"/>
  <c r="P1073" i="3"/>
  <c r="X1073" i="3" s="1"/>
  <c r="AJ1073" i="3"/>
  <c r="AU1073" i="3"/>
  <c r="AV1073" i="3" s="1"/>
  <c r="M1075" i="3"/>
  <c r="N1075" i="3" s="1"/>
  <c r="Z1072" i="3"/>
  <c r="V1073" i="3"/>
  <c r="W1073" i="3" s="1"/>
  <c r="AC1071" i="3"/>
  <c r="AA1071" i="3"/>
  <c r="AB1071" i="3"/>
  <c r="AF1070" i="3"/>
  <c r="AH1070" i="3" s="1"/>
  <c r="AI1070" i="3" s="1"/>
  <c r="AG1070" i="3"/>
  <c r="L1076" i="3"/>
  <c r="AS1069" i="3" l="1"/>
  <c r="AK1068" i="3"/>
  <c r="AL1068" i="3" s="1"/>
  <c r="AM1068" i="3" s="1"/>
  <c r="H1068" i="3" s="1"/>
  <c r="I1068" i="3" s="1"/>
  <c r="BA1068" i="3" s="1"/>
  <c r="AR1069" i="3"/>
  <c r="AO1074" i="3"/>
  <c r="Y1073" i="3"/>
  <c r="AS1070" i="3"/>
  <c r="AR1070" i="3"/>
  <c r="V1074" i="3"/>
  <c r="W1074" i="3" s="1"/>
  <c r="M1076" i="3"/>
  <c r="U1073" i="3"/>
  <c r="Z1073" i="3" s="1"/>
  <c r="AK1070" i="3"/>
  <c r="AU1074" i="3"/>
  <c r="AV1074" i="3" s="1"/>
  <c r="AJ1074" i="3"/>
  <c r="P1074" i="3"/>
  <c r="U1074" i="3" s="1"/>
  <c r="BB1067" i="3"/>
  <c r="BC1067" i="3"/>
  <c r="AT1068" i="3"/>
  <c r="K1068" i="3" s="1"/>
  <c r="L1077" i="3"/>
  <c r="AA1072" i="3"/>
  <c r="AC1072" i="3"/>
  <c r="AB1072" i="3"/>
  <c r="R1075" i="3"/>
  <c r="O1075" i="3"/>
  <c r="S1075" i="3"/>
  <c r="AN1075" i="3"/>
  <c r="T1075" i="3"/>
  <c r="Q1075" i="3"/>
  <c r="AE1071" i="3"/>
  <c r="AD1071" i="3"/>
  <c r="AP1072" i="3"/>
  <c r="AQ1072" i="3" s="1"/>
  <c r="J1072" i="3" s="1"/>
  <c r="AT1069" i="3" l="1"/>
  <c r="K1069" i="3" s="1"/>
  <c r="AX1069" i="3" s="1"/>
  <c r="AY1069" i="3" s="1"/>
  <c r="Z1074" i="3"/>
  <c r="AT1070" i="3"/>
  <c r="K1070" i="3" s="1"/>
  <c r="AC1074" i="3"/>
  <c r="BC1068" i="3"/>
  <c r="BB1068" i="3"/>
  <c r="BB1069" i="3"/>
  <c r="BC1069" i="3"/>
  <c r="AF1071" i="3"/>
  <c r="AH1071" i="3" s="1"/>
  <c r="AI1071" i="3" s="1"/>
  <c r="AX1068" i="3"/>
  <c r="AY1068" i="3" s="1"/>
  <c r="X1074" i="3"/>
  <c r="AA1074" i="3" s="1"/>
  <c r="AU1075" i="3"/>
  <c r="AV1075" i="3" s="1"/>
  <c r="AJ1075" i="3"/>
  <c r="P1075" i="3"/>
  <c r="X1075" i="3" s="1"/>
  <c r="AL1070" i="3"/>
  <c r="AM1070" i="3" s="1"/>
  <c r="H1070" i="3" s="1"/>
  <c r="I1070" i="3" s="1"/>
  <c r="BA1070" i="3" s="1"/>
  <c r="M1077" i="3"/>
  <c r="N1077" i="3" s="1"/>
  <c r="AC1073" i="3"/>
  <c r="AB1073" i="3"/>
  <c r="AA1073" i="3"/>
  <c r="R1076" i="3"/>
  <c r="S1076" i="3"/>
  <c r="AN1076" i="3"/>
  <c r="T1076" i="3"/>
  <c r="O1076" i="3"/>
  <c r="Q1076" i="3"/>
  <c r="N1076" i="3"/>
  <c r="AP1073" i="3"/>
  <c r="AQ1073" i="3" s="1"/>
  <c r="J1073" i="3" s="1"/>
  <c r="V1075" i="3"/>
  <c r="W1075" i="3" s="1"/>
  <c r="AX1070" i="3"/>
  <c r="AY1070" i="3" s="1"/>
  <c r="AO1075" i="3"/>
  <c r="AD1072" i="3"/>
  <c r="AE1072" i="3"/>
  <c r="L1078" i="3"/>
  <c r="AG1071" i="3" l="1"/>
  <c r="AK1071" i="3" s="1"/>
  <c r="Y1075" i="3"/>
  <c r="P1076" i="3"/>
  <c r="X1076" i="3" s="1"/>
  <c r="AJ1076" i="3"/>
  <c r="AU1076" i="3"/>
  <c r="AV1076" i="3" s="1"/>
  <c r="L1079" i="3"/>
  <c r="U1075" i="3"/>
  <c r="Z1075" i="3" s="1"/>
  <c r="V1076" i="3"/>
  <c r="W1076" i="3" s="1"/>
  <c r="S1077" i="3"/>
  <c r="R1077" i="3"/>
  <c r="AN1077" i="3"/>
  <c r="O1077" i="3"/>
  <c r="T1077" i="3"/>
  <c r="Q1077" i="3"/>
  <c r="AF1072" i="3"/>
  <c r="AG1072" i="3" s="1"/>
  <c r="AR1071" i="3"/>
  <c r="AE1073" i="3"/>
  <c r="AD1073" i="3"/>
  <c r="AO1076" i="3"/>
  <c r="BC1070" i="3"/>
  <c r="BB1070" i="3"/>
  <c r="Y1074" i="3"/>
  <c r="AP1074" i="3"/>
  <c r="AQ1074" i="3" s="1"/>
  <c r="J1074" i="3" s="1"/>
  <c r="M1078" i="3"/>
  <c r="N1078" i="3"/>
  <c r="AB1074" i="3"/>
  <c r="AS1071" i="3" l="1"/>
  <c r="AT1071" i="3" s="1"/>
  <c r="K1071" i="3" s="1"/>
  <c r="AX1071" i="3" s="1"/>
  <c r="AY1071" i="3" s="1"/>
  <c r="AO1077" i="3"/>
  <c r="Y1076" i="3"/>
  <c r="AL1071" i="3"/>
  <c r="AM1071" i="3" s="1"/>
  <c r="H1071" i="3" s="1"/>
  <c r="I1071" i="3" s="1"/>
  <c r="BA1071" i="3" s="1"/>
  <c r="AD1074" i="3"/>
  <c r="AE1074" i="3"/>
  <c r="P1077" i="3"/>
  <c r="X1077" i="3" s="1"/>
  <c r="AJ1077" i="3"/>
  <c r="AU1077" i="3"/>
  <c r="AV1077" i="3" s="1"/>
  <c r="V1077" i="3"/>
  <c r="W1077" i="3" s="1"/>
  <c r="U1076" i="3"/>
  <c r="Z1076" i="3" s="1"/>
  <c r="AH1072" i="3"/>
  <c r="AI1072" i="3" s="1"/>
  <c r="AF1073" i="3"/>
  <c r="AH1073" i="3" s="1"/>
  <c r="AI1073" i="3" s="1"/>
  <c r="AB1075" i="3"/>
  <c r="AA1075" i="3"/>
  <c r="AC1075" i="3"/>
  <c r="AP1075" i="3"/>
  <c r="AQ1075" i="3" s="1"/>
  <c r="J1075" i="3" s="1"/>
  <c r="M1079" i="3"/>
  <c r="R1078" i="3"/>
  <c r="O1078" i="3"/>
  <c r="T1078" i="3"/>
  <c r="S1078" i="3"/>
  <c r="Q1078" i="3"/>
  <c r="AN1078" i="3"/>
  <c r="L1080" i="3"/>
  <c r="AG1073" i="3" l="1"/>
  <c r="U1077" i="3"/>
  <c r="AK1073" i="3"/>
  <c r="AL1073" i="3" s="1"/>
  <c r="AM1073" i="3" s="1"/>
  <c r="H1073" i="3" s="1"/>
  <c r="I1073" i="3" s="1"/>
  <c r="BA1073" i="3" s="1"/>
  <c r="Y1077" i="3"/>
  <c r="AJ1078" i="3"/>
  <c r="AU1078" i="3"/>
  <c r="AV1078" i="3" s="1"/>
  <c r="P1078" i="3"/>
  <c r="X1078" i="3" s="1"/>
  <c r="AN1079" i="3"/>
  <c r="Q1079" i="3"/>
  <c r="R1079" i="3"/>
  <c r="S1079" i="3"/>
  <c r="O1079" i="3"/>
  <c r="T1079" i="3"/>
  <c r="Z1077" i="3"/>
  <c r="AA1076" i="3"/>
  <c r="AC1076" i="3"/>
  <c r="AB1076" i="3"/>
  <c r="L1081" i="3"/>
  <c r="BB1071" i="3"/>
  <c r="BC1071" i="3"/>
  <c r="AD1075" i="3"/>
  <c r="AE1075" i="3"/>
  <c r="AP1076" i="3"/>
  <c r="AQ1076" i="3" s="1"/>
  <c r="J1076" i="3" s="1"/>
  <c r="AS1073" i="3"/>
  <c r="AR1073" i="3"/>
  <c r="V1078" i="3"/>
  <c r="W1078" i="3" s="1"/>
  <c r="M1080" i="3"/>
  <c r="N1080" i="3" s="1"/>
  <c r="AO1078" i="3"/>
  <c r="N1079" i="3"/>
  <c r="AS1072" i="3"/>
  <c r="AR1072" i="3"/>
  <c r="AF1074" i="3"/>
  <c r="AH1074" i="3" s="1"/>
  <c r="AI1074" i="3" s="1"/>
  <c r="AK1072" i="3"/>
  <c r="AG1074" i="3" l="1"/>
  <c r="AT1072" i="3"/>
  <c r="K1072" i="3" s="1"/>
  <c r="AX1072" i="3" s="1"/>
  <c r="AY1072" i="3" s="1"/>
  <c r="U1078" i="3"/>
  <c r="Z1078" i="3" s="1"/>
  <c r="AB1078" i="3" s="1"/>
  <c r="AS1074" i="3"/>
  <c r="AR1074" i="3"/>
  <c r="Y1078" i="3"/>
  <c r="AT1073" i="3"/>
  <c r="K1073" i="3" s="1"/>
  <c r="AU1079" i="3"/>
  <c r="AV1079" i="3" s="1"/>
  <c r="P1079" i="3"/>
  <c r="X1079" i="3" s="1"/>
  <c r="AJ1079" i="3"/>
  <c r="AC1077" i="3"/>
  <c r="AA1077" i="3"/>
  <c r="AB1077" i="3"/>
  <c r="AO1079" i="3"/>
  <c r="AL1072" i="3"/>
  <c r="AM1072" i="3" s="1"/>
  <c r="H1072" i="3" s="1"/>
  <c r="I1072" i="3" s="1"/>
  <c r="BA1072" i="3" s="1"/>
  <c r="BB1073" i="3" s="1"/>
  <c r="V1079" i="3"/>
  <c r="W1079" i="3" s="1"/>
  <c r="AK1074" i="3"/>
  <c r="AP1077" i="3"/>
  <c r="AQ1077" i="3" s="1"/>
  <c r="J1077" i="3" s="1"/>
  <c r="L1082" i="3"/>
  <c r="M1081" i="3"/>
  <c r="N1081" i="3" s="1"/>
  <c r="S1080" i="3"/>
  <c r="O1080" i="3"/>
  <c r="R1080" i="3"/>
  <c r="T1080" i="3"/>
  <c r="AN1080" i="3"/>
  <c r="Q1080" i="3"/>
  <c r="AF1075" i="3"/>
  <c r="AG1075" i="3" s="1"/>
  <c r="AD1076" i="3"/>
  <c r="AE1076" i="3"/>
  <c r="AP1078" i="3" l="1"/>
  <c r="AQ1078" i="3" s="1"/>
  <c r="J1078" i="3" s="1"/>
  <c r="U1079" i="3"/>
  <c r="Z1079" i="3" s="1"/>
  <c r="AA1079" i="3" s="1"/>
  <c r="AC1078" i="3"/>
  <c r="AA1078" i="3"/>
  <c r="AO1080" i="3"/>
  <c r="AT1074" i="3"/>
  <c r="K1074" i="3" s="1"/>
  <c r="BC1073" i="3"/>
  <c r="AX1074" i="3"/>
  <c r="AY1074" i="3" s="1"/>
  <c r="M1082" i="3"/>
  <c r="N1082" i="3" s="1"/>
  <c r="AF1076" i="3"/>
  <c r="AG1076" i="3" s="1"/>
  <c r="P1080" i="3"/>
  <c r="X1080" i="3" s="1"/>
  <c r="AJ1080" i="3"/>
  <c r="AU1080" i="3"/>
  <c r="AV1080" i="3" s="1"/>
  <c r="L1083" i="3"/>
  <c r="AX1073" i="3"/>
  <c r="AY1073" i="3" s="1"/>
  <c r="AC1079" i="3"/>
  <c r="AB1079" i="3"/>
  <c r="AH1075" i="3"/>
  <c r="AI1075" i="3" s="1"/>
  <c r="AL1074" i="3"/>
  <c r="AM1074" i="3" s="1"/>
  <c r="H1074" i="3" s="1"/>
  <c r="I1074" i="3" s="1"/>
  <c r="BA1074" i="3" s="1"/>
  <c r="AD1078" i="3"/>
  <c r="AE1078" i="3"/>
  <c r="V1080" i="3"/>
  <c r="W1080" i="3" s="1"/>
  <c r="AD1077" i="3"/>
  <c r="AE1077" i="3"/>
  <c r="BB1072" i="3"/>
  <c r="BC1072" i="3"/>
  <c r="R1081" i="3"/>
  <c r="Q1081" i="3"/>
  <c r="S1081" i="3"/>
  <c r="AN1081" i="3"/>
  <c r="T1081" i="3"/>
  <c r="O1081" i="3"/>
  <c r="Y1079" i="3"/>
  <c r="AP1079" i="3"/>
  <c r="AQ1079" i="3" s="1"/>
  <c r="J1079" i="3" s="1"/>
  <c r="AH1076" i="3" l="1"/>
  <c r="AI1076" i="3" s="1"/>
  <c r="AR1076" i="3" s="1"/>
  <c r="U1080" i="3"/>
  <c r="Z1080" i="3" s="1"/>
  <c r="AP1080" i="3" s="1"/>
  <c r="AQ1080" i="3" s="1"/>
  <c r="J1080" i="3" s="1"/>
  <c r="BC1074" i="3"/>
  <c r="BB1074" i="3"/>
  <c r="AF1077" i="3"/>
  <c r="AH1077" i="3" s="1"/>
  <c r="AI1077" i="3" s="1"/>
  <c r="M1083" i="3"/>
  <c r="N1083" i="3" s="1"/>
  <c r="R1082" i="3"/>
  <c r="S1082" i="3"/>
  <c r="Q1082" i="3"/>
  <c r="T1082" i="3"/>
  <c r="AN1082" i="3"/>
  <c r="O1082" i="3"/>
  <c r="Y1080" i="3"/>
  <c r="AD1079" i="3"/>
  <c r="AE1079" i="3"/>
  <c r="V1081" i="3"/>
  <c r="W1081" i="3" s="1"/>
  <c r="AS1075" i="3"/>
  <c r="AR1075" i="3"/>
  <c r="L1084" i="3"/>
  <c r="AO1081" i="3"/>
  <c r="AJ1081" i="3"/>
  <c r="AU1081" i="3"/>
  <c r="AV1081" i="3" s="1"/>
  <c r="P1081" i="3"/>
  <c r="X1081" i="3" s="1"/>
  <c r="AF1078" i="3"/>
  <c r="AH1078" i="3" s="1"/>
  <c r="AI1078" i="3" s="1"/>
  <c r="AK1075" i="3"/>
  <c r="AS1076" i="3" l="1"/>
  <c r="AT1076" i="3" s="1"/>
  <c r="K1076" i="3" s="1"/>
  <c r="AK1076" i="3"/>
  <c r="AL1076" i="3" s="1"/>
  <c r="AM1076" i="3" s="1"/>
  <c r="H1076" i="3" s="1"/>
  <c r="I1076" i="3" s="1"/>
  <c r="BA1076" i="3" s="1"/>
  <c r="AG1078" i="3"/>
  <c r="AG1077" i="3"/>
  <c r="AT1075" i="3"/>
  <c r="K1075" i="3" s="1"/>
  <c r="AO1082" i="3"/>
  <c r="AS1078" i="3"/>
  <c r="AR1078" i="3"/>
  <c r="Y1081" i="3"/>
  <c r="AS1077" i="3"/>
  <c r="AR1077" i="3"/>
  <c r="AK1078" i="3"/>
  <c r="P1082" i="3"/>
  <c r="X1082" i="3" s="1"/>
  <c r="AJ1082" i="3"/>
  <c r="AU1082" i="3"/>
  <c r="AV1082" i="3" s="1"/>
  <c r="AF1079" i="3"/>
  <c r="AH1079" i="3" s="1"/>
  <c r="AI1079" i="3" s="1"/>
  <c r="R1083" i="3"/>
  <c r="O1083" i="3"/>
  <c r="S1083" i="3"/>
  <c r="AN1083" i="3"/>
  <c r="T1083" i="3"/>
  <c r="Q1083" i="3"/>
  <c r="AC1080" i="3"/>
  <c r="AA1080" i="3"/>
  <c r="AB1080" i="3"/>
  <c r="AK1077" i="3"/>
  <c r="U1081" i="3"/>
  <c r="Z1081" i="3" s="1"/>
  <c r="V1082" i="3"/>
  <c r="W1082" i="3" s="1"/>
  <c r="L1085" i="3"/>
  <c r="AL1075" i="3"/>
  <c r="AM1075" i="3" s="1"/>
  <c r="H1075" i="3" s="1"/>
  <c r="I1075" i="3" s="1"/>
  <c r="BA1075" i="3" s="1"/>
  <c r="M1084" i="3"/>
  <c r="N1084" i="3" s="1"/>
  <c r="AT1077" i="3" l="1"/>
  <c r="K1077" i="3" s="1"/>
  <c r="AX1077" i="3" s="1"/>
  <c r="AY1077" i="3" s="1"/>
  <c r="AG1079" i="3"/>
  <c r="AK1079" i="3" s="1"/>
  <c r="AT1078" i="3"/>
  <c r="K1078" i="3" s="1"/>
  <c r="AX1078" i="3" s="1"/>
  <c r="AY1078" i="3" s="1"/>
  <c r="AX1075" i="3"/>
  <c r="AY1075" i="3" s="1"/>
  <c r="AO1083" i="3"/>
  <c r="U1082" i="3"/>
  <c r="Z1082" i="3" s="1"/>
  <c r="AP1082" i="3" s="1"/>
  <c r="AQ1082" i="3" s="1"/>
  <c r="J1082" i="3" s="1"/>
  <c r="Y1082" i="3"/>
  <c r="BC1075" i="3"/>
  <c r="BB1075" i="3"/>
  <c r="AD1080" i="3"/>
  <c r="AE1080" i="3"/>
  <c r="V1083" i="3"/>
  <c r="W1083" i="3" s="1"/>
  <c r="S1084" i="3"/>
  <c r="AN1084" i="3"/>
  <c r="R1084" i="3"/>
  <c r="O1084" i="3"/>
  <c r="Q1084" i="3"/>
  <c r="T1084" i="3"/>
  <c r="AC1081" i="3"/>
  <c r="AA1081" i="3"/>
  <c r="AB1081" i="3"/>
  <c r="AP1081" i="3"/>
  <c r="AQ1081" i="3" s="1"/>
  <c r="J1081" i="3" s="1"/>
  <c r="L1086" i="3"/>
  <c r="M1085" i="3"/>
  <c r="N1085" i="3" s="1"/>
  <c r="AX1076" i="3"/>
  <c r="AY1076" i="3" s="1"/>
  <c r="AL1077" i="3"/>
  <c r="AM1077" i="3" s="1"/>
  <c r="H1077" i="3" s="1"/>
  <c r="I1077" i="3" s="1"/>
  <c r="BA1077" i="3" s="1"/>
  <c r="AL1078" i="3"/>
  <c r="AM1078" i="3" s="1"/>
  <c r="H1078" i="3" s="1"/>
  <c r="I1078" i="3" s="1"/>
  <c r="BA1078" i="3" s="1"/>
  <c r="AR1079" i="3"/>
  <c r="AS1079" i="3"/>
  <c r="BB1076" i="3"/>
  <c r="BC1076" i="3"/>
  <c r="P1083" i="3"/>
  <c r="X1083" i="3" s="1"/>
  <c r="AU1083" i="3"/>
  <c r="AV1083" i="3" s="1"/>
  <c r="AJ1083" i="3"/>
  <c r="AB1082" i="3" l="1"/>
  <c r="AA1082" i="3"/>
  <c r="AC1082" i="3"/>
  <c r="BB1077" i="3"/>
  <c r="BC1077" i="3"/>
  <c r="Y1083" i="3"/>
  <c r="BC1078" i="3"/>
  <c r="BB1078" i="3"/>
  <c r="L1087" i="3"/>
  <c r="M1086" i="3"/>
  <c r="P1084" i="3"/>
  <c r="U1084" i="3" s="1"/>
  <c r="AU1084" i="3"/>
  <c r="AV1084" i="3" s="1"/>
  <c r="AJ1084" i="3"/>
  <c r="AF1080" i="3"/>
  <c r="AG1080" i="3" s="1"/>
  <c r="V1084" i="3"/>
  <c r="W1084" i="3" s="1"/>
  <c r="U1083" i="3"/>
  <c r="Z1083" i="3" s="1"/>
  <c r="AP1083" i="3" s="1"/>
  <c r="AQ1083" i="3" s="1"/>
  <c r="J1083" i="3" s="1"/>
  <c r="AL1079" i="3"/>
  <c r="AM1079" i="3" s="1"/>
  <c r="H1079" i="3" s="1"/>
  <c r="I1079" i="3" s="1"/>
  <c r="BA1079" i="3" s="1"/>
  <c r="AO1084" i="3"/>
  <c r="AE1081" i="3"/>
  <c r="AD1081" i="3"/>
  <c r="AT1079" i="3"/>
  <c r="K1079" i="3" s="1"/>
  <c r="R1085" i="3"/>
  <c r="S1085" i="3"/>
  <c r="AN1085" i="3"/>
  <c r="O1085" i="3"/>
  <c r="T1085" i="3"/>
  <c r="Q1085" i="3"/>
  <c r="AD1082" i="3" l="1"/>
  <c r="AE1082" i="3"/>
  <c r="AF1082" i="3" s="1"/>
  <c r="AH1082" i="3" s="1"/>
  <c r="AI1082" i="3" s="1"/>
  <c r="Z1084" i="3"/>
  <c r="AC1084" i="3" s="1"/>
  <c r="AO1085" i="3"/>
  <c r="BC1079" i="3"/>
  <c r="BB1079" i="3"/>
  <c r="L1088" i="3"/>
  <c r="M1087" i="3"/>
  <c r="N1087" i="3" s="1"/>
  <c r="AH1080" i="3"/>
  <c r="AI1080" i="3" s="1"/>
  <c r="AX1079" i="3"/>
  <c r="AY1079" i="3" s="1"/>
  <c r="P1085" i="3"/>
  <c r="U1085" i="3" s="1"/>
  <c r="AJ1085" i="3"/>
  <c r="AU1085" i="3"/>
  <c r="AV1085" i="3" s="1"/>
  <c r="AF1081" i="3"/>
  <c r="AG1081" i="3" s="1"/>
  <c r="AA1083" i="3"/>
  <c r="AB1083" i="3"/>
  <c r="AC1083" i="3"/>
  <c r="V1085" i="3"/>
  <c r="W1085" i="3" s="1"/>
  <c r="X1084" i="3"/>
  <c r="S1086" i="3"/>
  <c r="AN1086" i="3"/>
  <c r="T1086" i="3"/>
  <c r="O1086" i="3"/>
  <c r="Q1086" i="3"/>
  <c r="R1086" i="3"/>
  <c r="N1086" i="3"/>
  <c r="AO1086" i="3" l="1"/>
  <c r="Z1085" i="3"/>
  <c r="AH1081" i="3"/>
  <c r="AI1081" i="3" s="1"/>
  <c r="AS1081" i="3" s="1"/>
  <c r="X1085" i="3"/>
  <c r="AA1085" i="3" s="1"/>
  <c r="AC1085" i="3"/>
  <c r="AR1082" i="3"/>
  <c r="V1086" i="3"/>
  <c r="W1086" i="3" s="1"/>
  <c r="AG1082" i="3"/>
  <c r="AK1082" i="3" s="1"/>
  <c r="AE1083" i="3"/>
  <c r="AD1083" i="3"/>
  <c r="L1089" i="3"/>
  <c r="Y1084" i="3"/>
  <c r="AP1084" i="3"/>
  <c r="AQ1084" i="3" s="1"/>
  <c r="J1084" i="3" s="1"/>
  <c r="AS1080" i="3"/>
  <c r="AR1080" i="3"/>
  <c r="AB1084" i="3"/>
  <c r="AA1084" i="3"/>
  <c r="M1088" i="3"/>
  <c r="N1088" i="3" s="1"/>
  <c r="P1086" i="3"/>
  <c r="U1086" i="3" s="1"/>
  <c r="AJ1086" i="3"/>
  <c r="AU1086" i="3"/>
  <c r="AV1086" i="3" s="1"/>
  <c r="T1087" i="3"/>
  <c r="S1087" i="3"/>
  <c r="Q1087" i="3"/>
  <c r="AN1087" i="3"/>
  <c r="O1087" i="3"/>
  <c r="R1087" i="3"/>
  <c r="AK1080" i="3"/>
  <c r="Y1085" i="3" l="1"/>
  <c r="AP1085" i="3"/>
  <c r="AQ1085" i="3" s="1"/>
  <c r="J1085" i="3" s="1"/>
  <c r="AB1085" i="3"/>
  <c r="AD1085" i="3" s="1"/>
  <c r="Z1086" i="3"/>
  <c r="AT1080" i="3"/>
  <c r="K1080" i="3" s="1"/>
  <c r="AX1080" i="3" s="1"/>
  <c r="AY1080" i="3" s="1"/>
  <c r="AR1081" i="3"/>
  <c r="AT1081" i="3" s="1"/>
  <c r="K1081" i="3" s="1"/>
  <c r="AK1081" i="3"/>
  <c r="X1086" i="3"/>
  <c r="AB1086" i="3" s="1"/>
  <c r="AO1087" i="3"/>
  <c r="AS1082" i="3"/>
  <c r="AT1082" i="3" s="1"/>
  <c r="K1082" i="3" s="1"/>
  <c r="P1087" i="3"/>
  <c r="X1087" i="3" s="1"/>
  <c r="AU1087" i="3"/>
  <c r="AV1087" i="3" s="1"/>
  <c r="AJ1087" i="3"/>
  <c r="AN1088" i="3"/>
  <c r="S1088" i="3"/>
  <c r="R1088" i="3"/>
  <c r="T1088" i="3"/>
  <c r="Q1088" i="3"/>
  <c r="O1088" i="3"/>
  <c r="AL1082" i="3"/>
  <c r="AM1082" i="3" s="1"/>
  <c r="H1082" i="3" s="1"/>
  <c r="I1082" i="3" s="1"/>
  <c r="BA1082" i="3" s="1"/>
  <c r="L1090" i="3"/>
  <c r="AF1083" i="3"/>
  <c r="AH1083" i="3" s="1"/>
  <c r="AI1083" i="3" s="1"/>
  <c r="V1087" i="3"/>
  <c r="W1087" i="3" s="1"/>
  <c r="AE1084" i="3"/>
  <c r="AD1084" i="3"/>
  <c r="M1089" i="3"/>
  <c r="N1089" i="3" s="1"/>
  <c r="AC1086" i="3"/>
  <c r="AL1080" i="3"/>
  <c r="AM1080" i="3" s="1"/>
  <c r="H1080" i="3" s="1"/>
  <c r="I1080" i="3" s="1"/>
  <c r="BA1080" i="3" s="1"/>
  <c r="AE1085" i="3" l="1"/>
  <c r="AA1086" i="3"/>
  <c r="AP1086" i="3"/>
  <c r="AQ1086" i="3" s="1"/>
  <c r="J1086" i="3" s="1"/>
  <c r="Y1086" i="3"/>
  <c r="AL1081" i="3"/>
  <c r="AM1081" i="3" s="1"/>
  <c r="H1081" i="3" s="1"/>
  <c r="I1081" i="3" s="1"/>
  <c r="BA1081" i="3" s="1"/>
  <c r="AG1083" i="3"/>
  <c r="AS1083" i="3" s="1"/>
  <c r="AX1081" i="3"/>
  <c r="AY1081" i="3" s="1"/>
  <c r="AR1083" i="3"/>
  <c r="Y1087" i="3"/>
  <c r="BC1080" i="3"/>
  <c r="BB1080" i="3"/>
  <c r="AJ1088" i="3"/>
  <c r="P1088" i="3"/>
  <c r="X1088" i="3" s="1"/>
  <c r="AU1088" i="3"/>
  <c r="AV1088" i="3" s="1"/>
  <c r="AF1084" i="3"/>
  <c r="AH1084" i="3" s="1"/>
  <c r="AI1084" i="3" s="1"/>
  <c r="AG1084" i="3"/>
  <c r="V1088" i="3"/>
  <c r="W1088" i="3" s="1"/>
  <c r="AX1082" i="3"/>
  <c r="AY1082" i="3" s="1"/>
  <c r="AO1088" i="3"/>
  <c r="M1090" i="3"/>
  <c r="N1090" i="3" s="1"/>
  <c r="AD1086" i="3"/>
  <c r="AE1086" i="3"/>
  <c r="U1087" i="3"/>
  <c r="Z1087" i="3" s="1"/>
  <c r="AP1087" i="3" s="1"/>
  <c r="AQ1087" i="3" s="1"/>
  <c r="J1087" i="3" s="1"/>
  <c r="L1091" i="3"/>
  <c r="AF1085" i="3"/>
  <c r="AH1085" i="3" s="1"/>
  <c r="AI1085" i="3" s="1"/>
  <c r="R1089" i="3"/>
  <c r="AN1089" i="3"/>
  <c r="S1089" i="3"/>
  <c r="Q1089" i="3"/>
  <c r="O1089" i="3"/>
  <c r="T1089" i="3"/>
  <c r="AO1089" i="3" l="1"/>
  <c r="BB1081" i="3"/>
  <c r="BC1081" i="3"/>
  <c r="BC1082" i="3"/>
  <c r="BB1082" i="3"/>
  <c r="AK1083" i="3"/>
  <c r="AL1083" i="3" s="1"/>
  <c r="AM1083" i="3" s="1"/>
  <c r="H1083" i="3" s="1"/>
  <c r="I1083" i="3" s="1"/>
  <c r="BA1083" i="3" s="1"/>
  <c r="AT1083" i="3"/>
  <c r="K1083" i="3" s="1"/>
  <c r="AX1083" i="3" s="1"/>
  <c r="AY1083" i="3" s="1"/>
  <c r="AG1085" i="3"/>
  <c r="AS1085" i="3" s="1"/>
  <c r="U1088" i="3"/>
  <c r="Z1088" i="3" s="1"/>
  <c r="AA1088" i="3" s="1"/>
  <c r="AS1084" i="3"/>
  <c r="AR1084" i="3"/>
  <c r="AF1086" i="3"/>
  <c r="AH1086" i="3" s="1"/>
  <c r="AI1086" i="3" s="1"/>
  <c r="AR1085" i="3"/>
  <c r="L1092" i="3"/>
  <c r="AJ1089" i="3"/>
  <c r="P1089" i="3"/>
  <c r="U1089" i="3" s="1"/>
  <c r="AU1089" i="3"/>
  <c r="AV1089" i="3" s="1"/>
  <c r="AK1084" i="3"/>
  <c r="Y1088" i="3"/>
  <c r="M1091" i="3"/>
  <c r="N1091" i="3" s="1"/>
  <c r="AB1087" i="3"/>
  <c r="AA1087" i="3"/>
  <c r="AC1087" i="3"/>
  <c r="V1089" i="3"/>
  <c r="W1089" i="3" s="1"/>
  <c r="S1090" i="3"/>
  <c r="R1090" i="3"/>
  <c r="O1090" i="3"/>
  <c r="Q1090" i="3"/>
  <c r="AN1090" i="3"/>
  <c r="T1090" i="3"/>
  <c r="AC1088" i="3" l="1"/>
  <c r="AB1088" i="3"/>
  <c r="AE1088" i="3" s="1"/>
  <c r="AP1088" i="3"/>
  <c r="AQ1088" i="3" s="1"/>
  <c r="J1088" i="3" s="1"/>
  <c r="AT1084" i="3"/>
  <c r="K1084" i="3" s="1"/>
  <c r="AG1086" i="3"/>
  <c r="AS1086" i="3" s="1"/>
  <c r="AK1085" i="3"/>
  <c r="AL1085" i="3" s="1"/>
  <c r="AM1085" i="3" s="1"/>
  <c r="H1085" i="3" s="1"/>
  <c r="I1085" i="3" s="1"/>
  <c r="BA1085" i="3" s="1"/>
  <c r="Z1089" i="3"/>
  <c r="AC1089" i="3" s="1"/>
  <c r="X1089" i="3"/>
  <c r="AT1085" i="3"/>
  <c r="K1085" i="3" s="1"/>
  <c r="AX1085" i="3" s="1"/>
  <c r="AY1085" i="3" s="1"/>
  <c r="AX1084" i="3"/>
  <c r="AY1084" i="3" s="1"/>
  <c r="P1090" i="3"/>
  <c r="U1090" i="3" s="1"/>
  <c r="AJ1090" i="3"/>
  <c r="AU1090" i="3"/>
  <c r="AV1090" i="3" s="1"/>
  <c r="BB1083" i="3"/>
  <c r="BC1083" i="3"/>
  <c r="M1092" i="3"/>
  <c r="N1092" i="3" s="1"/>
  <c r="AL1084" i="3"/>
  <c r="AM1084" i="3" s="1"/>
  <c r="H1084" i="3" s="1"/>
  <c r="I1084" i="3" s="1"/>
  <c r="BA1084" i="3" s="1"/>
  <c r="L1093" i="3"/>
  <c r="S1091" i="3"/>
  <c r="Q1091" i="3"/>
  <c r="O1091" i="3"/>
  <c r="AN1091" i="3"/>
  <c r="T1091" i="3"/>
  <c r="R1091" i="3"/>
  <c r="AR1086" i="3"/>
  <c r="AE1087" i="3"/>
  <c r="AD1087" i="3"/>
  <c r="V1090" i="3"/>
  <c r="W1090" i="3" s="1"/>
  <c r="AO1090" i="3"/>
  <c r="AD1088" i="3" l="1"/>
  <c r="AK1086" i="3"/>
  <c r="AL1086" i="3" s="1"/>
  <c r="AM1086" i="3" s="1"/>
  <c r="H1086" i="3" s="1"/>
  <c r="I1086" i="3" s="1"/>
  <c r="BA1086" i="3" s="1"/>
  <c r="BB1086" i="3" s="1"/>
  <c r="AA1089" i="3"/>
  <c r="AP1089" i="3"/>
  <c r="AQ1089" i="3" s="1"/>
  <c r="J1089" i="3" s="1"/>
  <c r="Y1089" i="3"/>
  <c r="Z1090" i="3"/>
  <c r="AC1090" i="3" s="1"/>
  <c r="AT1086" i="3"/>
  <c r="K1086" i="3" s="1"/>
  <c r="AX1086" i="3" s="1"/>
  <c r="AY1086" i="3" s="1"/>
  <c r="AB1089" i="3"/>
  <c r="AD1089" i="3" s="1"/>
  <c r="BB1084" i="3"/>
  <c r="BC1084" i="3"/>
  <c r="BB1085" i="3"/>
  <c r="BC1085" i="3"/>
  <c r="V1091" i="3"/>
  <c r="W1091" i="3" s="1"/>
  <c r="AO1091" i="3"/>
  <c r="R1092" i="3"/>
  <c r="AN1092" i="3"/>
  <c r="Q1092" i="3"/>
  <c r="T1092" i="3"/>
  <c r="S1092" i="3"/>
  <c r="O1092" i="3"/>
  <c r="AF1087" i="3"/>
  <c r="AH1087" i="3" s="1"/>
  <c r="AI1087" i="3" s="1"/>
  <c r="X1090" i="3"/>
  <c r="M1093" i="3"/>
  <c r="L1094" i="3"/>
  <c r="AJ1091" i="3"/>
  <c r="AU1091" i="3"/>
  <c r="AV1091" i="3" s="1"/>
  <c r="P1091" i="3"/>
  <c r="X1091" i="3" s="1"/>
  <c r="AF1088" i="3"/>
  <c r="AH1088" i="3" s="1"/>
  <c r="AI1088" i="3" s="1"/>
  <c r="BC1086" i="3" l="1"/>
  <c r="AA1090" i="3"/>
  <c r="AE1089" i="3"/>
  <c r="AF1089" i="3" s="1"/>
  <c r="AG1089" i="3" s="1"/>
  <c r="AG1087" i="3"/>
  <c r="AK1087" i="3" s="1"/>
  <c r="AG1088" i="3"/>
  <c r="AK1088" i="3" s="1"/>
  <c r="AO1092" i="3"/>
  <c r="AR1088" i="3"/>
  <c r="Y1091" i="3"/>
  <c r="U1091" i="3"/>
  <c r="Z1091" i="3" s="1"/>
  <c r="AR1087" i="3"/>
  <c r="AP1090" i="3"/>
  <c r="AQ1090" i="3" s="1"/>
  <c r="J1090" i="3" s="1"/>
  <c r="Y1090" i="3"/>
  <c r="AJ1092" i="3"/>
  <c r="P1092" i="3"/>
  <c r="U1092" i="3" s="1"/>
  <c r="AU1092" i="3"/>
  <c r="AV1092" i="3" s="1"/>
  <c r="M1094" i="3"/>
  <c r="N1094" i="3" s="1"/>
  <c r="V1092" i="3"/>
  <c r="W1092" i="3" s="1"/>
  <c r="R1093" i="3"/>
  <c r="AN1093" i="3"/>
  <c r="Q1093" i="3"/>
  <c r="O1093" i="3"/>
  <c r="T1093" i="3"/>
  <c r="S1093" i="3"/>
  <c r="N1093" i="3"/>
  <c r="L1095" i="3"/>
  <c r="AB1090" i="3"/>
  <c r="AS1088" i="3" l="1"/>
  <c r="AT1088" i="3" s="1"/>
  <c r="K1088" i="3" s="1"/>
  <c r="AX1088" i="3" s="1"/>
  <c r="AY1088" i="3" s="1"/>
  <c r="AS1087" i="3"/>
  <c r="AT1087" i="3" s="1"/>
  <c r="K1087" i="3" s="1"/>
  <c r="AO1093" i="3"/>
  <c r="AH1089" i="3"/>
  <c r="AI1089" i="3" s="1"/>
  <c r="AR1089" i="3" s="1"/>
  <c r="Z1092" i="3"/>
  <c r="AC1092" i="3" s="1"/>
  <c r="V1093" i="3"/>
  <c r="W1093" i="3" s="1"/>
  <c r="AA1091" i="3"/>
  <c r="AB1091" i="3"/>
  <c r="AC1091" i="3"/>
  <c r="AL1088" i="3"/>
  <c r="AM1088" i="3" s="1"/>
  <c r="H1088" i="3" s="1"/>
  <c r="I1088" i="3" s="1"/>
  <c r="BA1088" i="3" s="1"/>
  <c r="M1095" i="3"/>
  <c r="N1095" i="3" s="1"/>
  <c r="X1092" i="3"/>
  <c r="AD1090" i="3"/>
  <c r="AE1090" i="3"/>
  <c r="AP1091" i="3"/>
  <c r="AQ1091" i="3" s="1"/>
  <c r="J1091" i="3" s="1"/>
  <c r="L1096" i="3"/>
  <c r="AL1087" i="3"/>
  <c r="AM1087" i="3" s="1"/>
  <c r="H1087" i="3" s="1"/>
  <c r="I1087" i="3" s="1"/>
  <c r="BA1087" i="3" s="1"/>
  <c r="AJ1093" i="3"/>
  <c r="AU1093" i="3"/>
  <c r="AV1093" i="3" s="1"/>
  <c r="P1093" i="3"/>
  <c r="U1093" i="3" s="1"/>
  <c r="S1094" i="3"/>
  <c r="Q1094" i="3"/>
  <c r="R1094" i="3"/>
  <c r="O1094" i="3"/>
  <c r="AN1094" i="3"/>
  <c r="T1094" i="3"/>
  <c r="AK1089" i="3" l="1"/>
  <c r="AL1089" i="3" s="1"/>
  <c r="AM1089" i="3" s="1"/>
  <c r="H1089" i="3" s="1"/>
  <c r="I1089" i="3" s="1"/>
  <c r="BA1089" i="3" s="1"/>
  <c r="BC1089" i="3" s="1"/>
  <c r="AS1089" i="3"/>
  <c r="Z1093" i="3"/>
  <c r="AC1093" i="3" s="1"/>
  <c r="X1093" i="3"/>
  <c r="AO1094" i="3"/>
  <c r="BB1088" i="3"/>
  <c r="BC1088" i="3"/>
  <c r="AX1087" i="3"/>
  <c r="AY1087" i="3" s="1"/>
  <c r="Y1092" i="3"/>
  <c r="AP1092" i="3"/>
  <c r="AQ1092" i="3" s="1"/>
  <c r="J1092" i="3" s="1"/>
  <c r="M1096" i="3"/>
  <c r="AD1091" i="3"/>
  <c r="AE1091" i="3"/>
  <c r="BC1087" i="3"/>
  <c r="BB1087" i="3"/>
  <c r="AJ1094" i="3"/>
  <c r="AU1094" i="3"/>
  <c r="AV1094" i="3" s="1"/>
  <c r="P1094" i="3"/>
  <c r="U1094" i="3" s="1"/>
  <c r="L1097" i="3"/>
  <c r="S1095" i="3"/>
  <c r="O1095" i="3"/>
  <c r="Q1095" i="3"/>
  <c r="AN1095" i="3"/>
  <c r="T1095" i="3"/>
  <c r="R1095" i="3"/>
  <c r="V1094" i="3"/>
  <c r="W1094" i="3" s="1"/>
  <c r="AT1089" i="3"/>
  <c r="K1089" i="3" s="1"/>
  <c r="AA1092" i="3"/>
  <c r="AF1090" i="3"/>
  <c r="AH1090" i="3" s="1"/>
  <c r="AI1090" i="3" s="1"/>
  <c r="AB1092" i="3"/>
  <c r="BB1089" i="3" l="1"/>
  <c r="AA1093" i="3"/>
  <c r="AB1093" i="3"/>
  <c r="AP1093" i="3"/>
  <c r="AQ1093" i="3" s="1"/>
  <c r="J1093" i="3" s="1"/>
  <c r="Y1093" i="3"/>
  <c r="X1094" i="3"/>
  <c r="AO1095" i="3"/>
  <c r="AG1090" i="3"/>
  <c r="AK1090" i="3" s="1"/>
  <c r="AL1090" i="3" s="1"/>
  <c r="AM1090" i="3" s="1"/>
  <c r="H1090" i="3" s="1"/>
  <c r="I1090" i="3" s="1"/>
  <c r="BA1090" i="3" s="1"/>
  <c r="R1096" i="3"/>
  <c r="O1096" i="3"/>
  <c r="Q1096" i="3"/>
  <c r="T1096" i="3"/>
  <c r="S1096" i="3"/>
  <c r="AN1096" i="3"/>
  <c r="P1095" i="3"/>
  <c r="X1095" i="3" s="1"/>
  <c r="AJ1095" i="3"/>
  <c r="AU1095" i="3"/>
  <c r="AV1095" i="3" s="1"/>
  <c r="N1096" i="3"/>
  <c r="AR1090" i="3"/>
  <c r="AX1089" i="3"/>
  <c r="AY1089" i="3" s="1"/>
  <c r="AE1093" i="3"/>
  <c r="AD1093" i="3"/>
  <c r="L1098" i="3"/>
  <c r="Y1094" i="3"/>
  <c r="AE1092" i="3"/>
  <c r="AD1092" i="3"/>
  <c r="V1095" i="3"/>
  <c r="W1095" i="3" s="1"/>
  <c r="M1097" i="3"/>
  <c r="AF1091" i="3"/>
  <c r="AG1091" i="3" s="1"/>
  <c r="Z1094" i="3"/>
  <c r="AH1091" i="3"/>
  <c r="AI1091" i="3" s="1"/>
  <c r="AS1090" i="3" l="1"/>
  <c r="AT1090" i="3" s="1"/>
  <c r="K1090" i="3" s="1"/>
  <c r="AO1096" i="3"/>
  <c r="U1095" i="3"/>
  <c r="Z1095" i="3" s="1"/>
  <c r="AA1095" i="3" s="1"/>
  <c r="R1097" i="3"/>
  <c r="S1097" i="3"/>
  <c r="Q1097" i="3"/>
  <c r="O1097" i="3"/>
  <c r="AN1097" i="3"/>
  <c r="T1097" i="3"/>
  <c r="P1096" i="3"/>
  <c r="U1096" i="3" s="1"/>
  <c r="AJ1096" i="3"/>
  <c r="AU1096" i="3"/>
  <c r="AV1096" i="3" s="1"/>
  <c r="M1098" i="3"/>
  <c r="N1098" i="3" s="1"/>
  <c r="AF1093" i="3"/>
  <c r="AH1093" i="3" s="1"/>
  <c r="AI1093" i="3" s="1"/>
  <c r="V1096" i="3"/>
  <c r="W1096" i="3" s="1"/>
  <c r="AF1092" i="3"/>
  <c r="AG1092" i="3" s="1"/>
  <c r="L1099" i="3"/>
  <c r="N1097" i="3"/>
  <c r="BC1090" i="3"/>
  <c r="BB1090" i="3"/>
  <c r="AS1091" i="3"/>
  <c r="AR1091" i="3"/>
  <c r="Y1095" i="3"/>
  <c r="AA1094" i="3"/>
  <c r="AC1094" i="3"/>
  <c r="AB1094" i="3"/>
  <c r="AK1091" i="3"/>
  <c r="AP1094" i="3"/>
  <c r="AQ1094" i="3" s="1"/>
  <c r="J1094" i="3" s="1"/>
  <c r="AB1095" i="3" l="1"/>
  <c r="AC1095" i="3"/>
  <c r="AP1095" i="3"/>
  <c r="AQ1095" i="3" s="1"/>
  <c r="J1095" i="3" s="1"/>
  <c r="AO1097" i="3"/>
  <c r="X1096" i="3"/>
  <c r="Y1096" i="3" s="1"/>
  <c r="AR1093" i="3"/>
  <c r="AL1091" i="3"/>
  <c r="AM1091" i="3" s="1"/>
  <c r="H1091" i="3" s="1"/>
  <c r="I1091" i="3" s="1"/>
  <c r="BA1091" i="3" s="1"/>
  <c r="AD1094" i="3"/>
  <c r="AE1094" i="3"/>
  <c r="AH1092" i="3"/>
  <c r="AI1092" i="3" s="1"/>
  <c r="AK1092" i="3" s="1"/>
  <c r="Q1098" i="3"/>
  <c r="R1098" i="3"/>
  <c r="S1098" i="3"/>
  <c r="AN1098" i="3"/>
  <c r="O1098" i="3"/>
  <c r="T1098" i="3"/>
  <c r="L1100" i="3"/>
  <c r="M1099" i="3"/>
  <c r="N1099" i="3" s="1"/>
  <c r="P1097" i="3"/>
  <c r="X1097" i="3" s="1"/>
  <c r="AU1097" i="3"/>
  <c r="AV1097" i="3" s="1"/>
  <c r="AJ1097" i="3"/>
  <c r="AT1091" i="3"/>
  <c r="K1091" i="3" s="1"/>
  <c r="AG1093" i="3"/>
  <c r="AK1093" i="3" s="1"/>
  <c r="V1097" i="3"/>
  <c r="W1097" i="3" s="1"/>
  <c r="Z1096" i="3"/>
  <c r="AX1090" i="3"/>
  <c r="AY1090" i="3" s="1"/>
  <c r="AD1095" i="3"/>
  <c r="AE1095" i="3"/>
  <c r="AO1098" i="3" l="1"/>
  <c r="Y1097" i="3"/>
  <c r="AC1096" i="3"/>
  <c r="AB1096" i="3"/>
  <c r="AA1096" i="3"/>
  <c r="AF1095" i="3"/>
  <c r="AG1095" i="3" s="1"/>
  <c r="S1099" i="3"/>
  <c r="O1099" i="3"/>
  <c r="R1099" i="3"/>
  <c r="T1099" i="3"/>
  <c r="AN1099" i="3"/>
  <c r="Q1099" i="3"/>
  <c r="AF1094" i="3"/>
  <c r="AH1094" i="3" s="1"/>
  <c r="AI1094" i="3" s="1"/>
  <c r="U1097" i="3"/>
  <c r="Z1097" i="3" s="1"/>
  <c r="L1101" i="3"/>
  <c r="AP1096" i="3"/>
  <c r="AQ1096" i="3" s="1"/>
  <c r="J1096" i="3" s="1"/>
  <c r="AL1093" i="3"/>
  <c r="AM1093" i="3" s="1"/>
  <c r="H1093" i="3" s="1"/>
  <c r="I1093" i="3" s="1"/>
  <c r="BA1093" i="3" s="1"/>
  <c r="AL1092" i="3"/>
  <c r="AM1092" i="3" s="1"/>
  <c r="H1092" i="3" s="1"/>
  <c r="I1092" i="3" s="1"/>
  <c r="BA1092" i="3" s="1"/>
  <c r="AX1091" i="3"/>
  <c r="AY1091" i="3" s="1"/>
  <c r="BC1091" i="3"/>
  <c r="BB1091" i="3"/>
  <c r="M1100" i="3"/>
  <c r="P1098" i="3"/>
  <c r="X1098" i="3" s="1"/>
  <c r="AJ1098" i="3"/>
  <c r="AU1098" i="3"/>
  <c r="AV1098" i="3" s="1"/>
  <c r="V1098" i="3"/>
  <c r="W1098" i="3" s="1"/>
  <c r="AS1092" i="3"/>
  <c r="AR1092" i="3"/>
  <c r="AS1093" i="3"/>
  <c r="AT1093" i="3" s="1"/>
  <c r="K1093" i="3" s="1"/>
  <c r="AG1094" i="3" l="1"/>
  <c r="U1098" i="3"/>
  <c r="Z1098" i="3" s="1"/>
  <c r="AP1098" i="3" s="1"/>
  <c r="AQ1098" i="3" s="1"/>
  <c r="J1098" i="3" s="1"/>
  <c r="AO1099" i="3"/>
  <c r="AT1092" i="3"/>
  <c r="K1092" i="3" s="1"/>
  <c r="BC1092" i="3"/>
  <c r="BB1092" i="3"/>
  <c r="Y1098" i="3"/>
  <c r="BB1093" i="3"/>
  <c r="BC1093" i="3"/>
  <c r="L1102" i="3"/>
  <c r="AJ1099" i="3"/>
  <c r="AU1099" i="3"/>
  <c r="AV1099" i="3" s="1"/>
  <c r="P1099" i="3"/>
  <c r="U1099" i="3" s="1"/>
  <c r="AS1094" i="3"/>
  <c r="AR1094" i="3"/>
  <c r="V1099" i="3"/>
  <c r="W1099" i="3" s="1"/>
  <c r="AC1097" i="3"/>
  <c r="AB1097" i="3"/>
  <c r="AA1097" i="3"/>
  <c r="AE1096" i="3"/>
  <c r="AD1096" i="3"/>
  <c r="S1100" i="3"/>
  <c r="R1100" i="3"/>
  <c r="AN1100" i="3"/>
  <c r="AO1100" i="3" s="1"/>
  <c r="Q1100" i="3"/>
  <c r="O1100" i="3"/>
  <c r="T1100" i="3"/>
  <c r="AH1095" i="3"/>
  <c r="AI1095" i="3" s="1"/>
  <c r="AK1095" i="3" s="1"/>
  <c r="M1101" i="3"/>
  <c r="N1101" i="3" s="1"/>
  <c r="N1100" i="3"/>
  <c r="AK1094" i="3"/>
  <c r="AA1098" i="3"/>
  <c r="AB1098" i="3"/>
  <c r="AC1098" i="3"/>
  <c r="AX1093" i="3"/>
  <c r="AY1093" i="3" s="1"/>
  <c r="AP1097" i="3"/>
  <c r="AQ1097" i="3" s="1"/>
  <c r="J1097" i="3" s="1"/>
  <c r="AX1092" i="3" l="1"/>
  <c r="AY1092" i="3" s="1"/>
  <c r="Z1099" i="3"/>
  <c r="AC1099" i="3" s="1"/>
  <c r="AL1095" i="3"/>
  <c r="AM1095" i="3" s="1"/>
  <c r="H1095" i="3" s="1"/>
  <c r="I1095" i="3" s="1"/>
  <c r="BA1095" i="3" s="1"/>
  <c r="AD1098" i="3"/>
  <c r="AE1098" i="3"/>
  <c r="M1102" i="3"/>
  <c r="V1100" i="3"/>
  <c r="W1100" i="3" s="1"/>
  <c r="AF1096" i="3"/>
  <c r="AH1096" i="3" s="1"/>
  <c r="AI1096" i="3" s="1"/>
  <c r="AT1094" i="3"/>
  <c r="K1094" i="3" s="1"/>
  <c r="X1099" i="3"/>
  <c r="AL1094" i="3"/>
  <c r="AM1094" i="3" s="1"/>
  <c r="H1094" i="3" s="1"/>
  <c r="I1094" i="3" s="1"/>
  <c r="BA1094" i="3" s="1"/>
  <c r="AE1097" i="3"/>
  <c r="AD1097" i="3"/>
  <c r="P1100" i="3"/>
  <c r="X1100" i="3" s="1"/>
  <c r="AJ1100" i="3"/>
  <c r="AU1100" i="3"/>
  <c r="AV1100" i="3" s="1"/>
  <c r="AN1101" i="3"/>
  <c r="Q1101" i="3"/>
  <c r="O1101" i="3"/>
  <c r="S1101" i="3"/>
  <c r="R1101" i="3"/>
  <c r="T1101" i="3"/>
  <c r="AS1095" i="3"/>
  <c r="AR1095" i="3"/>
  <c r="L1103" i="3"/>
  <c r="AT1095" i="3" l="1"/>
  <c r="K1095" i="3" s="1"/>
  <c r="AX1095" i="3" s="1"/>
  <c r="AY1095" i="3" s="1"/>
  <c r="AB1099" i="3"/>
  <c r="Y1100" i="3"/>
  <c r="BB1094" i="3"/>
  <c r="BC1094" i="3"/>
  <c r="AR1096" i="3"/>
  <c r="AD1099" i="3"/>
  <c r="AE1099" i="3"/>
  <c r="BC1095" i="3"/>
  <c r="BB1095" i="3"/>
  <c r="AX1094" i="3"/>
  <c r="AY1094" i="3" s="1"/>
  <c r="M1103" i="3"/>
  <c r="N1103" i="3" s="1"/>
  <c r="AF1098" i="3"/>
  <c r="AG1098" i="3" s="1"/>
  <c r="P1101" i="3"/>
  <c r="X1101" i="3" s="1"/>
  <c r="AJ1101" i="3"/>
  <c r="AU1101" i="3"/>
  <c r="AV1101" i="3" s="1"/>
  <c r="AG1096" i="3"/>
  <c r="AK1096" i="3" s="1"/>
  <c r="AO1101" i="3"/>
  <c r="U1100" i="3"/>
  <c r="Z1100" i="3" s="1"/>
  <c r="AP1100" i="3" s="1"/>
  <c r="AQ1100" i="3" s="1"/>
  <c r="J1100" i="3" s="1"/>
  <c r="O1102" i="3"/>
  <c r="S1102" i="3"/>
  <c r="T1102" i="3"/>
  <c r="R1102" i="3"/>
  <c r="AN1102" i="3"/>
  <c r="AO1102" i="3" s="1"/>
  <c r="Q1102" i="3"/>
  <c r="Y1099" i="3"/>
  <c r="AP1099" i="3"/>
  <c r="AQ1099" i="3" s="1"/>
  <c r="J1099" i="3" s="1"/>
  <c r="L1104" i="3"/>
  <c r="AF1097" i="3"/>
  <c r="AG1097" i="3" s="1"/>
  <c r="AA1099" i="3"/>
  <c r="V1101" i="3"/>
  <c r="W1101" i="3" s="1"/>
  <c r="N1102" i="3"/>
  <c r="AH1097" i="3" l="1"/>
  <c r="AI1097" i="3" s="1"/>
  <c r="AH1098" i="3"/>
  <c r="AI1098" i="3" s="1"/>
  <c r="AK1098" i="3" s="1"/>
  <c r="AK1097" i="3"/>
  <c r="AL1097" i="3" s="1"/>
  <c r="AM1097" i="3" s="1"/>
  <c r="H1097" i="3" s="1"/>
  <c r="I1097" i="3" s="1"/>
  <c r="BA1097" i="3" s="1"/>
  <c r="Y1101" i="3"/>
  <c r="AS1098" i="3"/>
  <c r="M1104" i="3"/>
  <c r="N1104" i="3" s="1"/>
  <c r="V1102" i="3"/>
  <c r="W1102" i="3" s="1"/>
  <c r="U1101" i="3"/>
  <c r="Z1101" i="3" s="1"/>
  <c r="AP1101" i="3" s="1"/>
  <c r="AQ1101" i="3" s="1"/>
  <c r="J1101" i="3" s="1"/>
  <c r="L1105" i="3"/>
  <c r="S1103" i="3"/>
  <c r="O1103" i="3"/>
  <c r="Q1103" i="3"/>
  <c r="AN1103" i="3"/>
  <c r="R1103" i="3"/>
  <c r="T1103" i="3"/>
  <c r="AS1096" i="3"/>
  <c r="AT1096" i="3" s="1"/>
  <c r="K1096" i="3" s="1"/>
  <c r="AS1097" i="3"/>
  <c r="AR1097" i="3"/>
  <c r="AL1096" i="3"/>
  <c r="AM1096" i="3" s="1"/>
  <c r="H1096" i="3" s="1"/>
  <c r="I1096" i="3" s="1"/>
  <c r="BA1096" i="3" s="1"/>
  <c r="AU1102" i="3"/>
  <c r="AV1102" i="3" s="1"/>
  <c r="P1102" i="3"/>
  <c r="X1102" i="3" s="1"/>
  <c r="AJ1102" i="3"/>
  <c r="AA1100" i="3"/>
  <c r="AB1100" i="3"/>
  <c r="AC1100" i="3"/>
  <c r="AF1099" i="3"/>
  <c r="AH1099" i="3" s="1"/>
  <c r="AI1099" i="3" s="1"/>
  <c r="AG1099" i="3" l="1"/>
  <c r="AS1099" i="3" s="1"/>
  <c r="AL1098" i="3"/>
  <c r="AM1098" i="3" s="1"/>
  <c r="H1098" i="3" s="1"/>
  <c r="I1098" i="3" s="1"/>
  <c r="BA1098" i="3" s="1"/>
  <c r="U1102" i="3"/>
  <c r="Z1102" i="3" s="1"/>
  <c r="AB1102" i="3" s="1"/>
  <c r="AT1097" i="3"/>
  <c r="K1097" i="3" s="1"/>
  <c r="AX1097" i="3" s="1"/>
  <c r="AY1097" i="3" s="1"/>
  <c r="AO1103" i="3"/>
  <c r="AR1098" i="3"/>
  <c r="AT1098" i="3" s="1"/>
  <c r="K1098" i="3" s="1"/>
  <c r="AX1096" i="3"/>
  <c r="AY1096" i="3" s="1"/>
  <c r="Y1102" i="3"/>
  <c r="BB1097" i="3"/>
  <c r="BC1097" i="3"/>
  <c r="R1104" i="3"/>
  <c r="Q1104" i="3"/>
  <c r="S1104" i="3"/>
  <c r="T1104" i="3"/>
  <c r="AN1104" i="3"/>
  <c r="O1104" i="3"/>
  <c r="M1105" i="3"/>
  <c r="BC1096" i="3"/>
  <c r="BB1096" i="3"/>
  <c r="V1103" i="3"/>
  <c r="W1103" i="3" s="1"/>
  <c r="L1106" i="3"/>
  <c r="AE1100" i="3"/>
  <c r="AD1100" i="3"/>
  <c r="AU1103" i="3"/>
  <c r="AV1103" i="3" s="1"/>
  <c r="P1103" i="3"/>
  <c r="U1103" i="3" s="1"/>
  <c r="AJ1103" i="3"/>
  <c r="AR1099" i="3"/>
  <c r="AA1101" i="3"/>
  <c r="AB1101" i="3"/>
  <c r="AC1101" i="3"/>
  <c r="AK1099" i="3" l="1"/>
  <c r="AL1099" i="3" s="1"/>
  <c r="AM1099" i="3" s="1"/>
  <c r="H1099" i="3" s="1"/>
  <c r="I1099" i="3" s="1"/>
  <c r="BA1099" i="3" s="1"/>
  <c r="AC1102" i="3"/>
  <c r="Z1103" i="3"/>
  <c r="AA1103" i="3" s="1"/>
  <c r="AA1102" i="3"/>
  <c r="AP1102" i="3"/>
  <c r="AQ1102" i="3" s="1"/>
  <c r="J1102" i="3" s="1"/>
  <c r="BC1098" i="3"/>
  <c r="BB1098" i="3"/>
  <c r="X1103" i="3"/>
  <c r="Y1103" i="3" s="1"/>
  <c r="AX1098" i="3"/>
  <c r="AY1098" i="3" s="1"/>
  <c r="L1107" i="3"/>
  <c r="Q1105" i="3"/>
  <c r="T1105" i="3"/>
  <c r="R1105" i="3"/>
  <c r="AN1105" i="3"/>
  <c r="S1105" i="3"/>
  <c r="O1105" i="3"/>
  <c r="AJ1104" i="3"/>
  <c r="P1104" i="3"/>
  <c r="X1104" i="3" s="1"/>
  <c r="AU1104" i="3"/>
  <c r="AV1104" i="3" s="1"/>
  <c r="AT1099" i="3"/>
  <c r="K1099" i="3" s="1"/>
  <c r="N1105" i="3"/>
  <c r="AD1102" i="3"/>
  <c r="AE1102" i="3"/>
  <c r="M1106" i="3"/>
  <c r="V1104" i="3"/>
  <c r="W1104" i="3" s="1"/>
  <c r="AE1101" i="3"/>
  <c r="AD1101" i="3"/>
  <c r="AO1104" i="3"/>
  <c r="AF1100" i="3"/>
  <c r="AH1100" i="3" s="1"/>
  <c r="AI1100" i="3" s="1"/>
  <c r="AC1103" i="3" l="1"/>
  <c r="AB1103" i="3"/>
  <c r="AG1100" i="3"/>
  <c r="AK1100" i="3" s="1"/>
  <c r="AP1103" i="3"/>
  <c r="AQ1103" i="3" s="1"/>
  <c r="J1103" i="3" s="1"/>
  <c r="AO1105" i="3"/>
  <c r="BC1099" i="3"/>
  <c r="BB1099" i="3"/>
  <c r="AR1100" i="3"/>
  <c r="Y1104" i="3"/>
  <c r="AX1099" i="3"/>
  <c r="AY1099" i="3" s="1"/>
  <c r="AJ1105" i="3"/>
  <c r="P1105" i="3"/>
  <c r="U1105" i="3" s="1"/>
  <c r="AU1105" i="3"/>
  <c r="AV1105" i="3" s="1"/>
  <c r="U1104" i="3"/>
  <c r="Z1104" i="3" s="1"/>
  <c r="AP1104" i="3" s="1"/>
  <c r="AQ1104" i="3" s="1"/>
  <c r="J1104" i="3" s="1"/>
  <c r="R1106" i="3"/>
  <c r="O1106" i="3"/>
  <c r="AN1106" i="3"/>
  <c r="Q1106" i="3"/>
  <c r="T1106" i="3"/>
  <c r="S1106" i="3"/>
  <c r="N1106" i="3"/>
  <c r="M1107" i="3"/>
  <c r="AF1101" i="3"/>
  <c r="AH1101" i="3" s="1"/>
  <c r="AI1101" i="3" s="1"/>
  <c r="AE1103" i="3"/>
  <c r="AD1103" i="3"/>
  <c r="V1105" i="3"/>
  <c r="W1105" i="3" s="1"/>
  <c r="AF1102" i="3"/>
  <c r="AG1102" i="3" s="1"/>
  <c r="L1108" i="3"/>
  <c r="AS1100" i="3" l="1"/>
  <c r="AT1100" i="3" s="1"/>
  <c r="K1100" i="3" s="1"/>
  <c r="AX1100" i="3" s="1"/>
  <c r="AY1100" i="3" s="1"/>
  <c r="AG1101" i="3"/>
  <c r="AS1101" i="3" s="1"/>
  <c r="Z1105" i="3"/>
  <c r="AC1105" i="3" s="1"/>
  <c r="AR1101" i="3"/>
  <c r="M1108" i="3"/>
  <c r="N1108" i="3" s="1"/>
  <c r="L1109" i="3"/>
  <c r="AB1104" i="3"/>
  <c r="AA1104" i="3"/>
  <c r="AC1104" i="3"/>
  <c r="AN1107" i="3"/>
  <c r="R1107" i="3"/>
  <c r="O1107" i="3"/>
  <c r="S1107" i="3"/>
  <c r="Q1107" i="3"/>
  <c r="T1107" i="3"/>
  <c r="X1105" i="3"/>
  <c r="V1106" i="3"/>
  <c r="W1106" i="3" s="1"/>
  <c r="AH1102" i="3"/>
  <c r="AI1102" i="3" s="1"/>
  <c r="AF1103" i="3"/>
  <c r="AH1103" i="3" s="1"/>
  <c r="AI1103" i="3" s="1"/>
  <c r="AL1100" i="3"/>
  <c r="AM1100" i="3" s="1"/>
  <c r="H1100" i="3" s="1"/>
  <c r="I1100" i="3" s="1"/>
  <c r="BA1100" i="3" s="1"/>
  <c r="AJ1106" i="3"/>
  <c r="AU1106" i="3"/>
  <c r="AV1106" i="3" s="1"/>
  <c r="P1106" i="3"/>
  <c r="X1106" i="3" s="1"/>
  <c r="N1107" i="3"/>
  <c r="AO1106" i="3"/>
  <c r="AK1101" i="3" l="1"/>
  <c r="AL1101" i="3" s="1"/>
  <c r="AM1101" i="3" s="1"/>
  <c r="H1101" i="3" s="1"/>
  <c r="I1101" i="3" s="1"/>
  <c r="BA1101" i="3" s="1"/>
  <c r="AB1105" i="3"/>
  <c r="AG1103" i="3"/>
  <c r="AK1103" i="3" s="1"/>
  <c r="AT1101" i="3"/>
  <c r="K1101" i="3" s="1"/>
  <c r="AX1101" i="3" s="1"/>
  <c r="AY1101" i="3" s="1"/>
  <c r="Y1106" i="3"/>
  <c r="AR1103" i="3"/>
  <c r="AS1103" i="3"/>
  <c r="AD1104" i="3"/>
  <c r="AE1104" i="3"/>
  <c r="AR1102" i="3"/>
  <c r="AS1102" i="3"/>
  <c r="AJ1107" i="3"/>
  <c r="P1107" i="3"/>
  <c r="U1107" i="3" s="1"/>
  <c r="AU1107" i="3"/>
  <c r="AV1107" i="3" s="1"/>
  <c r="AD1105" i="3"/>
  <c r="AE1105" i="3"/>
  <c r="L1110" i="3"/>
  <c r="U1106" i="3"/>
  <c r="Z1106" i="3" s="1"/>
  <c r="M1109" i="3"/>
  <c r="N1109" i="3" s="1"/>
  <c r="AK1102" i="3"/>
  <c r="AO1107" i="3"/>
  <c r="R1108" i="3"/>
  <c r="S1108" i="3"/>
  <c r="AN1108" i="3"/>
  <c r="Q1108" i="3"/>
  <c r="O1108" i="3"/>
  <c r="T1108" i="3"/>
  <c r="BC1100" i="3"/>
  <c r="BB1100" i="3"/>
  <c r="AP1105" i="3"/>
  <c r="AQ1105" i="3" s="1"/>
  <c r="J1105" i="3" s="1"/>
  <c r="Y1105" i="3"/>
  <c r="V1107" i="3"/>
  <c r="W1107" i="3" s="1"/>
  <c r="AA1105" i="3"/>
  <c r="AO1108" i="3" l="1"/>
  <c r="Z1107" i="3"/>
  <c r="AC1107" i="3" s="1"/>
  <c r="AA1106" i="3"/>
  <c r="AC1106" i="3"/>
  <c r="AB1106" i="3"/>
  <c r="X1107" i="3"/>
  <c r="L1111" i="3"/>
  <c r="AT1103" i="3"/>
  <c r="K1103" i="3" s="1"/>
  <c r="AL1103" i="3"/>
  <c r="AM1103" i="3" s="1"/>
  <c r="H1103" i="3" s="1"/>
  <c r="I1103" i="3" s="1"/>
  <c r="BA1103" i="3" s="1"/>
  <c r="M1110" i="3"/>
  <c r="AT1102" i="3"/>
  <c r="K1102" i="3" s="1"/>
  <c r="AP1106" i="3"/>
  <c r="AQ1106" i="3" s="1"/>
  <c r="J1106" i="3" s="1"/>
  <c r="BC1101" i="3"/>
  <c r="BB1101" i="3"/>
  <c r="AJ1108" i="3"/>
  <c r="AU1108" i="3"/>
  <c r="AV1108" i="3" s="1"/>
  <c r="P1108" i="3"/>
  <c r="U1108" i="3" s="1"/>
  <c r="AN1109" i="3"/>
  <c r="O1109" i="3"/>
  <c r="T1109" i="3"/>
  <c r="S1109" i="3"/>
  <c r="R1109" i="3"/>
  <c r="Q1109" i="3"/>
  <c r="V1108" i="3"/>
  <c r="W1108" i="3" s="1"/>
  <c r="AL1102" i="3"/>
  <c r="AM1102" i="3" s="1"/>
  <c r="H1102" i="3" s="1"/>
  <c r="I1102" i="3" s="1"/>
  <c r="BA1102" i="3" s="1"/>
  <c r="AF1105" i="3"/>
  <c r="AH1105" i="3" s="1"/>
  <c r="AI1105" i="3" s="1"/>
  <c r="AF1104" i="3"/>
  <c r="AH1104" i="3" s="1"/>
  <c r="AI1104" i="3" s="1"/>
  <c r="AG1105" i="3" l="1"/>
  <c r="Z1108" i="3"/>
  <c r="AG1104" i="3"/>
  <c r="AS1104" i="3" s="1"/>
  <c r="X1108" i="3"/>
  <c r="Y1108" i="3" s="1"/>
  <c r="AS1105" i="3"/>
  <c r="AR1105" i="3"/>
  <c r="AR1104" i="3"/>
  <c r="BB1102" i="3"/>
  <c r="BC1102" i="3"/>
  <c r="BC1103" i="3"/>
  <c r="BB1103" i="3"/>
  <c r="AP1107" i="3"/>
  <c r="AQ1107" i="3" s="1"/>
  <c r="J1107" i="3" s="1"/>
  <c r="Y1107" i="3"/>
  <c r="P1109" i="3"/>
  <c r="U1109" i="3" s="1"/>
  <c r="AU1109" i="3"/>
  <c r="AV1109" i="3" s="1"/>
  <c r="AJ1109" i="3"/>
  <c r="AD1106" i="3"/>
  <c r="AE1106" i="3"/>
  <c r="AK1105" i="3"/>
  <c r="AX1103" i="3"/>
  <c r="AY1103" i="3" s="1"/>
  <c r="AA1107" i="3"/>
  <c r="R1110" i="3"/>
  <c r="Q1110" i="3"/>
  <c r="S1110" i="3"/>
  <c r="O1110" i="3"/>
  <c r="AN1110" i="3"/>
  <c r="T1110" i="3"/>
  <c r="V1109" i="3"/>
  <c r="W1109" i="3" s="1"/>
  <c r="AO1109" i="3"/>
  <c r="AX1102" i="3"/>
  <c r="AY1102" i="3" s="1"/>
  <c r="L1112" i="3"/>
  <c r="AB1107" i="3"/>
  <c r="N1110" i="3"/>
  <c r="M1111" i="3"/>
  <c r="N1111" i="3" s="1"/>
  <c r="AK1104" i="3" l="1"/>
  <c r="AP1108" i="3"/>
  <c r="AQ1108" i="3" s="1"/>
  <c r="J1108" i="3" s="1"/>
  <c r="AB1108" i="3"/>
  <c r="AO1110" i="3"/>
  <c r="AA1108" i="3"/>
  <c r="AC1108" i="3"/>
  <c r="AT1105" i="3"/>
  <c r="K1105" i="3" s="1"/>
  <c r="AX1105" i="3" s="1"/>
  <c r="AY1105" i="3" s="1"/>
  <c r="Z1109" i="3"/>
  <c r="AC1109" i="3" s="1"/>
  <c r="AT1104" i="3"/>
  <c r="K1104" i="3" s="1"/>
  <c r="AL1104" i="3"/>
  <c r="AM1104" i="3" s="1"/>
  <c r="H1104" i="3" s="1"/>
  <c r="I1104" i="3" s="1"/>
  <c r="BA1104" i="3" s="1"/>
  <c r="X1109" i="3"/>
  <c r="P1110" i="3"/>
  <c r="U1110" i="3" s="1"/>
  <c r="AJ1110" i="3"/>
  <c r="AU1110" i="3"/>
  <c r="AV1110" i="3" s="1"/>
  <c r="AF1106" i="3"/>
  <c r="AG1106" i="3" s="1"/>
  <c r="L1113" i="3"/>
  <c r="M1112" i="3"/>
  <c r="S1111" i="3"/>
  <c r="Q1111" i="3"/>
  <c r="AN1111" i="3"/>
  <c r="R1111" i="3"/>
  <c r="T1111" i="3"/>
  <c r="O1111" i="3"/>
  <c r="AL1105" i="3"/>
  <c r="AM1105" i="3" s="1"/>
  <c r="H1105" i="3" s="1"/>
  <c r="I1105" i="3" s="1"/>
  <c r="BA1105" i="3" s="1"/>
  <c r="AD1107" i="3"/>
  <c r="AE1107" i="3"/>
  <c r="V1110" i="3"/>
  <c r="W1110" i="3" s="1"/>
  <c r="AE1108" i="3" l="1"/>
  <c r="AD1108" i="3"/>
  <c r="AA1109" i="3"/>
  <c r="AH1106" i="3"/>
  <c r="AI1106" i="3" s="1"/>
  <c r="AS1106" i="3" s="1"/>
  <c r="Z1110" i="3"/>
  <c r="AC1110" i="3" s="1"/>
  <c r="M1113" i="3"/>
  <c r="AF1107" i="3"/>
  <c r="AG1107" i="3" s="1"/>
  <c r="L1114" i="3"/>
  <c r="AB1109" i="3"/>
  <c r="V1111" i="3"/>
  <c r="W1111" i="3" s="1"/>
  <c r="BC1105" i="3"/>
  <c r="BB1105" i="3"/>
  <c r="AX1104" i="3"/>
  <c r="AY1104" i="3" s="1"/>
  <c r="R1112" i="3"/>
  <c r="S1112" i="3"/>
  <c r="T1112" i="3"/>
  <c r="O1112" i="3"/>
  <c r="Q1112" i="3"/>
  <c r="AN1112" i="3"/>
  <c r="X1110" i="3"/>
  <c r="N1112" i="3"/>
  <c r="Y1109" i="3"/>
  <c r="AP1109" i="3"/>
  <c r="AQ1109" i="3" s="1"/>
  <c r="J1109" i="3" s="1"/>
  <c r="BC1104" i="3"/>
  <c r="BB1104" i="3"/>
  <c r="AO1111" i="3"/>
  <c r="AU1111" i="3"/>
  <c r="AV1111" i="3" s="1"/>
  <c r="AJ1111" i="3"/>
  <c r="P1111" i="3"/>
  <c r="U1111" i="3" s="1"/>
  <c r="AF1108" i="3"/>
  <c r="AG1108" i="3" s="1"/>
  <c r="AR1106" i="3" l="1"/>
  <c r="AT1106" i="3" s="1"/>
  <c r="K1106" i="3" s="1"/>
  <c r="AX1106" i="3" s="1"/>
  <c r="AY1106" i="3" s="1"/>
  <c r="AK1106" i="3"/>
  <c r="AL1106" i="3" s="1"/>
  <c r="AM1106" i="3" s="1"/>
  <c r="H1106" i="3" s="1"/>
  <c r="I1106" i="3" s="1"/>
  <c r="BA1106" i="3" s="1"/>
  <c r="BC1106" i="3" s="1"/>
  <c r="Z1111" i="3"/>
  <c r="AC1111" i="3" s="1"/>
  <c r="AH1108" i="3"/>
  <c r="AI1108" i="3" s="1"/>
  <c r="AR1108" i="3" s="1"/>
  <c r="Y1110" i="3"/>
  <c r="AP1110" i="3"/>
  <c r="AQ1110" i="3" s="1"/>
  <c r="J1110" i="3" s="1"/>
  <c r="R1113" i="3"/>
  <c r="Q1113" i="3"/>
  <c r="S1113" i="3"/>
  <c r="AN1113" i="3"/>
  <c r="O1113" i="3"/>
  <c r="T1113" i="3"/>
  <c r="AO1112" i="3"/>
  <c r="P1112" i="3"/>
  <c r="U1112" i="3" s="1"/>
  <c r="AU1112" i="3"/>
  <c r="AV1112" i="3" s="1"/>
  <c r="AJ1112" i="3"/>
  <c r="V1112" i="3"/>
  <c r="W1112" i="3" s="1"/>
  <c r="L1115" i="3"/>
  <c r="AA1110" i="3"/>
  <c r="X1111" i="3"/>
  <c r="AH1107" i="3"/>
  <c r="AI1107" i="3" s="1"/>
  <c r="AK1107" i="3" s="1"/>
  <c r="M1114" i="3"/>
  <c r="N1114" i="3" s="1"/>
  <c r="N1113" i="3"/>
  <c r="AD1109" i="3"/>
  <c r="AE1109" i="3"/>
  <c r="AB1110" i="3"/>
  <c r="AK1108" i="3" l="1"/>
  <c r="AL1108" i="3" s="1"/>
  <c r="AM1108" i="3" s="1"/>
  <c r="H1108" i="3" s="1"/>
  <c r="I1108" i="3" s="1"/>
  <c r="BA1108" i="3" s="1"/>
  <c r="AS1108" i="3"/>
  <c r="AT1108" i="3" s="1"/>
  <c r="K1108" i="3" s="1"/>
  <c r="BB1106" i="3"/>
  <c r="AA1111" i="3"/>
  <c r="Z1112" i="3"/>
  <c r="AC1112" i="3" s="1"/>
  <c r="X1112" i="3"/>
  <c r="AL1107" i="3"/>
  <c r="AM1107" i="3" s="1"/>
  <c r="H1107" i="3" s="1"/>
  <c r="I1107" i="3" s="1"/>
  <c r="BA1107" i="3" s="1"/>
  <c r="AF1109" i="3"/>
  <c r="AH1109" i="3" s="1"/>
  <c r="AI1109" i="3" s="1"/>
  <c r="L1116" i="3"/>
  <c r="M1115" i="3"/>
  <c r="AB1111" i="3"/>
  <c r="P1113" i="3"/>
  <c r="U1113" i="3" s="1"/>
  <c r="AU1113" i="3"/>
  <c r="AV1113" i="3" s="1"/>
  <c r="AJ1113" i="3"/>
  <c r="V1113" i="3"/>
  <c r="W1113" i="3" s="1"/>
  <c r="S1114" i="3"/>
  <c r="Q1114" i="3"/>
  <c r="O1114" i="3"/>
  <c r="AN1114" i="3"/>
  <c r="R1114" i="3"/>
  <c r="T1114" i="3"/>
  <c r="AD1110" i="3"/>
  <c r="AE1110" i="3"/>
  <c r="AS1107" i="3"/>
  <c r="AR1107" i="3"/>
  <c r="Y1111" i="3"/>
  <c r="AP1111" i="3"/>
  <c r="AQ1111" i="3" s="1"/>
  <c r="J1111" i="3" s="1"/>
  <c r="AO1113" i="3"/>
  <c r="AB1112" i="3" l="1"/>
  <c r="AP1112" i="3"/>
  <c r="AQ1112" i="3" s="1"/>
  <c r="J1112" i="3" s="1"/>
  <c r="Z1113" i="3"/>
  <c r="AC1113" i="3" s="1"/>
  <c r="AA1112" i="3"/>
  <c r="AT1107" i="3"/>
  <c r="K1107" i="3" s="1"/>
  <c r="AX1107" i="3" s="1"/>
  <c r="AY1107" i="3" s="1"/>
  <c r="Y1112" i="3"/>
  <c r="AG1109" i="3"/>
  <c r="AS1109" i="3" s="1"/>
  <c r="X1113" i="3"/>
  <c r="AR1109" i="3"/>
  <c r="BC1107" i="3"/>
  <c r="BB1107" i="3"/>
  <c r="BB1108" i="3"/>
  <c r="BC1108" i="3"/>
  <c r="AD1112" i="3"/>
  <c r="AE1112" i="3"/>
  <c r="P1114" i="3"/>
  <c r="X1114" i="3" s="1"/>
  <c r="AJ1114" i="3"/>
  <c r="AU1114" i="3"/>
  <c r="AV1114" i="3" s="1"/>
  <c r="AX1108" i="3"/>
  <c r="AY1108" i="3" s="1"/>
  <c r="M1116" i="3"/>
  <c r="AF1110" i="3"/>
  <c r="AG1110" i="3" s="1"/>
  <c r="R1115" i="3"/>
  <c r="T1115" i="3"/>
  <c r="Q1115" i="3"/>
  <c r="AN1115" i="3"/>
  <c r="S1115" i="3"/>
  <c r="O1115" i="3"/>
  <c r="N1115" i="3"/>
  <c r="AO1114" i="3"/>
  <c r="L1117" i="3"/>
  <c r="V1114" i="3"/>
  <c r="W1114" i="3" s="1"/>
  <c r="AE1111" i="3"/>
  <c r="AD1111" i="3"/>
  <c r="AB1113" i="3" l="1"/>
  <c r="U1114" i="3"/>
  <c r="AK1109" i="3"/>
  <c r="AL1109" i="3" s="1"/>
  <c r="AM1109" i="3" s="1"/>
  <c r="H1109" i="3" s="1"/>
  <c r="I1109" i="3" s="1"/>
  <c r="BA1109" i="3" s="1"/>
  <c r="AO1115" i="3"/>
  <c r="AT1109" i="3"/>
  <c r="K1109" i="3" s="1"/>
  <c r="AX1109" i="3" s="1"/>
  <c r="AY1109" i="3" s="1"/>
  <c r="AP1113" i="3"/>
  <c r="AQ1113" i="3" s="1"/>
  <c r="J1113" i="3" s="1"/>
  <c r="Y1113" i="3"/>
  <c r="AA1113" i="3"/>
  <c r="AH1110" i="3"/>
  <c r="AI1110" i="3" s="1"/>
  <c r="AR1110" i="3" s="1"/>
  <c r="Y1114" i="3"/>
  <c r="M1117" i="3"/>
  <c r="N1117" i="3" s="1"/>
  <c r="R1116" i="3"/>
  <c r="Q1116" i="3"/>
  <c r="T1116" i="3"/>
  <c r="AN1116" i="3"/>
  <c r="O1116" i="3"/>
  <c r="S1116" i="3"/>
  <c r="L1118" i="3"/>
  <c r="AJ1115" i="3"/>
  <c r="P1115" i="3"/>
  <c r="U1115" i="3" s="1"/>
  <c r="AU1115" i="3"/>
  <c r="AV1115" i="3" s="1"/>
  <c r="N1116" i="3"/>
  <c r="AF1112" i="3"/>
  <c r="AG1112" i="3" s="1"/>
  <c r="AE1113" i="3"/>
  <c r="AD1113" i="3"/>
  <c r="AF1111" i="3"/>
  <c r="AH1111" i="3" s="1"/>
  <c r="AI1111" i="3" s="1"/>
  <c r="Z1114" i="3"/>
  <c r="AP1114" i="3" s="1"/>
  <c r="AQ1114" i="3" s="1"/>
  <c r="J1114" i="3" s="1"/>
  <c r="V1115" i="3"/>
  <c r="W1115" i="3" s="1"/>
  <c r="AK1110" i="3" l="1"/>
  <c r="AS1110" i="3"/>
  <c r="AT1110" i="3" s="1"/>
  <c r="K1110" i="3" s="1"/>
  <c r="AG1111" i="3"/>
  <c r="AK1111" i="3" s="1"/>
  <c r="X1115" i="3"/>
  <c r="Y1115" i="3" s="1"/>
  <c r="AO1116" i="3"/>
  <c r="Z1115" i="3"/>
  <c r="AR1111" i="3"/>
  <c r="AL1110" i="3"/>
  <c r="AM1110" i="3" s="1"/>
  <c r="H1110" i="3" s="1"/>
  <c r="I1110" i="3" s="1"/>
  <c r="BA1110" i="3" s="1"/>
  <c r="V1116" i="3"/>
  <c r="W1116" i="3" s="1"/>
  <c r="BB1109" i="3"/>
  <c r="BC1109" i="3"/>
  <c r="AH1112" i="3"/>
  <c r="AI1112" i="3" s="1"/>
  <c r="AK1112" i="3" s="1"/>
  <c r="P1116" i="3"/>
  <c r="X1116" i="3" s="1"/>
  <c r="AJ1116" i="3"/>
  <c r="AU1116" i="3"/>
  <c r="AV1116" i="3" s="1"/>
  <c r="L1119" i="3"/>
  <c r="AA1114" i="3"/>
  <c r="AB1114" i="3"/>
  <c r="AC1114" i="3"/>
  <c r="Q1117" i="3"/>
  <c r="R1117" i="3"/>
  <c r="T1117" i="3"/>
  <c r="S1117" i="3"/>
  <c r="AN1117" i="3"/>
  <c r="O1117" i="3"/>
  <c r="AF1113" i="3"/>
  <c r="AH1113" i="3" s="1"/>
  <c r="AI1113" i="3" s="1"/>
  <c r="M1118" i="3"/>
  <c r="AS1111" i="3" l="1"/>
  <c r="AP1115" i="3"/>
  <c r="AQ1115" i="3" s="1"/>
  <c r="J1115" i="3" s="1"/>
  <c r="AT1111" i="3"/>
  <c r="K1111" i="3" s="1"/>
  <c r="AX1111" i="3" s="1"/>
  <c r="AY1111" i="3" s="1"/>
  <c r="AA1115" i="3"/>
  <c r="AX1110" i="3"/>
  <c r="AY1110" i="3" s="1"/>
  <c r="U1116" i="3"/>
  <c r="Z1116" i="3" s="1"/>
  <c r="AB1115" i="3"/>
  <c r="AO1117" i="3"/>
  <c r="AC1115" i="3"/>
  <c r="Y1116" i="3"/>
  <c r="AR1113" i="3"/>
  <c r="AL1111" i="3"/>
  <c r="AM1111" i="3" s="1"/>
  <c r="H1111" i="3" s="1"/>
  <c r="I1111" i="3" s="1"/>
  <c r="BA1111" i="3" s="1"/>
  <c r="AL1112" i="3"/>
  <c r="AM1112" i="3" s="1"/>
  <c r="H1112" i="3" s="1"/>
  <c r="I1112" i="3" s="1"/>
  <c r="BA1112" i="3" s="1"/>
  <c r="L1120" i="3"/>
  <c r="BC1110" i="3"/>
  <c r="BB1110" i="3"/>
  <c r="R1118" i="3"/>
  <c r="AN1118" i="3"/>
  <c r="S1118" i="3"/>
  <c r="Q1118" i="3"/>
  <c r="T1118" i="3"/>
  <c r="O1118" i="3"/>
  <c r="M1119" i="3"/>
  <c r="N1119" i="3" s="1"/>
  <c r="AD1114" i="3"/>
  <c r="AE1114" i="3"/>
  <c r="V1117" i="3"/>
  <c r="W1117" i="3" s="1"/>
  <c r="AS1112" i="3"/>
  <c r="AR1112" i="3"/>
  <c r="N1118" i="3"/>
  <c r="AG1113" i="3"/>
  <c r="AK1113" i="3" s="1"/>
  <c r="P1117" i="3"/>
  <c r="X1117" i="3" s="1"/>
  <c r="AJ1117" i="3"/>
  <c r="AU1117" i="3"/>
  <c r="AV1117" i="3" s="1"/>
  <c r="AE1115" i="3" l="1"/>
  <c r="AD1115" i="3"/>
  <c r="AS1113" i="3"/>
  <c r="AT1113" i="3" s="1"/>
  <c r="K1113" i="3" s="1"/>
  <c r="BC1111" i="3"/>
  <c r="BB1111" i="3"/>
  <c r="BC1112" i="3"/>
  <c r="BB1112" i="3"/>
  <c r="Y1117" i="3"/>
  <c r="U1117" i="3"/>
  <c r="Z1117" i="3" s="1"/>
  <c r="AF1114" i="3"/>
  <c r="AH1114" i="3" s="1"/>
  <c r="AI1114" i="3" s="1"/>
  <c r="L1121" i="3"/>
  <c r="M1120" i="3"/>
  <c r="N1120" i="3" s="1"/>
  <c r="AC1116" i="3"/>
  <c r="AB1116" i="3"/>
  <c r="AA1116" i="3"/>
  <c r="P1118" i="3"/>
  <c r="U1118" i="3" s="1"/>
  <c r="AJ1118" i="3"/>
  <c r="AU1118" i="3"/>
  <c r="AV1118" i="3" s="1"/>
  <c r="AT1112" i="3"/>
  <c r="K1112" i="3" s="1"/>
  <c r="AF1115" i="3"/>
  <c r="AG1115" i="3" s="1"/>
  <c r="AL1113" i="3"/>
  <c r="AM1113" i="3" s="1"/>
  <c r="H1113" i="3" s="1"/>
  <c r="I1113" i="3" s="1"/>
  <c r="BA1113" i="3" s="1"/>
  <c r="V1118" i="3"/>
  <c r="W1118" i="3" s="1"/>
  <c r="Q1119" i="3"/>
  <c r="T1119" i="3"/>
  <c r="O1119" i="3"/>
  <c r="S1119" i="3"/>
  <c r="R1119" i="3"/>
  <c r="AN1119" i="3"/>
  <c r="AO1118" i="3"/>
  <c r="AP1116" i="3"/>
  <c r="AQ1116" i="3" s="1"/>
  <c r="J1116" i="3" s="1"/>
  <c r="AG1114" i="3" l="1"/>
  <c r="AK1114" i="3" s="1"/>
  <c r="AO1119" i="3"/>
  <c r="Z1118" i="3"/>
  <c r="AP1118" i="3" s="1"/>
  <c r="AQ1118" i="3" s="1"/>
  <c r="J1118" i="3" s="1"/>
  <c r="X1118" i="3"/>
  <c r="Y1118" i="3" s="1"/>
  <c r="AH1115" i="3"/>
  <c r="AI1115" i="3" s="1"/>
  <c r="AK1115" i="3" s="1"/>
  <c r="AL1115" i="3" s="1"/>
  <c r="AM1115" i="3" s="1"/>
  <c r="H1115" i="3" s="1"/>
  <c r="I1115" i="3" s="1"/>
  <c r="BA1115" i="3" s="1"/>
  <c r="AR1114" i="3"/>
  <c r="L1122" i="3"/>
  <c r="AB1117" i="3"/>
  <c r="AA1117" i="3"/>
  <c r="AC1117" i="3"/>
  <c r="AP1117" i="3"/>
  <c r="AQ1117" i="3" s="1"/>
  <c r="J1117" i="3" s="1"/>
  <c r="AD1116" i="3"/>
  <c r="AE1116" i="3"/>
  <c r="V1119" i="3"/>
  <c r="W1119" i="3" s="1"/>
  <c r="BB1113" i="3"/>
  <c r="BC1113" i="3"/>
  <c r="P1119" i="3"/>
  <c r="X1119" i="3" s="1"/>
  <c r="AU1119" i="3"/>
  <c r="AV1119" i="3" s="1"/>
  <c r="AJ1119" i="3"/>
  <c r="R1120" i="3"/>
  <c r="Q1120" i="3"/>
  <c r="T1120" i="3"/>
  <c r="S1120" i="3"/>
  <c r="O1120" i="3"/>
  <c r="AN1120" i="3"/>
  <c r="M1121" i="3"/>
  <c r="AX1112" i="3"/>
  <c r="AY1112" i="3" s="1"/>
  <c r="AX1113" i="3"/>
  <c r="AY1113" i="3" s="1"/>
  <c r="AS1114" i="3" l="1"/>
  <c r="AT1114" i="3" s="1"/>
  <c r="K1114" i="3" s="1"/>
  <c r="AA1118" i="3"/>
  <c r="AB1118" i="3"/>
  <c r="AE1118" i="3" s="1"/>
  <c r="AC1118" i="3"/>
  <c r="AR1115" i="3"/>
  <c r="U1119" i="3"/>
  <c r="Z1119" i="3" s="1"/>
  <c r="AP1119" i="3" s="1"/>
  <c r="AQ1119" i="3" s="1"/>
  <c r="J1119" i="3" s="1"/>
  <c r="AO1120" i="3"/>
  <c r="AS1115" i="3"/>
  <c r="Y1119" i="3"/>
  <c r="R1121" i="3"/>
  <c r="AN1121" i="3"/>
  <c r="S1121" i="3"/>
  <c r="T1121" i="3"/>
  <c r="Q1121" i="3"/>
  <c r="O1121" i="3"/>
  <c r="N1121" i="3"/>
  <c r="AF1116" i="3"/>
  <c r="AG1116" i="3" s="1"/>
  <c r="AD1117" i="3"/>
  <c r="AE1117" i="3"/>
  <c r="L1123" i="3"/>
  <c r="AL1114" i="3"/>
  <c r="AM1114" i="3" s="1"/>
  <c r="H1114" i="3" s="1"/>
  <c r="I1114" i="3" s="1"/>
  <c r="BA1114" i="3" s="1"/>
  <c r="BB1115" i="3" s="1"/>
  <c r="AJ1120" i="3"/>
  <c r="P1120" i="3"/>
  <c r="X1120" i="3" s="1"/>
  <c r="AU1120" i="3"/>
  <c r="AV1120" i="3" s="1"/>
  <c r="M1122" i="3"/>
  <c r="N1122" i="3" s="1"/>
  <c r="V1120" i="3"/>
  <c r="W1120" i="3" s="1"/>
  <c r="AD1118" i="3" l="1"/>
  <c r="AT1115" i="3"/>
  <c r="K1115" i="3" s="1"/>
  <c r="AX1115" i="3" s="1"/>
  <c r="AY1115" i="3" s="1"/>
  <c r="AO1121" i="3"/>
  <c r="AH1116" i="3"/>
  <c r="AI1116" i="3" s="1"/>
  <c r="AK1116" i="3" s="1"/>
  <c r="Y1120" i="3"/>
  <c r="AX1114" i="3"/>
  <c r="AY1114" i="3" s="1"/>
  <c r="M1123" i="3"/>
  <c r="N1123" i="3" s="1"/>
  <c r="BC1114" i="3"/>
  <c r="BB1114" i="3"/>
  <c r="U1120" i="3"/>
  <c r="Z1120" i="3" s="1"/>
  <c r="AJ1121" i="3"/>
  <c r="AU1121" i="3"/>
  <c r="AV1121" i="3" s="1"/>
  <c r="P1121" i="3"/>
  <c r="X1121" i="3" s="1"/>
  <c r="L1124" i="3"/>
  <c r="AF1117" i="3"/>
  <c r="AG1117" i="3" s="1"/>
  <c r="BC1115" i="3"/>
  <c r="AF1118" i="3"/>
  <c r="AG1118" i="3" s="1"/>
  <c r="V1121" i="3"/>
  <c r="W1121" i="3" s="1"/>
  <c r="AA1119" i="3"/>
  <c r="AC1119" i="3"/>
  <c r="AB1119" i="3"/>
  <c r="S1122" i="3"/>
  <c r="R1122" i="3"/>
  <c r="AN1122" i="3"/>
  <c r="T1122" i="3"/>
  <c r="O1122" i="3"/>
  <c r="Q1122" i="3"/>
  <c r="AS1116" i="3" l="1"/>
  <c r="AO1122" i="3"/>
  <c r="AR1116" i="3"/>
  <c r="AH1117" i="3"/>
  <c r="AI1117" i="3" s="1"/>
  <c r="AR1117" i="3" s="1"/>
  <c r="AH1118" i="3"/>
  <c r="AI1118" i="3" s="1"/>
  <c r="AR1118" i="3" s="1"/>
  <c r="Y1121" i="3"/>
  <c r="L1125" i="3"/>
  <c r="P1122" i="3"/>
  <c r="U1122" i="3" s="1"/>
  <c r="AJ1122" i="3"/>
  <c r="AU1122" i="3"/>
  <c r="AV1122" i="3" s="1"/>
  <c r="AL1116" i="3"/>
  <c r="AM1116" i="3" s="1"/>
  <c r="H1116" i="3" s="1"/>
  <c r="I1116" i="3" s="1"/>
  <c r="BA1116" i="3" s="1"/>
  <c r="M1124" i="3"/>
  <c r="N1124" i="3" s="1"/>
  <c r="AD1119" i="3"/>
  <c r="AE1119" i="3"/>
  <c r="V1122" i="3"/>
  <c r="W1122" i="3" s="1"/>
  <c r="U1121" i="3"/>
  <c r="Z1121" i="3" s="1"/>
  <c r="AP1121" i="3" s="1"/>
  <c r="AQ1121" i="3" s="1"/>
  <c r="J1121" i="3" s="1"/>
  <c r="AA1120" i="3"/>
  <c r="AC1120" i="3"/>
  <c r="AB1120" i="3"/>
  <c r="AP1120" i="3"/>
  <c r="AQ1120" i="3" s="1"/>
  <c r="J1120" i="3" s="1"/>
  <c r="R1123" i="3"/>
  <c r="T1123" i="3"/>
  <c r="AN1123" i="3"/>
  <c r="S1123" i="3"/>
  <c r="O1123" i="3"/>
  <c r="Q1123" i="3"/>
  <c r="AT1116" i="3" l="1"/>
  <c r="K1116" i="3" s="1"/>
  <c r="AX1116" i="3" s="1"/>
  <c r="AY1116" i="3" s="1"/>
  <c r="AK1117" i="3"/>
  <c r="AL1117" i="3" s="1"/>
  <c r="AM1117" i="3" s="1"/>
  <c r="H1117" i="3" s="1"/>
  <c r="I1117" i="3" s="1"/>
  <c r="BA1117" i="3" s="1"/>
  <c r="AS1117" i="3"/>
  <c r="AT1117" i="3" s="1"/>
  <c r="K1117" i="3" s="1"/>
  <c r="AS1118" i="3"/>
  <c r="AT1118" i="3" s="1"/>
  <c r="K1118" i="3" s="1"/>
  <c r="AX1118" i="3" s="1"/>
  <c r="AY1118" i="3" s="1"/>
  <c r="AK1118" i="3"/>
  <c r="AL1118" i="3" s="1"/>
  <c r="AM1118" i="3" s="1"/>
  <c r="H1118" i="3" s="1"/>
  <c r="I1118" i="3" s="1"/>
  <c r="BA1118" i="3" s="1"/>
  <c r="X1122" i="3"/>
  <c r="Z1122" i="3"/>
  <c r="AC1122" i="3" s="1"/>
  <c r="AO1123" i="3"/>
  <c r="BC1116" i="3"/>
  <c r="BB1116" i="3"/>
  <c r="AJ1123" i="3"/>
  <c r="P1123" i="3"/>
  <c r="X1123" i="3" s="1"/>
  <c r="AU1123" i="3"/>
  <c r="AV1123" i="3" s="1"/>
  <c r="AF1119" i="3"/>
  <c r="AH1119" i="3" s="1"/>
  <c r="AI1119" i="3" s="1"/>
  <c r="V1123" i="3"/>
  <c r="W1123" i="3" s="1"/>
  <c r="S1124" i="3"/>
  <c r="R1124" i="3"/>
  <c r="AN1124" i="3"/>
  <c r="T1124" i="3"/>
  <c r="Q1124" i="3"/>
  <c r="O1124" i="3"/>
  <c r="L1126" i="3"/>
  <c r="AE1120" i="3"/>
  <c r="AD1120" i="3"/>
  <c r="AB1121" i="3"/>
  <c r="AA1121" i="3"/>
  <c r="AC1121" i="3"/>
  <c r="M1125" i="3"/>
  <c r="N1125" i="3" s="1"/>
  <c r="AO1124" i="3" l="1"/>
  <c r="BC1118" i="3"/>
  <c r="AP1122" i="3"/>
  <c r="AQ1122" i="3" s="1"/>
  <c r="J1122" i="3" s="1"/>
  <c r="Y1122" i="3"/>
  <c r="AA1122" i="3"/>
  <c r="AX1117" i="3"/>
  <c r="AY1117" i="3" s="1"/>
  <c r="AB1122" i="3"/>
  <c r="AE1122" i="3" s="1"/>
  <c r="U1123" i="3"/>
  <c r="Z1123" i="3" s="1"/>
  <c r="AP1123" i="3" s="1"/>
  <c r="AQ1123" i="3" s="1"/>
  <c r="J1123" i="3" s="1"/>
  <c r="AR1119" i="3"/>
  <c r="Y1123" i="3"/>
  <c r="AE1121" i="3"/>
  <c r="AD1121" i="3"/>
  <c r="AG1119" i="3"/>
  <c r="AK1119" i="3" s="1"/>
  <c r="P1124" i="3"/>
  <c r="X1124" i="3" s="1"/>
  <c r="AU1124" i="3"/>
  <c r="AV1124" i="3" s="1"/>
  <c r="AJ1124" i="3"/>
  <c r="Q1125" i="3"/>
  <c r="AN1125" i="3"/>
  <c r="T1125" i="3"/>
  <c r="S1125" i="3"/>
  <c r="R1125" i="3"/>
  <c r="O1125" i="3"/>
  <c r="M1126" i="3"/>
  <c r="N1126" i="3" s="1"/>
  <c r="BB1117" i="3"/>
  <c r="BC1117" i="3"/>
  <c r="AF1120" i="3"/>
  <c r="AG1120" i="3" s="1"/>
  <c r="V1124" i="3"/>
  <c r="W1124" i="3" s="1"/>
  <c r="BB1118" i="3"/>
  <c r="L1127" i="3"/>
  <c r="AB1123" i="3" l="1"/>
  <c r="AD1123" i="3" s="1"/>
  <c r="AC1123" i="3"/>
  <c r="AA1123" i="3"/>
  <c r="AD1122" i="3"/>
  <c r="AS1119" i="3"/>
  <c r="AT1119" i="3" s="1"/>
  <c r="K1119" i="3" s="1"/>
  <c r="Y1124" i="3"/>
  <c r="AF1121" i="3"/>
  <c r="AH1121" i="3" s="1"/>
  <c r="AI1121" i="3" s="1"/>
  <c r="L1128" i="3"/>
  <c r="AH1120" i="3"/>
  <c r="AI1120" i="3" s="1"/>
  <c r="P1125" i="3"/>
  <c r="X1125" i="3" s="1"/>
  <c r="AU1125" i="3"/>
  <c r="AV1125" i="3" s="1"/>
  <c r="AJ1125" i="3"/>
  <c r="M1127" i="3"/>
  <c r="AF1122" i="3"/>
  <c r="AG1122" i="3" s="1"/>
  <c r="U1124" i="3"/>
  <c r="Z1124" i="3" s="1"/>
  <c r="V1125" i="3"/>
  <c r="W1125" i="3" s="1"/>
  <c r="R1126" i="3"/>
  <c r="AN1126" i="3"/>
  <c r="Q1126" i="3"/>
  <c r="O1126" i="3"/>
  <c r="T1126" i="3"/>
  <c r="S1126" i="3"/>
  <c r="AO1125" i="3"/>
  <c r="AL1119" i="3"/>
  <c r="AM1119" i="3" s="1"/>
  <c r="H1119" i="3" s="1"/>
  <c r="I1119" i="3" s="1"/>
  <c r="BA1119" i="3" s="1"/>
  <c r="AE1123" i="3" l="1"/>
  <c r="AF1123" i="3" s="1"/>
  <c r="AH1123" i="3" s="1"/>
  <c r="AI1123" i="3" s="1"/>
  <c r="AO1126" i="3"/>
  <c r="AX1119" i="3"/>
  <c r="AY1119" i="3" s="1"/>
  <c r="U1125" i="3"/>
  <c r="Z1125" i="3" s="1"/>
  <c r="AA1125" i="3" s="1"/>
  <c r="AH1122" i="3"/>
  <c r="AI1122" i="3" s="1"/>
  <c r="AK1122" i="3" s="1"/>
  <c r="Y1125" i="3"/>
  <c r="AR1121" i="3"/>
  <c r="L1129" i="3"/>
  <c r="M1128" i="3"/>
  <c r="N1128" i="3" s="1"/>
  <c r="AJ1126" i="3"/>
  <c r="P1126" i="3"/>
  <c r="X1126" i="3" s="1"/>
  <c r="AU1126" i="3"/>
  <c r="AV1126" i="3" s="1"/>
  <c r="AG1121" i="3"/>
  <c r="AK1121" i="3" s="1"/>
  <c r="AC1124" i="3"/>
  <c r="AA1124" i="3"/>
  <c r="AB1124" i="3"/>
  <c r="BC1119" i="3"/>
  <c r="BB1119" i="3"/>
  <c r="R1127" i="3"/>
  <c r="Q1127" i="3"/>
  <c r="O1127" i="3"/>
  <c r="S1127" i="3"/>
  <c r="T1127" i="3"/>
  <c r="AN1127" i="3"/>
  <c r="N1127" i="3"/>
  <c r="AP1124" i="3"/>
  <c r="AQ1124" i="3" s="1"/>
  <c r="J1124" i="3" s="1"/>
  <c r="V1126" i="3"/>
  <c r="W1126" i="3" s="1"/>
  <c r="AS1120" i="3"/>
  <c r="AR1120" i="3"/>
  <c r="AK1120" i="3"/>
  <c r="AG1123" i="3" l="1"/>
  <c r="AB1125" i="3"/>
  <c r="AP1125" i="3"/>
  <c r="AQ1125" i="3" s="1"/>
  <c r="J1125" i="3" s="1"/>
  <c r="AC1125" i="3"/>
  <c r="AE1125" i="3" s="1"/>
  <c r="AS1122" i="3"/>
  <c r="AT1120" i="3"/>
  <c r="K1120" i="3" s="1"/>
  <c r="AX1120" i="3" s="1"/>
  <c r="AY1120" i="3" s="1"/>
  <c r="AR1122" i="3"/>
  <c r="AL1122" i="3"/>
  <c r="AM1122" i="3" s="1"/>
  <c r="H1122" i="3" s="1"/>
  <c r="I1122" i="3" s="1"/>
  <c r="BA1122" i="3" s="1"/>
  <c r="AS1121" i="3"/>
  <c r="AT1121" i="3" s="1"/>
  <c r="K1121" i="3" s="1"/>
  <c r="Y1126" i="3"/>
  <c r="U1126" i="3"/>
  <c r="Z1126" i="3" s="1"/>
  <c r="AO1127" i="3"/>
  <c r="AL1120" i="3"/>
  <c r="AM1120" i="3" s="1"/>
  <c r="H1120" i="3" s="1"/>
  <c r="I1120" i="3" s="1"/>
  <c r="BA1120" i="3" s="1"/>
  <c r="V1127" i="3"/>
  <c r="W1127" i="3" s="1"/>
  <c r="S1128" i="3"/>
  <c r="Q1128" i="3"/>
  <c r="T1128" i="3"/>
  <c r="AN1128" i="3"/>
  <c r="O1128" i="3"/>
  <c r="R1128" i="3"/>
  <c r="AK1123" i="3"/>
  <c r="AE1124" i="3"/>
  <c r="AD1124" i="3"/>
  <c r="L1130" i="3"/>
  <c r="M1129" i="3"/>
  <c r="AJ1127" i="3"/>
  <c r="P1127" i="3"/>
  <c r="X1127" i="3" s="1"/>
  <c r="AU1127" i="3"/>
  <c r="AV1127" i="3" s="1"/>
  <c r="AL1121" i="3"/>
  <c r="AM1121" i="3" s="1"/>
  <c r="H1121" i="3" s="1"/>
  <c r="I1121" i="3" s="1"/>
  <c r="BA1121" i="3" s="1"/>
  <c r="AS1123" i="3"/>
  <c r="AR1123" i="3"/>
  <c r="AT1122" i="3" l="1"/>
  <c r="K1122" i="3" s="1"/>
  <c r="AX1122" i="3" s="1"/>
  <c r="AY1122" i="3" s="1"/>
  <c r="AD1125" i="3"/>
  <c r="AT1123" i="3"/>
  <c r="K1123" i="3" s="1"/>
  <c r="BB1122" i="3"/>
  <c r="U1127" i="3"/>
  <c r="Z1127" i="3" s="1"/>
  <c r="AP1127" i="3" s="1"/>
  <c r="AQ1127" i="3" s="1"/>
  <c r="J1127" i="3" s="1"/>
  <c r="Y1127" i="3"/>
  <c r="R1129" i="3"/>
  <c r="O1129" i="3"/>
  <c r="Q1129" i="3"/>
  <c r="S1129" i="3"/>
  <c r="T1129" i="3"/>
  <c r="AN1129" i="3"/>
  <c r="AF1124" i="3"/>
  <c r="AH1124" i="3" s="1"/>
  <c r="AI1124" i="3" s="1"/>
  <c r="M1130" i="3"/>
  <c r="N1130" i="3" s="1"/>
  <c r="AL1123" i="3"/>
  <c r="AM1123" i="3" s="1"/>
  <c r="H1123" i="3" s="1"/>
  <c r="I1123" i="3" s="1"/>
  <c r="BA1123" i="3" s="1"/>
  <c r="V1128" i="3"/>
  <c r="W1128" i="3" s="1"/>
  <c r="BC1122" i="3"/>
  <c r="P1128" i="3"/>
  <c r="X1128" i="3" s="1"/>
  <c r="AJ1128" i="3"/>
  <c r="AU1128" i="3"/>
  <c r="AV1128" i="3" s="1"/>
  <c r="AC1126" i="3"/>
  <c r="AA1126" i="3"/>
  <c r="AB1126" i="3"/>
  <c r="N1129" i="3"/>
  <c r="AO1128" i="3"/>
  <c r="AX1121" i="3"/>
  <c r="AY1121" i="3" s="1"/>
  <c r="AP1126" i="3"/>
  <c r="AQ1126" i="3" s="1"/>
  <c r="J1126" i="3" s="1"/>
  <c r="BC1121" i="3"/>
  <c r="BB1121" i="3"/>
  <c r="AF1125" i="3"/>
  <c r="AH1125" i="3" s="1"/>
  <c r="AI1125" i="3" s="1"/>
  <c r="BB1120" i="3"/>
  <c r="BC1120" i="3"/>
  <c r="L1131" i="3"/>
  <c r="AB1127" i="3" l="1"/>
  <c r="AE1127" i="3" s="1"/>
  <c r="AC1127" i="3"/>
  <c r="AG1125" i="3"/>
  <c r="AK1125" i="3" s="1"/>
  <c r="AA1127" i="3"/>
  <c r="AX1123" i="3"/>
  <c r="AY1123" i="3" s="1"/>
  <c r="AG1124" i="3"/>
  <c r="AK1124" i="3" s="1"/>
  <c r="AO1129" i="3"/>
  <c r="AR1124" i="3"/>
  <c r="BC1123" i="3"/>
  <c r="BB1123" i="3"/>
  <c r="Y1128" i="3"/>
  <c r="S1130" i="3"/>
  <c r="R1130" i="3"/>
  <c r="T1130" i="3"/>
  <c r="AN1130" i="3"/>
  <c r="O1130" i="3"/>
  <c r="Q1130" i="3"/>
  <c r="AR1125" i="3"/>
  <c r="M1131" i="3"/>
  <c r="N1131" i="3" s="1"/>
  <c r="AE1126" i="3"/>
  <c r="AD1126" i="3"/>
  <c r="U1128" i="3"/>
  <c r="Z1128" i="3" s="1"/>
  <c r="P1129" i="3"/>
  <c r="U1129" i="3" s="1"/>
  <c r="AU1129" i="3"/>
  <c r="AV1129" i="3" s="1"/>
  <c r="AJ1129" i="3"/>
  <c r="L1132" i="3"/>
  <c r="V1129" i="3"/>
  <c r="W1129" i="3" s="1"/>
  <c r="AD1127" i="3" l="1"/>
  <c r="AS1125" i="3"/>
  <c r="AS1124" i="3"/>
  <c r="AT1124" i="3" s="1"/>
  <c r="K1124" i="3" s="1"/>
  <c r="AX1124" i="3" s="1"/>
  <c r="AY1124" i="3" s="1"/>
  <c r="Z1129" i="3"/>
  <c r="AC1129" i="3" s="1"/>
  <c r="AT1125" i="3"/>
  <c r="K1125" i="3" s="1"/>
  <c r="AX1125" i="3" s="1"/>
  <c r="AY1125" i="3" s="1"/>
  <c r="X1129" i="3"/>
  <c r="AB1129" i="3" s="1"/>
  <c r="AC1128" i="3"/>
  <c r="AA1128" i="3"/>
  <c r="AB1128" i="3"/>
  <c r="AL1124" i="3"/>
  <c r="AM1124" i="3" s="1"/>
  <c r="H1124" i="3" s="1"/>
  <c r="I1124" i="3" s="1"/>
  <c r="BA1124" i="3" s="1"/>
  <c r="AO1130" i="3"/>
  <c r="AP1128" i="3"/>
  <c r="AQ1128" i="3" s="1"/>
  <c r="J1128" i="3" s="1"/>
  <c r="AL1125" i="3"/>
  <c r="AM1125" i="3" s="1"/>
  <c r="H1125" i="3" s="1"/>
  <c r="I1125" i="3" s="1"/>
  <c r="BA1125" i="3" s="1"/>
  <c r="L1133" i="3"/>
  <c r="R1131" i="3"/>
  <c r="AN1131" i="3"/>
  <c r="Q1131" i="3"/>
  <c r="O1131" i="3"/>
  <c r="S1131" i="3"/>
  <c r="T1131" i="3"/>
  <c r="AJ1130" i="3"/>
  <c r="P1130" i="3"/>
  <c r="U1130" i="3" s="1"/>
  <c r="AU1130" i="3"/>
  <c r="AV1130" i="3" s="1"/>
  <c r="M1132" i="3"/>
  <c r="N1132" i="3" s="1"/>
  <c r="V1130" i="3"/>
  <c r="W1130" i="3" s="1"/>
  <c r="AF1126" i="3"/>
  <c r="AG1126" i="3" s="1"/>
  <c r="AF1127" i="3"/>
  <c r="AH1127" i="3" s="1"/>
  <c r="AI1127" i="3" s="1"/>
  <c r="Y1129" i="3" l="1"/>
  <c r="AA1129" i="3"/>
  <c r="AP1129" i="3"/>
  <c r="AQ1129" i="3" s="1"/>
  <c r="J1129" i="3" s="1"/>
  <c r="AG1127" i="3"/>
  <c r="AH1126" i="3"/>
  <c r="AI1126" i="3" s="1"/>
  <c r="AR1126" i="3" s="1"/>
  <c r="Z1130" i="3"/>
  <c r="AC1130" i="3" s="1"/>
  <c r="AO1131" i="3"/>
  <c r="AS1126" i="3"/>
  <c r="V1131" i="3"/>
  <c r="W1131" i="3" s="1"/>
  <c r="L1134" i="3"/>
  <c r="AD1128" i="3"/>
  <c r="AE1128" i="3"/>
  <c r="P1131" i="3"/>
  <c r="X1131" i="3" s="1"/>
  <c r="AJ1131" i="3"/>
  <c r="AU1131" i="3"/>
  <c r="AV1131" i="3" s="1"/>
  <c r="BB1124" i="3"/>
  <c r="BC1124" i="3"/>
  <c r="M1133" i="3"/>
  <c r="N1133" i="3" s="1"/>
  <c r="BB1125" i="3"/>
  <c r="BC1125" i="3"/>
  <c r="AS1127" i="3"/>
  <c r="AR1127" i="3"/>
  <c r="X1130" i="3"/>
  <c r="AK1127" i="3"/>
  <c r="AD1129" i="3"/>
  <c r="AE1129" i="3"/>
  <c r="R1132" i="3"/>
  <c r="Q1132" i="3"/>
  <c r="S1132" i="3"/>
  <c r="T1132" i="3"/>
  <c r="AN1132" i="3"/>
  <c r="O1132" i="3"/>
  <c r="AK1126" i="3" l="1"/>
  <c r="AL1126" i="3" s="1"/>
  <c r="AM1126" i="3" s="1"/>
  <c r="H1126" i="3" s="1"/>
  <c r="I1126" i="3" s="1"/>
  <c r="BA1126" i="3" s="1"/>
  <c r="BC1126" i="3" s="1"/>
  <c r="AT1127" i="3"/>
  <c r="K1127" i="3" s="1"/>
  <c r="AX1127" i="3" s="1"/>
  <c r="AY1127" i="3" s="1"/>
  <c r="AT1126" i="3"/>
  <c r="K1126" i="3" s="1"/>
  <c r="AX1126" i="3" s="1"/>
  <c r="AY1126" i="3" s="1"/>
  <c r="AO1132" i="3"/>
  <c r="U1131" i="3"/>
  <c r="Z1131" i="3" s="1"/>
  <c r="Y1131" i="3"/>
  <c r="Y1130" i="3"/>
  <c r="AP1130" i="3"/>
  <c r="AQ1130" i="3" s="1"/>
  <c r="J1130" i="3" s="1"/>
  <c r="M1134" i="3"/>
  <c r="N1134" i="3" s="1"/>
  <c r="AF1129" i="3"/>
  <c r="AH1129" i="3" s="1"/>
  <c r="AI1129" i="3" s="1"/>
  <c r="AU1132" i="3"/>
  <c r="AV1132" i="3" s="1"/>
  <c r="P1132" i="3"/>
  <c r="U1132" i="3" s="1"/>
  <c r="AJ1132" i="3"/>
  <c r="AF1128" i="3"/>
  <c r="AG1128" i="3" s="1"/>
  <c r="T1133" i="3"/>
  <c r="R1133" i="3"/>
  <c r="AN1133" i="3"/>
  <c r="Q1133" i="3"/>
  <c r="S1133" i="3"/>
  <c r="O1133" i="3"/>
  <c r="AL1127" i="3"/>
  <c r="AM1127" i="3" s="1"/>
  <c r="H1127" i="3" s="1"/>
  <c r="I1127" i="3" s="1"/>
  <c r="BA1127" i="3" s="1"/>
  <c r="L1135" i="3"/>
  <c r="V1132" i="3"/>
  <c r="W1132" i="3" s="1"/>
  <c r="AA1130" i="3"/>
  <c r="AB1130" i="3"/>
  <c r="BB1126" i="3" l="1"/>
  <c r="AG1129" i="3"/>
  <c r="AH1128" i="3"/>
  <c r="AI1128" i="3" s="1"/>
  <c r="AK1128" i="3" s="1"/>
  <c r="AL1128" i="3" s="1"/>
  <c r="AM1128" i="3" s="1"/>
  <c r="H1128" i="3" s="1"/>
  <c r="I1128" i="3" s="1"/>
  <c r="BA1128" i="3" s="1"/>
  <c r="Z1132" i="3"/>
  <c r="AC1132" i="3" s="1"/>
  <c r="BC1127" i="3"/>
  <c r="BB1127" i="3"/>
  <c r="AA1131" i="3"/>
  <c r="AC1131" i="3"/>
  <c r="AB1131" i="3"/>
  <c r="AK1129" i="3"/>
  <c r="P1133" i="3"/>
  <c r="U1133" i="3" s="1"/>
  <c r="AJ1133" i="3"/>
  <c r="AU1133" i="3"/>
  <c r="AV1133" i="3" s="1"/>
  <c r="AR1129" i="3"/>
  <c r="AS1129" i="3"/>
  <c r="X1132" i="3"/>
  <c r="AO1133" i="3"/>
  <c r="S1134" i="3"/>
  <c r="O1134" i="3"/>
  <c r="R1134" i="3"/>
  <c r="AN1134" i="3"/>
  <c r="AO1134" i="3" s="1"/>
  <c r="Q1134" i="3"/>
  <c r="T1134" i="3"/>
  <c r="AE1130" i="3"/>
  <c r="AD1130" i="3"/>
  <c r="V1133" i="3"/>
  <c r="W1133" i="3" s="1"/>
  <c r="L1136" i="3"/>
  <c r="AP1131" i="3"/>
  <c r="AQ1131" i="3" s="1"/>
  <c r="J1131" i="3" s="1"/>
  <c r="M1135" i="3"/>
  <c r="N1135" i="3" s="1"/>
  <c r="AR1128" i="3" l="1"/>
  <c r="AS1128" i="3"/>
  <c r="Z1133" i="3"/>
  <c r="AC1133" i="3" s="1"/>
  <c r="AA1132" i="3"/>
  <c r="AT1128" i="3"/>
  <c r="K1128" i="3" s="1"/>
  <c r="AX1128" i="3" s="1"/>
  <c r="AY1128" i="3" s="1"/>
  <c r="BC1128" i="3"/>
  <c r="BB1128" i="3"/>
  <c r="V1134" i="3"/>
  <c r="W1134" i="3" s="1"/>
  <c r="AL1129" i="3"/>
  <c r="AM1129" i="3" s="1"/>
  <c r="H1129" i="3" s="1"/>
  <c r="I1129" i="3" s="1"/>
  <c r="BA1129" i="3" s="1"/>
  <c r="AE1131" i="3"/>
  <c r="AD1131" i="3"/>
  <c r="AJ1134" i="3"/>
  <c r="AU1134" i="3"/>
  <c r="AV1134" i="3" s="1"/>
  <c r="P1134" i="3"/>
  <c r="U1134" i="3" s="1"/>
  <c r="M1136" i="3"/>
  <c r="N1136" i="3" s="1"/>
  <c r="AT1129" i="3"/>
  <c r="K1129" i="3" s="1"/>
  <c r="X1133" i="3"/>
  <c r="AF1130" i="3"/>
  <c r="AH1130" i="3" s="1"/>
  <c r="AI1130" i="3" s="1"/>
  <c r="AP1132" i="3"/>
  <c r="AQ1132" i="3" s="1"/>
  <c r="J1132" i="3" s="1"/>
  <c r="Y1132" i="3"/>
  <c r="L1137" i="3"/>
  <c r="AB1132" i="3"/>
  <c r="R1135" i="3"/>
  <c r="O1135" i="3"/>
  <c r="Q1135" i="3"/>
  <c r="T1135" i="3"/>
  <c r="S1135" i="3"/>
  <c r="AN1135" i="3"/>
  <c r="AA1133" i="3" l="1"/>
  <c r="X1134" i="3"/>
  <c r="Y1134" i="3" s="1"/>
  <c r="AO1135" i="3"/>
  <c r="Z1134" i="3"/>
  <c r="AA1134" i="3" s="1"/>
  <c r="BC1129" i="3"/>
  <c r="BB1129" i="3"/>
  <c r="AR1130" i="3"/>
  <c r="AG1130" i="3"/>
  <c r="AK1130" i="3" s="1"/>
  <c r="M1137" i="3"/>
  <c r="N1137" i="3"/>
  <c r="AP1133" i="3"/>
  <c r="AQ1133" i="3" s="1"/>
  <c r="J1133" i="3" s="1"/>
  <c r="Y1133" i="3"/>
  <c r="AX1129" i="3"/>
  <c r="AY1129" i="3" s="1"/>
  <c r="AJ1135" i="3"/>
  <c r="P1135" i="3"/>
  <c r="X1135" i="3" s="1"/>
  <c r="AU1135" i="3"/>
  <c r="AV1135" i="3" s="1"/>
  <c r="L1138" i="3"/>
  <c r="AF1131" i="3"/>
  <c r="AH1131" i="3" s="1"/>
  <c r="AI1131" i="3" s="1"/>
  <c r="AB1133" i="3"/>
  <c r="AE1132" i="3"/>
  <c r="AD1132" i="3"/>
  <c r="V1135" i="3"/>
  <c r="W1135" i="3" s="1"/>
  <c r="R1136" i="3"/>
  <c r="S1136" i="3"/>
  <c r="Q1136" i="3"/>
  <c r="O1136" i="3"/>
  <c r="T1136" i="3"/>
  <c r="AN1136" i="3"/>
  <c r="AB1134" i="3" l="1"/>
  <c r="AD1134" i="3" s="1"/>
  <c r="AP1134" i="3"/>
  <c r="AQ1134" i="3" s="1"/>
  <c r="J1134" i="3" s="1"/>
  <c r="AC1134" i="3"/>
  <c r="U1135" i="3"/>
  <c r="Z1135" i="3" s="1"/>
  <c r="AC1135" i="3" s="1"/>
  <c r="AS1130" i="3"/>
  <c r="AT1130" i="3" s="1"/>
  <c r="K1130" i="3" s="1"/>
  <c r="AG1131" i="3"/>
  <c r="AS1131" i="3" s="1"/>
  <c r="AO1136" i="3"/>
  <c r="AR1131" i="3"/>
  <c r="Y1135" i="3"/>
  <c r="M1138" i="3"/>
  <c r="S1137" i="3"/>
  <c r="R1137" i="3"/>
  <c r="T1137" i="3"/>
  <c r="Q1137" i="3"/>
  <c r="O1137" i="3"/>
  <c r="AN1137" i="3"/>
  <c r="AF1132" i="3"/>
  <c r="AH1132" i="3" s="1"/>
  <c r="AI1132" i="3" s="1"/>
  <c r="AG1132" i="3"/>
  <c r="V1136" i="3"/>
  <c r="W1136" i="3" s="1"/>
  <c r="AU1136" i="3"/>
  <c r="AV1136" i="3" s="1"/>
  <c r="P1136" i="3"/>
  <c r="X1136" i="3" s="1"/>
  <c r="AJ1136" i="3"/>
  <c r="AL1130" i="3"/>
  <c r="AM1130" i="3" s="1"/>
  <c r="H1130" i="3" s="1"/>
  <c r="I1130" i="3" s="1"/>
  <c r="BA1130" i="3" s="1"/>
  <c r="AA1135" i="3"/>
  <c r="L1139" i="3"/>
  <c r="AE1133" i="3"/>
  <c r="AD1133" i="3"/>
  <c r="AE1134" i="3" l="1"/>
  <c r="AK1131" i="3"/>
  <c r="AL1131" i="3" s="1"/>
  <c r="AM1131" i="3" s="1"/>
  <c r="H1131" i="3" s="1"/>
  <c r="I1131" i="3" s="1"/>
  <c r="BA1131" i="3" s="1"/>
  <c r="AB1135" i="3"/>
  <c r="AD1135" i="3" s="1"/>
  <c r="AP1135" i="3"/>
  <c r="AQ1135" i="3" s="1"/>
  <c r="J1135" i="3" s="1"/>
  <c r="AS1132" i="3"/>
  <c r="AR1132" i="3"/>
  <c r="BC1130" i="3"/>
  <c r="BB1130" i="3"/>
  <c r="Y1136" i="3"/>
  <c r="P1137" i="3"/>
  <c r="U1137" i="3" s="1"/>
  <c r="AJ1137" i="3"/>
  <c r="AU1137" i="3"/>
  <c r="AV1137" i="3" s="1"/>
  <c r="R1138" i="3"/>
  <c r="S1138" i="3"/>
  <c r="Q1138" i="3"/>
  <c r="O1138" i="3"/>
  <c r="AN1138" i="3"/>
  <c r="T1138" i="3"/>
  <c r="N1138" i="3"/>
  <c r="AE1135" i="3"/>
  <c r="V1137" i="3"/>
  <c r="W1137" i="3" s="1"/>
  <c r="AX1130" i="3"/>
  <c r="AY1130" i="3" s="1"/>
  <c r="L1140" i="3"/>
  <c r="M1139" i="3"/>
  <c r="N1139" i="3" s="1"/>
  <c r="AF1134" i="3"/>
  <c r="AH1134" i="3" s="1"/>
  <c r="AI1134" i="3" s="1"/>
  <c r="U1136" i="3"/>
  <c r="Z1136" i="3" s="1"/>
  <c r="AP1136" i="3" s="1"/>
  <c r="AQ1136" i="3" s="1"/>
  <c r="J1136" i="3" s="1"/>
  <c r="AK1132" i="3"/>
  <c r="AF1133" i="3"/>
  <c r="AH1133" i="3" s="1"/>
  <c r="AI1133" i="3" s="1"/>
  <c r="AO1137" i="3"/>
  <c r="AT1131" i="3"/>
  <c r="K1131" i="3" s="1"/>
  <c r="AT1132" i="3" l="1"/>
  <c r="K1132" i="3" s="1"/>
  <c r="AX1132" i="3" s="1"/>
  <c r="AY1132" i="3" s="1"/>
  <c r="Z1137" i="3"/>
  <c r="AC1137" i="3" s="1"/>
  <c r="AG1133" i="3"/>
  <c r="AK1133" i="3" s="1"/>
  <c r="AG1134" i="3"/>
  <c r="AK1134" i="3" s="1"/>
  <c r="AR1133" i="3"/>
  <c r="AR1134" i="3"/>
  <c r="AL1132" i="3"/>
  <c r="AM1132" i="3" s="1"/>
  <c r="H1132" i="3" s="1"/>
  <c r="I1132" i="3" s="1"/>
  <c r="BA1132" i="3" s="1"/>
  <c r="L1141" i="3"/>
  <c r="P1138" i="3"/>
  <c r="X1138" i="3" s="1"/>
  <c r="AU1138" i="3"/>
  <c r="AV1138" i="3" s="1"/>
  <c r="AJ1138" i="3"/>
  <c r="X1137" i="3"/>
  <c r="AA1137" i="3" s="1"/>
  <c r="AF1135" i="3"/>
  <c r="AG1135" i="3" s="1"/>
  <c r="M1140" i="3"/>
  <c r="N1140" i="3" s="1"/>
  <c r="BC1131" i="3"/>
  <c r="BB1131" i="3"/>
  <c r="AA1136" i="3"/>
  <c r="AB1136" i="3"/>
  <c r="AC1136" i="3"/>
  <c r="AX1131" i="3"/>
  <c r="AY1131" i="3" s="1"/>
  <c r="V1138" i="3"/>
  <c r="W1138" i="3" s="1"/>
  <c r="R1139" i="3"/>
  <c r="Q1139" i="3"/>
  <c r="AN1139" i="3"/>
  <c r="S1139" i="3"/>
  <c r="T1139" i="3"/>
  <c r="O1139" i="3"/>
  <c r="AO1138" i="3"/>
  <c r="AS1134" i="3" l="1"/>
  <c r="AT1134" i="3" s="1"/>
  <c r="K1134" i="3" s="1"/>
  <c r="AX1134" i="3" s="1"/>
  <c r="AY1134" i="3" s="1"/>
  <c r="AS1133" i="3"/>
  <c r="AT1133" i="3" s="1"/>
  <c r="K1133" i="3" s="1"/>
  <c r="U1138" i="3"/>
  <c r="Z1138" i="3" s="1"/>
  <c r="M1141" i="3"/>
  <c r="L1142" i="3"/>
  <c r="V1139" i="3"/>
  <c r="W1139" i="3" s="1"/>
  <c r="Y1137" i="3"/>
  <c r="AP1137" i="3"/>
  <c r="AQ1137" i="3" s="1"/>
  <c r="J1137" i="3" s="1"/>
  <c r="Y1138" i="3"/>
  <c r="AH1135" i="3"/>
  <c r="AI1135" i="3" s="1"/>
  <c r="AE1136" i="3"/>
  <c r="AD1136" i="3"/>
  <c r="AL1133" i="3"/>
  <c r="AM1133" i="3" s="1"/>
  <c r="H1133" i="3" s="1"/>
  <c r="I1133" i="3" s="1"/>
  <c r="BA1133" i="3" s="1"/>
  <c r="BB1132" i="3"/>
  <c r="BC1132" i="3"/>
  <c r="AL1134" i="3"/>
  <c r="AM1134" i="3" s="1"/>
  <c r="H1134" i="3" s="1"/>
  <c r="I1134" i="3" s="1"/>
  <c r="BA1134" i="3" s="1"/>
  <c r="AO1139" i="3"/>
  <c r="AJ1139" i="3"/>
  <c r="P1139" i="3"/>
  <c r="U1139" i="3" s="1"/>
  <c r="AU1139" i="3"/>
  <c r="AV1139" i="3" s="1"/>
  <c r="S1140" i="3"/>
  <c r="O1140" i="3"/>
  <c r="R1140" i="3"/>
  <c r="AN1140" i="3"/>
  <c r="Q1140" i="3"/>
  <c r="T1140" i="3"/>
  <c r="AB1137" i="3"/>
  <c r="AO1140" i="3" l="1"/>
  <c r="Z1139" i="3"/>
  <c r="X1139" i="3"/>
  <c r="AA1139" i="3" s="1"/>
  <c r="AC1139" i="3"/>
  <c r="BC1134" i="3"/>
  <c r="BB1134" i="3"/>
  <c r="AX1133" i="3"/>
  <c r="AY1133" i="3" s="1"/>
  <c r="AS1135" i="3"/>
  <c r="AR1135" i="3"/>
  <c r="M1142" i="3"/>
  <c r="N1142" i="3" s="1"/>
  <c r="AJ1140" i="3"/>
  <c r="P1140" i="3"/>
  <c r="X1140" i="3" s="1"/>
  <c r="AU1140" i="3"/>
  <c r="AV1140" i="3" s="1"/>
  <c r="BB1133" i="3"/>
  <c r="BC1133" i="3"/>
  <c r="AK1135" i="3"/>
  <c r="AE1137" i="3"/>
  <c r="AD1137" i="3"/>
  <c r="AB1138" i="3"/>
  <c r="AA1138" i="3"/>
  <c r="AC1138" i="3"/>
  <c r="L1143" i="3"/>
  <c r="V1140" i="3"/>
  <c r="W1140" i="3" s="1"/>
  <c r="AP1138" i="3"/>
  <c r="AQ1138" i="3" s="1"/>
  <c r="J1138" i="3" s="1"/>
  <c r="R1141" i="3"/>
  <c r="AN1141" i="3"/>
  <c r="T1141" i="3"/>
  <c r="S1141" i="3"/>
  <c r="Q1141" i="3"/>
  <c r="O1141" i="3"/>
  <c r="N1141" i="3"/>
  <c r="AF1136" i="3"/>
  <c r="AG1136" i="3" s="1"/>
  <c r="AB1139" i="3" l="1"/>
  <c r="AP1139" i="3"/>
  <c r="AQ1139" i="3" s="1"/>
  <c r="J1139" i="3" s="1"/>
  <c r="Y1139" i="3"/>
  <c r="AT1135" i="3"/>
  <c r="K1135" i="3" s="1"/>
  <c r="AH1136" i="3"/>
  <c r="AI1136" i="3" s="1"/>
  <c r="AK1136" i="3" s="1"/>
  <c r="AL1136" i="3" s="1"/>
  <c r="AM1136" i="3" s="1"/>
  <c r="H1136" i="3" s="1"/>
  <c r="I1136" i="3" s="1"/>
  <c r="BA1136" i="3" s="1"/>
  <c r="Y1140" i="3"/>
  <c r="U1140" i="3"/>
  <c r="Z1140" i="3" s="1"/>
  <c r="AP1140" i="3" s="1"/>
  <c r="AQ1140" i="3" s="1"/>
  <c r="J1140" i="3" s="1"/>
  <c r="S1142" i="3"/>
  <c r="O1142" i="3"/>
  <c r="R1142" i="3"/>
  <c r="T1142" i="3"/>
  <c r="Q1142" i="3"/>
  <c r="AN1142" i="3"/>
  <c r="AJ1141" i="3"/>
  <c r="P1141" i="3"/>
  <c r="X1141" i="3" s="1"/>
  <c r="AU1141" i="3"/>
  <c r="AV1141" i="3" s="1"/>
  <c r="AF1137" i="3"/>
  <c r="AH1137" i="3" s="1"/>
  <c r="AI1137" i="3" s="1"/>
  <c r="AE1139" i="3"/>
  <c r="AD1139" i="3"/>
  <c r="AL1135" i="3"/>
  <c r="AM1135" i="3" s="1"/>
  <c r="H1135" i="3" s="1"/>
  <c r="I1135" i="3" s="1"/>
  <c r="BA1135" i="3" s="1"/>
  <c r="AX1135" i="3"/>
  <c r="AY1135" i="3" s="1"/>
  <c r="AE1138" i="3"/>
  <c r="AD1138" i="3"/>
  <c r="V1141" i="3"/>
  <c r="W1141" i="3" s="1"/>
  <c r="M1143" i="3"/>
  <c r="N1143" i="3" s="1"/>
  <c r="AO1141" i="3"/>
  <c r="L1144" i="3"/>
  <c r="AO1142" i="3" l="1"/>
  <c r="AS1136" i="3"/>
  <c r="AR1136" i="3"/>
  <c r="AT1136" i="3" s="1"/>
  <c r="K1136" i="3" s="1"/>
  <c r="AG1137" i="3"/>
  <c r="U1141" i="3"/>
  <c r="Z1141" i="3" s="1"/>
  <c r="AP1141" i="3" s="1"/>
  <c r="AQ1141" i="3" s="1"/>
  <c r="J1141" i="3" s="1"/>
  <c r="AS1137" i="3"/>
  <c r="AR1137" i="3"/>
  <c r="BC1136" i="3"/>
  <c r="BB1136" i="3"/>
  <c r="AF1138" i="3"/>
  <c r="AH1138" i="3" s="1"/>
  <c r="AI1138" i="3" s="1"/>
  <c r="M1144" i="3"/>
  <c r="BC1135" i="3"/>
  <c r="BB1135" i="3"/>
  <c r="L1145" i="3"/>
  <c r="AF1139" i="3"/>
  <c r="AG1139" i="3" s="1"/>
  <c r="AC1140" i="3"/>
  <c r="AB1140" i="3"/>
  <c r="AA1140" i="3"/>
  <c r="Y1141" i="3"/>
  <c r="AK1137" i="3"/>
  <c r="P1142" i="3"/>
  <c r="U1142" i="3" s="1"/>
  <c r="AJ1142" i="3"/>
  <c r="AU1142" i="3"/>
  <c r="AV1142" i="3" s="1"/>
  <c r="R1143" i="3"/>
  <c r="S1143" i="3"/>
  <c r="AN1143" i="3"/>
  <c r="Q1143" i="3"/>
  <c r="T1143" i="3"/>
  <c r="O1143" i="3"/>
  <c r="V1142" i="3"/>
  <c r="W1142" i="3" s="1"/>
  <c r="AB1141" i="3"/>
  <c r="AA1141" i="3"/>
  <c r="AC1141" i="3" l="1"/>
  <c r="AT1137" i="3"/>
  <c r="K1137" i="3" s="1"/>
  <c r="AX1137" i="3" s="1"/>
  <c r="AY1137" i="3" s="1"/>
  <c r="AO1143" i="3"/>
  <c r="AG1138" i="3"/>
  <c r="AS1138" i="3" s="1"/>
  <c r="AH1139" i="3"/>
  <c r="AI1139" i="3" s="1"/>
  <c r="AK1139" i="3" s="1"/>
  <c r="AL1139" i="3" s="1"/>
  <c r="AM1139" i="3" s="1"/>
  <c r="H1139" i="3" s="1"/>
  <c r="I1139" i="3" s="1"/>
  <c r="BA1139" i="3" s="1"/>
  <c r="X1142" i="3"/>
  <c r="Y1142" i="3" s="1"/>
  <c r="AR1138" i="3"/>
  <c r="M1145" i="3"/>
  <c r="N1145" i="3" s="1"/>
  <c r="T1144" i="3"/>
  <c r="S1144" i="3"/>
  <c r="R1144" i="3"/>
  <c r="AN1144" i="3"/>
  <c r="Q1144" i="3"/>
  <c r="O1144" i="3"/>
  <c r="L1146" i="3"/>
  <c r="AD1141" i="3"/>
  <c r="AE1141" i="3"/>
  <c r="Z1142" i="3"/>
  <c r="AE1140" i="3"/>
  <c r="AD1140" i="3"/>
  <c r="AX1136" i="3"/>
  <c r="AY1136" i="3" s="1"/>
  <c r="P1143" i="3"/>
  <c r="X1143" i="3" s="1"/>
  <c r="AJ1143" i="3"/>
  <c r="AU1143" i="3"/>
  <c r="AV1143" i="3" s="1"/>
  <c r="AL1137" i="3"/>
  <c r="AM1137" i="3" s="1"/>
  <c r="H1137" i="3" s="1"/>
  <c r="I1137" i="3" s="1"/>
  <c r="BA1137" i="3" s="1"/>
  <c r="V1143" i="3"/>
  <c r="W1143" i="3" s="1"/>
  <c r="N1144" i="3"/>
  <c r="AK1138" i="3" l="1"/>
  <c r="AL1138" i="3" s="1"/>
  <c r="AM1138" i="3" s="1"/>
  <c r="H1138" i="3" s="1"/>
  <c r="I1138" i="3" s="1"/>
  <c r="BA1138" i="3" s="1"/>
  <c r="BC1139" i="3" s="1"/>
  <c r="AS1139" i="3"/>
  <c r="AR1139" i="3"/>
  <c r="AT1139" i="3" s="1"/>
  <c r="K1139" i="3" s="1"/>
  <c r="AO1144" i="3"/>
  <c r="U1143" i="3"/>
  <c r="Z1143" i="3" s="1"/>
  <c r="AB1143" i="3" s="1"/>
  <c r="AT1138" i="3"/>
  <c r="K1138" i="3" s="1"/>
  <c r="Y1143" i="3"/>
  <c r="BB1137" i="3"/>
  <c r="BC1137" i="3"/>
  <c r="AF1140" i="3"/>
  <c r="AG1140" i="3" s="1"/>
  <c r="AA1142" i="3"/>
  <c r="AC1142" i="3"/>
  <c r="AB1142" i="3"/>
  <c r="S1145" i="3"/>
  <c r="Q1145" i="3"/>
  <c r="O1145" i="3"/>
  <c r="T1145" i="3"/>
  <c r="R1145" i="3"/>
  <c r="AN1145" i="3"/>
  <c r="AU1144" i="3"/>
  <c r="AV1144" i="3" s="1"/>
  <c r="P1144" i="3"/>
  <c r="X1144" i="3" s="1"/>
  <c r="AJ1144" i="3"/>
  <c r="AP1142" i="3"/>
  <c r="AQ1142" i="3" s="1"/>
  <c r="J1142" i="3" s="1"/>
  <c r="M1146" i="3"/>
  <c r="V1144" i="3"/>
  <c r="W1144" i="3" s="1"/>
  <c r="AF1141" i="3"/>
  <c r="AH1141" i="3" s="1"/>
  <c r="AI1141" i="3" s="1"/>
  <c r="L1147" i="3"/>
  <c r="AP1143" i="3" l="1"/>
  <c r="AQ1143" i="3" s="1"/>
  <c r="J1143" i="3" s="1"/>
  <c r="AC1143" i="3"/>
  <c r="AE1143" i="3" s="1"/>
  <c r="AA1143" i="3"/>
  <c r="AX1138" i="3"/>
  <c r="AY1138" i="3" s="1"/>
  <c r="AG1141" i="3"/>
  <c r="AS1141" i="3" s="1"/>
  <c r="AO1145" i="3"/>
  <c r="AR1141" i="3"/>
  <c r="Y1144" i="3"/>
  <c r="AH1140" i="3"/>
  <c r="AI1140" i="3" s="1"/>
  <c r="AK1140" i="3" s="1"/>
  <c r="BC1138" i="3"/>
  <c r="BB1138" i="3"/>
  <c r="AX1139" i="3"/>
  <c r="AY1139" i="3" s="1"/>
  <c r="AD1142" i="3"/>
  <c r="AE1142" i="3"/>
  <c r="L1148" i="3"/>
  <c r="M1147" i="3"/>
  <c r="N1147" i="3" s="1"/>
  <c r="AJ1145" i="3"/>
  <c r="P1145" i="3"/>
  <c r="X1145" i="3" s="1"/>
  <c r="AU1145" i="3"/>
  <c r="AV1145" i="3" s="1"/>
  <c r="U1144" i="3"/>
  <c r="Z1144" i="3" s="1"/>
  <c r="AP1144" i="3" s="1"/>
  <c r="AQ1144" i="3" s="1"/>
  <c r="J1144" i="3" s="1"/>
  <c r="R1146" i="3"/>
  <c r="S1146" i="3"/>
  <c r="T1146" i="3"/>
  <c r="O1146" i="3"/>
  <c r="AN1146" i="3"/>
  <c r="Q1146" i="3"/>
  <c r="V1145" i="3"/>
  <c r="W1145" i="3" s="1"/>
  <c r="N1146" i="3"/>
  <c r="BB1139" i="3"/>
  <c r="AD1143" i="3" l="1"/>
  <c r="AK1141" i="3"/>
  <c r="AT1141" i="3"/>
  <c r="K1141" i="3" s="1"/>
  <c r="AX1141" i="3" s="1"/>
  <c r="AY1141" i="3" s="1"/>
  <c r="AO1146" i="3"/>
  <c r="AL1140" i="3"/>
  <c r="AM1140" i="3" s="1"/>
  <c r="H1140" i="3" s="1"/>
  <c r="I1140" i="3" s="1"/>
  <c r="BA1140" i="3" s="1"/>
  <c r="Y1145" i="3"/>
  <c r="M1148" i="3"/>
  <c r="N1148" i="3" s="1"/>
  <c r="AF1142" i="3"/>
  <c r="AG1142" i="3" s="1"/>
  <c r="U1145" i="3"/>
  <c r="Z1145" i="3" s="1"/>
  <c r="AP1145" i="3" s="1"/>
  <c r="AQ1145" i="3" s="1"/>
  <c r="J1145" i="3" s="1"/>
  <c r="V1146" i="3"/>
  <c r="W1146" i="3" s="1"/>
  <c r="AJ1146" i="3"/>
  <c r="AU1146" i="3"/>
  <c r="AV1146" i="3" s="1"/>
  <c r="P1146" i="3"/>
  <c r="X1146" i="3" s="1"/>
  <c r="AF1143" i="3"/>
  <c r="AH1143" i="3" s="1"/>
  <c r="AI1143" i="3" s="1"/>
  <c r="AL1141" i="3"/>
  <c r="AM1141" i="3" s="1"/>
  <c r="H1141" i="3" s="1"/>
  <c r="I1141" i="3" s="1"/>
  <c r="BA1141" i="3" s="1"/>
  <c r="L1149" i="3"/>
  <c r="AS1140" i="3"/>
  <c r="AR1140" i="3"/>
  <c r="AC1144" i="3"/>
  <c r="AA1144" i="3"/>
  <c r="AB1144" i="3"/>
  <c r="R1147" i="3"/>
  <c r="O1147" i="3"/>
  <c r="S1147" i="3"/>
  <c r="T1147" i="3"/>
  <c r="Q1147" i="3"/>
  <c r="AN1147" i="3"/>
  <c r="U1146" i="3" l="1"/>
  <c r="Z1146" i="3" s="1"/>
  <c r="AO1147" i="3"/>
  <c r="AT1140" i="3"/>
  <c r="K1140" i="3" s="1"/>
  <c r="AX1140" i="3" s="1"/>
  <c r="AY1140" i="3" s="1"/>
  <c r="AG1143" i="3"/>
  <c r="AS1143" i="3" s="1"/>
  <c r="Y1146" i="3"/>
  <c r="BC1140" i="3"/>
  <c r="BB1140" i="3"/>
  <c r="BB1141" i="3"/>
  <c r="BC1141" i="3"/>
  <c r="AR1143" i="3"/>
  <c r="V1147" i="3"/>
  <c r="W1147" i="3" s="1"/>
  <c r="M1149" i="3"/>
  <c r="AU1147" i="3"/>
  <c r="AV1147" i="3" s="1"/>
  <c r="AJ1147" i="3"/>
  <c r="P1147" i="3"/>
  <c r="U1147" i="3" s="1"/>
  <c r="R1148" i="3"/>
  <c r="S1148" i="3"/>
  <c r="Q1148" i="3"/>
  <c r="AN1148" i="3"/>
  <c r="T1148" i="3"/>
  <c r="O1148" i="3"/>
  <c r="AH1142" i="3"/>
  <c r="AI1142" i="3" s="1"/>
  <c r="AA1145" i="3"/>
  <c r="AB1145" i="3"/>
  <c r="AC1145" i="3"/>
  <c r="AD1144" i="3"/>
  <c r="AE1144" i="3"/>
  <c r="L1150" i="3"/>
  <c r="AK1143" i="3" l="1"/>
  <c r="AL1143" i="3" s="1"/>
  <c r="AM1143" i="3" s="1"/>
  <c r="H1143" i="3" s="1"/>
  <c r="I1143" i="3" s="1"/>
  <c r="BA1143" i="3" s="1"/>
  <c r="Z1147" i="3"/>
  <c r="AC1147" i="3" s="1"/>
  <c r="X1147" i="3"/>
  <c r="AB1147" i="3" s="1"/>
  <c r="AR1142" i="3"/>
  <c r="AS1142" i="3"/>
  <c r="AC1146" i="3"/>
  <c r="AA1146" i="3"/>
  <c r="AB1146" i="3"/>
  <c r="AF1144" i="3"/>
  <c r="AG1144" i="3" s="1"/>
  <c r="AP1146" i="3"/>
  <c r="AQ1146" i="3" s="1"/>
  <c r="J1146" i="3" s="1"/>
  <c r="AT1143" i="3"/>
  <c r="K1143" i="3" s="1"/>
  <c r="L1151" i="3"/>
  <c r="M1150" i="3"/>
  <c r="N1150" i="3" s="1"/>
  <c r="V1148" i="3"/>
  <c r="W1148" i="3" s="1"/>
  <c r="AD1145" i="3"/>
  <c r="AE1145" i="3"/>
  <c r="R1149" i="3"/>
  <c r="Q1149" i="3"/>
  <c r="AN1149" i="3"/>
  <c r="S1149" i="3"/>
  <c r="T1149" i="3"/>
  <c r="O1149" i="3"/>
  <c r="AK1142" i="3"/>
  <c r="AO1148" i="3"/>
  <c r="AJ1148" i="3"/>
  <c r="AU1148" i="3"/>
  <c r="AV1148" i="3" s="1"/>
  <c r="P1148" i="3"/>
  <c r="X1148" i="3" s="1"/>
  <c r="N1149" i="3"/>
  <c r="AO1149" i="3" l="1"/>
  <c r="AH1144" i="3"/>
  <c r="AI1144" i="3" s="1"/>
  <c r="Y1147" i="3"/>
  <c r="AP1147" i="3"/>
  <c r="AQ1147" i="3" s="1"/>
  <c r="J1147" i="3" s="1"/>
  <c r="AA1147" i="3"/>
  <c r="Y1148" i="3"/>
  <c r="V1149" i="3"/>
  <c r="W1149" i="3" s="1"/>
  <c r="AR1144" i="3"/>
  <c r="AS1144" i="3"/>
  <c r="AK1144" i="3"/>
  <c r="AU1149" i="3"/>
  <c r="AV1149" i="3" s="1"/>
  <c r="AJ1149" i="3"/>
  <c r="P1149" i="3"/>
  <c r="U1149" i="3" s="1"/>
  <c r="M1151" i="3"/>
  <c r="AF1145" i="3"/>
  <c r="AG1145" i="3" s="1"/>
  <c r="S1150" i="3"/>
  <c r="T1150" i="3"/>
  <c r="Q1150" i="3"/>
  <c r="R1150" i="3"/>
  <c r="O1150" i="3"/>
  <c r="AN1150" i="3"/>
  <c r="AT1142" i="3"/>
  <c r="K1142" i="3" s="1"/>
  <c r="AL1142" i="3"/>
  <c r="AM1142" i="3" s="1"/>
  <c r="H1142" i="3" s="1"/>
  <c r="I1142" i="3" s="1"/>
  <c r="BA1142" i="3" s="1"/>
  <c r="AE1146" i="3"/>
  <c r="AD1146" i="3"/>
  <c r="AE1147" i="3"/>
  <c r="AD1147" i="3"/>
  <c r="U1148" i="3"/>
  <c r="Z1148" i="3" s="1"/>
  <c r="AP1148" i="3" s="1"/>
  <c r="AQ1148" i="3" s="1"/>
  <c r="J1148" i="3" s="1"/>
  <c r="L1152" i="3"/>
  <c r="AX1143" i="3"/>
  <c r="AY1143" i="3" s="1"/>
  <c r="Z1149" i="3" l="1"/>
  <c r="AH1145" i="3"/>
  <c r="AI1145" i="3" s="1"/>
  <c r="AK1145" i="3" s="1"/>
  <c r="AL1145" i="3" s="1"/>
  <c r="X1149" i="3"/>
  <c r="Y1149" i="3" s="1"/>
  <c r="BB1142" i="3"/>
  <c r="BC1142" i="3"/>
  <c r="BB1143" i="3"/>
  <c r="BC1143" i="3"/>
  <c r="AC1149" i="3"/>
  <c r="R1151" i="3"/>
  <c r="Q1151" i="3"/>
  <c r="S1151" i="3"/>
  <c r="O1151" i="3"/>
  <c r="AN1151" i="3"/>
  <c r="T1151" i="3"/>
  <c r="AF1146" i="3"/>
  <c r="AH1146" i="3" s="1"/>
  <c r="AI1146" i="3" s="1"/>
  <c r="N1151" i="3"/>
  <c r="L1153" i="3"/>
  <c r="AU1150" i="3"/>
  <c r="AV1150" i="3" s="1"/>
  <c r="P1150" i="3"/>
  <c r="U1150" i="3" s="1"/>
  <c r="AJ1150" i="3"/>
  <c r="M1152" i="3"/>
  <c r="N1152" i="3" s="1"/>
  <c r="V1150" i="3"/>
  <c r="W1150" i="3" s="1"/>
  <c r="AC1148" i="3"/>
  <c r="AA1148" i="3"/>
  <c r="AB1148" i="3"/>
  <c r="AL1144" i="3"/>
  <c r="AM1144" i="3" s="1"/>
  <c r="H1144" i="3" s="1"/>
  <c r="I1144" i="3" s="1"/>
  <c r="BA1144" i="3" s="1"/>
  <c r="AT1144" i="3"/>
  <c r="K1144" i="3" s="1"/>
  <c r="AX1142" i="3"/>
  <c r="AY1142" i="3" s="1"/>
  <c r="AO1150" i="3"/>
  <c r="AF1147" i="3"/>
  <c r="AH1147" i="3" s="1"/>
  <c r="AI1147" i="3" s="1"/>
  <c r="AS1145" i="3" l="1"/>
  <c r="AP1149" i="3"/>
  <c r="AQ1149" i="3" s="1"/>
  <c r="J1149" i="3" s="1"/>
  <c r="AR1145" i="3"/>
  <c r="AT1145" i="3" s="1"/>
  <c r="K1145" i="3" s="1"/>
  <c r="Z1150" i="3"/>
  <c r="AC1150" i="3" s="1"/>
  <c r="AB1149" i="3"/>
  <c r="AE1149" i="3" s="1"/>
  <c r="AG1147" i="3"/>
  <c r="AA1149" i="3"/>
  <c r="AO1151" i="3"/>
  <c r="AM1145" i="3"/>
  <c r="H1145" i="3" s="1"/>
  <c r="I1145" i="3" s="1"/>
  <c r="BA1145" i="3" s="1"/>
  <c r="BB1145" i="3" s="1"/>
  <c r="X1150" i="3"/>
  <c r="AG1146" i="3"/>
  <c r="AS1146" i="3" s="1"/>
  <c r="AR1146" i="3"/>
  <c r="BC1144" i="3"/>
  <c r="BB1144" i="3"/>
  <c r="AR1147" i="3"/>
  <c r="AS1147" i="3"/>
  <c r="M1153" i="3"/>
  <c r="R1152" i="3"/>
  <c r="T1152" i="3"/>
  <c r="Q1152" i="3"/>
  <c r="O1152" i="3"/>
  <c r="S1152" i="3"/>
  <c r="AN1152" i="3"/>
  <c r="L1154" i="3"/>
  <c r="AU1151" i="3"/>
  <c r="AV1151" i="3" s="1"/>
  <c r="P1151" i="3"/>
  <c r="U1151" i="3" s="1"/>
  <c r="AJ1151" i="3"/>
  <c r="AX1144" i="3"/>
  <c r="AY1144" i="3" s="1"/>
  <c r="AK1147" i="3"/>
  <c r="AE1148" i="3"/>
  <c r="AD1148" i="3"/>
  <c r="V1151" i="3"/>
  <c r="W1151" i="3" s="1"/>
  <c r="AD1149" i="3" l="1"/>
  <c r="AB1150" i="3"/>
  <c r="Y1150" i="3"/>
  <c r="AP1150" i="3"/>
  <c r="AQ1150" i="3" s="1"/>
  <c r="J1150" i="3" s="1"/>
  <c r="AK1146" i="3"/>
  <c r="AL1146" i="3" s="1"/>
  <c r="AM1146" i="3" s="1"/>
  <c r="H1146" i="3" s="1"/>
  <c r="I1146" i="3" s="1"/>
  <c r="BA1146" i="3" s="1"/>
  <c r="AA1150" i="3"/>
  <c r="BC1145" i="3"/>
  <c r="AT1146" i="3"/>
  <c r="K1146" i="3" s="1"/>
  <c r="AX1146" i="3" s="1"/>
  <c r="AY1146" i="3" s="1"/>
  <c r="AX1145" i="3"/>
  <c r="AY1145" i="3" s="1"/>
  <c r="Z1151" i="3"/>
  <c r="X1151" i="3"/>
  <c r="Y1151" i="3" s="1"/>
  <c r="AF1149" i="3"/>
  <c r="AO1152" i="3"/>
  <c r="AD1150" i="3"/>
  <c r="AE1150" i="3"/>
  <c r="AL1147" i="3"/>
  <c r="AM1147" i="3" s="1"/>
  <c r="H1147" i="3" s="1"/>
  <c r="I1147" i="3" s="1"/>
  <c r="BA1147" i="3" s="1"/>
  <c r="V1152" i="3"/>
  <c r="W1152" i="3" s="1"/>
  <c r="AF1148" i="3"/>
  <c r="AH1148" i="3" s="1"/>
  <c r="AI1148" i="3" s="1"/>
  <c r="M1154" i="3"/>
  <c r="N1154" i="3" s="1"/>
  <c r="T1153" i="3"/>
  <c r="Q1153" i="3"/>
  <c r="O1153" i="3"/>
  <c r="R1153" i="3"/>
  <c r="AN1153" i="3"/>
  <c r="S1153" i="3"/>
  <c r="AJ1152" i="3"/>
  <c r="AU1152" i="3"/>
  <c r="AV1152" i="3" s="1"/>
  <c r="P1152" i="3"/>
  <c r="U1152" i="3" s="1"/>
  <c r="AT1147" i="3"/>
  <c r="K1147" i="3" s="1"/>
  <c r="L1155" i="3"/>
  <c r="N1153" i="3"/>
  <c r="AH1149" i="3" l="1"/>
  <c r="AI1149" i="3" s="1"/>
  <c r="AR1149" i="3" s="1"/>
  <c r="AA1151" i="3"/>
  <c r="AG1149" i="3"/>
  <c r="AC1151" i="3"/>
  <c r="Z1152" i="3"/>
  <c r="AC1152" i="3" s="1"/>
  <c r="AP1151" i="3"/>
  <c r="AQ1151" i="3" s="1"/>
  <c r="J1151" i="3" s="1"/>
  <c r="AB1151" i="3"/>
  <c r="AO1153" i="3"/>
  <c r="AR1148" i="3"/>
  <c r="BC1147" i="3"/>
  <c r="BB1147" i="3"/>
  <c r="L1156" i="3"/>
  <c r="M1155" i="3"/>
  <c r="AG1148" i="3"/>
  <c r="AK1148" i="3" s="1"/>
  <c r="AX1147" i="3"/>
  <c r="AY1147" i="3" s="1"/>
  <c r="X1152" i="3"/>
  <c r="BC1146" i="3"/>
  <c r="BB1146" i="3"/>
  <c r="AU1153" i="3"/>
  <c r="AV1153" i="3" s="1"/>
  <c r="P1153" i="3"/>
  <c r="U1153" i="3" s="1"/>
  <c r="AJ1153" i="3"/>
  <c r="AF1150" i="3"/>
  <c r="AH1150" i="3" s="1"/>
  <c r="AI1150" i="3" s="1"/>
  <c r="AG1150" i="3"/>
  <c r="V1153" i="3"/>
  <c r="W1153" i="3" s="1"/>
  <c r="R1154" i="3"/>
  <c r="S1154" i="3"/>
  <c r="O1154" i="3"/>
  <c r="AN1154" i="3"/>
  <c r="T1154" i="3"/>
  <c r="Q1154" i="3"/>
  <c r="AS1149" i="3" l="1"/>
  <c r="AE1151" i="3"/>
  <c r="AK1149" i="3"/>
  <c r="AL1149" i="3" s="1"/>
  <c r="AM1149" i="3" s="1"/>
  <c r="H1149" i="3" s="1"/>
  <c r="I1149" i="3" s="1"/>
  <c r="BA1149" i="3" s="1"/>
  <c r="AS1148" i="3"/>
  <c r="AO1154" i="3"/>
  <c r="AD1151" i="3"/>
  <c r="Z1153" i="3"/>
  <c r="X1153" i="3"/>
  <c r="AS1150" i="3"/>
  <c r="AR1150" i="3"/>
  <c r="M1156" i="3"/>
  <c r="Y1152" i="3"/>
  <c r="AP1152" i="3"/>
  <c r="AQ1152" i="3" s="1"/>
  <c r="J1152" i="3" s="1"/>
  <c r="AJ1154" i="3"/>
  <c r="P1154" i="3"/>
  <c r="U1154" i="3" s="1"/>
  <c r="AU1154" i="3"/>
  <c r="AV1154" i="3" s="1"/>
  <c r="AF1151" i="3"/>
  <c r="AH1151" i="3" s="1"/>
  <c r="AI1151" i="3" s="1"/>
  <c r="AA1152" i="3"/>
  <c r="R1155" i="3"/>
  <c r="O1155" i="3"/>
  <c r="Q1155" i="3"/>
  <c r="AN1155" i="3"/>
  <c r="S1155" i="3"/>
  <c r="T1155" i="3"/>
  <c r="AK1150" i="3"/>
  <c r="N1155" i="3"/>
  <c r="L1157" i="3"/>
  <c r="AT1149" i="3"/>
  <c r="K1149" i="3" s="1"/>
  <c r="V1154" i="3"/>
  <c r="W1154" i="3" s="1"/>
  <c r="AC1153" i="3"/>
  <c r="AL1148" i="3"/>
  <c r="AM1148" i="3" s="1"/>
  <c r="H1148" i="3" s="1"/>
  <c r="I1148" i="3" s="1"/>
  <c r="BA1148" i="3" s="1"/>
  <c r="AT1148" i="3"/>
  <c r="K1148" i="3" s="1"/>
  <c r="AB1152" i="3"/>
  <c r="AP1153" i="3" l="1"/>
  <c r="AQ1153" i="3" s="1"/>
  <c r="J1153" i="3" s="1"/>
  <c r="AA1153" i="3"/>
  <c r="AB1153" i="3"/>
  <c r="AE1153" i="3" s="1"/>
  <c r="AT1150" i="3"/>
  <c r="K1150" i="3" s="1"/>
  <c r="Y1153" i="3"/>
  <c r="AG1151" i="3"/>
  <c r="AS1151" i="3" s="1"/>
  <c r="AO1155" i="3"/>
  <c r="Z1154" i="3"/>
  <c r="AC1154" i="3" s="1"/>
  <c r="BC1149" i="3"/>
  <c r="BB1149" i="3"/>
  <c r="AX1148" i="3"/>
  <c r="AY1148" i="3" s="1"/>
  <c r="BC1148" i="3"/>
  <c r="BB1148" i="3"/>
  <c r="L1158" i="3"/>
  <c r="AU1155" i="3"/>
  <c r="AV1155" i="3" s="1"/>
  <c r="P1155" i="3"/>
  <c r="X1155" i="3" s="1"/>
  <c r="AJ1155" i="3"/>
  <c r="S1156" i="3"/>
  <c r="Q1156" i="3"/>
  <c r="AN1156" i="3"/>
  <c r="O1156" i="3"/>
  <c r="T1156" i="3"/>
  <c r="R1156" i="3"/>
  <c r="N1156" i="3"/>
  <c r="AL1150" i="3"/>
  <c r="AM1150" i="3" s="1"/>
  <c r="H1150" i="3" s="1"/>
  <c r="I1150" i="3" s="1"/>
  <c r="BA1150" i="3" s="1"/>
  <c r="AX1149" i="3"/>
  <c r="AY1149" i="3" s="1"/>
  <c r="AR1151" i="3"/>
  <c r="M1157" i="3"/>
  <c r="N1157" i="3" s="1"/>
  <c r="X1154" i="3"/>
  <c r="AD1152" i="3"/>
  <c r="AE1152" i="3"/>
  <c r="V1155" i="3"/>
  <c r="W1155" i="3" s="1"/>
  <c r="AD1153" i="3" l="1"/>
  <c r="AK1151" i="3"/>
  <c r="AA1154" i="3"/>
  <c r="U1155" i="3"/>
  <c r="AX1150" i="3"/>
  <c r="AY1150" i="3" s="1"/>
  <c r="AO1156" i="3"/>
  <c r="AT1151" i="3"/>
  <c r="K1151" i="3" s="1"/>
  <c r="BB1150" i="3"/>
  <c r="BC1150" i="3"/>
  <c r="M1158" i="3"/>
  <c r="N1158" i="3" s="1"/>
  <c r="P1156" i="3"/>
  <c r="U1156" i="3" s="1"/>
  <c r="AJ1156" i="3"/>
  <c r="AU1156" i="3"/>
  <c r="AV1156" i="3" s="1"/>
  <c r="AB1154" i="3"/>
  <c r="AL1151" i="3"/>
  <c r="AM1151" i="3" s="1"/>
  <c r="H1151" i="3" s="1"/>
  <c r="I1151" i="3" s="1"/>
  <c r="BA1151" i="3" s="1"/>
  <c r="Z1155" i="3"/>
  <c r="AP1155" i="3" s="1"/>
  <c r="AQ1155" i="3" s="1"/>
  <c r="J1155" i="3" s="1"/>
  <c r="L1159" i="3"/>
  <c r="S1157" i="3"/>
  <c r="O1157" i="3"/>
  <c r="T1157" i="3"/>
  <c r="Q1157" i="3"/>
  <c r="AN1157" i="3"/>
  <c r="R1157" i="3"/>
  <c r="AF1153" i="3"/>
  <c r="Y1155" i="3"/>
  <c r="AF1152" i="3"/>
  <c r="AH1152" i="3" s="1"/>
  <c r="AI1152" i="3" s="1"/>
  <c r="V1156" i="3"/>
  <c r="W1156" i="3" s="1"/>
  <c r="Y1154" i="3"/>
  <c r="AP1154" i="3"/>
  <c r="AQ1154" i="3" s="1"/>
  <c r="J1154" i="3" s="1"/>
  <c r="AH1153" i="3" l="1"/>
  <c r="AI1153" i="3" s="1"/>
  <c r="AR1153" i="3" s="1"/>
  <c r="Z1156" i="3"/>
  <c r="AG1153" i="3"/>
  <c r="AS1153" i="3" s="1"/>
  <c r="AX1151" i="3"/>
  <c r="AY1151" i="3" s="1"/>
  <c r="AO1157" i="3"/>
  <c r="AC1156" i="3"/>
  <c r="AR1152" i="3"/>
  <c r="M1159" i="3"/>
  <c r="AG1152" i="3"/>
  <c r="AK1152" i="3" s="1"/>
  <c r="X1156" i="3"/>
  <c r="P1157" i="3"/>
  <c r="X1157" i="3" s="1"/>
  <c r="AJ1157" i="3"/>
  <c r="AU1157" i="3"/>
  <c r="AV1157" i="3" s="1"/>
  <c r="R1158" i="3"/>
  <c r="T1158" i="3"/>
  <c r="Q1158" i="3"/>
  <c r="AN1158" i="3"/>
  <c r="S1158" i="3"/>
  <c r="O1158" i="3"/>
  <c r="AE1154" i="3"/>
  <c r="AD1154" i="3"/>
  <c r="AC1155" i="3"/>
  <c r="AB1155" i="3"/>
  <c r="AA1155" i="3"/>
  <c r="BC1151" i="3"/>
  <c r="BB1151" i="3"/>
  <c r="V1157" i="3"/>
  <c r="W1157" i="3" s="1"/>
  <c r="L1160" i="3"/>
  <c r="AK1153" i="3" l="1"/>
  <c r="AT1153" i="3"/>
  <c r="K1153" i="3" s="1"/>
  <c r="AX1153" i="3" s="1"/>
  <c r="AY1153" i="3" s="1"/>
  <c r="AO1158" i="3"/>
  <c r="Y1157" i="3"/>
  <c r="M1160" i="3"/>
  <c r="N1160" i="3" s="1"/>
  <c r="P1158" i="3"/>
  <c r="X1158" i="3" s="1"/>
  <c r="AJ1158" i="3"/>
  <c r="AU1158" i="3"/>
  <c r="AV1158" i="3" s="1"/>
  <c r="V1158" i="3"/>
  <c r="W1158" i="3" s="1"/>
  <c r="L1161" i="3"/>
  <c r="AE1155" i="3"/>
  <c r="AD1155" i="3"/>
  <c r="Y1156" i="3"/>
  <c r="AP1156" i="3"/>
  <c r="AQ1156" i="3" s="1"/>
  <c r="J1156" i="3" s="1"/>
  <c r="AL1153" i="3"/>
  <c r="AM1153" i="3" s="1"/>
  <c r="H1153" i="3" s="1"/>
  <c r="I1153" i="3" s="1"/>
  <c r="BA1153" i="3" s="1"/>
  <c r="AL1152" i="3"/>
  <c r="AM1152" i="3" s="1"/>
  <c r="H1152" i="3" s="1"/>
  <c r="I1152" i="3" s="1"/>
  <c r="BA1152" i="3" s="1"/>
  <c r="AF1154" i="3"/>
  <c r="AG1154" i="3" s="1"/>
  <c r="R1159" i="3"/>
  <c r="Q1159" i="3"/>
  <c r="S1159" i="3"/>
  <c r="AN1159" i="3"/>
  <c r="O1159" i="3"/>
  <c r="T1159" i="3"/>
  <c r="U1157" i="3"/>
  <c r="Z1157" i="3" s="1"/>
  <c r="N1159" i="3"/>
  <c r="AA1156" i="3"/>
  <c r="AS1152" i="3"/>
  <c r="AT1152" i="3" s="1"/>
  <c r="K1152" i="3" s="1"/>
  <c r="AB1156" i="3"/>
  <c r="AO1159" i="3" l="1"/>
  <c r="AX1152" i="3"/>
  <c r="AY1152" i="3" s="1"/>
  <c r="Y1158" i="3"/>
  <c r="AF1155" i="3"/>
  <c r="AH1155" i="3" s="1"/>
  <c r="AI1155" i="3" s="1"/>
  <c r="BC1153" i="3"/>
  <c r="BB1153" i="3"/>
  <c r="U1158" i="3"/>
  <c r="Z1158" i="3" s="1"/>
  <c r="AP1158" i="3" s="1"/>
  <c r="AQ1158" i="3" s="1"/>
  <c r="J1158" i="3" s="1"/>
  <c r="BC1152" i="3"/>
  <c r="BB1152" i="3"/>
  <c r="L1162" i="3"/>
  <c r="M1161" i="3"/>
  <c r="R1160" i="3"/>
  <c r="S1160" i="3"/>
  <c r="Q1160" i="3"/>
  <c r="T1160" i="3"/>
  <c r="AN1160" i="3"/>
  <c r="O1160" i="3"/>
  <c r="P1159" i="3"/>
  <c r="X1159" i="3" s="1"/>
  <c r="AU1159" i="3"/>
  <c r="AV1159" i="3" s="1"/>
  <c r="AJ1159" i="3"/>
  <c r="AA1157" i="3"/>
  <c r="AB1157" i="3"/>
  <c r="AC1157" i="3"/>
  <c r="AH1154" i="3"/>
  <c r="AI1154" i="3" s="1"/>
  <c r="AK1154" i="3" s="1"/>
  <c r="AP1157" i="3"/>
  <c r="AQ1157" i="3" s="1"/>
  <c r="J1157" i="3" s="1"/>
  <c r="AE1156" i="3"/>
  <c r="AD1156" i="3"/>
  <c r="V1159" i="3"/>
  <c r="W1159" i="3" s="1"/>
  <c r="AG1155" i="3" l="1"/>
  <c r="U1159" i="3"/>
  <c r="AO1160" i="3"/>
  <c r="Y1159" i="3"/>
  <c r="L1163" i="3"/>
  <c r="V1160" i="3"/>
  <c r="W1160" i="3" s="1"/>
  <c r="AL1154" i="3"/>
  <c r="AM1154" i="3" s="1"/>
  <c r="H1154" i="3" s="1"/>
  <c r="I1154" i="3" s="1"/>
  <c r="BA1154" i="3" s="1"/>
  <c r="P1160" i="3"/>
  <c r="U1160" i="3" s="1"/>
  <c r="AJ1160" i="3"/>
  <c r="AU1160" i="3"/>
  <c r="AV1160" i="3" s="1"/>
  <c r="AF1156" i="3"/>
  <c r="AH1156" i="3" s="1"/>
  <c r="AI1156" i="3" s="1"/>
  <c r="AS1154" i="3"/>
  <c r="AR1154" i="3"/>
  <c r="AN1161" i="3"/>
  <c r="R1161" i="3"/>
  <c r="S1161" i="3"/>
  <c r="T1161" i="3"/>
  <c r="O1161" i="3"/>
  <c r="Q1161" i="3"/>
  <c r="AR1155" i="3"/>
  <c r="AS1155" i="3"/>
  <c r="AE1157" i="3"/>
  <c r="AD1157" i="3"/>
  <c r="M1162" i="3"/>
  <c r="N1162" i="3" s="1"/>
  <c r="AK1155" i="3"/>
  <c r="Z1159" i="3"/>
  <c r="AC1158" i="3"/>
  <c r="AA1158" i="3"/>
  <c r="AB1158" i="3"/>
  <c r="N1161" i="3"/>
  <c r="X1160" i="3" l="1"/>
  <c r="Z1160" i="3"/>
  <c r="AR1156" i="3"/>
  <c r="AJ1161" i="3"/>
  <c r="P1161" i="3"/>
  <c r="X1161" i="3" s="1"/>
  <c r="AU1161" i="3"/>
  <c r="AV1161" i="3" s="1"/>
  <c r="BC1154" i="3"/>
  <c r="BB1154" i="3"/>
  <c r="AD1158" i="3"/>
  <c r="AE1158" i="3"/>
  <c r="AB1159" i="3"/>
  <c r="AA1159" i="3"/>
  <c r="AC1159" i="3"/>
  <c r="AP1159" i="3"/>
  <c r="AQ1159" i="3" s="1"/>
  <c r="J1159" i="3" s="1"/>
  <c r="S1162" i="3"/>
  <c r="R1162" i="3"/>
  <c r="O1162" i="3"/>
  <c r="Q1162" i="3"/>
  <c r="AN1162" i="3"/>
  <c r="T1162" i="3"/>
  <c r="AP1160" i="3"/>
  <c r="AQ1160" i="3" s="1"/>
  <c r="J1160" i="3" s="1"/>
  <c r="Y1160" i="3"/>
  <c r="AC1160" i="3"/>
  <c r="AB1160" i="3"/>
  <c r="AA1160" i="3"/>
  <c r="AF1157" i="3"/>
  <c r="AH1157" i="3" s="1"/>
  <c r="AI1157" i="3" s="1"/>
  <c r="V1161" i="3"/>
  <c r="W1161" i="3" s="1"/>
  <c r="AG1156" i="3"/>
  <c r="AK1156" i="3" s="1"/>
  <c r="L1164" i="3"/>
  <c r="M1163" i="3"/>
  <c r="N1163" i="3" s="1"/>
  <c r="AT1155" i="3"/>
  <c r="K1155" i="3" s="1"/>
  <c r="AO1161" i="3"/>
  <c r="AL1155" i="3"/>
  <c r="AM1155" i="3" s="1"/>
  <c r="H1155" i="3" s="1"/>
  <c r="I1155" i="3" s="1"/>
  <c r="BA1155" i="3" s="1"/>
  <c r="AT1154" i="3"/>
  <c r="K1154" i="3" s="1"/>
  <c r="AO1162" i="3" l="1"/>
  <c r="AR1157" i="3"/>
  <c r="Y1161" i="3"/>
  <c r="BC1155" i="3"/>
  <c r="BB1155" i="3"/>
  <c r="L1165" i="3"/>
  <c r="AE1160" i="3"/>
  <c r="AD1160" i="3"/>
  <c r="M1164" i="3"/>
  <c r="N1164" i="3" s="1"/>
  <c r="AL1156" i="3"/>
  <c r="AM1156" i="3" s="1"/>
  <c r="H1156" i="3" s="1"/>
  <c r="I1156" i="3" s="1"/>
  <c r="BA1156" i="3" s="1"/>
  <c r="U1161" i="3"/>
  <c r="Z1161" i="3" s="1"/>
  <c r="R1163" i="3"/>
  <c r="S1163" i="3"/>
  <c r="AN1163" i="3"/>
  <c r="O1163" i="3"/>
  <c r="T1163" i="3"/>
  <c r="Q1163" i="3"/>
  <c r="AJ1162" i="3"/>
  <c r="P1162" i="3"/>
  <c r="X1162" i="3" s="1"/>
  <c r="AU1162" i="3"/>
  <c r="AV1162" i="3" s="1"/>
  <c r="AX1154" i="3"/>
  <c r="AY1154" i="3" s="1"/>
  <c r="AE1159" i="3"/>
  <c r="AD1159" i="3"/>
  <c r="AF1158" i="3"/>
  <c r="AH1158" i="3" s="1"/>
  <c r="AI1158" i="3" s="1"/>
  <c r="AX1155" i="3"/>
  <c r="AY1155" i="3" s="1"/>
  <c r="AG1157" i="3"/>
  <c r="AK1157" i="3" s="1"/>
  <c r="V1162" i="3"/>
  <c r="W1162" i="3" s="1"/>
  <c r="AS1156" i="3"/>
  <c r="AT1156" i="3" s="1"/>
  <c r="K1156" i="3" s="1"/>
  <c r="AG1158" i="3" l="1"/>
  <c r="AO1163" i="3"/>
  <c r="AX1156" i="3"/>
  <c r="AY1156" i="3" s="1"/>
  <c r="AS1158" i="3"/>
  <c r="AR1158" i="3"/>
  <c r="Y1162" i="3"/>
  <c r="AC1161" i="3"/>
  <c r="AA1161" i="3"/>
  <c r="AB1161" i="3"/>
  <c r="AL1157" i="3"/>
  <c r="AM1157" i="3" s="1"/>
  <c r="H1157" i="3" s="1"/>
  <c r="I1157" i="3" s="1"/>
  <c r="BA1157" i="3" s="1"/>
  <c r="M1165" i="3"/>
  <c r="N1165" i="3" s="1"/>
  <c r="BB1156" i="3"/>
  <c r="BC1156" i="3"/>
  <c r="AK1158" i="3"/>
  <c r="P1163" i="3"/>
  <c r="X1163" i="3" s="1"/>
  <c r="AJ1163" i="3"/>
  <c r="AU1163" i="3"/>
  <c r="AV1163" i="3" s="1"/>
  <c r="V1163" i="3"/>
  <c r="W1163" i="3" s="1"/>
  <c r="AF1160" i="3"/>
  <c r="AG1160" i="3" s="1"/>
  <c r="S1164" i="3"/>
  <c r="R1164" i="3"/>
  <c r="AN1164" i="3"/>
  <c r="T1164" i="3"/>
  <c r="O1164" i="3"/>
  <c r="Q1164" i="3"/>
  <c r="AP1161" i="3"/>
  <c r="AQ1161" i="3" s="1"/>
  <c r="J1161" i="3" s="1"/>
  <c r="AF1159" i="3"/>
  <c r="AH1159" i="3" s="1"/>
  <c r="AI1159" i="3" s="1"/>
  <c r="U1162" i="3"/>
  <c r="Z1162" i="3" s="1"/>
  <c r="AP1162" i="3" s="1"/>
  <c r="AQ1162" i="3" s="1"/>
  <c r="J1162" i="3" s="1"/>
  <c r="L1166" i="3"/>
  <c r="AS1157" i="3"/>
  <c r="AT1157" i="3" s="1"/>
  <c r="K1157" i="3" s="1"/>
  <c r="AG1159" i="3" l="1"/>
  <c r="AO1164" i="3"/>
  <c r="AH1160" i="3"/>
  <c r="AI1160" i="3" s="1"/>
  <c r="AS1160" i="3" s="1"/>
  <c r="U1163" i="3"/>
  <c r="Z1163" i="3" s="1"/>
  <c r="AP1163" i="3" s="1"/>
  <c r="AQ1163" i="3" s="1"/>
  <c r="J1163" i="3" s="1"/>
  <c r="Y1163" i="3"/>
  <c r="AR1159" i="3"/>
  <c r="AS1159" i="3"/>
  <c r="AX1157" i="3"/>
  <c r="AY1157" i="3" s="1"/>
  <c r="V1164" i="3"/>
  <c r="W1164" i="3" s="1"/>
  <c r="AT1158" i="3"/>
  <c r="K1158" i="3" s="1"/>
  <c r="AK1159" i="3"/>
  <c r="AN1165" i="3"/>
  <c r="Q1165" i="3"/>
  <c r="R1165" i="3"/>
  <c r="T1165" i="3"/>
  <c r="O1165" i="3"/>
  <c r="S1165" i="3"/>
  <c r="BC1157" i="3"/>
  <c r="BB1157" i="3"/>
  <c r="M1166" i="3"/>
  <c r="N1166" i="3" s="1"/>
  <c r="AD1161" i="3"/>
  <c r="AE1161" i="3"/>
  <c r="L1167" i="3"/>
  <c r="AL1158" i="3"/>
  <c r="AM1158" i="3" s="1"/>
  <c r="H1158" i="3" s="1"/>
  <c r="I1158" i="3" s="1"/>
  <c r="BA1158" i="3" s="1"/>
  <c r="AC1162" i="3"/>
  <c r="AA1162" i="3"/>
  <c r="AB1162" i="3"/>
  <c r="AJ1164" i="3"/>
  <c r="P1164" i="3"/>
  <c r="U1164" i="3" s="1"/>
  <c r="AU1164" i="3"/>
  <c r="AV1164" i="3" s="1"/>
  <c r="AR1160" i="3" l="1"/>
  <c r="AT1160" i="3" s="1"/>
  <c r="K1160" i="3" s="1"/>
  <c r="AX1160" i="3" s="1"/>
  <c r="AY1160" i="3" s="1"/>
  <c r="AK1160" i="3"/>
  <c r="AL1160" i="3" s="1"/>
  <c r="AM1160" i="3" s="1"/>
  <c r="H1160" i="3" s="1"/>
  <c r="I1160" i="3" s="1"/>
  <c r="BA1160" i="3" s="1"/>
  <c r="Z1164" i="3"/>
  <c r="AO1165" i="3"/>
  <c r="X1164" i="3"/>
  <c r="Y1164" i="3" s="1"/>
  <c r="BC1158" i="3"/>
  <c r="BB1158" i="3"/>
  <c r="AD1162" i="3"/>
  <c r="AE1162" i="3"/>
  <c r="AL1159" i="3"/>
  <c r="AM1159" i="3" s="1"/>
  <c r="H1159" i="3" s="1"/>
  <c r="I1159" i="3" s="1"/>
  <c r="BA1159" i="3" s="1"/>
  <c r="AX1158" i="3"/>
  <c r="AY1158" i="3" s="1"/>
  <c r="AT1159" i="3"/>
  <c r="K1159" i="3" s="1"/>
  <c r="O1166" i="3"/>
  <c r="AN1166" i="3"/>
  <c r="S1166" i="3"/>
  <c r="R1166" i="3"/>
  <c r="Q1166" i="3"/>
  <c r="T1166" i="3"/>
  <c r="V1165" i="3"/>
  <c r="W1165" i="3" s="1"/>
  <c r="L1168" i="3"/>
  <c r="M1167" i="3"/>
  <c r="N1167" i="3" s="1"/>
  <c r="AJ1165" i="3"/>
  <c r="AU1165" i="3"/>
  <c r="AV1165" i="3" s="1"/>
  <c r="P1165" i="3"/>
  <c r="U1165" i="3" s="1"/>
  <c r="AF1161" i="3"/>
  <c r="AH1161" i="3" s="1"/>
  <c r="AI1161" i="3" s="1"/>
  <c r="AA1163" i="3"/>
  <c r="AC1163" i="3"/>
  <c r="AB1163" i="3"/>
  <c r="AP1164" i="3" l="1"/>
  <c r="AQ1164" i="3" s="1"/>
  <c r="J1164" i="3" s="1"/>
  <c r="AB1164" i="3"/>
  <c r="AC1164" i="3"/>
  <c r="AA1164" i="3"/>
  <c r="Z1165" i="3"/>
  <c r="AO1166" i="3"/>
  <c r="AR1161" i="3"/>
  <c r="AC1165" i="3"/>
  <c r="BC1159" i="3"/>
  <c r="BB1159" i="3"/>
  <c r="BC1160" i="3"/>
  <c r="BB1160" i="3"/>
  <c r="V1166" i="3"/>
  <c r="W1166" i="3" s="1"/>
  <c r="X1165" i="3"/>
  <c r="AF1162" i="3"/>
  <c r="AG1162" i="3" s="1"/>
  <c r="R1167" i="3"/>
  <c r="Q1167" i="3"/>
  <c r="O1167" i="3"/>
  <c r="S1167" i="3"/>
  <c r="T1167" i="3"/>
  <c r="AN1167" i="3"/>
  <c r="AX1159" i="3"/>
  <c r="AY1159" i="3" s="1"/>
  <c r="M1168" i="3"/>
  <c r="N1168" i="3" s="1"/>
  <c r="AG1161" i="3"/>
  <c r="AK1161" i="3" s="1"/>
  <c r="AE1163" i="3"/>
  <c r="AD1163" i="3"/>
  <c r="P1166" i="3"/>
  <c r="X1166" i="3" s="1"/>
  <c r="AU1166" i="3"/>
  <c r="AV1166" i="3" s="1"/>
  <c r="AJ1166" i="3"/>
  <c r="L1169" i="3"/>
  <c r="AE1164" i="3" l="1"/>
  <c r="AF1164" i="3" s="1"/>
  <c r="AG1164" i="3" s="1"/>
  <c r="AD1164" i="3"/>
  <c r="AH1162" i="3"/>
  <c r="AI1162" i="3" s="1"/>
  <c r="AK1162" i="3" s="1"/>
  <c r="AL1162" i="3" s="1"/>
  <c r="AM1162" i="3" s="1"/>
  <c r="H1162" i="3" s="1"/>
  <c r="I1162" i="3" s="1"/>
  <c r="BA1162" i="3" s="1"/>
  <c r="Y1166" i="3"/>
  <c r="R1168" i="3"/>
  <c r="S1168" i="3"/>
  <c r="AN1168" i="3"/>
  <c r="T1168" i="3"/>
  <c r="O1168" i="3"/>
  <c r="Q1168" i="3"/>
  <c r="U1166" i="3"/>
  <c r="Z1166" i="3" s="1"/>
  <c r="M1169" i="3"/>
  <c r="AL1161" i="3"/>
  <c r="AM1161" i="3" s="1"/>
  <c r="H1161" i="3" s="1"/>
  <c r="I1161" i="3" s="1"/>
  <c r="BA1161" i="3" s="1"/>
  <c r="AP1165" i="3"/>
  <c r="AQ1165" i="3" s="1"/>
  <c r="J1165" i="3" s="1"/>
  <c r="Y1165" i="3"/>
  <c r="AU1167" i="3"/>
  <c r="AV1167" i="3" s="1"/>
  <c r="AJ1167" i="3"/>
  <c r="P1167" i="3"/>
  <c r="X1167" i="3" s="1"/>
  <c r="AF1163" i="3"/>
  <c r="AH1163" i="3" s="1"/>
  <c r="AI1163" i="3" s="1"/>
  <c r="V1167" i="3"/>
  <c r="W1167" i="3" s="1"/>
  <c r="L1170" i="3"/>
  <c r="AA1165" i="3"/>
  <c r="AB1165" i="3"/>
  <c r="AO1167" i="3"/>
  <c r="AS1161" i="3"/>
  <c r="AT1161" i="3" s="1"/>
  <c r="K1161" i="3" s="1"/>
  <c r="AS1162" i="3" l="1"/>
  <c r="AT1162" i="3" s="1"/>
  <c r="K1162" i="3" s="1"/>
  <c r="AR1162" i="3"/>
  <c r="AG1163" i="3"/>
  <c r="AS1163" i="3" s="1"/>
  <c r="U1167" i="3"/>
  <c r="Z1167" i="3" s="1"/>
  <c r="AC1167" i="3" s="1"/>
  <c r="AH1164" i="3"/>
  <c r="AI1164" i="3" s="1"/>
  <c r="AS1164" i="3" s="1"/>
  <c r="Y1167" i="3"/>
  <c r="AP1167" i="3"/>
  <c r="AQ1167" i="3" s="1"/>
  <c r="J1167" i="3" s="1"/>
  <c r="AX1161" i="3"/>
  <c r="AY1161" i="3" s="1"/>
  <c r="BB1161" i="3"/>
  <c r="BC1161" i="3"/>
  <c r="BC1162" i="3"/>
  <c r="BB1162" i="3"/>
  <c r="R1169" i="3"/>
  <c r="AN1169" i="3"/>
  <c r="S1169" i="3"/>
  <c r="T1169" i="3"/>
  <c r="O1169" i="3"/>
  <c r="Q1169" i="3"/>
  <c r="AD1165" i="3"/>
  <c r="AE1165" i="3"/>
  <c r="N1169" i="3"/>
  <c r="V1168" i="3"/>
  <c r="W1168" i="3" s="1"/>
  <c r="M1170" i="3"/>
  <c r="N1170" i="3" s="1"/>
  <c r="AO1168" i="3"/>
  <c r="L1171" i="3"/>
  <c r="AR1163" i="3"/>
  <c r="AB1166" i="3"/>
  <c r="AA1166" i="3"/>
  <c r="AC1166" i="3"/>
  <c r="AA1167" i="3"/>
  <c r="AP1166" i="3"/>
  <c r="AQ1166" i="3" s="1"/>
  <c r="J1166" i="3" s="1"/>
  <c r="AJ1168" i="3"/>
  <c r="P1168" i="3"/>
  <c r="U1168" i="3" s="1"/>
  <c r="AU1168" i="3"/>
  <c r="AV1168" i="3" s="1"/>
  <c r="AK1163" i="3" l="1"/>
  <c r="AL1163" i="3" s="1"/>
  <c r="AM1163" i="3" s="1"/>
  <c r="H1163" i="3" s="1"/>
  <c r="I1163" i="3" s="1"/>
  <c r="BA1163" i="3" s="1"/>
  <c r="AB1167" i="3"/>
  <c r="AK1164" i="3"/>
  <c r="AL1164" i="3" s="1"/>
  <c r="AM1164" i="3" s="1"/>
  <c r="H1164" i="3" s="1"/>
  <c r="I1164" i="3" s="1"/>
  <c r="BA1164" i="3" s="1"/>
  <c r="AR1164" i="3"/>
  <c r="AT1164" i="3" s="1"/>
  <c r="K1164" i="3" s="1"/>
  <c r="AX1164" i="3" s="1"/>
  <c r="AY1164" i="3" s="1"/>
  <c r="AO1169" i="3"/>
  <c r="AX1162" i="3"/>
  <c r="AY1162" i="3" s="1"/>
  <c r="Z1168" i="3"/>
  <c r="AC1168" i="3" s="1"/>
  <c r="AE1166" i="3"/>
  <c r="AD1166" i="3"/>
  <c r="AT1163" i="3"/>
  <c r="K1163" i="3" s="1"/>
  <c r="AJ1169" i="3"/>
  <c r="P1169" i="3"/>
  <c r="U1169" i="3" s="1"/>
  <c r="AU1169" i="3"/>
  <c r="AV1169" i="3" s="1"/>
  <c r="X1168" i="3"/>
  <c r="AE1167" i="3"/>
  <c r="AD1167" i="3"/>
  <c r="R1170" i="3"/>
  <c r="T1170" i="3"/>
  <c r="S1170" i="3"/>
  <c r="Q1170" i="3"/>
  <c r="AN1170" i="3"/>
  <c r="O1170" i="3"/>
  <c r="L1172" i="3"/>
  <c r="V1169" i="3"/>
  <c r="W1169" i="3" s="1"/>
  <c r="AF1165" i="3"/>
  <c r="AG1165" i="3" s="1"/>
  <c r="M1171" i="3"/>
  <c r="AH1165" i="3" l="1"/>
  <c r="AI1165" i="3" s="1"/>
  <c r="AB1168" i="3"/>
  <c r="AD1168" i="3" s="1"/>
  <c r="X1169" i="3"/>
  <c r="Y1169" i="3" s="1"/>
  <c r="Z1169" i="3"/>
  <c r="AO1170" i="3"/>
  <c r="AK1165" i="3"/>
  <c r="AL1165" i="3" s="1"/>
  <c r="AM1165" i="3" s="1"/>
  <c r="H1165" i="3" s="1"/>
  <c r="I1165" i="3" s="1"/>
  <c r="BA1165" i="3" s="1"/>
  <c r="BB1163" i="3"/>
  <c r="BC1163" i="3"/>
  <c r="BB1164" i="3"/>
  <c r="BC1164" i="3"/>
  <c r="AF1166" i="3"/>
  <c r="AG1166" i="3" s="1"/>
  <c r="AP1168" i="3"/>
  <c r="AQ1168" i="3" s="1"/>
  <c r="J1168" i="3" s="1"/>
  <c r="Y1168" i="3"/>
  <c r="P1170" i="3"/>
  <c r="X1170" i="3" s="1"/>
  <c r="AU1170" i="3"/>
  <c r="AV1170" i="3" s="1"/>
  <c r="AJ1170" i="3"/>
  <c r="T1171" i="3"/>
  <c r="Q1171" i="3"/>
  <c r="AN1171" i="3"/>
  <c r="R1171" i="3"/>
  <c r="O1171" i="3"/>
  <c r="S1171" i="3"/>
  <c r="M1172" i="3"/>
  <c r="V1170" i="3"/>
  <c r="W1170" i="3" s="1"/>
  <c r="AS1165" i="3"/>
  <c r="AR1165" i="3"/>
  <c r="L1173" i="3"/>
  <c r="AX1163" i="3"/>
  <c r="AY1163" i="3" s="1"/>
  <c r="AA1168" i="3"/>
  <c r="N1171" i="3"/>
  <c r="AF1167" i="3"/>
  <c r="AH1167" i="3" s="1"/>
  <c r="AI1167" i="3" s="1"/>
  <c r="AB1169" i="3" l="1"/>
  <c r="AT1165" i="3"/>
  <c r="K1165" i="3" s="1"/>
  <c r="AX1165" i="3" s="1"/>
  <c r="AY1165" i="3" s="1"/>
  <c r="AA1169" i="3"/>
  <c r="AE1168" i="3"/>
  <c r="AF1168" i="3" s="1"/>
  <c r="AH1168" i="3" s="1"/>
  <c r="AI1168" i="3" s="1"/>
  <c r="AC1169" i="3"/>
  <c r="AE1169" i="3" s="1"/>
  <c r="AP1169" i="3"/>
  <c r="AQ1169" i="3" s="1"/>
  <c r="J1169" i="3" s="1"/>
  <c r="AH1166" i="3"/>
  <c r="AI1166" i="3" s="1"/>
  <c r="AK1166" i="3" s="1"/>
  <c r="AO1171" i="3"/>
  <c r="U1170" i="3"/>
  <c r="Z1170" i="3" s="1"/>
  <c r="AB1170" i="3" s="1"/>
  <c r="AR1167" i="3"/>
  <c r="L1174" i="3"/>
  <c r="V1171" i="3"/>
  <c r="W1171" i="3" s="1"/>
  <c r="AG1167" i="3"/>
  <c r="AK1167" i="3" s="1"/>
  <c r="BC1165" i="3"/>
  <c r="BB1165" i="3"/>
  <c r="Y1170" i="3"/>
  <c r="S1172" i="3"/>
  <c r="R1172" i="3"/>
  <c r="AN1172" i="3"/>
  <c r="T1172" i="3"/>
  <c r="Q1172" i="3"/>
  <c r="O1172" i="3"/>
  <c r="AU1171" i="3"/>
  <c r="AV1171" i="3" s="1"/>
  <c r="AJ1171" i="3"/>
  <c r="P1171" i="3"/>
  <c r="U1171" i="3" s="1"/>
  <c r="N1172" i="3"/>
  <c r="M1173" i="3"/>
  <c r="N1173" i="3" s="1"/>
  <c r="AS1166" i="3" l="1"/>
  <c r="AD1169" i="3"/>
  <c r="AR1166" i="3"/>
  <c r="AT1166" i="3" s="1"/>
  <c r="K1166" i="3" s="1"/>
  <c r="AX1166" i="3" s="1"/>
  <c r="AY1166" i="3" s="1"/>
  <c r="AA1170" i="3"/>
  <c r="AC1170" i="3"/>
  <c r="AE1170" i="3" s="1"/>
  <c r="AP1170" i="3"/>
  <c r="AQ1170" i="3" s="1"/>
  <c r="J1170" i="3" s="1"/>
  <c r="AL1166" i="3"/>
  <c r="AM1166" i="3" s="1"/>
  <c r="H1166" i="3" s="1"/>
  <c r="I1166" i="3" s="1"/>
  <c r="BA1166" i="3" s="1"/>
  <c r="Z1171" i="3"/>
  <c r="AC1171" i="3" s="1"/>
  <c r="AG1168" i="3"/>
  <c r="AS1168" i="3" s="1"/>
  <c r="AO1172" i="3"/>
  <c r="AR1168" i="3"/>
  <c r="M1174" i="3"/>
  <c r="AL1167" i="3"/>
  <c r="AM1167" i="3" s="1"/>
  <c r="H1167" i="3" s="1"/>
  <c r="I1167" i="3" s="1"/>
  <c r="BA1167" i="3" s="1"/>
  <c r="V1172" i="3"/>
  <c r="W1172" i="3" s="1"/>
  <c r="AD1170" i="3"/>
  <c r="X1171" i="3"/>
  <c r="Q1173" i="3"/>
  <c r="S1173" i="3"/>
  <c r="O1173" i="3"/>
  <c r="R1173" i="3"/>
  <c r="T1173" i="3"/>
  <c r="AN1173" i="3"/>
  <c r="AJ1172" i="3"/>
  <c r="P1172" i="3"/>
  <c r="U1172" i="3" s="1"/>
  <c r="AU1172" i="3"/>
  <c r="AV1172" i="3" s="1"/>
  <c r="AF1169" i="3"/>
  <c r="AG1169" i="3" s="1"/>
  <c r="L1175" i="3"/>
  <c r="AS1167" i="3"/>
  <c r="AT1167" i="3" s="1"/>
  <c r="K1167" i="3" s="1"/>
  <c r="AA1171" i="3" l="1"/>
  <c r="BB1166" i="3"/>
  <c r="BC1166" i="3"/>
  <c r="AK1168" i="3"/>
  <c r="AL1168" i="3" s="1"/>
  <c r="AM1168" i="3" s="1"/>
  <c r="H1168" i="3" s="1"/>
  <c r="I1168" i="3" s="1"/>
  <c r="BA1168" i="3" s="1"/>
  <c r="AB1171" i="3"/>
  <c r="AE1171" i="3" s="1"/>
  <c r="Z1172" i="3"/>
  <c r="AC1172" i="3" s="1"/>
  <c r="AH1169" i="3"/>
  <c r="AI1169" i="3" s="1"/>
  <c r="AK1169" i="3" s="1"/>
  <c r="AO1173" i="3"/>
  <c r="X1172" i="3"/>
  <c r="Y1172" i="3" s="1"/>
  <c r="L1176" i="3"/>
  <c r="M1175" i="3"/>
  <c r="N1175" i="3" s="1"/>
  <c r="AT1168" i="3"/>
  <c r="K1168" i="3" s="1"/>
  <c r="AP1171" i="3"/>
  <c r="AQ1171" i="3" s="1"/>
  <c r="J1171" i="3" s="1"/>
  <c r="Y1171" i="3"/>
  <c r="R1174" i="3"/>
  <c r="S1174" i="3"/>
  <c r="AN1174" i="3"/>
  <c r="O1174" i="3"/>
  <c r="T1174" i="3"/>
  <c r="Q1174" i="3"/>
  <c r="AX1167" i="3"/>
  <c r="AY1167" i="3" s="1"/>
  <c r="AJ1173" i="3"/>
  <c r="P1173" i="3"/>
  <c r="X1173" i="3" s="1"/>
  <c r="AU1173" i="3"/>
  <c r="AV1173" i="3" s="1"/>
  <c r="V1173" i="3"/>
  <c r="W1173" i="3" s="1"/>
  <c r="BB1167" i="3"/>
  <c r="BC1167" i="3"/>
  <c r="AF1170" i="3"/>
  <c r="AG1170" i="3" s="1"/>
  <c r="N1174" i="3"/>
  <c r="AD1171" i="3" l="1"/>
  <c r="AS1169" i="3"/>
  <c r="AR1169" i="3"/>
  <c r="AA1172" i="3"/>
  <c r="AO1174" i="3"/>
  <c r="AB1172" i="3"/>
  <c r="AD1172" i="3" s="1"/>
  <c r="AP1172" i="3"/>
  <c r="AQ1172" i="3" s="1"/>
  <c r="J1172" i="3" s="1"/>
  <c r="U1173" i="3"/>
  <c r="Z1173" i="3" s="1"/>
  <c r="AP1173" i="3" s="1"/>
  <c r="AQ1173" i="3" s="1"/>
  <c r="J1173" i="3" s="1"/>
  <c r="Y1173" i="3"/>
  <c r="AF1171" i="3"/>
  <c r="AH1171" i="3" s="1"/>
  <c r="AI1171" i="3" s="1"/>
  <c r="AN1175" i="3"/>
  <c r="O1175" i="3"/>
  <c r="T1175" i="3"/>
  <c r="S1175" i="3"/>
  <c r="Q1175" i="3"/>
  <c r="R1175" i="3"/>
  <c r="AH1170" i="3"/>
  <c r="AI1170" i="3" s="1"/>
  <c r="M1176" i="3"/>
  <c r="AX1168" i="3"/>
  <c r="AY1168" i="3" s="1"/>
  <c r="BC1168" i="3"/>
  <c r="BB1168" i="3"/>
  <c r="L1177" i="3"/>
  <c r="P1174" i="3"/>
  <c r="U1174" i="3" s="1"/>
  <c r="AU1174" i="3"/>
  <c r="AV1174" i="3" s="1"/>
  <c r="AJ1174" i="3"/>
  <c r="V1174" i="3"/>
  <c r="W1174" i="3" s="1"/>
  <c r="AL1169" i="3"/>
  <c r="AM1169" i="3" s="1"/>
  <c r="H1169" i="3" s="1"/>
  <c r="I1169" i="3" s="1"/>
  <c r="BA1169" i="3" s="1"/>
  <c r="AT1169" i="3" l="1"/>
  <c r="K1169" i="3" s="1"/>
  <c r="AE1172" i="3"/>
  <c r="Z1174" i="3"/>
  <c r="AC1174" i="3" s="1"/>
  <c r="AG1171" i="3"/>
  <c r="AK1171" i="3" s="1"/>
  <c r="AL1171" i="3" s="1"/>
  <c r="AM1171" i="3" s="1"/>
  <c r="H1171" i="3" s="1"/>
  <c r="I1171" i="3" s="1"/>
  <c r="BA1171" i="3" s="1"/>
  <c r="AR1171" i="3"/>
  <c r="BC1169" i="3"/>
  <c r="BB1169" i="3"/>
  <c r="AX1169" i="3"/>
  <c r="AY1169" i="3" s="1"/>
  <c r="L1178" i="3"/>
  <c r="AS1170" i="3"/>
  <c r="AR1170" i="3"/>
  <c r="AO1175" i="3"/>
  <c r="X1174" i="3"/>
  <c r="AF1172" i="3"/>
  <c r="AG1172" i="3" s="1"/>
  <c r="AJ1175" i="3"/>
  <c r="AU1175" i="3"/>
  <c r="AV1175" i="3" s="1"/>
  <c r="P1175" i="3"/>
  <c r="U1175" i="3" s="1"/>
  <c r="S1176" i="3"/>
  <c r="R1176" i="3"/>
  <c r="O1176" i="3"/>
  <c r="T1176" i="3"/>
  <c r="Q1176" i="3"/>
  <c r="AN1176" i="3"/>
  <c r="V1175" i="3"/>
  <c r="W1175" i="3" s="1"/>
  <c r="N1176" i="3"/>
  <c r="M1177" i="3"/>
  <c r="N1177" i="3" s="1"/>
  <c r="AA1173" i="3"/>
  <c r="AB1173" i="3"/>
  <c r="AC1173" i="3"/>
  <c r="AK1170" i="3"/>
  <c r="AA1174" i="3" l="1"/>
  <c r="AS1171" i="3"/>
  <c r="Z1175" i="3"/>
  <c r="AC1175" i="3" s="1"/>
  <c r="AH1172" i="3"/>
  <c r="AI1172" i="3" s="1"/>
  <c r="AS1172" i="3" s="1"/>
  <c r="AT1171" i="3"/>
  <c r="K1171" i="3" s="1"/>
  <c r="AX1171" i="3" s="1"/>
  <c r="AY1171" i="3" s="1"/>
  <c r="AO1176" i="3"/>
  <c r="AR1172" i="3"/>
  <c r="AU1176" i="3"/>
  <c r="AV1176" i="3" s="1"/>
  <c r="AJ1176" i="3"/>
  <c r="P1176" i="3"/>
  <c r="X1176" i="3" s="1"/>
  <c r="L1179" i="3"/>
  <c r="AN1177" i="3"/>
  <c r="R1177" i="3"/>
  <c r="S1177" i="3"/>
  <c r="O1177" i="3"/>
  <c r="T1177" i="3"/>
  <c r="Q1177" i="3"/>
  <c r="V1176" i="3"/>
  <c r="W1176" i="3" s="1"/>
  <c r="M1178" i="3"/>
  <c r="N1178" i="3" s="1"/>
  <c r="AL1170" i="3"/>
  <c r="AM1170" i="3" s="1"/>
  <c r="H1170" i="3" s="1"/>
  <c r="I1170" i="3" s="1"/>
  <c r="BA1170" i="3" s="1"/>
  <c r="X1175" i="3"/>
  <c r="AT1170" i="3"/>
  <c r="K1170" i="3" s="1"/>
  <c r="Y1174" i="3"/>
  <c r="AP1174" i="3"/>
  <c r="AQ1174" i="3" s="1"/>
  <c r="J1174" i="3" s="1"/>
  <c r="AD1173" i="3"/>
  <c r="AE1173" i="3"/>
  <c r="AB1174" i="3"/>
  <c r="AB1175" i="3" l="1"/>
  <c r="AD1175" i="3" s="1"/>
  <c r="AK1172" i="3"/>
  <c r="AT1172" i="3"/>
  <c r="K1172" i="3" s="1"/>
  <c r="AX1172" i="3" s="1"/>
  <c r="AY1172" i="3" s="1"/>
  <c r="U1176" i="3"/>
  <c r="Z1176" i="3" s="1"/>
  <c r="BC1170" i="3"/>
  <c r="BB1170" i="3"/>
  <c r="BC1171" i="3"/>
  <c r="BB1171" i="3"/>
  <c r="Y1176" i="3"/>
  <c r="AX1170" i="3"/>
  <c r="AY1170" i="3" s="1"/>
  <c r="L1180" i="3"/>
  <c r="M1179" i="3"/>
  <c r="AF1173" i="3"/>
  <c r="AG1173" i="3" s="1"/>
  <c r="Y1175" i="3"/>
  <c r="AP1175" i="3"/>
  <c r="AQ1175" i="3" s="1"/>
  <c r="J1175" i="3" s="1"/>
  <c r="AO1177" i="3"/>
  <c r="AA1175" i="3"/>
  <c r="AU1177" i="3"/>
  <c r="AV1177" i="3" s="1"/>
  <c r="P1177" i="3"/>
  <c r="X1177" i="3" s="1"/>
  <c r="AJ1177" i="3"/>
  <c r="V1177" i="3"/>
  <c r="W1177" i="3" s="1"/>
  <c r="AL1172" i="3"/>
  <c r="AM1172" i="3" s="1"/>
  <c r="H1172" i="3" s="1"/>
  <c r="I1172" i="3" s="1"/>
  <c r="BA1172" i="3" s="1"/>
  <c r="AD1174" i="3"/>
  <c r="AE1174" i="3"/>
  <c r="R1178" i="3"/>
  <c r="S1178" i="3"/>
  <c r="T1178" i="3"/>
  <c r="O1178" i="3"/>
  <c r="Q1178" i="3"/>
  <c r="AN1178" i="3"/>
  <c r="AE1175" i="3" l="1"/>
  <c r="AF1175" i="3" s="1"/>
  <c r="AH1175" i="3" s="1"/>
  <c r="AI1175" i="3" s="1"/>
  <c r="AH1173" i="3"/>
  <c r="AI1173" i="3" s="1"/>
  <c r="AK1173" i="3" s="1"/>
  <c r="AL1173" i="3" s="1"/>
  <c r="AM1173" i="3" s="1"/>
  <c r="H1173" i="3" s="1"/>
  <c r="I1173" i="3" s="1"/>
  <c r="BA1173" i="3" s="1"/>
  <c r="U1177" i="3"/>
  <c r="Z1177" i="3" s="1"/>
  <c r="Y1177" i="3"/>
  <c r="BC1172" i="3"/>
  <c r="BB1172" i="3"/>
  <c r="AC1176" i="3"/>
  <c r="AB1176" i="3"/>
  <c r="AA1176" i="3"/>
  <c r="AR1173" i="3"/>
  <c r="AS1173" i="3"/>
  <c r="L1181" i="3"/>
  <c r="AP1176" i="3"/>
  <c r="AQ1176" i="3" s="1"/>
  <c r="J1176" i="3" s="1"/>
  <c r="S1179" i="3"/>
  <c r="Q1179" i="3"/>
  <c r="T1179" i="3"/>
  <c r="O1179" i="3"/>
  <c r="AN1179" i="3"/>
  <c r="R1179" i="3"/>
  <c r="N1179" i="3"/>
  <c r="V1178" i="3"/>
  <c r="W1178" i="3" s="1"/>
  <c r="AO1178" i="3"/>
  <c r="AF1174" i="3"/>
  <c r="AG1174" i="3" s="1"/>
  <c r="AU1178" i="3"/>
  <c r="AV1178" i="3" s="1"/>
  <c r="AJ1178" i="3"/>
  <c r="P1178" i="3"/>
  <c r="X1178" i="3" s="1"/>
  <c r="M1180" i="3"/>
  <c r="N1180" i="3" s="1"/>
  <c r="AH1174" i="3" l="1"/>
  <c r="AI1174" i="3" s="1"/>
  <c r="AR1174" i="3" s="1"/>
  <c r="AO1179" i="3"/>
  <c r="AG1175" i="3"/>
  <c r="AS1175" i="3" s="1"/>
  <c r="AR1175" i="3"/>
  <c r="Y1178" i="3"/>
  <c r="U1178" i="3"/>
  <c r="Z1178" i="3" s="1"/>
  <c r="L1182" i="3"/>
  <c r="R1180" i="3"/>
  <c r="AN1180" i="3"/>
  <c r="O1180" i="3"/>
  <c r="T1180" i="3"/>
  <c r="S1180" i="3"/>
  <c r="Q1180" i="3"/>
  <c r="AC1177" i="3"/>
  <c r="AA1177" i="3"/>
  <c r="AB1177" i="3"/>
  <c r="V1179" i="3"/>
  <c r="W1179" i="3" s="1"/>
  <c r="BC1173" i="3"/>
  <c r="BB1173" i="3"/>
  <c r="AT1173" i="3"/>
  <c r="K1173" i="3" s="1"/>
  <c r="AE1176" i="3"/>
  <c r="AD1176" i="3"/>
  <c r="M1181" i="3"/>
  <c r="N1181" i="3" s="1"/>
  <c r="AU1179" i="3"/>
  <c r="AV1179" i="3" s="1"/>
  <c r="AJ1179" i="3"/>
  <c r="P1179" i="3"/>
  <c r="X1179" i="3" s="1"/>
  <c r="AP1177" i="3"/>
  <c r="AQ1177" i="3" s="1"/>
  <c r="J1177" i="3" s="1"/>
  <c r="AK1174" i="3" l="1"/>
  <c r="AL1174" i="3" s="1"/>
  <c r="AM1174" i="3" s="1"/>
  <c r="H1174" i="3" s="1"/>
  <c r="I1174" i="3" s="1"/>
  <c r="BA1174" i="3" s="1"/>
  <c r="AS1174" i="3"/>
  <c r="AO1180" i="3"/>
  <c r="AK1175" i="3"/>
  <c r="AL1175" i="3" s="1"/>
  <c r="AM1175" i="3" s="1"/>
  <c r="H1175" i="3" s="1"/>
  <c r="I1175" i="3" s="1"/>
  <c r="BA1175" i="3" s="1"/>
  <c r="AT1174" i="3"/>
  <c r="K1174" i="3" s="1"/>
  <c r="AX1174" i="3" s="1"/>
  <c r="AY1174" i="3" s="1"/>
  <c r="AT1175" i="3"/>
  <c r="K1175" i="3" s="1"/>
  <c r="AX1175" i="3" s="1"/>
  <c r="AY1175" i="3" s="1"/>
  <c r="U1179" i="3"/>
  <c r="Z1179" i="3" s="1"/>
  <c r="AP1179" i="3" s="1"/>
  <c r="AQ1179" i="3" s="1"/>
  <c r="J1179" i="3" s="1"/>
  <c r="Y1179" i="3"/>
  <c r="V1180" i="3"/>
  <c r="W1180" i="3" s="1"/>
  <c r="AF1176" i="3"/>
  <c r="AH1176" i="3" s="1"/>
  <c r="AI1176" i="3" s="1"/>
  <c r="AD1177" i="3"/>
  <c r="AE1177" i="3"/>
  <c r="AB1178" i="3"/>
  <c r="AA1178" i="3"/>
  <c r="AC1178" i="3"/>
  <c r="AP1178" i="3"/>
  <c r="AQ1178" i="3" s="1"/>
  <c r="J1178" i="3" s="1"/>
  <c r="AX1173" i="3"/>
  <c r="AY1173" i="3" s="1"/>
  <c r="AJ1180" i="3"/>
  <c r="P1180" i="3"/>
  <c r="X1180" i="3" s="1"/>
  <c r="AU1180" i="3"/>
  <c r="AV1180" i="3" s="1"/>
  <c r="L1183" i="3"/>
  <c r="AC1179" i="3"/>
  <c r="M1182" i="3"/>
  <c r="S1181" i="3"/>
  <c r="R1181" i="3"/>
  <c r="O1181" i="3"/>
  <c r="AN1181" i="3"/>
  <c r="Q1181" i="3"/>
  <c r="T1181" i="3"/>
  <c r="AB1179" i="3" l="1"/>
  <c r="AA1179" i="3"/>
  <c r="AO1181" i="3"/>
  <c r="BC1175" i="3"/>
  <c r="BB1175" i="3"/>
  <c r="Y1180" i="3"/>
  <c r="BB1174" i="3"/>
  <c r="BC1174" i="3"/>
  <c r="AR1176" i="3"/>
  <c r="AF1177" i="3"/>
  <c r="AG1177" i="3" s="1"/>
  <c r="L1184" i="3"/>
  <c r="AG1176" i="3"/>
  <c r="AK1176" i="3" s="1"/>
  <c r="U1180" i="3"/>
  <c r="Z1180" i="3" s="1"/>
  <c r="AP1180" i="3" s="1"/>
  <c r="AQ1180" i="3" s="1"/>
  <c r="J1180" i="3" s="1"/>
  <c r="AD1179" i="3"/>
  <c r="AE1179" i="3"/>
  <c r="M1183" i="3"/>
  <c r="N1183" i="3" s="1"/>
  <c r="V1181" i="3"/>
  <c r="W1181" i="3" s="1"/>
  <c r="S1182" i="3"/>
  <c r="R1182" i="3"/>
  <c r="Q1182" i="3"/>
  <c r="O1182" i="3"/>
  <c r="AN1182" i="3"/>
  <c r="T1182" i="3"/>
  <c r="N1182" i="3"/>
  <c r="AE1178" i="3"/>
  <c r="AD1178" i="3"/>
  <c r="P1181" i="3"/>
  <c r="X1181" i="3" s="1"/>
  <c r="AU1181" i="3"/>
  <c r="AV1181" i="3" s="1"/>
  <c r="AJ1181" i="3"/>
  <c r="U1181" i="3" l="1"/>
  <c r="Z1181" i="3" s="1"/>
  <c r="AO1182" i="3"/>
  <c r="AH1177" i="3"/>
  <c r="AI1177" i="3" s="1"/>
  <c r="AS1177" i="3" s="1"/>
  <c r="AA1181" i="3"/>
  <c r="AC1181" i="3"/>
  <c r="AB1181" i="3"/>
  <c r="L1185" i="3"/>
  <c r="M1184" i="3"/>
  <c r="N1184" i="3" s="1"/>
  <c r="AU1182" i="3"/>
  <c r="AV1182" i="3" s="1"/>
  <c r="AJ1182" i="3"/>
  <c r="P1182" i="3"/>
  <c r="U1182" i="3" s="1"/>
  <c r="AF1179" i="3"/>
  <c r="AH1179" i="3" s="1"/>
  <c r="AI1179" i="3" s="1"/>
  <c r="AL1176" i="3"/>
  <c r="AM1176" i="3" s="1"/>
  <c r="H1176" i="3" s="1"/>
  <c r="I1176" i="3" s="1"/>
  <c r="BA1176" i="3" s="1"/>
  <c r="V1182" i="3"/>
  <c r="W1182" i="3" s="1"/>
  <c r="S1183" i="3"/>
  <c r="R1183" i="3"/>
  <c r="AN1183" i="3"/>
  <c r="T1183" i="3"/>
  <c r="Q1183" i="3"/>
  <c r="O1183" i="3"/>
  <c r="AS1176" i="3"/>
  <c r="AT1176" i="3" s="1"/>
  <c r="K1176" i="3" s="1"/>
  <c r="Y1181" i="3"/>
  <c r="AP1181" i="3"/>
  <c r="AQ1181" i="3" s="1"/>
  <c r="J1181" i="3" s="1"/>
  <c r="AF1178" i="3"/>
  <c r="AH1178" i="3" s="1"/>
  <c r="AI1178" i="3" s="1"/>
  <c r="AA1180" i="3"/>
  <c r="AC1180" i="3"/>
  <c r="AB1180" i="3"/>
  <c r="Z1182" i="3" l="1"/>
  <c r="AR1177" i="3"/>
  <c r="AK1177" i="3"/>
  <c r="AL1177" i="3" s="1"/>
  <c r="AM1177" i="3" s="1"/>
  <c r="H1177" i="3" s="1"/>
  <c r="I1177" i="3" s="1"/>
  <c r="BA1177" i="3" s="1"/>
  <c r="BC1177" i="3" s="1"/>
  <c r="AG1178" i="3"/>
  <c r="AS1178" i="3" s="1"/>
  <c r="AG1179" i="3"/>
  <c r="AK1179" i="3" s="1"/>
  <c r="AR1179" i="3"/>
  <c r="AR1178" i="3"/>
  <c r="AC1182" i="3"/>
  <c r="AX1176" i="3"/>
  <c r="AY1176" i="3" s="1"/>
  <c r="M1185" i="3"/>
  <c r="N1185" i="3" s="1"/>
  <c r="AD1181" i="3"/>
  <c r="AE1181" i="3"/>
  <c r="BC1176" i="3"/>
  <c r="BB1176" i="3"/>
  <c r="AT1177" i="3"/>
  <c r="K1177" i="3" s="1"/>
  <c r="L1186" i="3"/>
  <c r="X1182" i="3"/>
  <c r="AA1182" i="3" s="1"/>
  <c r="AE1180" i="3"/>
  <c r="AD1180" i="3"/>
  <c r="P1183" i="3"/>
  <c r="X1183" i="3" s="1"/>
  <c r="AJ1183" i="3"/>
  <c r="AU1183" i="3"/>
  <c r="AV1183" i="3" s="1"/>
  <c r="V1183" i="3"/>
  <c r="W1183" i="3" s="1"/>
  <c r="R1184" i="3"/>
  <c r="AN1184" i="3"/>
  <c r="S1184" i="3"/>
  <c r="Q1184" i="3"/>
  <c r="T1184" i="3"/>
  <c r="O1184" i="3"/>
  <c r="AK1178" i="3"/>
  <c r="AO1183" i="3"/>
  <c r="AT1178" i="3" l="1"/>
  <c r="K1178" i="3" s="1"/>
  <c r="AX1178" i="3" s="1"/>
  <c r="AY1178" i="3" s="1"/>
  <c r="BB1177" i="3"/>
  <c r="U1183" i="3"/>
  <c r="Z1183" i="3" s="1"/>
  <c r="AP1183" i="3" s="1"/>
  <c r="AQ1183" i="3" s="1"/>
  <c r="J1183" i="3" s="1"/>
  <c r="AS1179" i="3"/>
  <c r="AT1179" i="3" s="1"/>
  <c r="K1179" i="3" s="1"/>
  <c r="AO1184" i="3"/>
  <c r="AB1182" i="3"/>
  <c r="AE1182" i="3" s="1"/>
  <c r="L1187" i="3"/>
  <c r="Y1183" i="3"/>
  <c r="S1185" i="3"/>
  <c r="AN1185" i="3"/>
  <c r="R1185" i="3"/>
  <c r="T1185" i="3"/>
  <c r="Q1185" i="3"/>
  <c r="O1185" i="3"/>
  <c r="V1184" i="3"/>
  <c r="W1184" i="3" s="1"/>
  <c r="AL1179" i="3"/>
  <c r="AM1179" i="3" s="1"/>
  <c r="H1179" i="3" s="1"/>
  <c r="I1179" i="3" s="1"/>
  <c r="BA1179" i="3" s="1"/>
  <c r="AF1180" i="3"/>
  <c r="AH1180" i="3" s="1"/>
  <c r="AI1180" i="3" s="1"/>
  <c r="AF1181" i="3"/>
  <c r="AG1181" i="3" s="1"/>
  <c r="M1186" i="3"/>
  <c r="AU1184" i="3"/>
  <c r="AV1184" i="3" s="1"/>
  <c r="P1184" i="3"/>
  <c r="U1184" i="3" s="1"/>
  <c r="AJ1184" i="3"/>
  <c r="AX1177" i="3"/>
  <c r="AY1177" i="3" s="1"/>
  <c r="AL1178" i="3"/>
  <c r="AM1178" i="3" s="1"/>
  <c r="H1178" i="3" s="1"/>
  <c r="I1178" i="3" s="1"/>
  <c r="BA1178" i="3" s="1"/>
  <c r="AP1182" i="3"/>
  <c r="AQ1182" i="3" s="1"/>
  <c r="J1182" i="3" s="1"/>
  <c r="Y1182" i="3"/>
  <c r="AG1180" i="3" l="1"/>
  <c r="AK1180" i="3" s="1"/>
  <c r="AH1181" i="3"/>
  <c r="AI1181" i="3" s="1"/>
  <c r="AK1181" i="3" s="1"/>
  <c r="AL1181" i="3" s="1"/>
  <c r="AM1181" i="3" s="1"/>
  <c r="H1181" i="3" s="1"/>
  <c r="I1181" i="3" s="1"/>
  <c r="BA1181" i="3" s="1"/>
  <c r="Z1184" i="3"/>
  <c r="AC1184" i="3" s="1"/>
  <c r="AD1182" i="3"/>
  <c r="AO1185" i="3"/>
  <c r="BC1179" i="3"/>
  <c r="BB1179" i="3"/>
  <c r="R1186" i="3"/>
  <c r="O1186" i="3"/>
  <c r="T1186" i="3"/>
  <c r="S1186" i="3"/>
  <c r="AN1186" i="3"/>
  <c r="Q1186" i="3"/>
  <c r="AR1180" i="3"/>
  <c r="X1184" i="3"/>
  <c r="AC1183" i="3"/>
  <c r="AB1183" i="3"/>
  <c r="AA1183" i="3"/>
  <c r="V1185" i="3"/>
  <c r="W1185" i="3" s="1"/>
  <c r="BB1178" i="3"/>
  <c r="BC1178" i="3"/>
  <c r="N1186" i="3"/>
  <c r="L1188" i="3"/>
  <c r="M1187" i="3"/>
  <c r="AX1179" i="3"/>
  <c r="AY1179" i="3" s="1"/>
  <c r="P1185" i="3"/>
  <c r="U1185" i="3" s="1"/>
  <c r="Z1185" i="3" s="1"/>
  <c r="AJ1185" i="3"/>
  <c r="AU1185" i="3"/>
  <c r="AV1185" i="3" s="1"/>
  <c r="AF1182" i="3"/>
  <c r="AS1180" i="3" l="1"/>
  <c r="AT1180" i="3" s="1"/>
  <c r="K1180" i="3" s="1"/>
  <c r="AX1180" i="3" s="1"/>
  <c r="AY1180" i="3" s="1"/>
  <c r="AS1181" i="3"/>
  <c r="AR1181" i="3"/>
  <c r="AT1181" i="3" s="1"/>
  <c r="K1181" i="3" s="1"/>
  <c r="AH1182" i="3"/>
  <c r="AI1182" i="3" s="1"/>
  <c r="AB1184" i="3"/>
  <c r="AE1184" i="3" s="1"/>
  <c r="AG1182" i="3"/>
  <c r="AS1182" i="3" s="1"/>
  <c r="AC1185" i="3"/>
  <c r="AR1182" i="3"/>
  <c r="M1188" i="3"/>
  <c r="N1188" i="3" s="1"/>
  <c r="AJ1186" i="3"/>
  <c r="P1186" i="3"/>
  <c r="U1186" i="3" s="1"/>
  <c r="AU1186" i="3"/>
  <c r="AV1186" i="3" s="1"/>
  <c r="AO1186" i="3"/>
  <c r="X1185" i="3"/>
  <c r="AB1185" i="3" s="1"/>
  <c r="AP1184" i="3"/>
  <c r="AQ1184" i="3" s="1"/>
  <c r="J1184" i="3" s="1"/>
  <c r="Y1184" i="3"/>
  <c r="AA1184" i="3"/>
  <c r="AL1180" i="3"/>
  <c r="AM1180" i="3" s="1"/>
  <c r="H1180" i="3" s="1"/>
  <c r="I1180" i="3" s="1"/>
  <c r="BA1180" i="3" s="1"/>
  <c r="V1186" i="3"/>
  <c r="W1186" i="3" s="1"/>
  <c r="AN1187" i="3"/>
  <c r="R1187" i="3"/>
  <c r="T1187" i="3"/>
  <c r="S1187" i="3"/>
  <c r="Q1187" i="3"/>
  <c r="O1187" i="3"/>
  <c r="N1187" i="3"/>
  <c r="L1189" i="3"/>
  <c r="AD1183" i="3"/>
  <c r="AE1183" i="3"/>
  <c r="AD1184" i="3" l="1"/>
  <c r="AK1182" i="3"/>
  <c r="AL1182" i="3" s="1"/>
  <c r="AM1182" i="3" s="1"/>
  <c r="H1182" i="3" s="1"/>
  <c r="I1182" i="3" s="1"/>
  <c r="BA1182" i="3" s="1"/>
  <c r="AT1182" i="3"/>
  <c r="K1182" i="3" s="1"/>
  <c r="AX1182" i="3" s="1"/>
  <c r="AY1182" i="3" s="1"/>
  <c r="Z1186" i="3"/>
  <c r="AC1186" i="3"/>
  <c r="BC1180" i="3"/>
  <c r="BB1180" i="3"/>
  <c r="AX1181" i="3"/>
  <c r="AY1181" i="3" s="1"/>
  <c r="AE1185" i="3"/>
  <c r="AD1185" i="3"/>
  <c r="L1190" i="3"/>
  <c r="M1189" i="3"/>
  <c r="N1189" i="3" s="1"/>
  <c r="AO1187" i="3"/>
  <c r="AF1184" i="3"/>
  <c r="Q1188" i="3"/>
  <c r="R1188" i="3"/>
  <c r="S1188" i="3"/>
  <c r="AN1188" i="3"/>
  <c r="T1188" i="3"/>
  <c r="O1188" i="3"/>
  <c r="X1186" i="3"/>
  <c r="AA1186" i="3" s="1"/>
  <c r="AF1183" i="3"/>
  <c r="AG1183" i="3" s="1"/>
  <c r="BC1181" i="3"/>
  <c r="P1187" i="3"/>
  <c r="U1187" i="3" s="1"/>
  <c r="AU1187" i="3"/>
  <c r="AV1187" i="3" s="1"/>
  <c r="AJ1187" i="3"/>
  <c r="V1187" i="3"/>
  <c r="W1187" i="3" s="1"/>
  <c r="Y1185" i="3"/>
  <c r="AP1185" i="3"/>
  <c r="AQ1185" i="3" s="1"/>
  <c r="J1185" i="3" s="1"/>
  <c r="BB1181" i="3"/>
  <c r="AA1185" i="3"/>
  <c r="AH1184" i="3" l="1"/>
  <c r="AI1184" i="3" s="1"/>
  <c r="AR1184" i="3" s="1"/>
  <c r="AH1183" i="3"/>
  <c r="AI1183" i="3" s="1"/>
  <c r="Z1187" i="3"/>
  <c r="AC1187" i="3" s="1"/>
  <c r="AG1184" i="3"/>
  <c r="BC1182" i="3"/>
  <c r="BB1182" i="3"/>
  <c r="M1190" i="3"/>
  <c r="N1190" i="3" s="1"/>
  <c r="AS1183" i="3"/>
  <c r="AR1183" i="3"/>
  <c r="AO1188" i="3"/>
  <c r="AU1188" i="3"/>
  <c r="AV1188" i="3" s="1"/>
  <c r="P1188" i="3"/>
  <c r="X1188" i="3" s="1"/>
  <c r="AJ1188" i="3"/>
  <c r="V1188" i="3"/>
  <c r="W1188" i="3" s="1"/>
  <c r="AF1185" i="3"/>
  <c r="AH1185" i="3" s="1"/>
  <c r="AI1185" i="3" s="1"/>
  <c r="AK1183" i="3"/>
  <c r="Y1186" i="3"/>
  <c r="AP1186" i="3"/>
  <c r="AQ1186" i="3" s="1"/>
  <c r="J1186" i="3" s="1"/>
  <c r="L1191" i="3"/>
  <c r="X1187" i="3"/>
  <c r="AB1186" i="3"/>
  <c r="R1189" i="3"/>
  <c r="Q1189" i="3"/>
  <c r="AN1189" i="3"/>
  <c r="S1189" i="3"/>
  <c r="T1189" i="3"/>
  <c r="O1189" i="3"/>
  <c r="AK1184" i="3" l="1"/>
  <c r="AS1184" i="3"/>
  <c r="AT1184" i="3" s="1"/>
  <c r="K1184" i="3" s="1"/>
  <c r="AX1184" i="3" s="1"/>
  <c r="AY1184" i="3" s="1"/>
  <c r="AT1183" i="3"/>
  <c r="K1183" i="3" s="1"/>
  <c r="AX1183" i="3" s="1"/>
  <c r="AY1183" i="3" s="1"/>
  <c r="AG1185" i="3"/>
  <c r="AK1185" i="3" s="1"/>
  <c r="U1188" i="3"/>
  <c r="Z1188" i="3" s="1"/>
  <c r="AP1188" i="3" s="1"/>
  <c r="AQ1188" i="3" s="1"/>
  <c r="J1188" i="3" s="1"/>
  <c r="AR1185" i="3"/>
  <c r="AE1186" i="3"/>
  <c r="AD1186" i="3"/>
  <c r="V1189" i="3"/>
  <c r="W1189" i="3" s="1"/>
  <c r="AP1187" i="3"/>
  <c r="AQ1187" i="3" s="1"/>
  <c r="J1187" i="3" s="1"/>
  <c r="Y1187" i="3"/>
  <c r="Y1188" i="3"/>
  <c r="AB1187" i="3"/>
  <c r="AL1183" i="3"/>
  <c r="AM1183" i="3" s="1"/>
  <c r="H1183" i="3" s="1"/>
  <c r="I1183" i="3" s="1"/>
  <c r="BA1183" i="3" s="1"/>
  <c r="AO1189" i="3"/>
  <c r="L1192" i="3"/>
  <c r="AL1184" i="3"/>
  <c r="AM1184" i="3" s="1"/>
  <c r="H1184" i="3" s="1"/>
  <c r="I1184" i="3" s="1"/>
  <c r="BA1184" i="3" s="1"/>
  <c r="AA1187" i="3"/>
  <c r="M1191" i="3"/>
  <c r="N1191" i="3" s="1"/>
  <c r="AU1189" i="3"/>
  <c r="AV1189" i="3" s="1"/>
  <c r="AJ1189" i="3"/>
  <c r="P1189" i="3"/>
  <c r="U1189" i="3" s="1"/>
  <c r="R1190" i="3"/>
  <c r="AN1190" i="3"/>
  <c r="Q1190" i="3"/>
  <c r="T1190" i="3"/>
  <c r="O1190" i="3"/>
  <c r="S1190" i="3"/>
  <c r="AS1185" i="3" l="1"/>
  <c r="AT1185" i="3" s="1"/>
  <c r="K1185" i="3" s="1"/>
  <c r="AX1185" i="3" s="1"/>
  <c r="AY1185" i="3" s="1"/>
  <c r="Z1189" i="3"/>
  <c r="AC1188" i="3"/>
  <c r="AA1188" i="3"/>
  <c r="AB1188" i="3"/>
  <c r="AO1190" i="3"/>
  <c r="X1189" i="3"/>
  <c r="AA1189" i="3" s="1"/>
  <c r="AJ1190" i="3"/>
  <c r="P1190" i="3"/>
  <c r="X1190" i="3" s="1"/>
  <c r="AU1190" i="3"/>
  <c r="AV1190" i="3" s="1"/>
  <c r="M1192" i="3"/>
  <c r="N1192" i="3" s="1"/>
  <c r="AC1189" i="3"/>
  <c r="BB1184" i="3"/>
  <c r="BC1184" i="3"/>
  <c r="BC1183" i="3"/>
  <c r="BB1183" i="3"/>
  <c r="V1190" i="3"/>
  <c r="W1190" i="3" s="1"/>
  <c r="L1193" i="3"/>
  <c r="AL1185" i="3"/>
  <c r="AM1185" i="3" s="1"/>
  <c r="H1185" i="3" s="1"/>
  <c r="I1185" i="3" s="1"/>
  <c r="BA1185" i="3" s="1"/>
  <c r="S1191" i="3"/>
  <c r="R1191" i="3"/>
  <c r="Q1191" i="3"/>
  <c r="T1191" i="3"/>
  <c r="AN1191" i="3"/>
  <c r="O1191" i="3"/>
  <c r="AD1187" i="3"/>
  <c r="AE1187" i="3"/>
  <c r="AF1186" i="3"/>
  <c r="AH1186" i="3" s="1"/>
  <c r="AI1186" i="3" s="1"/>
  <c r="AD1188" i="3" l="1"/>
  <c r="AE1188" i="3"/>
  <c r="AP1189" i="3"/>
  <c r="AQ1189" i="3" s="1"/>
  <c r="J1189" i="3" s="1"/>
  <c r="Y1189" i="3"/>
  <c r="AB1189" i="3"/>
  <c r="AD1189" i="3" s="1"/>
  <c r="U1190" i="3"/>
  <c r="Z1190" i="3" s="1"/>
  <c r="AG1186" i="3"/>
  <c r="AK1186" i="3" s="1"/>
  <c r="Y1190" i="3"/>
  <c r="AR1186" i="3"/>
  <c r="L1194" i="3"/>
  <c r="AO1191" i="3"/>
  <c r="Q1192" i="3"/>
  <c r="S1192" i="3"/>
  <c r="T1192" i="3"/>
  <c r="R1192" i="3"/>
  <c r="O1192" i="3"/>
  <c r="AN1192" i="3"/>
  <c r="AF1187" i="3"/>
  <c r="AH1187" i="3" s="1"/>
  <c r="AI1187" i="3" s="1"/>
  <c r="BB1185" i="3"/>
  <c r="BC1185" i="3"/>
  <c r="V1191" i="3"/>
  <c r="W1191" i="3" s="1"/>
  <c r="AF1188" i="3"/>
  <c r="AJ1191" i="3"/>
  <c r="P1191" i="3"/>
  <c r="U1191" i="3" s="1"/>
  <c r="AU1191" i="3"/>
  <c r="AV1191" i="3" s="1"/>
  <c r="M1193" i="3"/>
  <c r="N1193" i="3" s="1"/>
  <c r="AH1188" i="3" l="1"/>
  <c r="AI1188" i="3" s="1"/>
  <c r="AR1188" i="3" s="1"/>
  <c r="AE1189" i="3"/>
  <c r="AS1186" i="3"/>
  <c r="AT1186" i="3" s="1"/>
  <c r="K1186" i="3" s="1"/>
  <c r="AX1186" i="3" s="1"/>
  <c r="AY1186" i="3" s="1"/>
  <c r="Z1191" i="3"/>
  <c r="AG1188" i="3"/>
  <c r="AR1187" i="3"/>
  <c r="AC1191" i="3"/>
  <c r="AL1186" i="3"/>
  <c r="AM1186" i="3" s="1"/>
  <c r="H1186" i="3" s="1"/>
  <c r="I1186" i="3" s="1"/>
  <c r="BA1186" i="3" s="1"/>
  <c r="M1194" i="3"/>
  <c r="N1194" i="3" s="1"/>
  <c r="AC1190" i="3"/>
  <c r="AB1190" i="3"/>
  <c r="AA1190" i="3"/>
  <c r="X1191" i="3"/>
  <c r="AB1191" i="3" s="1"/>
  <c r="AG1187" i="3"/>
  <c r="AK1187" i="3" s="1"/>
  <c r="L1195" i="3"/>
  <c r="AF1189" i="3"/>
  <c r="AH1189" i="3" s="1"/>
  <c r="AI1189" i="3" s="1"/>
  <c r="V1192" i="3"/>
  <c r="W1192" i="3" s="1"/>
  <c r="R1193" i="3"/>
  <c r="S1193" i="3"/>
  <c r="T1193" i="3"/>
  <c r="Q1193" i="3"/>
  <c r="O1193" i="3"/>
  <c r="AN1193" i="3"/>
  <c r="AU1192" i="3"/>
  <c r="AV1192" i="3" s="1"/>
  <c r="AJ1192" i="3"/>
  <c r="P1192" i="3"/>
  <c r="U1192" i="3" s="1"/>
  <c r="AP1190" i="3"/>
  <c r="AQ1190" i="3" s="1"/>
  <c r="J1190" i="3" s="1"/>
  <c r="AO1192" i="3"/>
  <c r="AS1188" i="3" l="1"/>
  <c r="AK1188" i="3"/>
  <c r="Z1192" i="3"/>
  <c r="AC1192" i="3" s="1"/>
  <c r="AG1189" i="3"/>
  <c r="AS1189" i="3" s="1"/>
  <c r="AT1188" i="3"/>
  <c r="K1188" i="3" s="1"/>
  <c r="AX1188" i="3" s="1"/>
  <c r="AY1188" i="3" s="1"/>
  <c r="X1192" i="3"/>
  <c r="Y1192" i="3" s="1"/>
  <c r="AA1191" i="3"/>
  <c r="AO1193" i="3"/>
  <c r="AR1189" i="3"/>
  <c r="M1195" i="3"/>
  <c r="AL1188" i="3"/>
  <c r="AM1188" i="3" s="1"/>
  <c r="H1188" i="3" s="1"/>
  <c r="I1188" i="3" s="1"/>
  <c r="BA1188" i="3" s="1"/>
  <c r="S1194" i="3"/>
  <c r="R1194" i="3"/>
  <c r="O1194" i="3"/>
  <c r="Q1194" i="3"/>
  <c r="AN1194" i="3"/>
  <c r="T1194" i="3"/>
  <c r="P1193" i="3"/>
  <c r="X1193" i="3" s="1"/>
  <c r="AJ1193" i="3"/>
  <c r="AU1193" i="3"/>
  <c r="AV1193" i="3" s="1"/>
  <c r="AP1191" i="3"/>
  <c r="AQ1191" i="3" s="1"/>
  <c r="J1191" i="3" s="1"/>
  <c r="Y1191" i="3"/>
  <c r="BC1186" i="3"/>
  <c r="BB1186" i="3"/>
  <c r="AS1187" i="3"/>
  <c r="AT1187" i="3" s="1"/>
  <c r="K1187" i="3" s="1"/>
  <c r="AD1191" i="3"/>
  <c r="AE1191" i="3"/>
  <c r="V1193" i="3"/>
  <c r="W1193" i="3" s="1"/>
  <c r="AL1187" i="3"/>
  <c r="AM1187" i="3" s="1"/>
  <c r="H1187" i="3" s="1"/>
  <c r="I1187" i="3" s="1"/>
  <c r="BA1187" i="3" s="1"/>
  <c r="L1196" i="3"/>
  <c r="AE1190" i="3"/>
  <c r="AD1190" i="3"/>
  <c r="AK1189" i="3" l="1"/>
  <c r="AL1189" i="3" s="1"/>
  <c r="AM1189" i="3" s="1"/>
  <c r="H1189" i="3" s="1"/>
  <c r="I1189" i="3" s="1"/>
  <c r="BA1189" i="3" s="1"/>
  <c r="AB1192" i="3"/>
  <c r="AA1192" i="3"/>
  <c r="AP1192" i="3"/>
  <c r="AQ1192" i="3" s="1"/>
  <c r="J1192" i="3" s="1"/>
  <c r="AT1189" i="3"/>
  <c r="K1189" i="3" s="1"/>
  <c r="AX1189" i="3" s="1"/>
  <c r="AY1189" i="3" s="1"/>
  <c r="BB1187" i="3"/>
  <c r="BC1187" i="3"/>
  <c r="AX1187" i="3"/>
  <c r="AY1187" i="3" s="1"/>
  <c r="Y1193" i="3"/>
  <c r="BC1188" i="3"/>
  <c r="BB1188" i="3"/>
  <c r="AF1190" i="3"/>
  <c r="AH1190" i="3" s="1"/>
  <c r="AI1190" i="3" s="1"/>
  <c r="AO1194" i="3"/>
  <c r="V1194" i="3"/>
  <c r="W1194" i="3" s="1"/>
  <c r="L1197" i="3"/>
  <c r="U1193" i="3"/>
  <c r="Z1193" i="3" s="1"/>
  <c r="AP1193" i="3" s="1"/>
  <c r="AQ1193" i="3" s="1"/>
  <c r="J1193" i="3" s="1"/>
  <c r="P1194" i="3"/>
  <c r="X1194" i="3" s="1"/>
  <c r="AJ1194" i="3"/>
  <c r="AU1194" i="3"/>
  <c r="AV1194" i="3" s="1"/>
  <c r="S1195" i="3"/>
  <c r="Q1195" i="3"/>
  <c r="R1195" i="3"/>
  <c r="AN1195" i="3"/>
  <c r="O1195" i="3"/>
  <c r="T1195" i="3"/>
  <c r="AF1191" i="3"/>
  <c r="AH1191" i="3" s="1"/>
  <c r="AI1191" i="3" s="1"/>
  <c r="AD1192" i="3"/>
  <c r="AE1192" i="3"/>
  <c r="M1196" i="3"/>
  <c r="N1196" i="3" s="1"/>
  <c r="N1195" i="3"/>
  <c r="AO1195" i="3" l="1"/>
  <c r="U1194" i="3"/>
  <c r="Z1194" i="3" s="1"/>
  <c r="AC1194" i="3" s="1"/>
  <c r="BC1189" i="3"/>
  <c r="BB1189" i="3"/>
  <c r="AR1191" i="3"/>
  <c r="AR1190" i="3"/>
  <c r="Y1194" i="3"/>
  <c r="AG1190" i="3"/>
  <c r="AK1190" i="3" s="1"/>
  <c r="AF1192" i="3"/>
  <c r="AH1192" i="3" s="1"/>
  <c r="AI1192" i="3" s="1"/>
  <c r="L1198" i="3"/>
  <c r="R1196" i="3"/>
  <c r="S1196" i="3"/>
  <c r="AN1196" i="3"/>
  <c r="O1196" i="3"/>
  <c r="T1196" i="3"/>
  <c r="Q1196" i="3"/>
  <c r="M1197" i="3"/>
  <c r="V1195" i="3"/>
  <c r="W1195" i="3" s="1"/>
  <c r="AC1193" i="3"/>
  <c r="AA1193" i="3"/>
  <c r="AB1193" i="3"/>
  <c r="AG1191" i="3"/>
  <c r="AK1191" i="3" s="1"/>
  <c r="P1195" i="3"/>
  <c r="X1195" i="3" s="1"/>
  <c r="AU1195" i="3"/>
  <c r="AV1195" i="3" s="1"/>
  <c r="AJ1195" i="3"/>
  <c r="AP1194" i="3" l="1"/>
  <c r="AQ1194" i="3" s="1"/>
  <c r="J1194" i="3" s="1"/>
  <c r="AG1192" i="3"/>
  <c r="AA1194" i="3"/>
  <c r="AB1194" i="3"/>
  <c r="AD1194" i="3" s="1"/>
  <c r="AO1196" i="3"/>
  <c r="Y1195" i="3"/>
  <c r="AS1192" i="3"/>
  <c r="AR1192" i="3"/>
  <c r="U1195" i="3"/>
  <c r="Z1195" i="3" s="1"/>
  <c r="AS1190" i="3"/>
  <c r="AT1190" i="3" s="1"/>
  <c r="K1190" i="3" s="1"/>
  <c r="AL1190" i="3"/>
  <c r="AM1190" i="3" s="1"/>
  <c r="H1190" i="3" s="1"/>
  <c r="I1190" i="3" s="1"/>
  <c r="BA1190" i="3" s="1"/>
  <c r="AJ1196" i="3"/>
  <c r="P1196" i="3"/>
  <c r="X1196" i="3" s="1"/>
  <c r="AU1196" i="3"/>
  <c r="AV1196" i="3" s="1"/>
  <c r="AL1191" i="3"/>
  <c r="AM1191" i="3" s="1"/>
  <c r="H1191" i="3" s="1"/>
  <c r="I1191" i="3" s="1"/>
  <c r="BA1191" i="3" s="1"/>
  <c r="R1197" i="3"/>
  <c r="AN1197" i="3"/>
  <c r="S1197" i="3"/>
  <c r="T1197" i="3"/>
  <c r="Q1197" i="3"/>
  <c r="O1197" i="3"/>
  <c r="N1197" i="3"/>
  <c r="AS1191" i="3"/>
  <c r="AT1191" i="3" s="1"/>
  <c r="K1191" i="3" s="1"/>
  <c r="AE1193" i="3"/>
  <c r="AD1193" i="3"/>
  <c r="V1196" i="3"/>
  <c r="W1196" i="3" s="1"/>
  <c r="L1199" i="3"/>
  <c r="AK1192" i="3"/>
  <c r="M1198" i="3"/>
  <c r="N1198" i="3" s="1"/>
  <c r="AE1194" i="3" l="1"/>
  <c r="AT1192" i="3"/>
  <c r="K1192" i="3" s="1"/>
  <c r="AO1197" i="3"/>
  <c r="AX1191" i="3"/>
  <c r="AY1191" i="3" s="1"/>
  <c r="BC1190" i="3"/>
  <c r="BB1190" i="3"/>
  <c r="AX1190" i="3"/>
  <c r="AY1190" i="3" s="1"/>
  <c r="Y1196" i="3"/>
  <c r="BC1191" i="3"/>
  <c r="BB1191" i="3"/>
  <c r="AC1195" i="3"/>
  <c r="AB1195" i="3"/>
  <c r="AA1195" i="3"/>
  <c r="M1199" i="3"/>
  <c r="N1199" i="3" s="1"/>
  <c r="AX1192" i="3"/>
  <c r="AY1192" i="3" s="1"/>
  <c r="AL1192" i="3"/>
  <c r="AM1192" i="3" s="1"/>
  <c r="H1192" i="3" s="1"/>
  <c r="I1192" i="3" s="1"/>
  <c r="BA1192" i="3" s="1"/>
  <c r="Q1198" i="3"/>
  <c r="R1198" i="3"/>
  <c r="O1198" i="3"/>
  <c r="S1198" i="3"/>
  <c r="AN1198" i="3"/>
  <c r="T1198" i="3"/>
  <c r="U1196" i="3"/>
  <c r="Z1196" i="3" s="1"/>
  <c r="AF1193" i="3"/>
  <c r="AG1193" i="3" s="1"/>
  <c r="P1197" i="3"/>
  <c r="X1197" i="3" s="1"/>
  <c r="AJ1197" i="3"/>
  <c r="AU1197" i="3"/>
  <c r="AV1197" i="3" s="1"/>
  <c r="V1197" i="3"/>
  <c r="W1197" i="3" s="1"/>
  <c r="AF1194" i="3"/>
  <c r="AG1194" i="3" s="1"/>
  <c r="L1200" i="3"/>
  <c r="AP1195" i="3"/>
  <c r="AQ1195" i="3" s="1"/>
  <c r="J1195" i="3" s="1"/>
  <c r="AO1198" i="3" l="1"/>
  <c r="U1197" i="3"/>
  <c r="Z1197" i="3" s="1"/>
  <c r="V1198" i="3"/>
  <c r="W1198" i="3" s="1"/>
  <c r="AH1194" i="3"/>
  <c r="AI1194" i="3" s="1"/>
  <c r="AD1195" i="3"/>
  <c r="AE1195" i="3"/>
  <c r="AH1193" i="3"/>
  <c r="AI1193" i="3" s="1"/>
  <c r="AK1193" i="3" s="1"/>
  <c r="AA1196" i="3"/>
  <c r="AC1196" i="3"/>
  <c r="AB1196" i="3"/>
  <c r="BB1192" i="3"/>
  <c r="BC1192" i="3"/>
  <c r="L1201" i="3"/>
  <c r="Y1197" i="3"/>
  <c r="R1199" i="3"/>
  <c r="AN1199" i="3"/>
  <c r="O1199" i="3"/>
  <c r="S1199" i="3"/>
  <c r="Q1199" i="3"/>
  <c r="T1199" i="3"/>
  <c r="AJ1198" i="3"/>
  <c r="P1198" i="3"/>
  <c r="U1198" i="3" s="1"/>
  <c r="AU1198" i="3"/>
  <c r="AV1198" i="3" s="1"/>
  <c r="M1200" i="3"/>
  <c r="N1200" i="3" s="1"/>
  <c r="AP1196" i="3"/>
  <c r="AQ1196" i="3" s="1"/>
  <c r="J1196" i="3" s="1"/>
  <c r="AC1197" i="3" l="1"/>
  <c r="AP1197" i="3"/>
  <c r="AQ1197" i="3" s="1"/>
  <c r="J1197" i="3" s="1"/>
  <c r="AA1197" i="3"/>
  <c r="AB1197" i="3"/>
  <c r="Z1198" i="3"/>
  <c r="AL1193" i="3"/>
  <c r="AM1193" i="3" s="1"/>
  <c r="H1193" i="3" s="1"/>
  <c r="I1193" i="3" s="1"/>
  <c r="BA1193" i="3" s="1"/>
  <c r="AC1198" i="3"/>
  <c r="AE1196" i="3"/>
  <c r="AD1196" i="3"/>
  <c r="V1199" i="3"/>
  <c r="W1199" i="3" s="1"/>
  <c r="X1198" i="3"/>
  <c r="AS1194" i="3"/>
  <c r="AR1194" i="3"/>
  <c r="AF1195" i="3"/>
  <c r="AG1195" i="3" s="1"/>
  <c r="S1200" i="3"/>
  <c r="Q1200" i="3"/>
  <c r="T1200" i="3"/>
  <c r="O1200" i="3"/>
  <c r="AN1200" i="3"/>
  <c r="R1200" i="3"/>
  <c r="L1202" i="3"/>
  <c r="AJ1199" i="3"/>
  <c r="P1199" i="3"/>
  <c r="X1199" i="3" s="1"/>
  <c r="AU1199" i="3"/>
  <c r="AV1199" i="3" s="1"/>
  <c r="AS1193" i="3"/>
  <c r="AR1193" i="3"/>
  <c r="M1201" i="3"/>
  <c r="AD1197" i="3"/>
  <c r="AE1197" i="3"/>
  <c r="AO1199" i="3"/>
  <c r="AK1194" i="3"/>
  <c r="AB1198" i="3" l="1"/>
  <c r="AH1195" i="3"/>
  <c r="AI1195" i="3" s="1"/>
  <c r="AK1195" i="3" s="1"/>
  <c r="AT1194" i="3"/>
  <c r="K1194" i="3" s="1"/>
  <c r="AX1194" i="3" s="1"/>
  <c r="AY1194" i="3" s="1"/>
  <c r="AT1193" i="3"/>
  <c r="K1193" i="3" s="1"/>
  <c r="AX1193" i="3" s="1"/>
  <c r="AY1193" i="3" s="1"/>
  <c r="Y1199" i="3"/>
  <c r="BB1193" i="3"/>
  <c r="BC1193" i="3"/>
  <c r="AO1200" i="3"/>
  <c r="AF1196" i="3"/>
  <c r="AH1196" i="3" s="1"/>
  <c r="AI1196" i="3" s="1"/>
  <c r="V1200" i="3"/>
  <c r="W1200" i="3" s="1"/>
  <c r="AP1198" i="3"/>
  <c r="AQ1198" i="3" s="1"/>
  <c r="J1198" i="3" s="1"/>
  <c r="Y1198" i="3"/>
  <c r="AA1198" i="3"/>
  <c r="AF1197" i="3"/>
  <c r="AG1197" i="3" s="1"/>
  <c r="Q1201" i="3"/>
  <c r="R1201" i="3"/>
  <c r="AN1201" i="3"/>
  <c r="O1201" i="3"/>
  <c r="T1201" i="3"/>
  <c r="S1201" i="3"/>
  <c r="N1201" i="3"/>
  <c r="M1202" i="3"/>
  <c r="N1202" i="3" s="1"/>
  <c r="AJ1200" i="3"/>
  <c r="AU1200" i="3"/>
  <c r="AV1200" i="3" s="1"/>
  <c r="P1200" i="3"/>
  <c r="U1200" i="3" s="1"/>
  <c r="U1199" i="3"/>
  <c r="Z1199" i="3" s="1"/>
  <c r="AP1199" i="3" s="1"/>
  <c r="AQ1199" i="3" s="1"/>
  <c r="J1199" i="3" s="1"/>
  <c r="AL1194" i="3"/>
  <c r="AM1194" i="3" s="1"/>
  <c r="H1194" i="3" s="1"/>
  <c r="I1194" i="3" s="1"/>
  <c r="BA1194" i="3" s="1"/>
  <c r="AR1195" i="3"/>
  <c r="AS1195" i="3"/>
  <c r="AE1198" i="3"/>
  <c r="AD1198" i="3"/>
  <c r="L1203" i="3"/>
  <c r="AG1196" i="3" l="1"/>
  <c r="Z1200" i="3"/>
  <c r="AH1197" i="3"/>
  <c r="AI1197" i="3" s="1"/>
  <c r="AK1197" i="3" s="1"/>
  <c r="AL1197" i="3" s="1"/>
  <c r="AM1197" i="3" s="1"/>
  <c r="H1197" i="3" s="1"/>
  <c r="I1197" i="3" s="1"/>
  <c r="BA1197" i="3" s="1"/>
  <c r="X1200" i="3"/>
  <c r="AA1200" i="3" s="1"/>
  <c r="AT1195" i="3"/>
  <c r="K1195" i="3" s="1"/>
  <c r="AC1200" i="3"/>
  <c r="AB1200" i="3"/>
  <c r="BB1194" i="3"/>
  <c r="BC1194" i="3"/>
  <c r="AJ1201" i="3"/>
  <c r="AU1201" i="3"/>
  <c r="AV1201" i="3" s="1"/>
  <c r="P1201" i="3"/>
  <c r="X1201" i="3" s="1"/>
  <c r="M1203" i="3"/>
  <c r="R1202" i="3"/>
  <c r="S1202" i="3"/>
  <c r="AN1202" i="3"/>
  <c r="Q1202" i="3"/>
  <c r="T1202" i="3"/>
  <c r="O1202" i="3"/>
  <c r="L1204" i="3"/>
  <c r="AF1198" i="3"/>
  <c r="AH1198" i="3" s="1"/>
  <c r="AI1198" i="3" s="1"/>
  <c r="V1201" i="3"/>
  <c r="W1201" i="3" s="1"/>
  <c r="AK1196" i="3"/>
  <c r="AL1195" i="3"/>
  <c r="AM1195" i="3" s="1"/>
  <c r="H1195" i="3" s="1"/>
  <c r="I1195" i="3" s="1"/>
  <c r="BA1195" i="3" s="1"/>
  <c r="AA1199" i="3"/>
  <c r="AC1199" i="3"/>
  <c r="AB1199" i="3"/>
  <c r="AS1196" i="3"/>
  <c r="AR1196" i="3"/>
  <c r="AO1201" i="3"/>
  <c r="AS1197" i="3" l="1"/>
  <c r="AT1197" i="3" s="1"/>
  <c r="K1197" i="3" s="1"/>
  <c r="AR1197" i="3"/>
  <c r="Y1200" i="3"/>
  <c r="AP1200" i="3"/>
  <c r="AQ1200" i="3" s="1"/>
  <c r="J1200" i="3" s="1"/>
  <c r="AX1195" i="3"/>
  <c r="AY1195" i="3" s="1"/>
  <c r="AT1196" i="3"/>
  <c r="K1196" i="3" s="1"/>
  <c r="AX1196" i="3" s="1"/>
  <c r="AY1196" i="3" s="1"/>
  <c r="U1201" i="3"/>
  <c r="Z1201" i="3" s="1"/>
  <c r="AA1201" i="3" s="1"/>
  <c r="AO1202" i="3"/>
  <c r="AR1198" i="3"/>
  <c r="Y1201" i="3"/>
  <c r="V1202" i="3"/>
  <c r="W1202" i="3" s="1"/>
  <c r="R1203" i="3"/>
  <c r="S1203" i="3"/>
  <c r="AN1203" i="3"/>
  <c r="Q1203" i="3"/>
  <c r="T1203" i="3"/>
  <c r="O1203" i="3"/>
  <c r="AG1198" i="3"/>
  <c r="AK1198" i="3" s="1"/>
  <c r="N1203" i="3"/>
  <c r="BC1195" i="3"/>
  <c r="BB1195" i="3"/>
  <c r="P1202" i="3"/>
  <c r="U1202" i="3" s="1"/>
  <c r="AU1202" i="3"/>
  <c r="AV1202" i="3" s="1"/>
  <c r="AJ1202" i="3"/>
  <c r="AE1199" i="3"/>
  <c r="AD1199" i="3"/>
  <c r="M1204" i="3"/>
  <c r="N1204" i="3" s="1"/>
  <c r="AD1200" i="3"/>
  <c r="AE1200" i="3"/>
  <c r="AL1196" i="3"/>
  <c r="AM1196" i="3" s="1"/>
  <c r="H1196" i="3" s="1"/>
  <c r="I1196" i="3" s="1"/>
  <c r="BA1196" i="3" s="1"/>
  <c r="BC1197" i="3" s="1"/>
  <c r="L1205" i="3"/>
  <c r="AB1201" i="3" l="1"/>
  <c r="Z1202" i="3"/>
  <c r="AS1198" i="3"/>
  <c r="AT1198" i="3" s="1"/>
  <c r="K1198" i="3" s="1"/>
  <c r="AC1201" i="3"/>
  <c r="AD1201" i="3" s="1"/>
  <c r="AP1201" i="3"/>
  <c r="AQ1201" i="3" s="1"/>
  <c r="J1201" i="3" s="1"/>
  <c r="AO1203" i="3"/>
  <c r="X1202" i="3"/>
  <c r="AA1202" i="3" s="1"/>
  <c r="AC1202" i="3"/>
  <c r="AL1198" i="3"/>
  <c r="AM1198" i="3" s="1"/>
  <c r="H1198" i="3" s="1"/>
  <c r="I1198" i="3" s="1"/>
  <c r="BA1198" i="3" s="1"/>
  <c r="AF1199" i="3"/>
  <c r="AH1199" i="3" s="1"/>
  <c r="AI1199" i="3" s="1"/>
  <c r="P1203" i="3"/>
  <c r="X1203" i="3" s="1"/>
  <c r="AJ1203" i="3"/>
  <c r="AU1203" i="3"/>
  <c r="AV1203" i="3" s="1"/>
  <c r="S1204" i="3"/>
  <c r="R1204" i="3"/>
  <c r="T1204" i="3"/>
  <c r="Q1204" i="3"/>
  <c r="AN1204" i="3"/>
  <c r="O1204" i="3"/>
  <c r="V1203" i="3"/>
  <c r="W1203" i="3" s="1"/>
  <c r="AE1201" i="3"/>
  <c r="M1205" i="3"/>
  <c r="N1205" i="3" s="1"/>
  <c r="BC1196" i="3"/>
  <c r="BB1196" i="3"/>
  <c r="AF1200" i="3"/>
  <c r="AG1200" i="3" s="1"/>
  <c r="AX1197" i="3"/>
  <c r="AY1197" i="3" s="1"/>
  <c r="L1206" i="3"/>
  <c r="BB1197" i="3"/>
  <c r="AG1199" i="3" l="1"/>
  <c r="Y1202" i="3"/>
  <c r="AP1202" i="3"/>
  <c r="AQ1202" i="3" s="1"/>
  <c r="J1202" i="3" s="1"/>
  <c r="AH1200" i="3"/>
  <c r="AI1200" i="3" s="1"/>
  <c r="AR1200" i="3" s="1"/>
  <c r="AB1202" i="3"/>
  <c r="AD1202" i="3" s="1"/>
  <c r="AO1204" i="3"/>
  <c r="BB1198" i="3"/>
  <c r="BC1198" i="3"/>
  <c r="Y1203" i="3"/>
  <c r="AS1199" i="3"/>
  <c r="AR1199" i="3"/>
  <c r="AU1204" i="3"/>
  <c r="AV1204" i="3" s="1"/>
  <c r="AJ1204" i="3"/>
  <c r="P1204" i="3"/>
  <c r="X1204" i="3" s="1"/>
  <c r="R1205" i="3"/>
  <c r="S1205" i="3"/>
  <c r="T1205" i="3"/>
  <c r="Q1205" i="3"/>
  <c r="O1205" i="3"/>
  <c r="AN1205" i="3"/>
  <c r="AX1198" i="3"/>
  <c r="AY1198" i="3" s="1"/>
  <c r="AE1202" i="3"/>
  <c r="AK1199" i="3"/>
  <c r="AF1201" i="3"/>
  <c r="AG1201" i="3" s="1"/>
  <c r="U1203" i="3"/>
  <c r="Z1203" i="3" s="1"/>
  <c r="AP1203" i="3" s="1"/>
  <c r="AQ1203" i="3" s="1"/>
  <c r="J1203" i="3" s="1"/>
  <c r="L1207" i="3"/>
  <c r="M1206" i="3"/>
  <c r="N1206" i="3" s="1"/>
  <c r="V1204" i="3"/>
  <c r="W1204" i="3" s="1"/>
  <c r="AK1200" i="3" l="1"/>
  <c r="AL1200" i="3" s="1"/>
  <c r="AM1200" i="3" s="1"/>
  <c r="H1200" i="3" s="1"/>
  <c r="I1200" i="3" s="1"/>
  <c r="BA1200" i="3" s="1"/>
  <c r="U1204" i="3"/>
  <c r="Z1204" i="3" s="1"/>
  <c r="AA1204" i="3" s="1"/>
  <c r="AS1200" i="3"/>
  <c r="AT1200" i="3" s="1"/>
  <c r="K1200" i="3" s="1"/>
  <c r="AO1205" i="3"/>
  <c r="AT1199" i="3"/>
  <c r="K1199" i="3" s="1"/>
  <c r="Y1204" i="3"/>
  <c r="AF1202" i="3"/>
  <c r="AG1202" i="3" s="1"/>
  <c r="V1205" i="3"/>
  <c r="W1205" i="3" s="1"/>
  <c r="M1207" i="3"/>
  <c r="AA1203" i="3"/>
  <c r="AB1203" i="3"/>
  <c r="AC1203" i="3"/>
  <c r="AH1201" i="3"/>
  <c r="AI1201" i="3" s="1"/>
  <c r="AL1199" i="3"/>
  <c r="AM1199" i="3" s="1"/>
  <c r="H1199" i="3" s="1"/>
  <c r="I1199" i="3" s="1"/>
  <c r="BA1199" i="3" s="1"/>
  <c r="AN1206" i="3"/>
  <c r="S1206" i="3"/>
  <c r="Q1206" i="3"/>
  <c r="R1206" i="3"/>
  <c r="T1206" i="3"/>
  <c r="O1206" i="3"/>
  <c r="AU1205" i="3"/>
  <c r="AV1205" i="3" s="1"/>
  <c r="P1205" i="3"/>
  <c r="U1205" i="3" s="1"/>
  <c r="AJ1205" i="3"/>
  <c r="L1208" i="3"/>
  <c r="AP1204" i="3" l="1"/>
  <c r="AQ1204" i="3" s="1"/>
  <c r="J1204" i="3" s="1"/>
  <c r="AB1204" i="3"/>
  <c r="AC1204" i="3"/>
  <c r="Z1205" i="3"/>
  <c r="AC1205" i="3" s="1"/>
  <c r="AH1202" i="3"/>
  <c r="AI1202" i="3" s="1"/>
  <c r="AR1202" i="3" s="1"/>
  <c r="AX1200" i="3"/>
  <c r="AY1200" i="3" s="1"/>
  <c r="AX1199" i="3"/>
  <c r="AY1199" i="3" s="1"/>
  <c r="AK1202" i="3"/>
  <c r="AL1202" i="3" s="1"/>
  <c r="AM1202" i="3" s="1"/>
  <c r="H1202" i="3" s="1"/>
  <c r="I1202" i="3" s="1"/>
  <c r="BA1202" i="3" s="1"/>
  <c r="BC1199" i="3"/>
  <c r="BB1199" i="3"/>
  <c r="BC1200" i="3"/>
  <c r="BB1200" i="3"/>
  <c r="AS1202" i="3"/>
  <c r="Q1207" i="3"/>
  <c r="T1207" i="3"/>
  <c r="R1207" i="3"/>
  <c r="AN1207" i="3"/>
  <c r="O1207" i="3"/>
  <c r="S1207" i="3"/>
  <c r="L1209" i="3"/>
  <c r="M1208" i="3"/>
  <c r="N1208" i="3" s="1"/>
  <c r="AJ1206" i="3"/>
  <c r="P1206" i="3"/>
  <c r="U1206" i="3" s="1"/>
  <c r="AU1206" i="3"/>
  <c r="AV1206" i="3" s="1"/>
  <c r="AE1204" i="3"/>
  <c r="N1207" i="3"/>
  <c r="AR1201" i="3"/>
  <c r="AS1201" i="3"/>
  <c r="AE1203" i="3"/>
  <c r="AD1203" i="3"/>
  <c r="AO1206" i="3"/>
  <c r="X1205" i="3"/>
  <c r="V1206" i="3"/>
  <c r="W1206" i="3" s="1"/>
  <c r="AK1201" i="3"/>
  <c r="AD1204" i="3" l="1"/>
  <c r="AO1207" i="3"/>
  <c r="Z1206" i="3"/>
  <c r="AC1206" i="3" s="1"/>
  <c r="AT1201" i="3"/>
  <c r="K1201" i="3" s="1"/>
  <c r="AX1201" i="3" s="1"/>
  <c r="AY1201" i="3" s="1"/>
  <c r="Y1205" i="3"/>
  <c r="AP1205" i="3"/>
  <c r="AQ1205" i="3" s="1"/>
  <c r="J1205" i="3" s="1"/>
  <c r="X1206" i="3"/>
  <c r="AN1208" i="3"/>
  <c r="Q1208" i="3"/>
  <c r="O1208" i="3"/>
  <c r="T1208" i="3"/>
  <c r="R1208" i="3"/>
  <c r="S1208" i="3"/>
  <c r="V1207" i="3"/>
  <c r="W1207" i="3" s="1"/>
  <c r="AF1203" i="3"/>
  <c r="AH1203" i="3" s="1"/>
  <c r="AI1203" i="3" s="1"/>
  <c r="AF1204" i="3"/>
  <c r="AG1204" i="3" s="1"/>
  <c r="L1210" i="3"/>
  <c r="AU1207" i="3"/>
  <c r="AV1207" i="3" s="1"/>
  <c r="AJ1207" i="3"/>
  <c r="P1207" i="3"/>
  <c r="X1207" i="3" s="1"/>
  <c r="AB1205" i="3"/>
  <c r="AL1201" i="3"/>
  <c r="AM1201" i="3" s="1"/>
  <c r="H1201" i="3" s="1"/>
  <c r="I1201" i="3" s="1"/>
  <c r="BA1201" i="3" s="1"/>
  <c r="M1209" i="3"/>
  <c r="AT1202" i="3"/>
  <c r="K1202" i="3" s="1"/>
  <c r="AA1205" i="3"/>
  <c r="AB1206" i="3" l="1"/>
  <c r="AG1203" i="3"/>
  <c r="AR1203" i="3"/>
  <c r="AS1203" i="3"/>
  <c r="AD1206" i="3"/>
  <c r="AE1206" i="3"/>
  <c r="BC1201" i="3"/>
  <c r="BB1201" i="3"/>
  <c r="BB1202" i="3"/>
  <c r="BC1202" i="3"/>
  <c r="Y1207" i="3"/>
  <c r="AE1205" i="3"/>
  <c r="AD1205" i="3"/>
  <c r="AH1204" i="3"/>
  <c r="AI1204" i="3" s="1"/>
  <c r="R1209" i="3"/>
  <c r="S1209" i="3"/>
  <c r="O1209" i="3"/>
  <c r="AN1209" i="3"/>
  <c r="Q1209" i="3"/>
  <c r="T1209" i="3"/>
  <c r="U1207" i="3"/>
  <c r="Z1207" i="3" s="1"/>
  <c r="N1209" i="3"/>
  <c r="V1208" i="3"/>
  <c r="W1208" i="3" s="1"/>
  <c r="AA1206" i="3"/>
  <c r="AX1202" i="3"/>
  <c r="AY1202" i="3" s="1"/>
  <c r="AK1203" i="3"/>
  <c r="L1211" i="3"/>
  <c r="P1208" i="3"/>
  <c r="X1208" i="3" s="1"/>
  <c r="AU1208" i="3"/>
  <c r="AV1208" i="3" s="1"/>
  <c r="AJ1208" i="3"/>
  <c r="Y1206" i="3"/>
  <c r="AP1206" i="3"/>
  <c r="AQ1206" i="3" s="1"/>
  <c r="J1206" i="3" s="1"/>
  <c r="M1210" i="3"/>
  <c r="N1210" i="3" s="1"/>
  <c r="AO1208" i="3"/>
  <c r="Y1208" i="3" l="1"/>
  <c r="AL1203" i="3"/>
  <c r="AM1203" i="3" s="1"/>
  <c r="H1203" i="3" s="1"/>
  <c r="I1203" i="3" s="1"/>
  <c r="BA1203" i="3" s="1"/>
  <c r="V1209" i="3"/>
  <c r="W1209" i="3" s="1"/>
  <c r="AJ1209" i="3"/>
  <c r="P1209" i="3"/>
  <c r="X1209" i="3" s="1"/>
  <c r="AU1209" i="3"/>
  <c r="AV1209" i="3" s="1"/>
  <c r="AF1206" i="3"/>
  <c r="AG1206" i="3" s="1"/>
  <c r="AB1207" i="3"/>
  <c r="AA1207" i="3"/>
  <c r="AC1207" i="3"/>
  <c r="U1208" i="3"/>
  <c r="Z1208" i="3" s="1"/>
  <c r="AT1203" i="3"/>
  <c r="K1203" i="3" s="1"/>
  <c r="AR1204" i="3"/>
  <c r="AS1204" i="3"/>
  <c r="AF1205" i="3"/>
  <c r="AH1205" i="3" s="1"/>
  <c r="AI1205" i="3" s="1"/>
  <c r="AO1209" i="3"/>
  <c r="AP1207" i="3"/>
  <c r="AQ1207" i="3" s="1"/>
  <c r="J1207" i="3" s="1"/>
  <c r="L1212" i="3"/>
  <c r="S1210" i="3"/>
  <c r="R1210" i="3"/>
  <c r="T1210" i="3"/>
  <c r="O1210" i="3"/>
  <c r="AN1210" i="3"/>
  <c r="Q1210" i="3"/>
  <c r="M1211" i="3"/>
  <c r="N1211" i="3" s="1"/>
  <c r="AK1204" i="3"/>
  <c r="AH1206" i="3" l="1"/>
  <c r="AI1206" i="3" s="1"/>
  <c r="AK1206" i="3" s="1"/>
  <c r="Y1209" i="3"/>
  <c r="AR1205" i="3"/>
  <c r="BB1203" i="3"/>
  <c r="BC1203" i="3"/>
  <c r="AL1204" i="3"/>
  <c r="AM1204" i="3" s="1"/>
  <c r="H1204" i="3" s="1"/>
  <c r="I1204" i="3" s="1"/>
  <c r="BA1204" i="3" s="1"/>
  <c r="AS1206" i="3"/>
  <c r="AD1207" i="3"/>
  <c r="AE1207" i="3"/>
  <c r="U1209" i="3"/>
  <c r="Z1209" i="3" s="1"/>
  <c r="V1210" i="3"/>
  <c r="W1210" i="3" s="1"/>
  <c r="AG1205" i="3"/>
  <c r="AK1205" i="3" s="1"/>
  <c r="AO1210" i="3"/>
  <c r="L1213" i="3"/>
  <c r="AX1203" i="3"/>
  <c r="AY1203" i="3" s="1"/>
  <c r="S1211" i="3"/>
  <c r="R1211" i="3"/>
  <c r="AN1211" i="3"/>
  <c r="O1211" i="3"/>
  <c r="Q1211" i="3"/>
  <c r="T1211" i="3"/>
  <c r="AJ1210" i="3"/>
  <c r="P1210" i="3"/>
  <c r="X1210" i="3" s="1"/>
  <c r="AU1210" i="3"/>
  <c r="AV1210" i="3" s="1"/>
  <c r="M1212" i="3"/>
  <c r="N1212" i="3" s="1"/>
  <c r="AT1204" i="3"/>
  <c r="K1204" i="3" s="1"/>
  <c r="AC1208" i="3"/>
  <c r="AA1208" i="3"/>
  <c r="AB1208" i="3"/>
  <c r="AP1208" i="3"/>
  <c r="AQ1208" i="3" s="1"/>
  <c r="J1208" i="3" s="1"/>
  <c r="AO1211" i="3" l="1"/>
  <c r="AL1206" i="3"/>
  <c r="AM1206" i="3" s="1"/>
  <c r="H1206" i="3" s="1"/>
  <c r="I1206" i="3" s="1"/>
  <c r="BA1206" i="3" s="1"/>
  <c r="AR1206" i="3"/>
  <c r="AT1206" i="3" s="1"/>
  <c r="K1206" i="3" s="1"/>
  <c r="Y1210" i="3"/>
  <c r="AX1204" i="3"/>
  <c r="AY1204" i="3" s="1"/>
  <c r="L1214" i="3"/>
  <c r="M1213" i="3"/>
  <c r="AJ1211" i="3"/>
  <c r="P1211" i="3"/>
  <c r="U1211" i="3" s="1"/>
  <c r="AU1211" i="3"/>
  <c r="AV1211" i="3" s="1"/>
  <c r="S1212" i="3"/>
  <c r="R1212" i="3"/>
  <c r="AN1212" i="3"/>
  <c r="O1212" i="3"/>
  <c r="Q1212" i="3"/>
  <c r="T1212" i="3"/>
  <c r="AD1208" i="3"/>
  <c r="AE1208" i="3"/>
  <c r="U1210" i="3"/>
  <c r="Z1210" i="3" s="1"/>
  <c r="AP1210" i="3" s="1"/>
  <c r="AQ1210" i="3" s="1"/>
  <c r="J1210" i="3" s="1"/>
  <c r="AS1205" i="3"/>
  <c r="AT1205" i="3" s="1"/>
  <c r="K1205" i="3" s="1"/>
  <c r="AL1205" i="3"/>
  <c r="AM1205" i="3" s="1"/>
  <c r="H1205" i="3" s="1"/>
  <c r="I1205" i="3" s="1"/>
  <c r="BA1205" i="3" s="1"/>
  <c r="BB1204" i="3"/>
  <c r="BC1204" i="3"/>
  <c r="AB1209" i="3"/>
  <c r="AA1209" i="3"/>
  <c r="AC1209" i="3"/>
  <c r="V1211" i="3"/>
  <c r="W1211" i="3" s="1"/>
  <c r="AF1207" i="3"/>
  <c r="AG1207" i="3" s="1"/>
  <c r="AP1209" i="3"/>
  <c r="AQ1209" i="3" s="1"/>
  <c r="J1209" i="3" s="1"/>
  <c r="AO1212" i="3" l="1"/>
  <c r="X1211" i="3"/>
  <c r="Y1211" i="3" s="1"/>
  <c r="AX1206" i="3"/>
  <c r="AY1206" i="3" s="1"/>
  <c r="BC1206" i="3"/>
  <c r="AH1207" i="3"/>
  <c r="AI1207" i="3" s="1"/>
  <c r="AR1207" i="3" s="1"/>
  <c r="Z1211" i="3"/>
  <c r="BB1206" i="3"/>
  <c r="P1212" i="3"/>
  <c r="U1212" i="3" s="1"/>
  <c r="AJ1212" i="3"/>
  <c r="AU1212" i="3"/>
  <c r="AV1212" i="3" s="1"/>
  <c r="R1213" i="3"/>
  <c r="T1213" i="3"/>
  <c r="S1213" i="3"/>
  <c r="Q1213" i="3"/>
  <c r="O1213" i="3"/>
  <c r="AN1213" i="3"/>
  <c r="L1215" i="3"/>
  <c r="M1214" i="3"/>
  <c r="N1214" i="3" s="1"/>
  <c r="AC1210" i="3"/>
  <c r="AB1210" i="3"/>
  <c r="AA1210" i="3"/>
  <c r="AD1209" i="3"/>
  <c r="AE1209" i="3"/>
  <c r="AF1208" i="3"/>
  <c r="AG1208" i="3" s="1"/>
  <c r="AX1205" i="3"/>
  <c r="AY1205" i="3" s="1"/>
  <c r="BC1205" i="3"/>
  <c r="BB1205" i="3"/>
  <c r="V1212" i="3"/>
  <c r="W1212" i="3" s="1"/>
  <c r="N1213" i="3"/>
  <c r="AH1208" i="3" l="1"/>
  <c r="AI1208" i="3" s="1"/>
  <c r="AR1208" i="3" s="1"/>
  <c r="AK1207" i="3"/>
  <c r="AL1207" i="3" s="1"/>
  <c r="AM1207" i="3" s="1"/>
  <c r="H1207" i="3" s="1"/>
  <c r="I1207" i="3" s="1"/>
  <c r="BA1207" i="3" s="1"/>
  <c r="BC1207" i="3" s="1"/>
  <c r="AS1207" i="3"/>
  <c r="AT1207" i="3" s="1"/>
  <c r="K1207" i="3" s="1"/>
  <c r="AX1207" i="3" s="1"/>
  <c r="AY1207" i="3" s="1"/>
  <c r="AO1213" i="3"/>
  <c r="Z1212" i="3"/>
  <c r="AC1212" i="3" s="1"/>
  <c r="R1214" i="3"/>
  <c r="AN1214" i="3"/>
  <c r="S1214" i="3"/>
  <c r="Q1214" i="3"/>
  <c r="O1214" i="3"/>
  <c r="T1214" i="3"/>
  <c r="AF1209" i="3"/>
  <c r="AH1209" i="3" s="1"/>
  <c r="AI1209" i="3" s="1"/>
  <c r="V1213" i="3"/>
  <c r="W1213" i="3" s="1"/>
  <c r="AC1211" i="3"/>
  <c r="AB1211" i="3"/>
  <c r="AA1211" i="3"/>
  <c r="AJ1213" i="3"/>
  <c r="P1213" i="3"/>
  <c r="U1213" i="3" s="1"/>
  <c r="AU1213" i="3"/>
  <c r="AV1213" i="3" s="1"/>
  <c r="X1212" i="3"/>
  <c r="L1216" i="3"/>
  <c r="AD1210" i="3"/>
  <c r="AE1210" i="3"/>
  <c r="M1215" i="3"/>
  <c r="N1215" i="3" s="1"/>
  <c r="AP1211" i="3"/>
  <c r="AQ1211" i="3" s="1"/>
  <c r="J1211" i="3" s="1"/>
  <c r="AK1208" i="3" l="1"/>
  <c r="AS1208" i="3"/>
  <c r="BB1207" i="3"/>
  <c r="Z1213" i="3"/>
  <c r="AC1213" i="3" s="1"/>
  <c r="AG1209" i="3"/>
  <c r="AS1209" i="3" s="1"/>
  <c r="AO1214" i="3"/>
  <c r="V1214" i="3"/>
  <c r="W1214" i="3" s="1"/>
  <c r="X1213" i="3"/>
  <c r="S1215" i="3"/>
  <c r="O1215" i="3"/>
  <c r="R1215" i="3"/>
  <c r="AN1215" i="3"/>
  <c r="T1215" i="3"/>
  <c r="Q1215" i="3"/>
  <c r="AF1210" i="3"/>
  <c r="AH1210" i="3" s="1"/>
  <c r="AI1210" i="3" s="1"/>
  <c r="AU1214" i="3"/>
  <c r="AV1214" i="3" s="1"/>
  <c r="AJ1214" i="3"/>
  <c r="P1214" i="3"/>
  <c r="X1214" i="3" s="1"/>
  <c r="AR1209" i="3"/>
  <c r="AK1209" i="3"/>
  <c r="AL1208" i="3"/>
  <c r="AM1208" i="3" s="1"/>
  <c r="H1208" i="3" s="1"/>
  <c r="I1208" i="3" s="1"/>
  <c r="BA1208" i="3" s="1"/>
  <c r="L1217" i="3"/>
  <c r="M1216" i="3"/>
  <c r="AE1211" i="3"/>
  <c r="AD1211" i="3"/>
  <c r="AT1208" i="3"/>
  <c r="K1208" i="3" s="1"/>
  <c r="Y1212" i="3"/>
  <c r="AP1212" i="3"/>
  <c r="AQ1212" i="3" s="1"/>
  <c r="J1212" i="3" s="1"/>
  <c r="AB1212" i="3"/>
  <c r="AA1212" i="3"/>
  <c r="AT1209" i="3" l="1"/>
  <c r="K1209" i="3" s="1"/>
  <c r="AO1215" i="3"/>
  <c r="AG1210" i="3"/>
  <c r="AK1210" i="3" s="1"/>
  <c r="AX1209" i="3"/>
  <c r="AY1209" i="3" s="1"/>
  <c r="Y1214" i="3"/>
  <c r="AR1210" i="3"/>
  <c r="S1216" i="3"/>
  <c r="O1216" i="3"/>
  <c r="R1216" i="3"/>
  <c r="AN1216" i="3"/>
  <c r="T1216" i="3"/>
  <c r="Q1216" i="3"/>
  <c r="AE1212" i="3"/>
  <c r="AD1212" i="3"/>
  <c r="AJ1215" i="3"/>
  <c r="P1215" i="3"/>
  <c r="X1215" i="3" s="1"/>
  <c r="AU1215" i="3"/>
  <c r="AV1215" i="3" s="1"/>
  <c r="L1218" i="3"/>
  <c r="U1214" i="3"/>
  <c r="Z1214" i="3" s="1"/>
  <c r="AL1209" i="3"/>
  <c r="AM1209" i="3" s="1"/>
  <c r="H1209" i="3" s="1"/>
  <c r="I1209" i="3" s="1"/>
  <c r="BA1209" i="3" s="1"/>
  <c r="M1217" i="3"/>
  <c r="N1217" i="3" s="1"/>
  <c r="Y1213" i="3"/>
  <c r="AP1213" i="3"/>
  <c r="AQ1213" i="3" s="1"/>
  <c r="J1213" i="3" s="1"/>
  <c r="AA1213" i="3"/>
  <c r="N1216" i="3"/>
  <c r="V1215" i="3"/>
  <c r="W1215" i="3" s="1"/>
  <c r="AX1208" i="3"/>
  <c r="AY1208" i="3" s="1"/>
  <c r="BB1208" i="3"/>
  <c r="BC1208" i="3"/>
  <c r="AF1211" i="3"/>
  <c r="AH1211" i="3" s="1"/>
  <c r="AI1211" i="3" s="1"/>
  <c r="AB1213" i="3"/>
  <c r="AS1210" i="3" l="1"/>
  <c r="AT1210" i="3" s="1"/>
  <c r="K1210" i="3" s="1"/>
  <c r="AX1210" i="3" s="1"/>
  <c r="AY1210" i="3" s="1"/>
  <c r="AO1216" i="3"/>
  <c r="AG1211" i="3"/>
  <c r="AS1211" i="3" s="1"/>
  <c r="Y1215" i="3"/>
  <c r="BC1209" i="3"/>
  <c r="BB1209" i="3"/>
  <c r="AR1211" i="3"/>
  <c r="AF1212" i="3"/>
  <c r="AG1212" i="3" s="1"/>
  <c r="M1218" i="3"/>
  <c r="L1219" i="3"/>
  <c r="V1216" i="3"/>
  <c r="W1216" i="3" s="1"/>
  <c r="AB1214" i="3"/>
  <c r="AA1214" i="3"/>
  <c r="AC1214" i="3"/>
  <c r="AP1214" i="3"/>
  <c r="AQ1214" i="3" s="1"/>
  <c r="J1214" i="3" s="1"/>
  <c r="AN1217" i="3"/>
  <c r="R1217" i="3"/>
  <c r="O1217" i="3"/>
  <c r="S1217" i="3"/>
  <c r="T1217" i="3"/>
  <c r="Q1217" i="3"/>
  <c r="AL1210" i="3"/>
  <c r="AM1210" i="3" s="1"/>
  <c r="H1210" i="3" s="1"/>
  <c r="I1210" i="3" s="1"/>
  <c r="BA1210" i="3" s="1"/>
  <c r="P1216" i="3"/>
  <c r="U1216" i="3" s="1"/>
  <c r="AJ1216" i="3"/>
  <c r="AU1216" i="3"/>
  <c r="AV1216" i="3" s="1"/>
  <c r="AD1213" i="3"/>
  <c r="AE1213" i="3"/>
  <c r="U1215" i="3"/>
  <c r="Z1215" i="3" s="1"/>
  <c r="AH1212" i="3" l="1"/>
  <c r="AI1212" i="3" s="1"/>
  <c r="AK1211" i="3"/>
  <c r="AL1211" i="3" s="1"/>
  <c r="AM1211" i="3" s="1"/>
  <c r="H1211" i="3" s="1"/>
  <c r="I1211" i="3" s="1"/>
  <c r="BA1211" i="3" s="1"/>
  <c r="X1216" i="3"/>
  <c r="Y1216" i="3" s="1"/>
  <c r="Z1216" i="3"/>
  <c r="AK1212" i="3"/>
  <c r="AL1212" i="3" s="1"/>
  <c r="AM1212" i="3" s="1"/>
  <c r="H1212" i="3" s="1"/>
  <c r="I1212" i="3" s="1"/>
  <c r="BA1212" i="3" s="1"/>
  <c r="BB1210" i="3"/>
  <c r="BC1210" i="3"/>
  <c r="AA1215" i="3"/>
  <c r="AC1215" i="3"/>
  <c r="AB1215" i="3"/>
  <c r="AO1217" i="3"/>
  <c r="L1220" i="3"/>
  <c r="V1217" i="3"/>
  <c r="W1217" i="3" s="1"/>
  <c r="AF1213" i="3"/>
  <c r="AH1213" i="3" s="1"/>
  <c r="AI1213" i="3" s="1"/>
  <c r="P1217" i="3"/>
  <c r="X1217" i="3" s="1"/>
  <c r="AJ1217" i="3"/>
  <c r="AU1217" i="3"/>
  <c r="AV1217" i="3" s="1"/>
  <c r="R1218" i="3"/>
  <c r="S1218" i="3"/>
  <c r="O1218" i="3"/>
  <c r="Q1218" i="3"/>
  <c r="AN1218" i="3"/>
  <c r="T1218" i="3"/>
  <c r="N1218" i="3"/>
  <c r="AD1214" i="3"/>
  <c r="AE1214" i="3"/>
  <c r="AP1215" i="3"/>
  <c r="AQ1215" i="3" s="1"/>
  <c r="J1215" i="3" s="1"/>
  <c r="M1219" i="3"/>
  <c r="N1219" i="3" s="1"/>
  <c r="AS1212" i="3"/>
  <c r="AR1212" i="3"/>
  <c r="AT1211" i="3"/>
  <c r="K1211" i="3" s="1"/>
  <c r="AB1216" i="3" l="1"/>
  <c r="AP1216" i="3"/>
  <c r="AQ1216" i="3" s="1"/>
  <c r="J1216" i="3" s="1"/>
  <c r="AA1216" i="3"/>
  <c r="AG1213" i="3"/>
  <c r="AC1216" i="3"/>
  <c r="U1217" i="3"/>
  <c r="Z1217" i="3" s="1"/>
  <c r="AA1217" i="3" s="1"/>
  <c r="Y1217" i="3"/>
  <c r="L1221" i="3"/>
  <c r="R1219" i="3"/>
  <c r="S1219" i="3"/>
  <c r="Q1219" i="3"/>
  <c r="AN1219" i="3"/>
  <c r="O1219" i="3"/>
  <c r="T1219" i="3"/>
  <c r="M1220" i="3"/>
  <c r="N1220" i="3" s="1"/>
  <c r="AD1216" i="3"/>
  <c r="AE1216" i="3"/>
  <c r="BB1212" i="3"/>
  <c r="BC1212" i="3"/>
  <c r="AJ1218" i="3"/>
  <c r="P1218" i="3"/>
  <c r="U1218" i="3" s="1"/>
  <c r="AU1218" i="3"/>
  <c r="AV1218" i="3" s="1"/>
  <c r="V1218" i="3"/>
  <c r="W1218" i="3" s="1"/>
  <c r="AO1218" i="3"/>
  <c r="AX1211" i="3"/>
  <c r="AY1211" i="3" s="1"/>
  <c r="BB1211" i="3"/>
  <c r="BC1211" i="3"/>
  <c r="AK1213" i="3"/>
  <c r="AT1212" i="3"/>
  <c r="K1212" i="3" s="1"/>
  <c r="AD1215" i="3"/>
  <c r="AE1215" i="3"/>
  <c r="AB1217" i="3"/>
  <c r="AC1217" i="3"/>
  <c r="AF1214" i="3"/>
  <c r="AG1214" i="3" s="1"/>
  <c r="AS1213" i="3"/>
  <c r="AR1213" i="3"/>
  <c r="AP1217" i="3" l="1"/>
  <c r="AQ1217" i="3" s="1"/>
  <c r="J1217" i="3" s="1"/>
  <c r="AT1213" i="3"/>
  <c r="K1213" i="3" s="1"/>
  <c r="AX1213" i="3" s="1"/>
  <c r="AY1213" i="3" s="1"/>
  <c r="Z1218" i="3"/>
  <c r="AC1218" i="3" s="1"/>
  <c r="V1219" i="3"/>
  <c r="W1219" i="3" s="1"/>
  <c r="L1222" i="3"/>
  <c r="AL1213" i="3"/>
  <c r="AM1213" i="3" s="1"/>
  <c r="H1213" i="3" s="1"/>
  <c r="I1213" i="3" s="1"/>
  <c r="BA1213" i="3" s="1"/>
  <c r="AH1214" i="3"/>
  <c r="AI1214" i="3" s="1"/>
  <c r="AE1217" i="3"/>
  <c r="AD1217" i="3"/>
  <c r="R1220" i="3"/>
  <c r="S1220" i="3"/>
  <c r="T1220" i="3"/>
  <c r="AN1220" i="3"/>
  <c r="Q1220" i="3"/>
  <c r="O1220" i="3"/>
  <c r="AO1219" i="3"/>
  <c r="M1221" i="3"/>
  <c r="AF1215" i="3"/>
  <c r="AH1215" i="3" s="1"/>
  <c r="AI1215" i="3" s="1"/>
  <c r="X1218" i="3"/>
  <c r="AA1218" i="3" s="1"/>
  <c r="AF1216" i="3"/>
  <c r="AG1216" i="3" s="1"/>
  <c r="AX1212" i="3"/>
  <c r="AY1212" i="3" s="1"/>
  <c r="AU1219" i="3"/>
  <c r="AV1219" i="3" s="1"/>
  <c r="AJ1219" i="3"/>
  <c r="P1219" i="3"/>
  <c r="X1219" i="3" s="1"/>
  <c r="AO1220" i="3" l="1"/>
  <c r="AG1215" i="3"/>
  <c r="AH1216" i="3"/>
  <c r="AI1216" i="3" s="1"/>
  <c r="AS1216" i="3" s="1"/>
  <c r="Y1219" i="3"/>
  <c r="AR1215" i="3"/>
  <c r="AS1215" i="3"/>
  <c r="AF1217" i="3"/>
  <c r="AG1217" i="3" s="1"/>
  <c r="V1220" i="3"/>
  <c r="W1220" i="3" s="1"/>
  <c r="AS1214" i="3"/>
  <c r="AR1214" i="3"/>
  <c r="Y1218" i="3"/>
  <c r="AP1218" i="3"/>
  <c r="AQ1218" i="3" s="1"/>
  <c r="J1218" i="3" s="1"/>
  <c r="S1221" i="3"/>
  <c r="AN1221" i="3"/>
  <c r="O1221" i="3"/>
  <c r="T1221" i="3"/>
  <c r="R1221" i="3"/>
  <c r="Q1221" i="3"/>
  <c r="N1221" i="3"/>
  <c r="L1223" i="3"/>
  <c r="AJ1220" i="3"/>
  <c r="AU1220" i="3"/>
  <c r="AV1220" i="3" s="1"/>
  <c r="P1220" i="3"/>
  <c r="U1220" i="3" s="1"/>
  <c r="U1219" i="3"/>
  <c r="Z1219" i="3" s="1"/>
  <c r="AP1219" i="3" s="1"/>
  <c r="AQ1219" i="3" s="1"/>
  <c r="J1219" i="3" s="1"/>
  <c r="AK1215" i="3"/>
  <c r="AB1218" i="3"/>
  <c r="BB1213" i="3"/>
  <c r="BC1213" i="3"/>
  <c r="M1222" i="3"/>
  <c r="N1222" i="3" s="1"/>
  <c r="AK1214" i="3"/>
  <c r="AR1216" i="3" l="1"/>
  <c r="AK1216" i="3"/>
  <c r="AL1216" i="3" s="1"/>
  <c r="AM1216" i="3" s="1"/>
  <c r="H1216" i="3" s="1"/>
  <c r="I1216" i="3" s="1"/>
  <c r="BA1216" i="3" s="1"/>
  <c r="AT1214" i="3"/>
  <c r="K1214" i="3" s="1"/>
  <c r="AX1214" i="3" s="1"/>
  <c r="AY1214" i="3" s="1"/>
  <c r="AH1217" i="3"/>
  <c r="AI1217" i="3" s="1"/>
  <c r="AK1217" i="3" s="1"/>
  <c r="Z1220" i="3"/>
  <c r="AC1220" i="3" s="1"/>
  <c r="P1221" i="3"/>
  <c r="U1221" i="3" s="1"/>
  <c r="AU1221" i="3"/>
  <c r="AV1221" i="3" s="1"/>
  <c r="AJ1221" i="3"/>
  <c r="M1223" i="3"/>
  <c r="N1223" i="3" s="1"/>
  <c r="AT1215" i="3"/>
  <c r="K1215" i="3" s="1"/>
  <c r="Q1222" i="3"/>
  <c r="S1222" i="3"/>
  <c r="AN1222" i="3"/>
  <c r="T1222" i="3"/>
  <c r="R1222" i="3"/>
  <c r="O1222" i="3"/>
  <c r="AO1221" i="3"/>
  <c r="AL1214" i="3"/>
  <c r="AM1214" i="3" s="1"/>
  <c r="H1214" i="3" s="1"/>
  <c r="I1214" i="3" s="1"/>
  <c r="BA1214" i="3" s="1"/>
  <c r="V1221" i="3"/>
  <c r="W1221" i="3" s="1"/>
  <c r="L1224" i="3"/>
  <c r="AE1218" i="3"/>
  <c r="AD1218" i="3"/>
  <c r="AL1215" i="3"/>
  <c r="AM1215" i="3" s="1"/>
  <c r="H1215" i="3" s="1"/>
  <c r="I1215" i="3" s="1"/>
  <c r="BA1215" i="3" s="1"/>
  <c r="X1220" i="3"/>
  <c r="AB1220" i="3" s="1"/>
  <c r="AB1219" i="3"/>
  <c r="AC1219" i="3"/>
  <c r="AA1219" i="3"/>
  <c r="AT1216" i="3"/>
  <c r="K1216" i="3" s="1"/>
  <c r="AR1217" i="3" l="1"/>
  <c r="AS1217" i="3"/>
  <c r="AT1217" i="3" s="1"/>
  <c r="K1217" i="3" s="1"/>
  <c r="AX1217" i="3" s="1"/>
  <c r="AY1217" i="3" s="1"/>
  <c r="AO1222" i="3"/>
  <c r="X1221" i="3"/>
  <c r="Y1221" i="3" s="1"/>
  <c r="AL1217" i="3"/>
  <c r="AM1217" i="3" s="1"/>
  <c r="H1217" i="3" s="1"/>
  <c r="I1217" i="3" s="1"/>
  <c r="BA1217" i="3" s="1"/>
  <c r="AE1220" i="3"/>
  <c r="AD1220" i="3"/>
  <c r="BB1215" i="3"/>
  <c r="BC1215" i="3"/>
  <c r="BB1214" i="3"/>
  <c r="BC1214" i="3"/>
  <c r="S1223" i="3"/>
  <c r="Q1223" i="3"/>
  <c r="O1223" i="3"/>
  <c r="AN1223" i="3"/>
  <c r="R1223" i="3"/>
  <c r="T1223" i="3"/>
  <c r="AF1218" i="3"/>
  <c r="AH1218" i="3" s="1"/>
  <c r="AI1218" i="3" s="1"/>
  <c r="P1222" i="3"/>
  <c r="U1222" i="3" s="1"/>
  <c r="AJ1222" i="3"/>
  <c r="AU1222" i="3"/>
  <c r="AV1222" i="3" s="1"/>
  <c r="M1224" i="3"/>
  <c r="AA1220" i="3"/>
  <c r="V1222" i="3"/>
  <c r="W1222" i="3" s="1"/>
  <c r="AX1216" i="3"/>
  <c r="AY1216" i="3" s="1"/>
  <c r="BC1216" i="3"/>
  <c r="BB1216" i="3"/>
  <c r="L1225" i="3"/>
  <c r="AE1219" i="3"/>
  <c r="AD1219" i="3"/>
  <c r="Y1220" i="3"/>
  <c r="AP1220" i="3"/>
  <c r="AQ1220" i="3" s="1"/>
  <c r="J1220" i="3" s="1"/>
  <c r="Z1221" i="3"/>
  <c r="AX1215" i="3"/>
  <c r="AY1215" i="3" s="1"/>
  <c r="AP1221" i="3" l="1"/>
  <c r="AQ1221" i="3" s="1"/>
  <c r="J1221" i="3" s="1"/>
  <c r="Z1222" i="3"/>
  <c r="BC1217" i="3"/>
  <c r="BB1217" i="3"/>
  <c r="X1222" i="3"/>
  <c r="Y1222" i="3" s="1"/>
  <c r="AR1218" i="3"/>
  <c r="AC1222" i="3"/>
  <c r="M1225" i="3"/>
  <c r="N1225" i="3" s="1"/>
  <c r="AG1218" i="3"/>
  <c r="AK1218" i="3" s="1"/>
  <c r="AO1223" i="3"/>
  <c r="AF1219" i="3"/>
  <c r="AG1219" i="3" s="1"/>
  <c r="S1224" i="3"/>
  <c r="R1224" i="3"/>
  <c r="O1224" i="3"/>
  <c r="Q1224" i="3"/>
  <c r="T1224" i="3"/>
  <c r="AN1224" i="3"/>
  <c r="AU1223" i="3"/>
  <c r="AV1223" i="3" s="1"/>
  <c r="P1223" i="3"/>
  <c r="U1223" i="3" s="1"/>
  <c r="AJ1223" i="3"/>
  <c r="AF1220" i="3"/>
  <c r="AG1220" i="3" s="1"/>
  <c r="L1226" i="3"/>
  <c r="AB1221" i="3"/>
  <c r="AA1221" i="3"/>
  <c r="AC1221" i="3"/>
  <c r="N1224" i="3"/>
  <c r="V1223" i="3"/>
  <c r="W1223" i="3" s="1"/>
  <c r="Z1223" i="3" l="1"/>
  <c r="AA1222" i="3"/>
  <c r="AB1222" i="3"/>
  <c r="AE1222" i="3" s="1"/>
  <c r="AP1222" i="3"/>
  <c r="AQ1222" i="3" s="1"/>
  <c r="J1222" i="3" s="1"/>
  <c r="AH1220" i="3"/>
  <c r="AI1220" i="3" s="1"/>
  <c r="AS1220" i="3" s="1"/>
  <c r="X1223" i="3"/>
  <c r="Y1223" i="3" s="1"/>
  <c r="AE1221" i="3"/>
  <c r="AD1221" i="3"/>
  <c r="AH1219" i="3"/>
  <c r="AI1219" i="3" s="1"/>
  <c r="AO1224" i="3"/>
  <c r="M1226" i="3"/>
  <c r="N1226" i="3" s="1"/>
  <c r="L1227" i="3"/>
  <c r="AC1223" i="3"/>
  <c r="AL1218" i="3"/>
  <c r="AM1218" i="3" s="1"/>
  <c r="H1218" i="3" s="1"/>
  <c r="I1218" i="3" s="1"/>
  <c r="BA1218" i="3" s="1"/>
  <c r="V1224" i="3"/>
  <c r="W1224" i="3" s="1"/>
  <c r="AJ1224" i="3"/>
  <c r="AU1224" i="3"/>
  <c r="AV1224" i="3" s="1"/>
  <c r="P1224" i="3"/>
  <c r="U1224" i="3" s="1"/>
  <c r="R1225" i="3"/>
  <c r="S1225" i="3"/>
  <c r="Q1225" i="3"/>
  <c r="T1225" i="3"/>
  <c r="AN1225" i="3"/>
  <c r="O1225" i="3"/>
  <c r="AS1218" i="3"/>
  <c r="AT1218" i="3" s="1"/>
  <c r="K1218" i="3" s="1"/>
  <c r="AD1222" i="3" l="1"/>
  <c r="AP1223" i="3"/>
  <c r="AQ1223" i="3" s="1"/>
  <c r="J1223" i="3" s="1"/>
  <c r="AB1223" i="3"/>
  <c r="AD1223" i="3" s="1"/>
  <c r="AA1223" i="3"/>
  <c r="AK1220" i="3"/>
  <c r="AL1220" i="3" s="1"/>
  <c r="AM1220" i="3" s="1"/>
  <c r="H1220" i="3" s="1"/>
  <c r="I1220" i="3" s="1"/>
  <c r="BA1220" i="3" s="1"/>
  <c r="AR1220" i="3"/>
  <c r="AT1220" i="3" s="1"/>
  <c r="K1220" i="3" s="1"/>
  <c r="AO1225" i="3"/>
  <c r="X1224" i="3"/>
  <c r="Y1224" i="3" s="1"/>
  <c r="Z1224" i="3"/>
  <c r="AC1224" i="3" s="1"/>
  <c r="BB1218" i="3"/>
  <c r="BC1218" i="3"/>
  <c r="AX1218" i="3"/>
  <c r="AY1218" i="3" s="1"/>
  <c r="V1225" i="3"/>
  <c r="W1225" i="3" s="1"/>
  <c r="AR1219" i="3"/>
  <c r="AS1219" i="3"/>
  <c r="P1225" i="3"/>
  <c r="X1225" i="3" s="1"/>
  <c r="AJ1225" i="3"/>
  <c r="AU1225" i="3"/>
  <c r="AV1225" i="3" s="1"/>
  <c r="AF1221" i="3"/>
  <c r="AH1221" i="3" s="1"/>
  <c r="AI1221" i="3" s="1"/>
  <c r="M1227" i="3"/>
  <c r="AK1219" i="3"/>
  <c r="L1228" i="3"/>
  <c r="AF1222" i="3"/>
  <c r="AH1222" i="3" s="1"/>
  <c r="AI1222" i="3" s="1"/>
  <c r="S1226" i="3"/>
  <c r="R1226" i="3"/>
  <c r="Q1226" i="3"/>
  <c r="T1226" i="3"/>
  <c r="O1226" i="3"/>
  <c r="AN1226" i="3"/>
  <c r="AE1223" i="3" l="1"/>
  <c r="AB1224" i="3"/>
  <c r="AG1221" i="3"/>
  <c r="AS1221" i="3" s="1"/>
  <c r="AP1224" i="3"/>
  <c r="AQ1224" i="3" s="1"/>
  <c r="J1224" i="3" s="1"/>
  <c r="AA1224" i="3"/>
  <c r="AX1220" i="3"/>
  <c r="AY1220" i="3" s="1"/>
  <c r="Y1225" i="3"/>
  <c r="AR1222" i="3"/>
  <c r="AR1221" i="3"/>
  <c r="AF1223" i="3"/>
  <c r="AH1223" i="3" s="1"/>
  <c r="AI1223" i="3" s="1"/>
  <c r="U1225" i="3"/>
  <c r="Z1225" i="3" s="1"/>
  <c r="L1229" i="3"/>
  <c r="AG1222" i="3"/>
  <c r="AK1222" i="3" s="1"/>
  <c r="M1228" i="3"/>
  <c r="N1228" i="3" s="1"/>
  <c r="AO1226" i="3"/>
  <c r="AL1219" i="3"/>
  <c r="AM1219" i="3" s="1"/>
  <c r="H1219" i="3" s="1"/>
  <c r="I1219" i="3" s="1"/>
  <c r="BA1219" i="3" s="1"/>
  <c r="S1227" i="3"/>
  <c r="R1227" i="3"/>
  <c r="T1227" i="3"/>
  <c r="Q1227" i="3"/>
  <c r="O1227" i="3"/>
  <c r="AN1227" i="3"/>
  <c r="AT1219" i="3"/>
  <c r="K1219" i="3" s="1"/>
  <c r="AU1226" i="3"/>
  <c r="AV1226" i="3" s="1"/>
  <c r="AJ1226" i="3"/>
  <c r="P1226" i="3"/>
  <c r="X1226" i="3" s="1"/>
  <c r="V1226" i="3"/>
  <c r="W1226" i="3" s="1"/>
  <c r="N1227" i="3"/>
  <c r="AE1224" i="3"/>
  <c r="AD1224" i="3"/>
  <c r="AK1221" i="3" l="1"/>
  <c r="AL1221" i="3" s="1"/>
  <c r="AM1221" i="3" s="1"/>
  <c r="H1221" i="3" s="1"/>
  <c r="I1221" i="3" s="1"/>
  <c r="BA1221" i="3" s="1"/>
  <c r="AG1223" i="3"/>
  <c r="AS1223" i="3" s="1"/>
  <c r="AR1223" i="3"/>
  <c r="BB1219" i="3"/>
  <c r="BC1219" i="3"/>
  <c r="BB1220" i="3"/>
  <c r="BC1220" i="3"/>
  <c r="Y1226" i="3"/>
  <c r="AL1222" i="3"/>
  <c r="AM1222" i="3" s="1"/>
  <c r="H1222" i="3" s="1"/>
  <c r="I1222" i="3" s="1"/>
  <c r="BA1222" i="3" s="1"/>
  <c r="AX1219" i="3"/>
  <c r="AY1219" i="3" s="1"/>
  <c r="L1230" i="3"/>
  <c r="AT1221" i="3"/>
  <c r="K1221" i="3" s="1"/>
  <c r="M1229" i="3"/>
  <c r="AO1227" i="3"/>
  <c r="AA1225" i="3"/>
  <c r="AB1225" i="3"/>
  <c r="AC1225" i="3"/>
  <c r="AS1222" i="3"/>
  <c r="AT1222" i="3" s="1"/>
  <c r="K1222" i="3" s="1"/>
  <c r="AK1223" i="3"/>
  <c r="U1226" i="3"/>
  <c r="Z1226" i="3" s="1"/>
  <c r="P1227" i="3"/>
  <c r="U1227" i="3" s="1"/>
  <c r="AJ1227" i="3"/>
  <c r="AU1227" i="3"/>
  <c r="AV1227" i="3" s="1"/>
  <c r="R1228" i="3"/>
  <c r="S1228" i="3"/>
  <c r="Q1228" i="3"/>
  <c r="AN1228" i="3"/>
  <c r="O1228" i="3"/>
  <c r="T1228" i="3"/>
  <c r="AF1224" i="3"/>
  <c r="AG1224" i="3" s="1"/>
  <c r="V1227" i="3"/>
  <c r="W1227" i="3" s="1"/>
  <c r="AP1225" i="3"/>
  <c r="AQ1225" i="3" s="1"/>
  <c r="J1225" i="3" s="1"/>
  <c r="AT1223" i="3" l="1"/>
  <c r="K1223" i="3" s="1"/>
  <c r="AX1223" i="3" s="1"/>
  <c r="AY1223" i="3" s="1"/>
  <c r="Z1227" i="3"/>
  <c r="AC1227" i="3" s="1"/>
  <c r="AX1222" i="3"/>
  <c r="AY1222" i="3" s="1"/>
  <c r="BB1222" i="3"/>
  <c r="BC1222" i="3"/>
  <c r="L1231" i="3"/>
  <c r="AE1225" i="3"/>
  <c r="AD1225" i="3"/>
  <c r="BC1221" i="3"/>
  <c r="BB1221" i="3"/>
  <c r="AB1226" i="3"/>
  <c r="AA1226" i="3"/>
  <c r="AC1226" i="3"/>
  <c r="AO1228" i="3"/>
  <c r="X1227" i="3"/>
  <c r="AB1227" i="3" s="1"/>
  <c r="S1229" i="3"/>
  <c r="R1229" i="3"/>
  <c r="Q1229" i="3"/>
  <c r="O1229" i="3"/>
  <c r="T1229" i="3"/>
  <c r="AN1229" i="3"/>
  <c r="AH1224" i="3"/>
  <c r="AI1224" i="3" s="1"/>
  <c r="P1228" i="3"/>
  <c r="X1228" i="3" s="1"/>
  <c r="AJ1228" i="3"/>
  <c r="AU1228" i="3"/>
  <c r="AV1228" i="3" s="1"/>
  <c r="N1229" i="3"/>
  <c r="M1230" i="3"/>
  <c r="V1228" i="3"/>
  <c r="W1228" i="3" s="1"/>
  <c r="AL1223" i="3"/>
  <c r="AM1223" i="3" s="1"/>
  <c r="H1223" i="3" s="1"/>
  <c r="I1223" i="3" s="1"/>
  <c r="BA1223" i="3" s="1"/>
  <c r="AX1221" i="3"/>
  <c r="AY1221" i="3" s="1"/>
  <c r="AP1226" i="3"/>
  <c r="AQ1226" i="3" s="1"/>
  <c r="J1226" i="3" s="1"/>
  <c r="AA1227" i="3" l="1"/>
  <c r="Y1228" i="3"/>
  <c r="BB1223" i="3"/>
  <c r="BC1223" i="3"/>
  <c r="AO1229" i="3"/>
  <c r="Y1227" i="3"/>
  <c r="AP1227" i="3"/>
  <c r="AQ1227" i="3" s="1"/>
  <c r="J1227" i="3" s="1"/>
  <c r="AF1225" i="3"/>
  <c r="AG1225" i="3" s="1"/>
  <c r="AJ1229" i="3"/>
  <c r="P1229" i="3"/>
  <c r="U1229" i="3" s="1"/>
  <c r="AU1229" i="3"/>
  <c r="AV1229" i="3" s="1"/>
  <c r="AE1227" i="3"/>
  <c r="AD1227" i="3"/>
  <c r="U1228" i="3"/>
  <c r="Z1228" i="3" s="1"/>
  <c r="V1229" i="3"/>
  <c r="W1229" i="3" s="1"/>
  <c r="L1232" i="3"/>
  <c r="AS1224" i="3"/>
  <c r="AR1224" i="3"/>
  <c r="Q1230" i="3"/>
  <c r="S1230" i="3"/>
  <c r="R1230" i="3"/>
  <c r="AN1230" i="3"/>
  <c r="O1230" i="3"/>
  <c r="T1230" i="3"/>
  <c r="N1230" i="3"/>
  <c r="M1231" i="3"/>
  <c r="AD1226" i="3"/>
  <c r="AE1226" i="3"/>
  <c r="AK1224" i="3"/>
  <c r="AO1230" i="3" l="1"/>
  <c r="AT1224" i="3"/>
  <c r="K1224" i="3" s="1"/>
  <c r="Z1229" i="3"/>
  <c r="AC1229" i="3" s="1"/>
  <c r="AH1225" i="3"/>
  <c r="AI1225" i="3" s="1"/>
  <c r="AS1225" i="3" s="1"/>
  <c r="AX1224" i="3"/>
  <c r="AY1224" i="3" s="1"/>
  <c r="AL1224" i="3"/>
  <c r="AM1224" i="3" s="1"/>
  <c r="H1224" i="3" s="1"/>
  <c r="I1224" i="3" s="1"/>
  <c r="BA1224" i="3" s="1"/>
  <c r="AF1227" i="3"/>
  <c r="AG1227" i="3" s="1"/>
  <c r="L1233" i="3"/>
  <c r="X1229" i="3"/>
  <c r="V1230" i="3"/>
  <c r="W1230" i="3" s="1"/>
  <c r="AA1228" i="3"/>
  <c r="AB1228" i="3"/>
  <c r="AC1228" i="3"/>
  <c r="AF1226" i="3"/>
  <c r="AH1226" i="3" s="1"/>
  <c r="AI1226" i="3" s="1"/>
  <c r="R1231" i="3"/>
  <c r="AN1231" i="3"/>
  <c r="O1231" i="3"/>
  <c r="S1231" i="3"/>
  <c r="Q1231" i="3"/>
  <c r="T1231" i="3"/>
  <c r="AP1228" i="3"/>
  <c r="AQ1228" i="3" s="1"/>
  <c r="J1228" i="3" s="1"/>
  <c r="M1232" i="3"/>
  <c r="N1232" i="3" s="1"/>
  <c r="N1231" i="3"/>
  <c r="P1230" i="3"/>
  <c r="X1230" i="3" s="1"/>
  <c r="AU1230" i="3"/>
  <c r="AV1230" i="3" s="1"/>
  <c r="AJ1230" i="3"/>
  <c r="AK1225" i="3" l="1"/>
  <c r="AB1229" i="3"/>
  <c r="AD1229" i="3" s="1"/>
  <c r="AR1225" i="3"/>
  <c r="AT1225" i="3" s="1"/>
  <c r="K1225" i="3" s="1"/>
  <c r="AO1231" i="3"/>
  <c r="AG1226" i="3"/>
  <c r="AK1226" i="3" s="1"/>
  <c r="AH1227" i="3"/>
  <c r="AI1227" i="3" s="1"/>
  <c r="AK1227" i="3" s="1"/>
  <c r="AL1227" i="3" s="1"/>
  <c r="AM1227" i="3" s="1"/>
  <c r="H1227" i="3" s="1"/>
  <c r="I1227" i="3" s="1"/>
  <c r="BA1227" i="3" s="1"/>
  <c r="Y1230" i="3"/>
  <c r="AE1229" i="3"/>
  <c r="AR1226" i="3"/>
  <c r="BB1224" i="3"/>
  <c r="BC1224" i="3"/>
  <c r="L1234" i="3"/>
  <c r="M1233" i="3"/>
  <c r="AL1225" i="3"/>
  <c r="AM1225" i="3" s="1"/>
  <c r="H1225" i="3" s="1"/>
  <c r="I1225" i="3" s="1"/>
  <c r="BA1225" i="3" s="1"/>
  <c r="U1230" i="3"/>
  <c r="Z1230" i="3" s="1"/>
  <c r="Y1229" i="3"/>
  <c r="AP1229" i="3"/>
  <c r="AQ1229" i="3" s="1"/>
  <c r="J1229" i="3" s="1"/>
  <c r="P1231" i="3"/>
  <c r="X1231" i="3" s="1"/>
  <c r="AJ1231" i="3"/>
  <c r="AU1231" i="3"/>
  <c r="AV1231" i="3" s="1"/>
  <c r="S1232" i="3"/>
  <c r="Q1232" i="3"/>
  <c r="R1232" i="3"/>
  <c r="AN1232" i="3"/>
  <c r="O1232" i="3"/>
  <c r="T1232" i="3"/>
  <c r="AA1229" i="3"/>
  <c r="AD1228" i="3"/>
  <c r="AE1228" i="3"/>
  <c r="V1231" i="3"/>
  <c r="W1231" i="3" s="1"/>
  <c r="AS1227" i="3" l="1"/>
  <c r="AR1227" i="3"/>
  <c r="AS1226" i="3"/>
  <c r="AT1226" i="3" s="1"/>
  <c r="K1226" i="3" s="1"/>
  <c r="AX1225" i="3"/>
  <c r="AY1225" i="3" s="1"/>
  <c r="AO1232" i="3"/>
  <c r="Y1231" i="3"/>
  <c r="BC1225" i="3"/>
  <c r="BB1225" i="3"/>
  <c r="AL1226" i="3"/>
  <c r="AM1226" i="3" s="1"/>
  <c r="H1226" i="3" s="1"/>
  <c r="I1226" i="3" s="1"/>
  <c r="BA1226" i="3" s="1"/>
  <c r="Q1233" i="3"/>
  <c r="T1233" i="3"/>
  <c r="AN1233" i="3"/>
  <c r="S1233" i="3"/>
  <c r="O1233" i="3"/>
  <c r="R1233" i="3"/>
  <c r="AF1229" i="3"/>
  <c r="AH1229" i="3" s="1"/>
  <c r="AI1229" i="3" s="1"/>
  <c r="U1231" i="3"/>
  <c r="Z1231" i="3" s="1"/>
  <c r="AP1231" i="3" s="1"/>
  <c r="AQ1231" i="3" s="1"/>
  <c r="J1231" i="3" s="1"/>
  <c r="AC1230" i="3"/>
  <c r="AB1230" i="3"/>
  <c r="AA1230" i="3"/>
  <c r="L1235" i="3"/>
  <c r="V1232" i="3"/>
  <c r="W1232" i="3" s="1"/>
  <c r="P1232" i="3"/>
  <c r="X1232" i="3" s="1"/>
  <c r="AU1232" i="3"/>
  <c r="AV1232" i="3" s="1"/>
  <c r="AJ1232" i="3"/>
  <c r="AP1230" i="3"/>
  <c r="AQ1230" i="3" s="1"/>
  <c r="J1230" i="3" s="1"/>
  <c r="N1233" i="3"/>
  <c r="M1234" i="3"/>
  <c r="AF1228" i="3"/>
  <c r="AH1228" i="3" s="1"/>
  <c r="AI1228" i="3" s="1"/>
  <c r="AT1227" i="3" l="1"/>
  <c r="K1227" i="3" s="1"/>
  <c r="AX1227" i="3" s="1"/>
  <c r="AY1227" i="3" s="1"/>
  <c r="BB1227" i="3"/>
  <c r="BC1227" i="3"/>
  <c r="AO1233" i="3"/>
  <c r="AG1228" i="3"/>
  <c r="AS1228" i="3" s="1"/>
  <c r="AG1229" i="3"/>
  <c r="AS1229" i="3" s="1"/>
  <c r="AR1228" i="3"/>
  <c r="Y1232" i="3"/>
  <c r="AR1229" i="3"/>
  <c r="T1234" i="3"/>
  <c r="AN1234" i="3"/>
  <c r="O1234" i="3"/>
  <c r="R1234" i="3"/>
  <c r="S1234" i="3"/>
  <c r="Q1234" i="3"/>
  <c r="N1234" i="3"/>
  <c r="AB1231" i="3"/>
  <c r="AC1231" i="3"/>
  <c r="AA1231" i="3"/>
  <c r="V1233" i="3"/>
  <c r="W1233" i="3" s="1"/>
  <c r="U1232" i="3"/>
  <c r="Z1232" i="3" s="1"/>
  <c r="AU1233" i="3"/>
  <c r="AV1233" i="3" s="1"/>
  <c r="P1233" i="3"/>
  <c r="X1233" i="3" s="1"/>
  <c r="AJ1233" i="3"/>
  <c r="AX1226" i="3"/>
  <c r="AY1226" i="3" s="1"/>
  <c r="L1236" i="3"/>
  <c r="AD1230" i="3"/>
  <c r="AE1230" i="3"/>
  <c r="M1235" i="3"/>
  <c r="N1235" i="3" s="1"/>
  <c r="BC1226" i="3"/>
  <c r="BB1226" i="3"/>
  <c r="AK1228" i="3" l="1"/>
  <c r="AL1228" i="3" s="1"/>
  <c r="AM1228" i="3" s="1"/>
  <c r="H1228" i="3" s="1"/>
  <c r="I1228" i="3" s="1"/>
  <c r="BA1228" i="3" s="1"/>
  <c r="U1233" i="3"/>
  <c r="Z1233" i="3" s="1"/>
  <c r="AK1229" i="3"/>
  <c r="AL1229" i="3" s="1"/>
  <c r="AM1229" i="3" s="1"/>
  <c r="H1229" i="3" s="1"/>
  <c r="I1229" i="3" s="1"/>
  <c r="BA1229" i="3" s="1"/>
  <c r="AT1228" i="3"/>
  <c r="K1228" i="3" s="1"/>
  <c r="AX1228" i="3" s="1"/>
  <c r="AY1228" i="3" s="1"/>
  <c r="AT1229" i="3"/>
  <c r="K1229" i="3" s="1"/>
  <c r="M1236" i="3"/>
  <c r="N1236" i="3" s="1"/>
  <c r="Y1233" i="3"/>
  <c r="AC1232" i="3"/>
  <c r="AA1232" i="3"/>
  <c r="AB1232" i="3"/>
  <c r="L1237" i="3"/>
  <c r="AD1231" i="3"/>
  <c r="AE1231" i="3"/>
  <c r="AO1234" i="3"/>
  <c r="AJ1234" i="3"/>
  <c r="P1234" i="3"/>
  <c r="U1234" i="3" s="1"/>
  <c r="AU1234" i="3"/>
  <c r="AV1234" i="3" s="1"/>
  <c r="T1235" i="3"/>
  <c r="AN1235" i="3"/>
  <c r="Q1235" i="3"/>
  <c r="O1235" i="3"/>
  <c r="S1235" i="3"/>
  <c r="R1235" i="3"/>
  <c r="AP1232" i="3"/>
  <c r="AQ1232" i="3" s="1"/>
  <c r="J1232" i="3" s="1"/>
  <c r="AF1230" i="3"/>
  <c r="AG1230" i="3" s="1"/>
  <c r="V1234" i="3"/>
  <c r="W1234" i="3" s="1"/>
  <c r="X1234" i="3" l="1"/>
  <c r="Y1234" i="3" s="1"/>
  <c r="AP1233" i="3"/>
  <c r="AQ1233" i="3" s="1"/>
  <c r="J1233" i="3" s="1"/>
  <c r="AC1233" i="3"/>
  <c r="AA1233" i="3"/>
  <c r="AB1233" i="3"/>
  <c r="AE1233" i="3" s="1"/>
  <c r="AX1229" i="3"/>
  <c r="AY1229" i="3" s="1"/>
  <c r="AH1230" i="3"/>
  <c r="AI1230" i="3" s="1"/>
  <c r="AK1230" i="3" s="1"/>
  <c r="Z1234" i="3"/>
  <c r="AC1234" i="3" s="1"/>
  <c r="BC1229" i="3"/>
  <c r="BB1229" i="3"/>
  <c r="BB1228" i="3"/>
  <c r="BC1228" i="3"/>
  <c r="M1237" i="3"/>
  <c r="S1236" i="3"/>
  <c r="R1236" i="3"/>
  <c r="O1236" i="3"/>
  <c r="T1236" i="3"/>
  <c r="Q1236" i="3"/>
  <c r="AN1236" i="3"/>
  <c r="AF1231" i="3"/>
  <c r="AH1231" i="3" s="1"/>
  <c r="AI1231" i="3" s="1"/>
  <c r="AE1232" i="3"/>
  <c r="AD1232" i="3"/>
  <c r="L1238" i="3"/>
  <c r="AO1235" i="3"/>
  <c r="AJ1235" i="3"/>
  <c r="AU1235" i="3"/>
  <c r="AV1235" i="3" s="1"/>
  <c r="P1235" i="3"/>
  <c r="X1235" i="3" s="1"/>
  <c r="V1235" i="3"/>
  <c r="W1235" i="3" s="1"/>
  <c r="AD1233" i="3" l="1"/>
  <c r="AR1230" i="3"/>
  <c r="AS1230" i="3"/>
  <c r="AT1230" i="3" s="1"/>
  <c r="K1230" i="3" s="1"/>
  <c r="AX1230" i="3" s="1"/>
  <c r="AY1230" i="3" s="1"/>
  <c r="AB1234" i="3"/>
  <c r="AP1234" i="3"/>
  <c r="AQ1234" i="3" s="1"/>
  <c r="J1234" i="3" s="1"/>
  <c r="AA1234" i="3"/>
  <c r="U1235" i="3"/>
  <c r="Z1235" i="3" s="1"/>
  <c r="AP1235" i="3" s="1"/>
  <c r="AQ1235" i="3" s="1"/>
  <c r="J1235" i="3" s="1"/>
  <c r="AG1231" i="3"/>
  <c r="AK1231" i="3" s="1"/>
  <c r="AR1231" i="3"/>
  <c r="Y1235" i="3"/>
  <c r="AL1230" i="3"/>
  <c r="AM1230" i="3" s="1"/>
  <c r="H1230" i="3" s="1"/>
  <c r="I1230" i="3" s="1"/>
  <c r="BA1230" i="3" s="1"/>
  <c r="AO1236" i="3"/>
  <c r="Q1237" i="3"/>
  <c r="O1237" i="3"/>
  <c r="R1237" i="3"/>
  <c r="S1237" i="3"/>
  <c r="T1237" i="3"/>
  <c r="AN1237" i="3"/>
  <c r="AD1234" i="3"/>
  <c r="AE1234" i="3"/>
  <c r="V1236" i="3"/>
  <c r="W1236" i="3" s="1"/>
  <c r="M1238" i="3"/>
  <c r="N1238" i="3" s="1"/>
  <c r="N1237" i="3"/>
  <c r="L1239" i="3"/>
  <c r="AF1232" i="3"/>
  <c r="AG1232" i="3" s="1"/>
  <c r="AF1233" i="3"/>
  <c r="AG1233" i="3" s="1"/>
  <c r="P1236" i="3"/>
  <c r="X1236" i="3" s="1"/>
  <c r="AJ1236" i="3"/>
  <c r="AU1236" i="3"/>
  <c r="AV1236" i="3" s="1"/>
  <c r="AS1231" i="3" l="1"/>
  <c r="U1236" i="3"/>
  <c r="Z1236" i="3" s="1"/>
  <c r="AH1232" i="3"/>
  <c r="AI1232" i="3" s="1"/>
  <c r="AK1232" i="3" s="1"/>
  <c r="AL1232" i="3" s="1"/>
  <c r="AM1232" i="3" s="1"/>
  <c r="H1232" i="3" s="1"/>
  <c r="I1232" i="3" s="1"/>
  <c r="BA1232" i="3" s="1"/>
  <c r="AH1233" i="3"/>
  <c r="AI1233" i="3" s="1"/>
  <c r="AK1233" i="3" s="1"/>
  <c r="BC1230" i="3"/>
  <c r="BB1230" i="3"/>
  <c r="AU1237" i="3"/>
  <c r="AV1237" i="3" s="1"/>
  <c r="AJ1237" i="3"/>
  <c r="P1237" i="3"/>
  <c r="X1237" i="3" s="1"/>
  <c r="AO1237" i="3"/>
  <c r="AC1236" i="3"/>
  <c r="AA1236" i="3"/>
  <c r="AB1236" i="3"/>
  <c r="M1239" i="3"/>
  <c r="N1239" i="3" s="1"/>
  <c r="AF1234" i="3"/>
  <c r="AG1234" i="3" s="1"/>
  <c r="S1238" i="3"/>
  <c r="AN1238" i="3"/>
  <c r="Q1238" i="3"/>
  <c r="R1238" i="3"/>
  <c r="T1238" i="3"/>
  <c r="O1238" i="3"/>
  <c r="V1237" i="3"/>
  <c r="W1237" i="3" s="1"/>
  <c r="Y1236" i="3"/>
  <c r="AP1236" i="3"/>
  <c r="AQ1236" i="3" s="1"/>
  <c r="J1236" i="3" s="1"/>
  <c r="AC1235" i="3"/>
  <c r="AB1235" i="3"/>
  <c r="AA1235" i="3"/>
  <c r="L1240" i="3"/>
  <c r="AL1231" i="3"/>
  <c r="AM1231" i="3" s="1"/>
  <c r="H1231" i="3" s="1"/>
  <c r="I1231" i="3" s="1"/>
  <c r="BA1231" i="3" s="1"/>
  <c r="AT1231" i="3"/>
  <c r="K1231" i="3" s="1"/>
  <c r="AR1232" i="3" l="1"/>
  <c r="AT1232" i="3" s="1"/>
  <c r="K1232" i="3" s="1"/>
  <c r="AS1232" i="3"/>
  <c r="AR1233" i="3"/>
  <c r="AT1233" i="3" s="1"/>
  <c r="K1233" i="3" s="1"/>
  <c r="AS1233" i="3"/>
  <c r="U1237" i="3"/>
  <c r="Z1237" i="3" s="1"/>
  <c r="AH1234" i="3"/>
  <c r="AI1234" i="3" s="1"/>
  <c r="AR1234" i="3" s="1"/>
  <c r="BB1231" i="3"/>
  <c r="BC1231" i="3"/>
  <c r="BC1232" i="3"/>
  <c r="BB1232" i="3"/>
  <c r="M1240" i="3"/>
  <c r="N1240" i="3" s="1"/>
  <c r="AL1233" i="3"/>
  <c r="AM1233" i="3" s="1"/>
  <c r="H1233" i="3" s="1"/>
  <c r="I1233" i="3" s="1"/>
  <c r="BA1233" i="3" s="1"/>
  <c r="V1238" i="3"/>
  <c r="W1238" i="3" s="1"/>
  <c r="AX1231" i="3"/>
  <c r="AY1231" i="3" s="1"/>
  <c r="AD1235" i="3"/>
  <c r="AE1235" i="3"/>
  <c r="P1238" i="3"/>
  <c r="U1238" i="3" s="1"/>
  <c r="AJ1238" i="3"/>
  <c r="AU1238" i="3"/>
  <c r="AV1238" i="3" s="1"/>
  <c r="Y1237" i="3"/>
  <c r="L1241" i="3"/>
  <c r="R1239" i="3"/>
  <c r="Q1239" i="3"/>
  <c r="S1239" i="3"/>
  <c r="T1239" i="3"/>
  <c r="AN1239" i="3"/>
  <c r="O1239" i="3"/>
  <c r="AO1238" i="3"/>
  <c r="AE1236" i="3"/>
  <c r="AD1236" i="3"/>
  <c r="AS1234" i="3" l="1"/>
  <c r="AT1234" i="3" s="1"/>
  <c r="K1234" i="3" s="1"/>
  <c r="AK1234" i="3"/>
  <c r="AL1234" i="3" s="1"/>
  <c r="AM1234" i="3" s="1"/>
  <c r="H1234" i="3" s="1"/>
  <c r="I1234" i="3" s="1"/>
  <c r="BA1234" i="3" s="1"/>
  <c r="Z1238" i="3"/>
  <c r="AC1238" i="3" s="1"/>
  <c r="AF1236" i="3"/>
  <c r="AG1236" i="3" s="1"/>
  <c r="AN1240" i="3"/>
  <c r="Q1240" i="3"/>
  <c r="T1240" i="3"/>
  <c r="S1240" i="3"/>
  <c r="O1240" i="3"/>
  <c r="R1240" i="3"/>
  <c r="BB1233" i="3"/>
  <c r="BC1233" i="3"/>
  <c r="AX1233" i="3"/>
  <c r="AY1233" i="3" s="1"/>
  <c r="AO1239" i="3"/>
  <c r="L1242" i="3"/>
  <c r="AC1237" i="3"/>
  <c r="AA1237" i="3"/>
  <c r="AB1237" i="3"/>
  <c r="X1238" i="3"/>
  <c r="M1241" i="3"/>
  <c r="N1241" i="3" s="1"/>
  <c r="V1239" i="3"/>
  <c r="W1239" i="3" s="1"/>
  <c r="AP1237" i="3"/>
  <c r="AQ1237" i="3" s="1"/>
  <c r="J1237" i="3" s="1"/>
  <c r="AX1232" i="3"/>
  <c r="AY1232" i="3" s="1"/>
  <c r="AU1239" i="3"/>
  <c r="AV1239" i="3" s="1"/>
  <c r="P1239" i="3"/>
  <c r="U1239" i="3" s="1"/>
  <c r="AJ1239" i="3"/>
  <c r="AF1235" i="3"/>
  <c r="AG1235" i="3" s="1"/>
  <c r="AO1240" i="3" l="1"/>
  <c r="Z1239" i="3"/>
  <c r="AH1236" i="3"/>
  <c r="AI1236" i="3" s="1"/>
  <c r="AS1236" i="3" s="1"/>
  <c r="AH1235" i="3"/>
  <c r="AI1235" i="3" s="1"/>
  <c r="AS1235" i="3" s="1"/>
  <c r="AC1239" i="3"/>
  <c r="S1241" i="3"/>
  <c r="Q1241" i="3"/>
  <c r="R1241" i="3"/>
  <c r="AN1241" i="3"/>
  <c r="O1241" i="3"/>
  <c r="T1241" i="3"/>
  <c r="AP1238" i="3"/>
  <c r="AQ1238" i="3" s="1"/>
  <c r="J1238" i="3" s="1"/>
  <c r="Y1238" i="3"/>
  <c r="X1239" i="3"/>
  <c r="V1240" i="3"/>
  <c r="W1240" i="3" s="1"/>
  <c r="AB1238" i="3"/>
  <c r="AU1240" i="3"/>
  <c r="AV1240" i="3" s="1"/>
  <c r="AJ1240" i="3"/>
  <c r="P1240" i="3"/>
  <c r="X1240" i="3" s="1"/>
  <c r="BC1234" i="3"/>
  <c r="BB1234" i="3"/>
  <c r="M1242" i="3"/>
  <c r="N1242" i="3" s="1"/>
  <c r="AX1234" i="3"/>
  <c r="AY1234" i="3" s="1"/>
  <c r="AE1237" i="3"/>
  <c r="AD1237" i="3"/>
  <c r="AA1238" i="3"/>
  <c r="L1243" i="3"/>
  <c r="AR1236" i="3" l="1"/>
  <c r="AK1235" i="3"/>
  <c r="AL1235" i="3" s="1"/>
  <c r="AM1235" i="3" s="1"/>
  <c r="H1235" i="3" s="1"/>
  <c r="I1235" i="3" s="1"/>
  <c r="BA1235" i="3" s="1"/>
  <c r="BC1235" i="3" s="1"/>
  <c r="AK1236" i="3"/>
  <c r="AL1236" i="3" s="1"/>
  <c r="AM1236" i="3" s="1"/>
  <c r="H1236" i="3" s="1"/>
  <c r="I1236" i="3" s="1"/>
  <c r="BA1236" i="3" s="1"/>
  <c r="AA1239" i="3"/>
  <c r="AR1235" i="3"/>
  <c r="AT1235" i="3" s="1"/>
  <c r="K1235" i="3" s="1"/>
  <c r="AX1235" i="3" s="1"/>
  <c r="AY1235" i="3" s="1"/>
  <c r="AO1241" i="3"/>
  <c r="Y1240" i="3"/>
  <c r="V1241" i="3"/>
  <c r="W1241" i="3" s="1"/>
  <c r="U1240" i="3"/>
  <c r="Z1240" i="3" s="1"/>
  <c r="AP1240" i="3" s="1"/>
  <c r="AQ1240" i="3" s="1"/>
  <c r="J1240" i="3" s="1"/>
  <c r="AF1237" i="3"/>
  <c r="AG1237" i="3" s="1"/>
  <c r="AD1238" i="3"/>
  <c r="AE1238" i="3"/>
  <c r="L1244" i="3"/>
  <c r="Y1239" i="3"/>
  <c r="AP1239" i="3"/>
  <c r="AQ1239" i="3" s="1"/>
  <c r="J1239" i="3" s="1"/>
  <c r="AU1241" i="3"/>
  <c r="AV1241" i="3" s="1"/>
  <c r="AJ1241" i="3"/>
  <c r="P1241" i="3"/>
  <c r="U1241" i="3" s="1"/>
  <c r="Q1242" i="3"/>
  <c r="R1242" i="3"/>
  <c r="S1242" i="3"/>
  <c r="O1242" i="3"/>
  <c r="AN1242" i="3"/>
  <c r="T1242" i="3"/>
  <c r="M1243" i="3"/>
  <c r="AT1236" i="3"/>
  <c r="K1236" i="3" s="1"/>
  <c r="AB1239" i="3"/>
  <c r="BB1235" i="3" l="1"/>
  <c r="BC1236" i="3"/>
  <c r="BB1236" i="3"/>
  <c r="AH1237" i="3"/>
  <c r="AI1237" i="3" s="1"/>
  <c r="AS1237" i="3" s="1"/>
  <c r="AO1242" i="3"/>
  <c r="X1241" i="3"/>
  <c r="Y1241" i="3" s="1"/>
  <c r="Z1241" i="3"/>
  <c r="M1244" i="3"/>
  <c r="L1245" i="3"/>
  <c r="AF1238" i="3"/>
  <c r="AH1238" i="3" s="1"/>
  <c r="AI1238" i="3" s="1"/>
  <c r="AX1236" i="3"/>
  <c r="AY1236" i="3" s="1"/>
  <c r="AJ1242" i="3"/>
  <c r="P1242" i="3"/>
  <c r="U1242" i="3" s="1"/>
  <c r="AU1242" i="3"/>
  <c r="AV1242" i="3" s="1"/>
  <c r="AK1237" i="3"/>
  <c r="AD1239" i="3"/>
  <c r="AE1239" i="3"/>
  <c r="S1243" i="3"/>
  <c r="R1243" i="3"/>
  <c r="O1243" i="3"/>
  <c r="AN1243" i="3"/>
  <c r="AO1243" i="3" s="1"/>
  <c r="Q1243" i="3"/>
  <c r="T1243" i="3"/>
  <c r="N1243" i="3"/>
  <c r="V1242" i="3"/>
  <c r="W1242" i="3" s="1"/>
  <c r="AC1240" i="3"/>
  <c r="AB1240" i="3"/>
  <c r="AA1240" i="3"/>
  <c r="AB1241" i="3" l="1"/>
  <c r="Z1242" i="3"/>
  <c r="AP1241" i="3"/>
  <c r="AQ1241" i="3" s="1"/>
  <c r="J1241" i="3" s="1"/>
  <c r="AG1238" i="3"/>
  <c r="AS1238" i="3" s="1"/>
  <c r="AA1241" i="3"/>
  <c r="AC1241" i="3"/>
  <c r="AD1241" i="3" s="1"/>
  <c r="X1242" i="3"/>
  <c r="AB1242" i="3" s="1"/>
  <c r="AR1237" i="3"/>
  <c r="AT1237" i="3" s="1"/>
  <c r="K1237" i="3" s="1"/>
  <c r="AD1240" i="3"/>
  <c r="AE1240" i="3"/>
  <c r="AU1243" i="3"/>
  <c r="AV1243" i="3" s="1"/>
  <c r="AJ1243" i="3"/>
  <c r="P1243" i="3"/>
  <c r="X1243" i="3" s="1"/>
  <c r="AR1238" i="3"/>
  <c r="S1244" i="3"/>
  <c r="R1244" i="3"/>
  <c r="AN1244" i="3"/>
  <c r="O1244" i="3"/>
  <c r="T1244" i="3"/>
  <c r="Q1244" i="3"/>
  <c r="V1243" i="3"/>
  <c r="W1243" i="3" s="1"/>
  <c r="N1244" i="3"/>
  <c r="AL1237" i="3"/>
  <c r="AM1237" i="3" s="1"/>
  <c r="H1237" i="3" s="1"/>
  <c r="I1237" i="3" s="1"/>
  <c r="BA1237" i="3" s="1"/>
  <c r="AC1242" i="3"/>
  <c r="L1246" i="3"/>
  <c r="AF1239" i="3"/>
  <c r="AH1239" i="3" s="1"/>
  <c r="AI1239" i="3" s="1"/>
  <c r="M1245" i="3"/>
  <c r="AO1244" i="3" l="1"/>
  <c r="Y1242" i="3"/>
  <c r="AK1238" i="3"/>
  <c r="AL1238" i="3" s="1"/>
  <c r="AM1238" i="3" s="1"/>
  <c r="H1238" i="3" s="1"/>
  <c r="I1238" i="3" s="1"/>
  <c r="BA1238" i="3" s="1"/>
  <c r="AA1242" i="3"/>
  <c r="AP1242" i="3"/>
  <c r="AQ1242" i="3" s="1"/>
  <c r="J1242" i="3" s="1"/>
  <c r="AE1241" i="3"/>
  <c r="AF1241" i="3" s="1"/>
  <c r="AH1241" i="3" s="1"/>
  <c r="AI1241" i="3" s="1"/>
  <c r="Y1243" i="3"/>
  <c r="AR1239" i="3"/>
  <c r="AT1238" i="3"/>
  <c r="K1238" i="3" s="1"/>
  <c r="AX1237" i="3"/>
  <c r="AY1237" i="3" s="1"/>
  <c r="L1247" i="3"/>
  <c r="U1243" i="3"/>
  <c r="Z1243" i="3" s="1"/>
  <c r="M1246" i="3"/>
  <c r="N1246" i="3" s="1"/>
  <c r="AF1240" i="3"/>
  <c r="AG1240" i="3" s="1"/>
  <c r="AE1242" i="3"/>
  <c r="AD1242" i="3"/>
  <c r="V1244" i="3"/>
  <c r="W1244" i="3" s="1"/>
  <c r="S1245" i="3"/>
  <c r="T1245" i="3"/>
  <c r="AN1245" i="3"/>
  <c r="R1245" i="3"/>
  <c r="Q1245" i="3"/>
  <c r="O1245" i="3"/>
  <c r="P1244" i="3"/>
  <c r="X1244" i="3" s="1"/>
  <c r="AJ1244" i="3"/>
  <c r="AU1244" i="3"/>
  <c r="AV1244" i="3" s="1"/>
  <c r="N1245" i="3"/>
  <c r="BB1237" i="3"/>
  <c r="BC1237" i="3"/>
  <c r="AG1239" i="3"/>
  <c r="AK1239" i="3" s="1"/>
  <c r="AH1240" i="3" l="1"/>
  <c r="AI1240" i="3" s="1"/>
  <c r="AK1240" i="3" s="1"/>
  <c r="AL1240" i="3" s="1"/>
  <c r="AM1240" i="3" s="1"/>
  <c r="H1240" i="3" s="1"/>
  <c r="I1240" i="3" s="1"/>
  <c r="BA1240" i="3" s="1"/>
  <c r="U1244" i="3"/>
  <c r="AS1239" i="3"/>
  <c r="AT1239" i="3" s="1"/>
  <c r="K1239" i="3" s="1"/>
  <c r="AR1241" i="3"/>
  <c r="Y1244" i="3"/>
  <c r="AG1241" i="3"/>
  <c r="AK1241" i="3" s="1"/>
  <c r="Z1244" i="3"/>
  <c r="AP1244" i="3" s="1"/>
  <c r="AQ1244" i="3" s="1"/>
  <c r="J1244" i="3" s="1"/>
  <c r="AC1243" i="3"/>
  <c r="AA1243" i="3"/>
  <c r="AB1243" i="3"/>
  <c r="V1245" i="3"/>
  <c r="W1245" i="3" s="1"/>
  <c r="AF1242" i="3"/>
  <c r="AG1242" i="3" s="1"/>
  <c r="AN1246" i="3"/>
  <c r="R1246" i="3"/>
  <c r="S1246" i="3"/>
  <c r="T1246" i="3"/>
  <c r="Q1246" i="3"/>
  <c r="O1246" i="3"/>
  <c r="L1248" i="3"/>
  <c r="M1247" i="3"/>
  <c r="BB1238" i="3"/>
  <c r="BC1238" i="3"/>
  <c r="P1245" i="3"/>
  <c r="U1245" i="3" s="1"/>
  <c r="AJ1245" i="3"/>
  <c r="AU1245" i="3"/>
  <c r="AV1245" i="3" s="1"/>
  <c r="AO1245" i="3"/>
  <c r="AL1239" i="3"/>
  <c r="AM1239" i="3" s="1"/>
  <c r="H1239" i="3" s="1"/>
  <c r="I1239" i="3" s="1"/>
  <c r="BA1239" i="3" s="1"/>
  <c r="AX1238" i="3"/>
  <c r="AY1238" i="3" s="1"/>
  <c r="AP1243" i="3"/>
  <c r="AQ1243" i="3" s="1"/>
  <c r="J1243" i="3" s="1"/>
  <c r="AS1240" i="3" l="1"/>
  <c r="AT1240" i="3" s="1"/>
  <c r="K1240" i="3" s="1"/>
  <c r="AR1240" i="3"/>
  <c r="Z1245" i="3"/>
  <c r="AC1245" i="3" s="1"/>
  <c r="AS1241" i="3"/>
  <c r="AT1241" i="3" s="1"/>
  <c r="K1241" i="3" s="1"/>
  <c r="AX1241" i="3" s="1"/>
  <c r="AY1241" i="3" s="1"/>
  <c r="AH1242" i="3"/>
  <c r="AI1242" i="3" s="1"/>
  <c r="AR1242" i="3" s="1"/>
  <c r="BB1240" i="3"/>
  <c r="BC1240" i="3"/>
  <c r="R1247" i="3"/>
  <c r="AN1247" i="3"/>
  <c r="S1247" i="3"/>
  <c r="O1247" i="3"/>
  <c r="Q1247" i="3"/>
  <c r="T1247" i="3"/>
  <c r="AD1243" i="3"/>
  <c r="AE1243" i="3"/>
  <c r="M1248" i="3"/>
  <c r="N1248" i="3" s="1"/>
  <c r="AO1246" i="3"/>
  <c r="AX1239" i="3"/>
  <c r="AY1239" i="3" s="1"/>
  <c r="AB1244" i="3"/>
  <c r="AC1244" i="3"/>
  <c r="AA1244" i="3"/>
  <c r="X1245" i="3"/>
  <c r="BC1239" i="3"/>
  <c r="BB1239" i="3"/>
  <c r="AJ1246" i="3"/>
  <c r="P1246" i="3"/>
  <c r="U1246" i="3" s="1"/>
  <c r="AU1246" i="3"/>
  <c r="AV1246" i="3" s="1"/>
  <c r="L1249" i="3"/>
  <c r="N1247" i="3"/>
  <c r="V1246" i="3"/>
  <c r="W1246" i="3" s="1"/>
  <c r="AL1241" i="3"/>
  <c r="AM1241" i="3" s="1"/>
  <c r="H1241" i="3" s="1"/>
  <c r="I1241" i="3" s="1"/>
  <c r="BA1241" i="3" s="1"/>
  <c r="AK1242" i="3" l="1"/>
  <c r="AL1242" i="3" s="1"/>
  <c r="AM1242" i="3" s="1"/>
  <c r="H1242" i="3" s="1"/>
  <c r="I1242" i="3" s="1"/>
  <c r="BA1242" i="3" s="1"/>
  <c r="AX1240" i="3"/>
  <c r="AY1240" i="3" s="1"/>
  <c r="AS1242" i="3"/>
  <c r="AT1242" i="3" s="1"/>
  <c r="K1242" i="3" s="1"/>
  <c r="Z1246" i="3"/>
  <c r="AC1246" i="3" s="1"/>
  <c r="AO1247" i="3"/>
  <c r="P1247" i="3"/>
  <c r="U1247" i="3" s="1"/>
  <c r="AJ1247" i="3"/>
  <c r="AU1247" i="3"/>
  <c r="AV1247" i="3" s="1"/>
  <c r="AD1244" i="3"/>
  <c r="AE1244" i="3"/>
  <c r="AN1248" i="3"/>
  <c r="O1248" i="3"/>
  <c r="R1248" i="3"/>
  <c r="Q1248" i="3"/>
  <c r="S1248" i="3"/>
  <c r="T1248" i="3"/>
  <c r="L1250" i="3"/>
  <c r="X1246" i="3"/>
  <c r="Y1245" i="3"/>
  <c r="AP1245" i="3"/>
  <c r="AQ1245" i="3" s="1"/>
  <c r="J1245" i="3" s="1"/>
  <c r="AA1245" i="3"/>
  <c r="V1247" i="3"/>
  <c r="W1247" i="3" s="1"/>
  <c r="BC1241" i="3"/>
  <c r="BB1241" i="3"/>
  <c r="M1249" i="3"/>
  <c r="AF1243" i="3"/>
  <c r="AH1243" i="3" s="1"/>
  <c r="AI1243" i="3" s="1"/>
  <c r="AB1245" i="3"/>
  <c r="AG1243" i="3" l="1"/>
  <c r="Z1247" i="3"/>
  <c r="AC1247" i="3" s="1"/>
  <c r="X1247" i="3"/>
  <c r="Y1247" i="3" s="1"/>
  <c r="BB1242" i="3"/>
  <c r="BC1242" i="3"/>
  <c r="Y1246" i="3"/>
  <c r="AP1246" i="3"/>
  <c r="AQ1246" i="3" s="1"/>
  <c r="J1246" i="3" s="1"/>
  <c r="M1250" i="3"/>
  <c r="N1250" i="3" s="1"/>
  <c r="AO1248" i="3"/>
  <c r="S1249" i="3"/>
  <c r="AN1249" i="3"/>
  <c r="T1249" i="3"/>
  <c r="Q1249" i="3"/>
  <c r="O1249" i="3"/>
  <c r="R1249" i="3"/>
  <c r="AB1246" i="3"/>
  <c r="AS1243" i="3"/>
  <c r="AR1243" i="3"/>
  <c r="AD1245" i="3"/>
  <c r="AE1245" i="3"/>
  <c r="V1248" i="3"/>
  <c r="W1248" i="3" s="1"/>
  <c r="N1249" i="3"/>
  <c r="AX1242" i="3"/>
  <c r="AY1242" i="3" s="1"/>
  <c r="AK1243" i="3"/>
  <c r="L1251" i="3"/>
  <c r="P1248" i="3"/>
  <c r="X1248" i="3" s="1"/>
  <c r="AU1248" i="3"/>
  <c r="AV1248" i="3" s="1"/>
  <c r="AJ1248" i="3"/>
  <c r="AF1244" i="3"/>
  <c r="AG1244" i="3" s="1"/>
  <c r="AA1246" i="3"/>
  <c r="AA1247" i="3" l="1"/>
  <c r="AO1249" i="3"/>
  <c r="AB1247" i="3"/>
  <c r="AE1247" i="3" s="1"/>
  <c r="AP1247" i="3"/>
  <c r="AQ1247" i="3" s="1"/>
  <c r="J1247" i="3" s="1"/>
  <c r="Y1248" i="3"/>
  <c r="V1249" i="3"/>
  <c r="W1249" i="3" s="1"/>
  <c r="U1248" i="3"/>
  <c r="Z1248" i="3" s="1"/>
  <c r="M1251" i="3"/>
  <c r="N1251" i="3" s="1"/>
  <c r="AH1244" i="3"/>
  <c r="AI1244" i="3" s="1"/>
  <c r="L1252" i="3"/>
  <c r="AD1246" i="3"/>
  <c r="AE1246" i="3"/>
  <c r="AF1245" i="3"/>
  <c r="AH1245" i="3" s="1"/>
  <c r="AI1245" i="3" s="1"/>
  <c r="AL1243" i="3"/>
  <c r="AM1243" i="3" s="1"/>
  <c r="H1243" i="3" s="1"/>
  <c r="I1243" i="3" s="1"/>
  <c r="BA1243" i="3" s="1"/>
  <c r="AT1243" i="3"/>
  <c r="K1243" i="3" s="1"/>
  <c r="AJ1249" i="3"/>
  <c r="AU1249" i="3"/>
  <c r="AV1249" i="3" s="1"/>
  <c r="P1249" i="3"/>
  <c r="U1249" i="3" s="1"/>
  <c r="S1250" i="3"/>
  <c r="R1250" i="3"/>
  <c r="O1250" i="3"/>
  <c r="T1250" i="3"/>
  <c r="Q1250" i="3"/>
  <c r="AN1250" i="3"/>
  <c r="AD1247" i="3" l="1"/>
  <c r="Z1249" i="3"/>
  <c r="AG1245" i="3"/>
  <c r="AK1245" i="3" s="1"/>
  <c r="X1249" i="3"/>
  <c r="AB1249" i="3" s="1"/>
  <c r="AC1249" i="3"/>
  <c r="V1250" i="3"/>
  <c r="W1250" i="3" s="1"/>
  <c r="AF1247" i="3"/>
  <c r="AG1247" i="3" s="1"/>
  <c r="BB1243" i="3"/>
  <c r="BC1243" i="3"/>
  <c r="AF1246" i="3"/>
  <c r="AG1246" i="3" s="1"/>
  <c r="AB1248" i="3"/>
  <c r="AC1248" i="3"/>
  <c r="AA1248" i="3"/>
  <c r="AX1243" i="3"/>
  <c r="AY1243" i="3" s="1"/>
  <c r="AR1245" i="3"/>
  <c r="AS1244" i="3"/>
  <c r="AR1244" i="3"/>
  <c r="AK1244" i="3"/>
  <c r="AP1248" i="3"/>
  <c r="AQ1248" i="3" s="1"/>
  <c r="J1248" i="3" s="1"/>
  <c r="L1253" i="3"/>
  <c r="M1252" i="3"/>
  <c r="N1252" i="3" s="1"/>
  <c r="AO1250" i="3"/>
  <c r="P1250" i="3"/>
  <c r="X1250" i="3" s="1"/>
  <c r="AU1250" i="3"/>
  <c r="AV1250" i="3" s="1"/>
  <c r="AJ1250" i="3"/>
  <c r="O1251" i="3"/>
  <c r="AN1251" i="3"/>
  <c r="T1251" i="3"/>
  <c r="Q1251" i="3"/>
  <c r="S1251" i="3"/>
  <c r="R1251" i="3"/>
  <c r="AS1245" i="3" l="1"/>
  <c r="AP1249" i="3"/>
  <c r="AQ1249" i="3" s="1"/>
  <c r="J1249" i="3" s="1"/>
  <c r="Y1249" i="3"/>
  <c r="AA1249" i="3"/>
  <c r="AT1244" i="3"/>
  <c r="K1244" i="3" s="1"/>
  <c r="AX1244" i="3" s="1"/>
  <c r="AY1244" i="3" s="1"/>
  <c r="AT1245" i="3"/>
  <c r="K1245" i="3" s="1"/>
  <c r="AX1245" i="3" s="1"/>
  <c r="AY1245" i="3" s="1"/>
  <c r="AH1247" i="3"/>
  <c r="AI1247" i="3" s="1"/>
  <c r="AS1247" i="3" s="1"/>
  <c r="AH1246" i="3"/>
  <c r="AI1246" i="3" s="1"/>
  <c r="AK1246" i="3" s="1"/>
  <c r="AL1246" i="3" s="1"/>
  <c r="AM1246" i="3" s="1"/>
  <c r="H1246" i="3" s="1"/>
  <c r="I1246" i="3" s="1"/>
  <c r="BA1246" i="3" s="1"/>
  <c r="Y1250" i="3"/>
  <c r="AU1251" i="3"/>
  <c r="AV1251" i="3" s="1"/>
  <c r="AJ1251" i="3"/>
  <c r="P1251" i="3"/>
  <c r="U1251" i="3" s="1"/>
  <c r="AL1245" i="3"/>
  <c r="AM1245" i="3" s="1"/>
  <c r="H1245" i="3" s="1"/>
  <c r="I1245" i="3" s="1"/>
  <c r="BA1245" i="3" s="1"/>
  <c r="U1250" i="3"/>
  <c r="Z1250" i="3" s="1"/>
  <c r="AP1250" i="3" s="1"/>
  <c r="AQ1250" i="3" s="1"/>
  <c r="J1250" i="3" s="1"/>
  <c r="L1254" i="3"/>
  <c r="AD1248" i="3"/>
  <c r="AE1248" i="3"/>
  <c r="M1253" i="3"/>
  <c r="N1253" i="3" s="1"/>
  <c r="V1251" i="3"/>
  <c r="W1251" i="3" s="1"/>
  <c r="AO1251" i="3"/>
  <c r="R1252" i="3"/>
  <c r="S1252" i="3"/>
  <c r="T1252" i="3"/>
  <c r="Q1252" i="3"/>
  <c r="AN1252" i="3"/>
  <c r="O1252" i="3"/>
  <c r="AL1244" i="3"/>
  <c r="AM1244" i="3" s="1"/>
  <c r="H1244" i="3" s="1"/>
  <c r="I1244" i="3" s="1"/>
  <c r="BA1244" i="3" s="1"/>
  <c r="AE1249" i="3"/>
  <c r="AD1249" i="3"/>
  <c r="AR1247" i="3" l="1"/>
  <c r="AK1247" i="3"/>
  <c r="AL1247" i="3" s="1"/>
  <c r="AM1247" i="3" s="1"/>
  <c r="H1247" i="3" s="1"/>
  <c r="I1247" i="3" s="1"/>
  <c r="BA1247" i="3" s="1"/>
  <c r="BC1247" i="3" s="1"/>
  <c r="AR1246" i="3"/>
  <c r="Z1251" i="3"/>
  <c r="AS1246" i="3"/>
  <c r="AO1252" i="3"/>
  <c r="AT1247" i="3"/>
  <c r="K1247" i="3" s="1"/>
  <c r="AC1251" i="3"/>
  <c r="BB1246" i="3"/>
  <c r="BC1246" i="3"/>
  <c r="BB1245" i="3"/>
  <c r="BC1245" i="3"/>
  <c r="AJ1252" i="3"/>
  <c r="AU1252" i="3"/>
  <c r="AV1252" i="3" s="1"/>
  <c r="P1252" i="3"/>
  <c r="U1252" i="3" s="1"/>
  <c r="AN1253" i="3"/>
  <c r="S1253" i="3"/>
  <c r="R1253" i="3"/>
  <c r="Q1253" i="3"/>
  <c r="O1253" i="3"/>
  <c r="T1253" i="3"/>
  <c r="L1255" i="3"/>
  <c r="AF1249" i="3"/>
  <c r="AH1249" i="3" s="1"/>
  <c r="AI1249" i="3" s="1"/>
  <c r="X1251" i="3"/>
  <c r="AF1248" i="3"/>
  <c r="AG1248" i="3" s="1"/>
  <c r="AA1250" i="3"/>
  <c r="AB1250" i="3"/>
  <c r="AC1250" i="3"/>
  <c r="M1254" i="3"/>
  <c r="BC1244" i="3"/>
  <c r="BB1244" i="3"/>
  <c r="V1252" i="3"/>
  <c r="W1252" i="3" s="1"/>
  <c r="BB1247" i="3" l="1"/>
  <c r="AT1246" i="3"/>
  <c r="K1246" i="3" s="1"/>
  <c r="AX1246" i="3" s="1"/>
  <c r="AY1246" i="3" s="1"/>
  <c r="AX1247" i="3"/>
  <c r="AY1247" i="3" s="1"/>
  <c r="AG1249" i="3"/>
  <c r="AK1249" i="3" s="1"/>
  <c r="X1252" i="3"/>
  <c r="Y1252" i="3" s="1"/>
  <c r="AH1248" i="3"/>
  <c r="AI1248" i="3" s="1"/>
  <c r="AK1248" i="3" s="1"/>
  <c r="AR1249" i="3"/>
  <c r="Y1251" i="3"/>
  <c r="AP1251" i="3"/>
  <c r="AQ1251" i="3" s="1"/>
  <c r="J1251" i="3" s="1"/>
  <c r="Z1252" i="3"/>
  <c r="AE1250" i="3"/>
  <c r="AD1250" i="3"/>
  <c r="L1256" i="3"/>
  <c r="AB1251" i="3"/>
  <c r="P1253" i="3"/>
  <c r="X1253" i="3" s="1"/>
  <c r="AU1253" i="3"/>
  <c r="AV1253" i="3" s="1"/>
  <c r="AJ1253" i="3"/>
  <c r="R1254" i="3"/>
  <c r="S1254" i="3"/>
  <c r="O1254" i="3"/>
  <c r="Q1254" i="3"/>
  <c r="AN1254" i="3"/>
  <c r="T1254" i="3"/>
  <c r="N1254" i="3"/>
  <c r="M1255" i="3"/>
  <c r="AO1253" i="3"/>
  <c r="V1253" i="3"/>
  <c r="W1253" i="3" s="1"/>
  <c r="AA1251" i="3"/>
  <c r="AO1254" i="3" l="1"/>
  <c r="AS1249" i="3"/>
  <c r="AP1252" i="3"/>
  <c r="AQ1252" i="3" s="1"/>
  <c r="J1252" i="3" s="1"/>
  <c r="AR1248" i="3"/>
  <c r="AS1248" i="3"/>
  <c r="AT1248" i="3" s="1"/>
  <c r="K1248" i="3" s="1"/>
  <c r="AX1248" i="3" s="1"/>
  <c r="AY1248" i="3" s="1"/>
  <c r="AT1249" i="3"/>
  <c r="K1249" i="3" s="1"/>
  <c r="AX1249" i="3" s="1"/>
  <c r="AY1249" i="3" s="1"/>
  <c r="AL1248" i="3"/>
  <c r="AM1248" i="3" s="1"/>
  <c r="H1248" i="3" s="1"/>
  <c r="I1248" i="3" s="1"/>
  <c r="BA1248" i="3" s="1"/>
  <c r="Y1253" i="3"/>
  <c r="AC1252" i="3"/>
  <c r="AB1252" i="3"/>
  <c r="AA1252" i="3"/>
  <c r="P1254" i="3"/>
  <c r="U1254" i="3" s="1"/>
  <c r="AJ1254" i="3"/>
  <c r="AU1254" i="3"/>
  <c r="AV1254" i="3" s="1"/>
  <c r="AL1249" i="3"/>
  <c r="AM1249" i="3" s="1"/>
  <c r="H1249" i="3" s="1"/>
  <c r="I1249" i="3" s="1"/>
  <c r="BA1249" i="3" s="1"/>
  <c r="S1255" i="3"/>
  <c r="R1255" i="3"/>
  <c r="T1255" i="3"/>
  <c r="AN1255" i="3"/>
  <c r="Q1255" i="3"/>
  <c r="O1255" i="3"/>
  <c r="AD1251" i="3"/>
  <c r="AE1251" i="3"/>
  <c r="U1253" i="3"/>
  <c r="Z1253" i="3" s="1"/>
  <c r="AP1253" i="3" s="1"/>
  <c r="AQ1253" i="3" s="1"/>
  <c r="J1253" i="3" s="1"/>
  <c r="N1255" i="3"/>
  <c r="M1256" i="3"/>
  <c r="L1257" i="3"/>
  <c r="V1254" i="3"/>
  <c r="W1254" i="3" s="1"/>
  <c r="AF1250" i="3"/>
  <c r="AH1250" i="3" s="1"/>
  <c r="AI1250" i="3" s="1"/>
  <c r="AG1250" i="3"/>
  <c r="AO1255" i="3" l="1"/>
  <c r="X1254" i="3"/>
  <c r="Y1254" i="3" s="1"/>
  <c r="BC1248" i="3"/>
  <c r="BB1248" i="3"/>
  <c r="AR1250" i="3"/>
  <c r="AS1250" i="3"/>
  <c r="R1256" i="3"/>
  <c r="O1256" i="3"/>
  <c r="AN1256" i="3"/>
  <c r="Q1256" i="3"/>
  <c r="S1256" i="3"/>
  <c r="T1256" i="3"/>
  <c r="AJ1255" i="3"/>
  <c r="AU1255" i="3"/>
  <c r="AV1255" i="3" s="1"/>
  <c r="P1255" i="3"/>
  <c r="U1255" i="3" s="1"/>
  <c r="V1255" i="3"/>
  <c r="W1255" i="3" s="1"/>
  <c r="AK1250" i="3"/>
  <c r="N1256" i="3"/>
  <c r="Z1254" i="3"/>
  <c r="AF1251" i="3"/>
  <c r="AG1251" i="3" s="1"/>
  <c r="AE1252" i="3"/>
  <c r="AD1252" i="3"/>
  <c r="BB1249" i="3"/>
  <c r="BC1249" i="3"/>
  <c r="M1257" i="3"/>
  <c r="N1257" i="3" s="1"/>
  <c r="L1258" i="3"/>
  <c r="AC1253" i="3"/>
  <c r="AA1253" i="3"/>
  <c r="AB1253" i="3"/>
  <c r="Z1255" i="3" l="1"/>
  <c r="X1255" i="3"/>
  <c r="Y1255" i="3" s="1"/>
  <c r="AB1255" i="3"/>
  <c r="AA1255" i="3"/>
  <c r="AC1255" i="3"/>
  <c r="AN1257" i="3"/>
  <c r="R1257" i="3"/>
  <c r="O1257" i="3"/>
  <c r="S1257" i="3"/>
  <c r="Q1257" i="3"/>
  <c r="T1257" i="3"/>
  <c r="V1256" i="3"/>
  <c r="W1256" i="3" s="1"/>
  <c r="AH1251" i="3"/>
  <c r="AI1251" i="3" s="1"/>
  <c r="AA1254" i="3"/>
  <c r="AC1254" i="3"/>
  <c r="AB1254" i="3"/>
  <c r="AL1250" i="3"/>
  <c r="AM1250" i="3" s="1"/>
  <c r="H1250" i="3" s="1"/>
  <c r="I1250" i="3" s="1"/>
  <c r="BA1250" i="3" s="1"/>
  <c r="AJ1256" i="3"/>
  <c r="P1256" i="3"/>
  <c r="X1256" i="3" s="1"/>
  <c r="AU1256" i="3"/>
  <c r="AV1256" i="3" s="1"/>
  <c r="AD1253" i="3"/>
  <c r="AE1253" i="3"/>
  <c r="L1259" i="3"/>
  <c r="AF1252" i="3"/>
  <c r="AG1252" i="3" s="1"/>
  <c r="AO1256" i="3"/>
  <c r="AP1254" i="3"/>
  <c r="AQ1254" i="3" s="1"/>
  <c r="J1254" i="3" s="1"/>
  <c r="M1258" i="3"/>
  <c r="N1258" i="3" s="1"/>
  <c r="AT1250" i="3"/>
  <c r="K1250" i="3" s="1"/>
  <c r="AP1255" i="3" l="1"/>
  <c r="AQ1255" i="3" s="1"/>
  <c r="J1255" i="3" s="1"/>
  <c r="U1256" i="3"/>
  <c r="Z1256" i="3" s="1"/>
  <c r="AP1256" i="3" s="1"/>
  <c r="AQ1256" i="3" s="1"/>
  <c r="J1256" i="3" s="1"/>
  <c r="BB1250" i="3"/>
  <c r="BC1250" i="3"/>
  <c r="Y1256" i="3"/>
  <c r="AH1252" i="3"/>
  <c r="AI1252" i="3" s="1"/>
  <c r="AO1257" i="3"/>
  <c r="AX1250" i="3"/>
  <c r="AY1250" i="3" s="1"/>
  <c r="AS1251" i="3"/>
  <c r="AR1251" i="3"/>
  <c r="L1260" i="3"/>
  <c r="AF1253" i="3"/>
  <c r="AH1253" i="3" s="1"/>
  <c r="AI1253" i="3" s="1"/>
  <c r="AK1251" i="3"/>
  <c r="AD1254" i="3"/>
  <c r="AE1254" i="3"/>
  <c r="V1257" i="3"/>
  <c r="W1257" i="3" s="1"/>
  <c r="M1259" i="3"/>
  <c r="AN1258" i="3"/>
  <c r="R1258" i="3"/>
  <c r="S1258" i="3"/>
  <c r="Q1258" i="3"/>
  <c r="O1258" i="3"/>
  <c r="T1258" i="3"/>
  <c r="AJ1257" i="3"/>
  <c r="AU1257" i="3"/>
  <c r="AV1257" i="3" s="1"/>
  <c r="P1257" i="3"/>
  <c r="U1257" i="3" s="1"/>
  <c r="AE1255" i="3"/>
  <c r="AD1255" i="3"/>
  <c r="AG1253" i="3" l="1"/>
  <c r="Z1257" i="3"/>
  <c r="AT1251" i="3"/>
  <c r="K1251" i="3" s="1"/>
  <c r="AX1251" i="3" s="1"/>
  <c r="AY1251" i="3" s="1"/>
  <c r="AC1257" i="3"/>
  <c r="AF1254" i="3"/>
  <c r="AH1254" i="3" s="1"/>
  <c r="AI1254" i="3" s="1"/>
  <c r="X1257" i="3"/>
  <c r="M1260" i="3"/>
  <c r="AF1255" i="3"/>
  <c r="AG1255" i="3" s="1"/>
  <c r="AU1258" i="3"/>
  <c r="AV1258" i="3" s="1"/>
  <c r="AJ1258" i="3"/>
  <c r="P1258" i="3"/>
  <c r="X1258" i="3" s="1"/>
  <c r="L1261" i="3"/>
  <c r="AO1258" i="3"/>
  <c r="AL1251" i="3"/>
  <c r="AM1251" i="3" s="1"/>
  <c r="H1251" i="3" s="1"/>
  <c r="I1251" i="3" s="1"/>
  <c r="BA1251" i="3" s="1"/>
  <c r="AR1252" i="3"/>
  <c r="AS1252" i="3"/>
  <c r="V1258" i="3"/>
  <c r="W1258" i="3" s="1"/>
  <c r="AC1256" i="3"/>
  <c r="AA1256" i="3"/>
  <c r="AB1256" i="3"/>
  <c r="S1259" i="3"/>
  <c r="Q1259" i="3"/>
  <c r="R1259" i="3"/>
  <c r="O1259" i="3"/>
  <c r="T1259" i="3"/>
  <c r="AN1259" i="3"/>
  <c r="AK1253" i="3"/>
  <c r="AK1252" i="3"/>
  <c r="AR1253" i="3"/>
  <c r="AS1253" i="3"/>
  <c r="N1259" i="3"/>
  <c r="AA1257" i="3" l="1"/>
  <c r="AO1259" i="3"/>
  <c r="AG1254" i="3"/>
  <c r="AS1254" i="3" s="1"/>
  <c r="AT1252" i="3"/>
  <c r="K1252" i="3" s="1"/>
  <c r="AX1252" i="3" s="1"/>
  <c r="AY1252" i="3" s="1"/>
  <c r="AH1255" i="3"/>
  <c r="AI1255" i="3" s="1"/>
  <c r="AS1255" i="3" s="1"/>
  <c r="AR1254" i="3"/>
  <c r="BB1251" i="3"/>
  <c r="BC1251" i="3"/>
  <c r="Y1258" i="3"/>
  <c r="AL1253" i="3"/>
  <c r="AM1253" i="3" s="1"/>
  <c r="H1253" i="3" s="1"/>
  <c r="I1253" i="3" s="1"/>
  <c r="BA1253" i="3" s="1"/>
  <c r="AE1256" i="3"/>
  <c r="AD1256" i="3"/>
  <c r="U1258" i="3"/>
  <c r="Z1258" i="3" s="1"/>
  <c r="AP1258" i="3" s="1"/>
  <c r="AQ1258" i="3" s="1"/>
  <c r="J1258" i="3" s="1"/>
  <c r="AL1252" i="3"/>
  <c r="AM1252" i="3" s="1"/>
  <c r="H1252" i="3" s="1"/>
  <c r="I1252" i="3" s="1"/>
  <c r="BA1252" i="3" s="1"/>
  <c r="AJ1259" i="3"/>
  <c r="P1259" i="3"/>
  <c r="U1259" i="3" s="1"/>
  <c r="AU1259" i="3"/>
  <c r="AV1259" i="3" s="1"/>
  <c r="V1259" i="3"/>
  <c r="W1259" i="3" s="1"/>
  <c r="AN1260" i="3"/>
  <c r="R1260" i="3"/>
  <c r="Q1260" i="3"/>
  <c r="O1260" i="3"/>
  <c r="T1260" i="3"/>
  <c r="S1260" i="3"/>
  <c r="M1261" i="3"/>
  <c r="Y1257" i="3"/>
  <c r="AP1257" i="3"/>
  <c r="AQ1257" i="3" s="1"/>
  <c r="J1257" i="3" s="1"/>
  <c r="AT1253" i="3"/>
  <c r="K1253" i="3" s="1"/>
  <c r="L1262" i="3"/>
  <c r="N1260" i="3"/>
  <c r="AB1257" i="3"/>
  <c r="AK1254" i="3" l="1"/>
  <c r="AL1254" i="3" s="1"/>
  <c r="AM1254" i="3" s="1"/>
  <c r="H1254" i="3" s="1"/>
  <c r="I1254" i="3" s="1"/>
  <c r="BA1254" i="3" s="1"/>
  <c r="AK1255" i="3"/>
  <c r="AR1255" i="3"/>
  <c r="AT1255" i="3" s="1"/>
  <c r="K1255" i="3" s="1"/>
  <c r="Z1259" i="3"/>
  <c r="AC1259" i="3" s="1"/>
  <c r="X1259" i="3"/>
  <c r="AP1259" i="3" s="1"/>
  <c r="AQ1259" i="3" s="1"/>
  <c r="J1259" i="3" s="1"/>
  <c r="BB1252" i="3"/>
  <c r="BC1252" i="3"/>
  <c r="BB1253" i="3"/>
  <c r="BC1253" i="3"/>
  <c r="V1260" i="3"/>
  <c r="W1260" i="3" s="1"/>
  <c r="AO1260" i="3"/>
  <c r="AL1255" i="3"/>
  <c r="AM1255" i="3" s="1"/>
  <c r="H1255" i="3" s="1"/>
  <c r="I1255" i="3" s="1"/>
  <c r="BA1255" i="3" s="1"/>
  <c r="P1260" i="3"/>
  <c r="U1260" i="3" s="1"/>
  <c r="AJ1260" i="3"/>
  <c r="AU1260" i="3"/>
  <c r="AV1260" i="3" s="1"/>
  <c r="M1262" i="3"/>
  <c r="N1262" i="3" s="1"/>
  <c r="AE1257" i="3"/>
  <c r="AD1257" i="3"/>
  <c r="Q1261" i="3"/>
  <c r="O1261" i="3"/>
  <c r="S1261" i="3"/>
  <c r="T1261" i="3"/>
  <c r="R1261" i="3"/>
  <c r="AN1261" i="3"/>
  <c r="AF1256" i="3"/>
  <c r="AH1256" i="3" s="1"/>
  <c r="AI1256" i="3" s="1"/>
  <c r="N1261" i="3"/>
  <c r="L1263" i="3"/>
  <c r="AX1253" i="3"/>
  <c r="AY1253" i="3" s="1"/>
  <c r="AC1258" i="3"/>
  <c r="AB1258" i="3"/>
  <c r="AA1258" i="3"/>
  <c r="AT1254" i="3"/>
  <c r="K1254" i="3" s="1"/>
  <c r="Z1260" i="3" l="1"/>
  <c r="AC1260" i="3" s="1"/>
  <c r="AB1259" i="3"/>
  <c r="AE1259" i="3" s="1"/>
  <c r="AG1256" i="3"/>
  <c r="AS1256" i="3" s="1"/>
  <c r="Y1259" i="3"/>
  <c r="AA1259" i="3"/>
  <c r="AO1261" i="3"/>
  <c r="X1260" i="3"/>
  <c r="BC1255" i="3"/>
  <c r="BB1255" i="3"/>
  <c r="BC1254" i="3"/>
  <c r="BB1254" i="3"/>
  <c r="AF1257" i="3"/>
  <c r="AH1257" i="3" s="1"/>
  <c r="AI1257" i="3" s="1"/>
  <c r="AX1254" i="3"/>
  <c r="AY1254" i="3" s="1"/>
  <c r="V1261" i="3"/>
  <c r="W1261" i="3" s="1"/>
  <c r="AR1256" i="3"/>
  <c r="L1264" i="3"/>
  <c r="M1263" i="3"/>
  <c r="R1262" i="3"/>
  <c r="S1262" i="3"/>
  <c r="Q1262" i="3"/>
  <c r="T1262" i="3"/>
  <c r="AN1262" i="3"/>
  <c r="O1262" i="3"/>
  <c r="AX1255" i="3"/>
  <c r="AY1255" i="3" s="1"/>
  <c r="AE1258" i="3"/>
  <c r="AD1258" i="3"/>
  <c r="AJ1261" i="3"/>
  <c r="P1261" i="3"/>
  <c r="X1261" i="3" s="1"/>
  <c r="AU1261" i="3"/>
  <c r="AV1261" i="3" s="1"/>
  <c r="AB1260" i="3" l="1"/>
  <c r="AD1260" i="3" s="1"/>
  <c r="AK1256" i="3"/>
  <c r="AA1260" i="3"/>
  <c r="AD1259" i="3"/>
  <c r="AG1257" i="3"/>
  <c r="AS1257" i="3" s="1"/>
  <c r="AP1260" i="3"/>
  <c r="AQ1260" i="3" s="1"/>
  <c r="J1260" i="3" s="1"/>
  <c r="Y1260" i="3"/>
  <c r="AT1256" i="3"/>
  <c r="K1256" i="3" s="1"/>
  <c r="AX1256" i="3" s="1"/>
  <c r="AY1256" i="3" s="1"/>
  <c r="U1261" i="3"/>
  <c r="Z1261" i="3" s="1"/>
  <c r="AB1261" i="3" s="1"/>
  <c r="AO1262" i="3"/>
  <c r="AR1257" i="3"/>
  <c r="Y1261" i="3"/>
  <c r="AL1256" i="3"/>
  <c r="AM1256" i="3" s="1"/>
  <c r="H1256" i="3" s="1"/>
  <c r="I1256" i="3" s="1"/>
  <c r="BA1256" i="3" s="1"/>
  <c r="M1264" i="3"/>
  <c r="N1264" i="3" s="1"/>
  <c r="AF1258" i="3"/>
  <c r="AH1258" i="3" s="1"/>
  <c r="AI1258" i="3" s="1"/>
  <c r="AK1257" i="3"/>
  <c r="L1265" i="3"/>
  <c r="V1262" i="3"/>
  <c r="W1262" i="3" s="1"/>
  <c r="P1262" i="3"/>
  <c r="U1262" i="3" s="1"/>
  <c r="AU1262" i="3"/>
  <c r="AV1262" i="3" s="1"/>
  <c r="AJ1262" i="3"/>
  <c r="AF1259" i="3"/>
  <c r="S1263" i="3"/>
  <c r="T1263" i="3"/>
  <c r="Q1263" i="3"/>
  <c r="AN1263" i="3"/>
  <c r="R1263" i="3"/>
  <c r="O1263" i="3"/>
  <c r="N1263" i="3"/>
  <c r="AE1260" i="3" l="1"/>
  <c r="AF1260" i="3" s="1"/>
  <c r="AH1260" i="3" s="1"/>
  <c r="AI1260" i="3" s="1"/>
  <c r="AH1259" i="3"/>
  <c r="AI1259" i="3" s="1"/>
  <c r="AG1259" i="3"/>
  <c r="AK1259" i="3" s="1"/>
  <c r="AT1257" i="3"/>
  <c r="K1257" i="3" s="1"/>
  <c r="AP1261" i="3"/>
  <c r="AQ1261" i="3" s="1"/>
  <c r="J1261" i="3" s="1"/>
  <c r="AC1261" i="3"/>
  <c r="AE1261" i="3" s="1"/>
  <c r="AA1261" i="3"/>
  <c r="AO1263" i="3"/>
  <c r="Z1262" i="3"/>
  <c r="AC1262" i="3" s="1"/>
  <c r="AG1258" i="3"/>
  <c r="AK1258" i="3" s="1"/>
  <c r="BC1256" i="3"/>
  <c r="BB1256" i="3"/>
  <c r="AX1257" i="3"/>
  <c r="AY1257" i="3" s="1"/>
  <c r="AR1259" i="3"/>
  <c r="AR1258" i="3"/>
  <c r="AJ1263" i="3"/>
  <c r="P1263" i="3"/>
  <c r="X1263" i="3" s="1"/>
  <c r="AU1263" i="3"/>
  <c r="AV1263" i="3" s="1"/>
  <c r="X1262" i="3"/>
  <c r="AL1257" i="3"/>
  <c r="AM1257" i="3" s="1"/>
  <c r="H1257" i="3" s="1"/>
  <c r="I1257" i="3" s="1"/>
  <c r="BA1257" i="3" s="1"/>
  <c r="S1264" i="3"/>
  <c r="R1264" i="3"/>
  <c r="AN1264" i="3"/>
  <c r="T1264" i="3"/>
  <c r="Q1264" i="3"/>
  <c r="O1264" i="3"/>
  <c r="V1263" i="3"/>
  <c r="W1263" i="3" s="1"/>
  <c r="L1266" i="3"/>
  <c r="M1265" i="3"/>
  <c r="AS1259" i="3" l="1"/>
  <c r="AD1261" i="3"/>
  <c r="AB1262" i="3"/>
  <c r="AE1262" i="3" s="1"/>
  <c r="AS1258" i="3"/>
  <c r="AT1258" i="3" s="1"/>
  <c r="K1258" i="3" s="1"/>
  <c r="AO1264" i="3"/>
  <c r="AA1262" i="3"/>
  <c r="AR1260" i="3"/>
  <c r="Y1263" i="3"/>
  <c r="L1267" i="3"/>
  <c r="AF1261" i="3"/>
  <c r="AG1261" i="3" s="1"/>
  <c r="S1265" i="3"/>
  <c r="Q1265" i="3"/>
  <c r="T1265" i="3"/>
  <c r="AN1265" i="3"/>
  <c r="R1265" i="3"/>
  <c r="O1265" i="3"/>
  <c r="AL1259" i="3"/>
  <c r="AM1259" i="3" s="1"/>
  <c r="H1259" i="3" s="1"/>
  <c r="I1259" i="3" s="1"/>
  <c r="BA1259" i="3" s="1"/>
  <c r="U1263" i="3"/>
  <c r="Z1263" i="3" s="1"/>
  <c r="AG1260" i="3"/>
  <c r="AK1260" i="3" s="1"/>
  <c r="N1265" i="3"/>
  <c r="P1264" i="3"/>
  <c r="X1264" i="3" s="1"/>
  <c r="AJ1264" i="3"/>
  <c r="AU1264" i="3"/>
  <c r="AV1264" i="3" s="1"/>
  <c r="AT1259" i="3"/>
  <c r="K1259" i="3" s="1"/>
  <c r="AL1258" i="3"/>
  <c r="AM1258" i="3" s="1"/>
  <c r="H1258" i="3" s="1"/>
  <c r="I1258" i="3" s="1"/>
  <c r="BA1258" i="3" s="1"/>
  <c r="BB1257" i="3"/>
  <c r="BC1257" i="3"/>
  <c r="M1266" i="3"/>
  <c r="V1264" i="3"/>
  <c r="W1264" i="3" s="1"/>
  <c r="Y1262" i="3"/>
  <c r="AP1262" i="3"/>
  <c r="AQ1262" i="3" s="1"/>
  <c r="J1262" i="3" s="1"/>
  <c r="AD1262" i="3" l="1"/>
  <c r="AO1265" i="3"/>
  <c r="AS1260" i="3"/>
  <c r="AT1260" i="3" s="1"/>
  <c r="K1260" i="3" s="1"/>
  <c r="AH1261" i="3"/>
  <c r="AI1261" i="3" s="1"/>
  <c r="AK1261" i="3" s="1"/>
  <c r="U1264" i="3"/>
  <c r="Z1264" i="3" s="1"/>
  <c r="AB1264" i="3" s="1"/>
  <c r="Y1264" i="3"/>
  <c r="V1265" i="3"/>
  <c r="W1265" i="3" s="1"/>
  <c r="AF1262" i="3"/>
  <c r="P1265" i="3"/>
  <c r="U1265" i="3" s="1"/>
  <c r="AJ1265" i="3"/>
  <c r="AU1265" i="3"/>
  <c r="AV1265" i="3" s="1"/>
  <c r="BC1258" i="3"/>
  <c r="BB1258" i="3"/>
  <c r="AX1259" i="3"/>
  <c r="AY1259" i="3" s="1"/>
  <c r="AC1263" i="3"/>
  <c r="AA1263" i="3"/>
  <c r="AB1263" i="3"/>
  <c r="L1268" i="3"/>
  <c r="BB1259" i="3"/>
  <c r="BC1259" i="3"/>
  <c r="AP1263" i="3"/>
  <c r="AQ1263" i="3" s="1"/>
  <c r="J1263" i="3" s="1"/>
  <c r="AX1258" i="3"/>
  <c r="AY1258" i="3" s="1"/>
  <c r="M1267" i="3"/>
  <c r="N1267" i="3" s="1"/>
  <c r="Q1266" i="3"/>
  <c r="AN1266" i="3"/>
  <c r="O1266" i="3"/>
  <c r="S1266" i="3"/>
  <c r="T1266" i="3"/>
  <c r="R1266" i="3"/>
  <c r="N1266" i="3"/>
  <c r="AL1260" i="3"/>
  <c r="AM1260" i="3" s="1"/>
  <c r="H1260" i="3" s="1"/>
  <c r="I1260" i="3" s="1"/>
  <c r="BA1260" i="3" s="1"/>
  <c r="AH1262" i="3" l="1"/>
  <c r="AI1262" i="3" s="1"/>
  <c r="AR1262" i="3" s="1"/>
  <c r="AR1261" i="3"/>
  <c r="AA1264" i="3"/>
  <c r="AC1264" i="3"/>
  <c r="AE1264" i="3" s="1"/>
  <c r="AP1264" i="3"/>
  <c r="AQ1264" i="3" s="1"/>
  <c r="J1264" i="3" s="1"/>
  <c r="AS1261" i="3"/>
  <c r="AT1261" i="3" s="1"/>
  <c r="K1261" i="3" s="1"/>
  <c r="AG1262" i="3"/>
  <c r="AS1262" i="3" s="1"/>
  <c r="AO1266" i="3"/>
  <c r="Z1265" i="3"/>
  <c r="AC1265" i="3" s="1"/>
  <c r="V1266" i="3"/>
  <c r="W1266" i="3" s="1"/>
  <c r="AX1260" i="3"/>
  <c r="AY1260" i="3" s="1"/>
  <c r="AL1261" i="3"/>
  <c r="AM1261" i="3" s="1"/>
  <c r="H1261" i="3" s="1"/>
  <c r="I1261" i="3" s="1"/>
  <c r="BA1261" i="3" s="1"/>
  <c r="X1265" i="3"/>
  <c r="S1267" i="3"/>
  <c r="R1267" i="3"/>
  <c r="T1267" i="3"/>
  <c r="AN1267" i="3"/>
  <c r="O1267" i="3"/>
  <c r="Q1267" i="3"/>
  <c r="M1268" i="3"/>
  <c r="N1268" i="3" s="1"/>
  <c r="BC1260" i="3"/>
  <c r="BB1260" i="3"/>
  <c r="AJ1266" i="3"/>
  <c r="P1266" i="3"/>
  <c r="X1266" i="3" s="1"/>
  <c r="AU1266" i="3"/>
  <c r="AV1266" i="3" s="1"/>
  <c r="L1269" i="3"/>
  <c r="AD1264" i="3"/>
  <c r="AD1263" i="3"/>
  <c r="AE1263" i="3"/>
  <c r="AA1265" i="3" l="1"/>
  <c r="AK1262" i="3"/>
  <c r="AL1262" i="3" s="1"/>
  <c r="AM1262" i="3" s="1"/>
  <c r="H1262" i="3" s="1"/>
  <c r="I1262" i="3" s="1"/>
  <c r="BA1262" i="3" s="1"/>
  <c r="AO1267" i="3"/>
  <c r="Y1266" i="3"/>
  <c r="P1267" i="3"/>
  <c r="U1267" i="3" s="1"/>
  <c r="AJ1267" i="3"/>
  <c r="AU1267" i="3"/>
  <c r="AV1267" i="3" s="1"/>
  <c r="U1266" i="3"/>
  <c r="Z1266" i="3" s="1"/>
  <c r="AF1264" i="3"/>
  <c r="AG1264" i="3" s="1"/>
  <c r="AX1261" i="3"/>
  <c r="AY1261" i="3" s="1"/>
  <c r="AF1263" i="3"/>
  <c r="AG1263" i="3" s="1"/>
  <c r="BC1261" i="3"/>
  <c r="BB1261" i="3"/>
  <c r="M1269" i="3"/>
  <c r="Y1265" i="3"/>
  <c r="AP1265" i="3"/>
  <c r="AQ1265" i="3" s="1"/>
  <c r="J1265" i="3" s="1"/>
  <c r="AT1262" i="3"/>
  <c r="K1262" i="3" s="1"/>
  <c r="L1270" i="3"/>
  <c r="V1267" i="3"/>
  <c r="W1267" i="3" s="1"/>
  <c r="R1268" i="3"/>
  <c r="T1268" i="3"/>
  <c r="AN1268" i="3"/>
  <c r="O1268" i="3"/>
  <c r="Q1268" i="3"/>
  <c r="S1268" i="3"/>
  <c r="AB1265" i="3"/>
  <c r="AH1263" i="3" l="1"/>
  <c r="AI1263" i="3" s="1"/>
  <c r="X1267" i="3"/>
  <c r="Z1267" i="3"/>
  <c r="AC1267" i="3" s="1"/>
  <c r="AO1268" i="3"/>
  <c r="AC1266" i="3"/>
  <c r="AB1266" i="3"/>
  <c r="AA1266" i="3"/>
  <c r="AX1262" i="3"/>
  <c r="AY1262" i="3" s="1"/>
  <c r="BB1262" i="3"/>
  <c r="BC1262" i="3"/>
  <c r="AE1265" i="3"/>
  <c r="AD1265" i="3"/>
  <c r="AS1263" i="3"/>
  <c r="AR1263" i="3"/>
  <c r="AJ1268" i="3"/>
  <c r="AU1268" i="3"/>
  <c r="AV1268" i="3" s="1"/>
  <c r="P1268" i="3"/>
  <c r="X1268" i="3" s="1"/>
  <c r="AK1263" i="3"/>
  <c r="AN1269" i="3"/>
  <c r="R1269" i="3"/>
  <c r="S1269" i="3"/>
  <c r="Q1269" i="3"/>
  <c r="O1269" i="3"/>
  <c r="T1269" i="3"/>
  <c r="N1269" i="3"/>
  <c r="L1271" i="3"/>
  <c r="AH1264" i="3"/>
  <c r="AI1264" i="3" s="1"/>
  <c r="AP1266" i="3"/>
  <c r="AQ1266" i="3" s="1"/>
  <c r="J1266" i="3" s="1"/>
  <c r="V1268" i="3"/>
  <c r="W1268" i="3" s="1"/>
  <c r="Y1267" i="3"/>
  <c r="M1270" i="3"/>
  <c r="AB1267" i="3" l="1"/>
  <c r="AP1267" i="3"/>
  <c r="AQ1267" i="3" s="1"/>
  <c r="J1267" i="3" s="1"/>
  <c r="AT1263" i="3"/>
  <c r="K1263" i="3" s="1"/>
  <c r="AX1263" i="3" s="1"/>
  <c r="AY1263" i="3" s="1"/>
  <c r="AA1267" i="3"/>
  <c r="Y1268" i="3"/>
  <c r="S1270" i="3"/>
  <c r="AN1270" i="3"/>
  <c r="R1270" i="3"/>
  <c r="Q1270" i="3"/>
  <c r="T1270" i="3"/>
  <c r="O1270" i="3"/>
  <c r="M1271" i="3"/>
  <c r="N1271" i="3" s="1"/>
  <c r="L1272" i="3"/>
  <c r="P1269" i="3"/>
  <c r="U1269" i="3" s="1"/>
  <c r="AU1269" i="3"/>
  <c r="AV1269" i="3" s="1"/>
  <c r="AJ1269" i="3"/>
  <c r="U1268" i="3"/>
  <c r="Z1268" i="3" s="1"/>
  <c r="V1269" i="3"/>
  <c r="W1269" i="3" s="1"/>
  <c r="AE1266" i="3"/>
  <c r="AD1266" i="3"/>
  <c r="AD1267" i="3"/>
  <c r="AE1267" i="3"/>
  <c r="N1270" i="3"/>
  <c r="AO1269" i="3"/>
  <c r="AS1264" i="3"/>
  <c r="AR1264" i="3"/>
  <c r="AL1263" i="3"/>
  <c r="AM1263" i="3" s="1"/>
  <c r="H1263" i="3" s="1"/>
  <c r="I1263" i="3" s="1"/>
  <c r="BA1263" i="3" s="1"/>
  <c r="AF1265" i="3"/>
  <c r="AH1265" i="3" s="1"/>
  <c r="AI1265" i="3" s="1"/>
  <c r="AG1265" i="3"/>
  <c r="AK1264" i="3"/>
  <c r="Z1269" i="3" l="1"/>
  <c r="AS1265" i="3"/>
  <c r="AR1265" i="3"/>
  <c r="AC1269" i="3"/>
  <c r="AA1269" i="3"/>
  <c r="AL1264" i="3"/>
  <c r="AM1264" i="3" s="1"/>
  <c r="H1264" i="3" s="1"/>
  <c r="I1264" i="3" s="1"/>
  <c r="BA1264" i="3" s="1"/>
  <c r="AK1265" i="3"/>
  <c r="AO1270" i="3"/>
  <c r="X1269" i="3"/>
  <c r="AB1269" i="3" s="1"/>
  <c r="BC1263" i="3"/>
  <c r="BB1263" i="3"/>
  <c r="AB1268" i="3"/>
  <c r="AC1268" i="3"/>
  <c r="AA1268" i="3"/>
  <c r="R1271" i="3"/>
  <c r="Q1271" i="3"/>
  <c r="O1271" i="3"/>
  <c r="T1271" i="3"/>
  <c r="S1271" i="3"/>
  <c r="AN1271" i="3"/>
  <c r="AF1266" i="3"/>
  <c r="AH1266" i="3" s="1"/>
  <c r="AI1266" i="3" s="1"/>
  <c r="L1273" i="3"/>
  <c r="AT1264" i="3"/>
  <c r="K1264" i="3" s="1"/>
  <c r="AF1267" i="3"/>
  <c r="AH1267" i="3" s="1"/>
  <c r="AI1267" i="3" s="1"/>
  <c r="AP1268" i="3"/>
  <c r="AQ1268" i="3" s="1"/>
  <c r="J1268" i="3" s="1"/>
  <c r="AJ1270" i="3"/>
  <c r="AU1270" i="3"/>
  <c r="AV1270" i="3" s="1"/>
  <c r="P1270" i="3"/>
  <c r="X1270" i="3" s="1"/>
  <c r="M1272" i="3"/>
  <c r="V1270" i="3"/>
  <c r="W1270" i="3" s="1"/>
  <c r="AG1267" i="3" l="1"/>
  <c r="AG1266" i="3"/>
  <c r="AT1265" i="3"/>
  <c r="K1265" i="3" s="1"/>
  <c r="AX1265" i="3" s="1"/>
  <c r="AY1265" i="3" s="1"/>
  <c r="AO1271" i="3"/>
  <c r="AR1267" i="3"/>
  <c r="AS1267" i="3"/>
  <c r="Y1270" i="3"/>
  <c r="O1272" i="3"/>
  <c r="AN1272" i="3"/>
  <c r="S1272" i="3"/>
  <c r="R1272" i="3"/>
  <c r="T1272" i="3"/>
  <c r="Q1272" i="3"/>
  <c r="BC1264" i="3"/>
  <c r="BB1264" i="3"/>
  <c r="AE1268" i="3"/>
  <c r="AD1268" i="3"/>
  <c r="L1274" i="3"/>
  <c r="AX1264" i="3"/>
  <c r="AY1264" i="3" s="1"/>
  <c r="V1271" i="3"/>
  <c r="W1271" i="3" s="1"/>
  <c r="U1270" i="3"/>
  <c r="Z1270" i="3" s="1"/>
  <c r="AP1270" i="3" s="1"/>
  <c r="AQ1270" i="3" s="1"/>
  <c r="J1270" i="3" s="1"/>
  <c r="Y1269" i="3"/>
  <c r="AP1269" i="3"/>
  <c r="AQ1269" i="3" s="1"/>
  <c r="J1269" i="3" s="1"/>
  <c r="AU1271" i="3"/>
  <c r="AV1271" i="3" s="1"/>
  <c r="AJ1271" i="3"/>
  <c r="P1271" i="3"/>
  <c r="U1271" i="3" s="1"/>
  <c r="AD1269" i="3"/>
  <c r="AE1269" i="3"/>
  <c r="AK1267" i="3"/>
  <c r="N1272" i="3"/>
  <c r="AR1266" i="3"/>
  <c r="AS1266" i="3"/>
  <c r="M1273" i="3"/>
  <c r="AK1266" i="3"/>
  <c r="AL1265" i="3"/>
  <c r="AM1265" i="3" s="1"/>
  <c r="H1265" i="3" s="1"/>
  <c r="I1265" i="3" s="1"/>
  <c r="BA1265" i="3" s="1"/>
  <c r="Z1271" i="3" l="1"/>
  <c r="AC1271" i="3" s="1"/>
  <c r="AJ1272" i="3"/>
  <c r="AU1272" i="3"/>
  <c r="AV1272" i="3" s="1"/>
  <c r="P1272" i="3"/>
  <c r="U1272" i="3" s="1"/>
  <c r="L1275" i="3"/>
  <c r="V1272" i="3"/>
  <c r="W1272" i="3" s="1"/>
  <c r="R1273" i="3"/>
  <c r="S1273" i="3"/>
  <c r="AN1273" i="3"/>
  <c r="O1273" i="3"/>
  <c r="Q1273" i="3"/>
  <c r="T1273" i="3"/>
  <c r="AT1266" i="3"/>
  <c r="K1266" i="3" s="1"/>
  <c r="X1271" i="3"/>
  <c r="M1274" i="3"/>
  <c r="N1274" i="3" s="1"/>
  <c r="AA1270" i="3"/>
  <c r="AB1270" i="3"/>
  <c r="AC1270" i="3"/>
  <c r="BC1265" i="3"/>
  <c r="BB1265" i="3"/>
  <c r="AL1266" i="3"/>
  <c r="AM1266" i="3" s="1"/>
  <c r="H1266" i="3" s="1"/>
  <c r="I1266" i="3" s="1"/>
  <c r="BA1266" i="3" s="1"/>
  <c r="AF1269" i="3"/>
  <c r="AH1269" i="3" s="1"/>
  <c r="AI1269" i="3" s="1"/>
  <c r="AF1268" i="3"/>
  <c r="AH1268" i="3" s="1"/>
  <c r="AI1268" i="3" s="1"/>
  <c r="AO1272" i="3"/>
  <c r="AT1267" i="3"/>
  <c r="K1267" i="3" s="1"/>
  <c r="AL1267" i="3"/>
  <c r="AM1267" i="3" s="1"/>
  <c r="H1267" i="3" s="1"/>
  <c r="I1267" i="3" s="1"/>
  <c r="BA1267" i="3" s="1"/>
  <c r="N1273" i="3"/>
  <c r="AO1273" i="3" l="1"/>
  <c r="Z1272" i="3"/>
  <c r="AR1269" i="3"/>
  <c r="AC1272" i="3"/>
  <c r="BC1267" i="3"/>
  <c r="BB1267" i="3"/>
  <c r="AR1268" i="3"/>
  <c r="AX1266" i="3"/>
  <c r="AY1266" i="3" s="1"/>
  <c r="M1275" i="3"/>
  <c r="N1275" i="3" s="1"/>
  <c r="L1276" i="3"/>
  <c r="AX1267" i="3"/>
  <c r="AY1267" i="3" s="1"/>
  <c r="Y1271" i="3"/>
  <c r="AP1271" i="3"/>
  <c r="AQ1271" i="3" s="1"/>
  <c r="J1271" i="3" s="1"/>
  <c r="X1272" i="3"/>
  <c r="AB1272" i="3" s="1"/>
  <c r="AG1268" i="3"/>
  <c r="AK1268" i="3" s="1"/>
  <c r="V1273" i="3"/>
  <c r="W1273" i="3" s="1"/>
  <c r="AA1271" i="3"/>
  <c r="AE1270" i="3"/>
  <c r="AD1270" i="3"/>
  <c r="AG1269" i="3"/>
  <c r="AK1269" i="3" s="1"/>
  <c r="BB1266" i="3"/>
  <c r="BC1266" i="3"/>
  <c r="S1274" i="3"/>
  <c r="R1274" i="3"/>
  <c r="T1274" i="3"/>
  <c r="AN1274" i="3"/>
  <c r="O1274" i="3"/>
  <c r="Q1274" i="3"/>
  <c r="P1273" i="3"/>
  <c r="X1273" i="3" s="1"/>
  <c r="AJ1273" i="3"/>
  <c r="AU1273" i="3"/>
  <c r="AV1273" i="3" s="1"/>
  <c r="AB1271" i="3"/>
  <c r="AO1274" i="3" l="1"/>
  <c r="AA1272" i="3"/>
  <c r="AS1268" i="3"/>
  <c r="AT1268" i="3" s="1"/>
  <c r="K1268" i="3" s="1"/>
  <c r="Y1273" i="3"/>
  <c r="AE1272" i="3"/>
  <c r="AD1272" i="3"/>
  <c r="AE1271" i="3"/>
  <c r="AD1271" i="3"/>
  <c r="AF1270" i="3"/>
  <c r="AG1270" i="3" s="1"/>
  <c r="U1273" i="3"/>
  <c r="Z1273" i="3" s="1"/>
  <c r="L1277" i="3"/>
  <c r="AS1269" i="3"/>
  <c r="AT1269" i="3" s="1"/>
  <c r="K1269" i="3" s="1"/>
  <c r="P1274" i="3"/>
  <c r="X1274" i="3" s="1"/>
  <c r="AU1274" i="3"/>
  <c r="AV1274" i="3" s="1"/>
  <c r="AJ1274" i="3"/>
  <c r="M1276" i="3"/>
  <c r="N1276" i="3" s="1"/>
  <c r="AL1269" i="3"/>
  <c r="AM1269" i="3" s="1"/>
  <c r="H1269" i="3" s="1"/>
  <c r="I1269" i="3" s="1"/>
  <c r="BA1269" i="3" s="1"/>
  <c r="V1274" i="3"/>
  <c r="W1274" i="3" s="1"/>
  <c r="AL1268" i="3"/>
  <c r="AM1268" i="3" s="1"/>
  <c r="H1268" i="3" s="1"/>
  <c r="I1268" i="3" s="1"/>
  <c r="BA1268" i="3" s="1"/>
  <c r="AP1272" i="3"/>
  <c r="AQ1272" i="3" s="1"/>
  <c r="J1272" i="3" s="1"/>
  <c r="Y1272" i="3"/>
  <c r="AN1275" i="3"/>
  <c r="S1275" i="3"/>
  <c r="O1275" i="3"/>
  <c r="Q1275" i="3"/>
  <c r="T1275" i="3"/>
  <c r="R1275" i="3"/>
  <c r="AO1275" i="3" l="1"/>
  <c r="Y1274" i="3"/>
  <c r="AX1269" i="3"/>
  <c r="AY1269" i="3" s="1"/>
  <c r="BB1268" i="3"/>
  <c r="BC1268" i="3"/>
  <c r="BB1269" i="3"/>
  <c r="BC1269" i="3"/>
  <c r="U1274" i="3"/>
  <c r="Z1274" i="3" s="1"/>
  <c r="L1278" i="3"/>
  <c r="AX1268" i="3"/>
  <c r="AY1268" i="3" s="1"/>
  <c r="M1277" i="3"/>
  <c r="N1277" i="3" s="1"/>
  <c r="AF1272" i="3"/>
  <c r="AG1272" i="3" s="1"/>
  <c r="S1276" i="3"/>
  <c r="R1276" i="3"/>
  <c r="Q1276" i="3"/>
  <c r="O1276" i="3"/>
  <c r="AN1276" i="3"/>
  <c r="T1276" i="3"/>
  <c r="AB1273" i="3"/>
  <c r="AC1273" i="3"/>
  <c r="AA1273" i="3"/>
  <c r="AH1270" i="3"/>
  <c r="AI1270" i="3" s="1"/>
  <c r="AK1270" i="3" s="1"/>
  <c r="AF1271" i="3"/>
  <c r="AH1271" i="3" s="1"/>
  <c r="AI1271" i="3" s="1"/>
  <c r="V1275" i="3"/>
  <c r="W1275" i="3" s="1"/>
  <c r="AU1275" i="3"/>
  <c r="AV1275" i="3" s="1"/>
  <c r="AJ1275" i="3"/>
  <c r="P1275" i="3"/>
  <c r="U1275" i="3" s="1"/>
  <c r="AP1273" i="3"/>
  <c r="AQ1273" i="3" s="1"/>
  <c r="J1273" i="3" s="1"/>
  <c r="AG1271" i="3" l="1"/>
  <c r="X1275" i="3"/>
  <c r="AH1272" i="3"/>
  <c r="AI1272" i="3" s="1"/>
  <c r="AS1272" i="3" s="1"/>
  <c r="AK1271" i="3"/>
  <c r="AL1271" i="3" s="1"/>
  <c r="AM1271" i="3" s="1"/>
  <c r="H1271" i="3" s="1"/>
  <c r="I1271" i="3" s="1"/>
  <c r="BA1271" i="3" s="1"/>
  <c r="Y1275" i="3"/>
  <c r="AE1273" i="3"/>
  <c r="AD1273" i="3"/>
  <c r="Z1275" i="3"/>
  <c r="V1276" i="3"/>
  <c r="W1276" i="3" s="1"/>
  <c r="L1279" i="3"/>
  <c r="AL1270" i="3"/>
  <c r="AM1270" i="3" s="1"/>
  <c r="H1270" i="3" s="1"/>
  <c r="I1270" i="3" s="1"/>
  <c r="BA1270" i="3" s="1"/>
  <c r="AU1276" i="3"/>
  <c r="AV1276" i="3" s="1"/>
  <c r="AJ1276" i="3"/>
  <c r="P1276" i="3"/>
  <c r="X1276" i="3" s="1"/>
  <c r="AS1271" i="3"/>
  <c r="AR1271" i="3"/>
  <c r="M1278" i="3"/>
  <c r="N1278" i="3" s="1"/>
  <c r="AN1277" i="3"/>
  <c r="R1277" i="3"/>
  <c r="S1277" i="3"/>
  <c r="O1277" i="3"/>
  <c r="Q1277" i="3"/>
  <c r="T1277" i="3"/>
  <c r="AC1274" i="3"/>
  <c r="AB1274" i="3"/>
  <c r="AA1274" i="3"/>
  <c r="AP1274" i="3"/>
  <c r="AQ1274" i="3" s="1"/>
  <c r="J1274" i="3" s="1"/>
  <c r="AO1276" i="3"/>
  <c r="AR1270" i="3"/>
  <c r="AS1270" i="3"/>
  <c r="AK1272" i="3" l="1"/>
  <c r="AL1272" i="3" s="1"/>
  <c r="AM1272" i="3" s="1"/>
  <c r="H1272" i="3" s="1"/>
  <c r="I1272" i="3" s="1"/>
  <c r="BA1272" i="3" s="1"/>
  <c r="BC1272" i="3" s="1"/>
  <c r="AR1272" i="3"/>
  <c r="AP1275" i="3"/>
  <c r="AQ1275" i="3" s="1"/>
  <c r="J1275" i="3" s="1"/>
  <c r="AT1272" i="3"/>
  <c r="K1272" i="3" s="1"/>
  <c r="AX1272" i="3" s="1"/>
  <c r="AY1272" i="3" s="1"/>
  <c r="AT1270" i="3"/>
  <c r="K1270" i="3" s="1"/>
  <c r="AX1270" i="3" s="1"/>
  <c r="AY1270" i="3" s="1"/>
  <c r="AT1271" i="3"/>
  <c r="K1271" i="3" s="1"/>
  <c r="AX1271" i="3" s="1"/>
  <c r="AY1271" i="3" s="1"/>
  <c r="BC1271" i="3"/>
  <c r="BB1271" i="3"/>
  <c r="Y1276" i="3"/>
  <c r="BB1270" i="3"/>
  <c r="BC1270" i="3"/>
  <c r="AF1273" i="3"/>
  <c r="AH1273" i="3" s="1"/>
  <c r="AI1273" i="3" s="1"/>
  <c r="U1276" i="3"/>
  <c r="Z1276" i="3" s="1"/>
  <c r="AO1277" i="3"/>
  <c r="S1278" i="3"/>
  <c r="R1278" i="3"/>
  <c r="T1278" i="3"/>
  <c r="Q1278" i="3"/>
  <c r="O1278" i="3"/>
  <c r="AN1278" i="3"/>
  <c r="AO1278" i="3" s="1"/>
  <c r="L1280" i="3"/>
  <c r="AA1275" i="3"/>
  <c r="AC1275" i="3"/>
  <c r="AB1275" i="3"/>
  <c r="V1277" i="3"/>
  <c r="W1277" i="3" s="1"/>
  <c r="M1279" i="3"/>
  <c r="N1279" i="3" s="1"/>
  <c r="AD1274" i="3"/>
  <c r="AE1274" i="3"/>
  <c r="P1277" i="3"/>
  <c r="U1277" i="3" s="1"/>
  <c r="AJ1277" i="3"/>
  <c r="AU1277" i="3"/>
  <c r="AV1277" i="3" s="1"/>
  <c r="BB1272" i="3" l="1"/>
  <c r="AG1273" i="3"/>
  <c r="Z1277" i="3"/>
  <c r="AC1277" i="3" s="1"/>
  <c r="AB1276" i="3"/>
  <c r="AC1276" i="3"/>
  <c r="AA1276" i="3"/>
  <c r="Q1279" i="3"/>
  <c r="O1279" i="3"/>
  <c r="T1279" i="3"/>
  <c r="S1279" i="3"/>
  <c r="AN1279" i="3"/>
  <c r="R1279" i="3"/>
  <c r="AJ1278" i="3"/>
  <c r="P1278" i="3"/>
  <c r="U1278" i="3" s="1"/>
  <c r="AU1278" i="3"/>
  <c r="AV1278" i="3" s="1"/>
  <c r="X1277" i="3"/>
  <c r="V1278" i="3"/>
  <c r="W1278" i="3" s="1"/>
  <c r="AF1274" i="3"/>
  <c r="AH1274" i="3" s="1"/>
  <c r="AI1274" i="3" s="1"/>
  <c r="AD1275" i="3"/>
  <c r="AE1275" i="3"/>
  <c r="AP1276" i="3"/>
  <c r="AQ1276" i="3" s="1"/>
  <c r="J1276" i="3" s="1"/>
  <c r="L1281" i="3"/>
  <c r="AR1273" i="3"/>
  <c r="AS1273" i="3"/>
  <c r="AK1273" i="3"/>
  <c r="M1280" i="3"/>
  <c r="AB1277" i="3" l="1"/>
  <c r="AG1274" i="3"/>
  <c r="X1278" i="3"/>
  <c r="AP1278" i="3" s="1"/>
  <c r="AQ1278" i="3" s="1"/>
  <c r="J1278" i="3" s="1"/>
  <c r="AE1277" i="3"/>
  <c r="AD1277" i="3"/>
  <c r="AS1274" i="3"/>
  <c r="AR1274" i="3"/>
  <c r="AO1279" i="3"/>
  <c r="Z1278" i="3"/>
  <c r="AD1276" i="3"/>
  <c r="AE1276" i="3"/>
  <c r="V1279" i="3"/>
  <c r="W1279" i="3" s="1"/>
  <c r="AT1273" i="3"/>
  <c r="K1273" i="3" s="1"/>
  <c r="L1282" i="3"/>
  <c r="M1281" i="3"/>
  <c r="N1281" i="3" s="1"/>
  <c r="S1280" i="3"/>
  <c r="R1280" i="3"/>
  <c r="O1280" i="3"/>
  <c r="Q1280" i="3"/>
  <c r="T1280" i="3"/>
  <c r="AN1280" i="3"/>
  <c r="Y1277" i="3"/>
  <c r="AP1277" i="3"/>
  <c r="AQ1277" i="3" s="1"/>
  <c r="J1277" i="3" s="1"/>
  <c r="AL1273" i="3"/>
  <c r="AM1273" i="3" s="1"/>
  <c r="H1273" i="3" s="1"/>
  <c r="I1273" i="3" s="1"/>
  <c r="BA1273" i="3" s="1"/>
  <c r="AA1277" i="3"/>
  <c r="AK1274" i="3"/>
  <c r="N1280" i="3"/>
  <c r="AF1275" i="3"/>
  <c r="AH1275" i="3" s="1"/>
  <c r="AI1275" i="3" s="1"/>
  <c r="AG1275" i="3"/>
  <c r="AJ1279" i="3"/>
  <c r="P1279" i="3"/>
  <c r="X1279" i="3" s="1"/>
  <c r="AU1279" i="3"/>
  <c r="AV1279" i="3" s="1"/>
  <c r="AO1280" i="3" l="1"/>
  <c r="Y1278" i="3"/>
  <c r="AT1274" i="3"/>
  <c r="K1274" i="3" s="1"/>
  <c r="AX1274" i="3" s="1"/>
  <c r="AY1274" i="3" s="1"/>
  <c r="Y1279" i="3"/>
  <c r="BB1273" i="3"/>
  <c r="BC1273" i="3"/>
  <c r="P1280" i="3"/>
  <c r="U1280" i="3" s="1"/>
  <c r="AU1280" i="3"/>
  <c r="AV1280" i="3" s="1"/>
  <c r="AJ1280" i="3"/>
  <c r="AX1273" i="3"/>
  <c r="AY1273" i="3" s="1"/>
  <c r="L1283" i="3"/>
  <c r="AF1276" i="3"/>
  <c r="AH1276" i="3" s="1"/>
  <c r="AI1276" i="3" s="1"/>
  <c r="M1282" i="3"/>
  <c r="AS1275" i="3"/>
  <c r="AR1275" i="3"/>
  <c r="U1279" i="3"/>
  <c r="Z1279" i="3" s="1"/>
  <c r="AK1275" i="3"/>
  <c r="V1280" i="3"/>
  <c r="W1280" i="3" s="1"/>
  <c r="AL1274" i="3"/>
  <c r="AM1274" i="3" s="1"/>
  <c r="H1274" i="3" s="1"/>
  <c r="I1274" i="3" s="1"/>
  <c r="BA1274" i="3" s="1"/>
  <c r="Q1281" i="3"/>
  <c r="R1281" i="3"/>
  <c r="AN1281" i="3"/>
  <c r="AO1281" i="3" s="1"/>
  <c r="T1281" i="3"/>
  <c r="O1281" i="3"/>
  <c r="S1281" i="3"/>
  <c r="AA1278" i="3"/>
  <c r="AC1278" i="3"/>
  <c r="AB1278" i="3"/>
  <c r="AF1277" i="3"/>
  <c r="AH1277" i="3" s="1"/>
  <c r="AI1277" i="3" s="1"/>
  <c r="AG1277" i="3"/>
  <c r="AT1275" i="3" l="1"/>
  <c r="K1275" i="3" s="1"/>
  <c r="AX1275" i="3" s="1"/>
  <c r="AY1275" i="3" s="1"/>
  <c r="Z1280" i="3"/>
  <c r="AC1280" i="3" s="1"/>
  <c r="AS1277" i="3"/>
  <c r="AR1277" i="3"/>
  <c r="AR1276" i="3"/>
  <c r="AB1279" i="3"/>
  <c r="AC1279" i="3"/>
  <c r="AA1279" i="3"/>
  <c r="AG1276" i="3"/>
  <c r="AK1276" i="3" s="1"/>
  <c r="BB1274" i="3"/>
  <c r="BC1274" i="3"/>
  <c r="L1284" i="3"/>
  <c r="V1281" i="3"/>
  <c r="W1281" i="3" s="1"/>
  <c r="AJ1281" i="3"/>
  <c r="P1281" i="3"/>
  <c r="U1281" i="3" s="1"/>
  <c r="AU1281" i="3"/>
  <c r="AV1281" i="3" s="1"/>
  <c r="S1282" i="3"/>
  <c r="R1282" i="3"/>
  <c r="T1282" i="3"/>
  <c r="Q1282" i="3"/>
  <c r="O1282" i="3"/>
  <c r="AN1282" i="3"/>
  <c r="AL1275" i="3"/>
  <c r="AM1275" i="3" s="1"/>
  <c r="H1275" i="3" s="1"/>
  <c r="I1275" i="3" s="1"/>
  <c r="BA1275" i="3" s="1"/>
  <c r="X1280" i="3"/>
  <c r="M1283" i="3"/>
  <c r="AK1277" i="3"/>
  <c r="AP1279" i="3"/>
  <c r="AQ1279" i="3" s="1"/>
  <c r="J1279" i="3" s="1"/>
  <c r="AE1278" i="3"/>
  <c r="AD1278" i="3"/>
  <c r="N1282" i="3"/>
  <c r="AO1282" i="3" l="1"/>
  <c r="AT1277" i="3"/>
  <c r="K1277" i="3" s="1"/>
  <c r="AX1277" i="3" s="1"/>
  <c r="AY1277" i="3" s="1"/>
  <c r="Z1281" i="3"/>
  <c r="AC1281" i="3" s="1"/>
  <c r="AL1277" i="3"/>
  <c r="AM1277" i="3" s="1"/>
  <c r="H1277" i="3" s="1"/>
  <c r="I1277" i="3" s="1"/>
  <c r="BA1277" i="3" s="1"/>
  <c r="V1282" i="3"/>
  <c r="W1282" i="3" s="1"/>
  <c r="Y1280" i="3"/>
  <c r="AP1280" i="3"/>
  <c r="AQ1280" i="3" s="1"/>
  <c r="J1280" i="3" s="1"/>
  <c r="L1285" i="3"/>
  <c r="AB1280" i="3"/>
  <c r="S1283" i="3"/>
  <c r="R1283" i="3"/>
  <c r="T1283" i="3"/>
  <c r="AN1283" i="3"/>
  <c r="Q1283" i="3"/>
  <c r="O1283" i="3"/>
  <c r="N1283" i="3"/>
  <c r="AE1279" i="3"/>
  <c r="AD1279" i="3"/>
  <c r="BB1275" i="3"/>
  <c r="BC1275" i="3"/>
  <c r="M1284" i="3"/>
  <c r="N1284" i="3" s="1"/>
  <c r="AL1276" i="3"/>
  <c r="AM1276" i="3" s="1"/>
  <c r="H1276" i="3" s="1"/>
  <c r="I1276" i="3" s="1"/>
  <c r="BA1276" i="3" s="1"/>
  <c r="P1282" i="3"/>
  <c r="U1282" i="3" s="1"/>
  <c r="AJ1282" i="3"/>
  <c r="AU1282" i="3"/>
  <c r="AV1282" i="3" s="1"/>
  <c r="X1281" i="3"/>
  <c r="AS1276" i="3"/>
  <c r="AT1276" i="3" s="1"/>
  <c r="K1276" i="3" s="1"/>
  <c r="AF1278" i="3"/>
  <c r="AG1278" i="3" s="1"/>
  <c r="AA1280" i="3"/>
  <c r="Z1282" i="3" l="1"/>
  <c r="X1282" i="3"/>
  <c r="AA1282" i="3" s="1"/>
  <c r="AH1278" i="3"/>
  <c r="AI1278" i="3" s="1"/>
  <c r="AK1278" i="3" s="1"/>
  <c r="AL1278" i="3" s="1"/>
  <c r="AM1278" i="3" s="1"/>
  <c r="H1278" i="3" s="1"/>
  <c r="I1278" i="3" s="1"/>
  <c r="BA1278" i="3" s="1"/>
  <c r="AO1283" i="3"/>
  <c r="AX1276" i="3"/>
  <c r="AY1276" i="3" s="1"/>
  <c r="AC1282" i="3"/>
  <c r="S1284" i="3"/>
  <c r="R1284" i="3"/>
  <c r="O1284" i="3"/>
  <c r="Q1284" i="3"/>
  <c r="T1284" i="3"/>
  <c r="AN1284" i="3"/>
  <c r="L1286" i="3"/>
  <c r="AJ1283" i="3"/>
  <c r="P1283" i="3"/>
  <c r="U1283" i="3" s="1"/>
  <c r="AU1283" i="3"/>
  <c r="AV1283" i="3" s="1"/>
  <c r="M1285" i="3"/>
  <c r="N1285" i="3" s="1"/>
  <c r="AP1281" i="3"/>
  <c r="AQ1281" i="3" s="1"/>
  <c r="J1281" i="3" s="1"/>
  <c r="Y1281" i="3"/>
  <c r="AF1279" i="3"/>
  <c r="AH1279" i="3" s="1"/>
  <c r="AI1279" i="3" s="1"/>
  <c r="AB1281" i="3"/>
  <c r="V1283" i="3"/>
  <c r="W1283" i="3" s="1"/>
  <c r="AA1281" i="3"/>
  <c r="AD1280" i="3"/>
  <c r="AE1280" i="3"/>
  <c r="BC1277" i="3"/>
  <c r="BB1277" i="3"/>
  <c r="BC1276" i="3"/>
  <c r="BB1276" i="3"/>
  <c r="AG1279" i="3" l="1"/>
  <c r="AB1282" i="3"/>
  <c r="AD1282" i="3" s="1"/>
  <c r="AP1282" i="3"/>
  <c r="AQ1282" i="3" s="1"/>
  <c r="J1282" i="3" s="1"/>
  <c r="Y1282" i="3"/>
  <c r="Z1283" i="3"/>
  <c r="AR1278" i="3"/>
  <c r="AS1278" i="3"/>
  <c r="AC1283" i="3"/>
  <c r="AR1279" i="3"/>
  <c r="AS1279" i="3"/>
  <c r="BC1278" i="3"/>
  <c r="BB1278" i="3"/>
  <c r="M1286" i="3"/>
  <c r="N1286" i="3" s="1"/>
  <c r="AK1279" i="3"/>
  <c r="V1284" i="3"/>
  <c r="W1284" i="3" s="1"/>
  <c r="AJ1284" i="3"/>
  <c r="P1284" i="3"/>
  <c r="X1284" i="3" s="1"/>
  <c r="AU1284" i="3"/>
  <c r="AV1284" i="3" s="1"/>
  <c r="AF1280" i="3"/>
  <c r="AH1280" i="3" s="1"/>
  <c r="AI1280" i="3" s="1"/>
  <c r="X1283" i="3"/>
  <c r="L1287" i="3"/>
  <c r="AE1281" i="3"/>
  <c r="AD1281" i="3"/>
  <c r="R1285" i="3"/>
  <c r="T1285" i="3"/>
  <c r="AN1285" i="3"/>
  <c r="Q1285" i="3"/>
  <c r="O1285" i="3"/>
  <c r="S1285" i="3"/>
  <c r="AO1284" i="3"/>
  <c r="AA1283" i="3" l="1"/>
  <c r="AE1282" i="3"/>
  <c r="AF1282" i="3" s="1"/>
  <c r="AH1282" i="3" s="1"/>
  <c r="AI1282" i="3" s="1"/>
  <c r="AT1278" i="3"/>
  <c r="K1278" i="3" s="1"/>
  <c r="AX1278" i="3" s="1"/>
  <c r="AY1278" i="3" s="1"/>
  <c r="U1284" i="3"/>
  <c r="Z1284" i="3" s="1"/>
  <c r="AB1284" i="3" s="1"/>
  <c r="AT1279" i="3"/>
  <c r="K1279" i="3" s="1"/>
  <c r="AX1279" i="3" s="1"/>
  <c r="AY1279" i="3" s="1"/>
  <c r="AO1285" i="3"/>
  <c r="AR1280" i="3"/>
  <c r="AG1280" i="3"/>
  <c r="AK1280" i="3" s="1"/>
  <c r="V1285" i="3"/>
  <c r="W1285" i="3" s="1"/>
  <c r="AL1279" i="3"/>
  <c r="AM1279" i="3" s="1"/>
  <c r="H1279" i="3" s="1"/>
  <c r="I1279" i="3" s="1"/>
  <c r="BA1279" i="3" s="1"/>
  <c r="AF1281" i="3"/>
  <c r="AG1281" i="3" s="1"/>
  <c r="T1286" i="3"/>
  <c r="Q1286" i="3"/>
  <c r="O1286" i="3"/>
  <c r="R1286" i="3"/>
  <c r="AN1286" i="3"/>
  <c r="S1286" i="3"/>
  <c r="Y1283" i="3"/>
  <c r="AP1283" i="3"/>
  <c r="AQ1283" i="3" s="1"/>
  <c r="J1283" i="3" s="1"/>
  <c r="Y1284" i="3"/>
  <c r="M1287" i="3"/>
  <c r="N1287" i="3" s="1"/>
  <c r="AJ1285" i="3"/>
  <c r="P1285" i="3"/>
  <c r="U1285" i="3" s="1"/>
  <c r="AU1285" i="3"/>
  <c r="AV1285" i="3" s="1"/>
  <c r="L1288" i="3"/>
  <c r="AB1283" i="3"/>
  <c r="Z1285" i="3" l="1"/>
  <c r="AC1285" i="3" s="1"/>
  <c r="AA1284" i="3"/>
  <c r="AP1284" i="3"/>
  <c r="AQ1284" i="3" s="1"/>
  <c r="J1284" i="3" s="1"/>
  <c r="AC1284" i="3"/>
  <c r="AD1284" i="3" s="1"/>
  <c r="AO1286" i="3"/>
  <c r="AH1281" i="3"/>
  <c r="AI1281" i="3" s="1"/>
  <c r="AK1281" i="3" s="1"/>
  <c r="AL1281" i="3" s="1"/>
  <c r="AM1281" i="3" s="1"/>
  <c r="H1281" i="3" s="1"/>
  <c r="I1281" i="3" s="1"/>
  <c r="BA1281" i="3" s="1"/>
  <c r="AR1282" i="3"/>
  <c r="AR1281" i="3"/>
  <c r="BB1279" i="3"/>
  <c r="BC1279" i="3"/>
  <c r="AG1282" i="3"/>
  <c r="AK1282" i="3" s="1"/>
  <c r="X1285" i="3"/>
  <c r="AL1280" i="3"/>
  <c r="AM1280" i="3" s="1"/>
  <c r="H1280" i="3" s="1"/>
  <c r="I1280" i="3" s="1"/>
  <c r="BA1280" i="3" s="1"/>
  <c r="V1286" i="3"/>
  <c r="W1286" i="3" s="1"/>
  <c r="AE1284" i="3"/>
  <c r="S1287" i="3"/>
  <c r="R1287" i="3"/>
  <c r="T1287" i="3"/>
  <c r="O1287" i="3"/>
  <c r="Q1287" i="3"/>
  <c r="AN1287" i="3"/>
  <c r="M1288" i="3"/>
  <c r="N1288" i="3" s="1"/>
  <c r="AS1280" i="3"/>
  <c r="AT1280" i="3" s="1"/>
  <c r="K1280" i="3" s="1"/>
  <c r="AD1283" i="3"/>
  <c r="AE1283" i="3"/>
  <c r="L1289" i="3"/>
  <c r="AJ1286" i="3"/>
  <c r="P1286" i="3"/>
  <c r="X1286" i="3" s="1"/>
  <c r="AU1286" i="3"/>
  <c r="AV1286" i="3" s="1"/>
  <c r="AS1281" i="3" l="1"/>
  <c r="AT1281" i="3" s="1"/>
  <c r="K1281" i="3" s="1"/>
  <c r="AO1287" i="3"/>
  <c r="U1286" i="3"/>
  <c r="Z1286" i="3" s="1"/>
  <c r="AA1286" i="3" s="1"/>
  <c r="AX1280" i="3"/>
  <c r="AY1280" i="3" s="1"/>
  <c r="Y1286" i="3"/>
  <c r="BC1280" i="3"/>
  <c r="BB1280" i="3"/>
  <c r="Y1285" i="3"/>
  <c r="AP1285" i="3"/>
  <c r="AQ1285" i="3" s="1"/>
  <c r="J1285" i="3" s="1"/>
  <c r="AA1285" i="3"/>
  <c r="L1290" i="3"/>
  <c r="M1289" i="3"/>
  <c r="N1289" i="3" s="1"/>
  <c r="AU1287" i="3"/>
  <c r="AV1287" i="3" s="1"/>
  <c r="AJ1287" i="3"/>
  <c r="P1287" i="3"/>
  <c r="U1287" i="3" s="1"/>
  <c r="AF1284" i="3"/>
  <c r="AG1284" i="3" s="1"/>
  <c r="AL1282" i="3"/>
  <c r="AM1282" i="3" s="1"/>
  <c r="H1282" i="3" s="1"/>
  <c r="I1282" i="3" s="1"/>
  <c r="BA1282" i="3" s="1"/>
  <c r="AB1285" i="3"/>
  <c r="BB1281" i="3"/>
  <c r="BC1281" i="3"/>
  <c r="V1287" i="3"/>
  <c r="W1287" i="3" s="1"/>
  <c r="AF1283" i="3"/>
  <c r="AH1283" i="3" s="1"/>
  <c r="AI1283" i="3" s="1"/>
  <c r="R1288" i="3"/>
  <c r="T1288" i="3"/>
  <c r="AN1288" i="3"/>
  <c r="Q1288" i="3"/>
  <c r="S1288" i="3"/>
  <c r="O1288" i="3"/>
  <c r="AS1282" i="3"/>
  <c r="AT1282" i="3" s="1"/>
  <c r="K1282" i="3" s="1"/>
  <c r="AC1286" i="3" l="1"/>
  <c r="AP1286" i="3"/>
  <c r="AQ1286" i="3" s="1"/>
  <c r="J1286" i="3" s="1"/>
  <c r="AH1284" i="3"/>
  <c r="AI1284" i="3" s="1"/>
  <c r="AR1284" i="3" s="1"/>
  <c r="AB1286" i="3"/>
  <c r="AO1288" i="3"/>
  <c r="Z1287" i="3"/>
  <c r="AC1287" i="3" s="1"/>
  <c r="AX1282" i="3"/>
  <c r="AY1282" i="3" s="1"/>
  <c r="AR1283" i="3"/>
  <c r="AG1283" i="3"/>
  <c r="AK1283" i="3" s="1"/>
  <c r="AD1285" i="3"/>
  <c r="AE1285" i="3"/>
  <c r="S1289" i="3"/>
  <c r="AN1289" i="3"/>
  <c r="R1289" i="3"/>
  <c r="O1289" i="3"/>
  <c r="Q1289" i="3"/>
  <c r="T1289" i="3"/>
  <c r="BC1282" i="3"/>
  <c r="BB1282" i="3"/>
  <c r="L1291" i="3"/>
  <c r="X1287" i="3"/>
  <c r="M1290" i="3"/>
  <c r="N1290" i="3" s="1"/>
  <c r="AJ1288" i="3"/>
  <c r="P1288" i="3"/>
  <c r="X1288" i="3" s="1"/>
  <c r="AU1288" i="3"/>
  <c r="AV1288" i="3" s="1"/>
  <c r="V1288" i="3"/>
  <c r="W1288" i="3" s="1"/>
  <c r="AX1281" i="3"/>
  <c r="AY1281" i="3" s="1"/>
  <c r="AD1286" i="3"/>
  <c r="AE1286" i="3"/>
  <c r="AK1284" i="3" l="1"/>
  <c r="AL1284" i="3" s="1"/>
  <c r="AM1284" i="3" s="1"/>
  <c r="H1284" i="3" s="1"/>
  <c r="I1284" i="3" s="1"/>
  <c r="BA1284" i="3" s="1"/>
  <c r="AS1284" i="3"/>
  <c r="AT1284" i="3" s="1"/>
  <c r="K1284" i="3" s="1"/>
  <c r="AX1284" i="3" s="1"/>
  <c r="AY1284" i="3" s="1"/>
  <c r="AS1283" i="3"/>
  <c r="AT1283" i="3" s="1"/>
  <c r="K1283" i="3" s="1"/>
  <c r="Y1288" i="3"/>
  <c r="AF1286" i="3"/>
  <c r="AH1286" i="3" s="1"/>
  <c r="AI1286" i="3" s="1"/>
  <c r="AO1289" i="3"/>
  <c r="Y1287" i="3"/>
  <c r="AP1287" i="3"/>
  <c r="AQ1287" i="3" s="1"/>
  <c r="J1287" i="3" s="1"/>
  <c r="U1288" i="3"/>
  <c r="Z1288" i="3" s="1"/>
  <c r="V1289" i="3"/>
  <c r="W1289" i="3" s="1"/>
  <c r="AF1285" i="3"/>
  <c r="AG1285" i="3" s="1"/>
  <c r="AB1287" i="3"/>
  <c r="AN1290" i="3"/>
  <c r="S1290" i="3"/>
  <c r="R1290" i="3"/>
  <c r="O1290" i="3"/>
  <c r="T1290" i="3"/>
  <c r="Q1290" i="3"/>
  <c r="L1292" i="3"/>
  <c r="P1289" i="3"/>
  <c r="U1289" i="3" s="1"/>
  <c r="AJ1289" i="3"/>
  <c r="AU1289" i="3"/>
  <c r="AV1289" i="3" s="1"/>
  <c r="M1291" i="3"/>
  <c r="N1291" i="3" s="1"/>
  <c r="AL1283" i="3"/>
  <c r="AM1283" i="3" s="1"/>
  <c r="H1283" i="3" s="1"/>
  <c r="I1283" i="3" s="1"/>
  <c r="BA1283" i="3" s="1"/>
  <c r="AA1287" i="3"/>
  <c r="AX1283" i="3" l="1"/>
  <c r="AY1283" i="3" s="1"/>
  <c r="AG1286" i="3"/>
  <c r="AH1285" i="3"/>
  <c r="AI1285" i="3" s="1"/>
  <c r="AS1285" i="3" s="1"/>
  <c r="AO1290" i="3"/>
  <c r="Z1289" i="3"/>
  <c r="X1289" i="3"/>
  <c r="Y1289" i="3" s="1"/>
  <c r="AR1286" i="3"/>
  <c r="AS1286" i="3"/>
  <c r="BB1284" i="3"/>
  <c r="BC1284" i="3"/>
  <c r="BB1283" i="3"/>
  <c r="BC1283" i="3"/>
  <c r="AB1288" i="3"/>
  <c r="AC1288" i="3"/>
  <c r="AA1288" i="3"/>
  <c r="L1293" i="3"/>
  <c r="S1291" i="3"/>
  <c r="AN1291" i="3"/>
  <c r="O1291" i="3"/>
  <c r="R1291" i="3"/>
  <c r="Q1291" i="3"/>
  <c r="T1291" i="3"/>
  <c r="V1290" i="3"/>
  <c r="W1290" i="3" s="1"/>
  <c r="M1292" i="3"/>
  <c r="N1292" i="3" s="1"/>
  <c r="AD1287" i="3"/>
  <c r="AE1287" i="3"/>
  <c r="AU1290" i="3"/>
  <c r="AV1290" i="3" s="1"/>
  <c r="P1290" i="3"/>
  <c r="U1290" i="3" s="1"/>
  <c r="AJ1290" i="3"/>
  <c r="AP1288" i="3"/>
  <c r="AQ1288" i="3" s="1"/>
  <c r="J1288" i="3" s="1"/>
  <c r="AK1286" i="3"/>
  <c r="Z1290" i="3" l="1"/>
  <c r="AA1289" i="3"/>
  <c r="AB1289" i="3"/>
  <c r="X1290" i="3"/>
  <c r="AB1290" i="3" s="1"/>
  <c r="AR1285" i="3"/>
  <c r="AT1285" i="3" s="1"/>
  <c r="K1285" i="3" s="1"/>
  <c r="AP1289" i="3"/>
  <c r="AQ1289" i="3" s="1"/>
  <c r="J1289" i="3" s="1"/>
  <c r="AK1285" i="3"/>
  <c r="AL1285" i="3" s="1"/>
  <c r="AM1285" i="3" s="1"/>
  <c r="H1285" i="3" s="1"/>
  <c r="I1285" i="3" s="1"/>
  <c r="BA1285" i="3" s="1"/>
  <c r="AC1289" i="3"/>
  <c r="AC1290" i="3"/>
  <c r="AF1287" i="3"/>
  <c r="AG1287" i="3" s="1"/>
  <c r="V1291" i="3"/>
  <c r="W1291" i="3" s="1"/>
  <c r="L1294" i="3"/>
  <c r="M1293" i="3"/>
  <c r="N1293" i="3" s="1"/>
  <c r="P1291" i="3"/>
  <c r="X1291" i="3" s="1"/>
  <c r="AJ1291" i="3"/>
  <c r="AU1291" i="3"/>
  <c r="AV1291" i="3" s="1"/>
  <c r="AE1288" i="3"/>
  <c r="AD1288" i="3"/>
  <c r="AT1286" i="3"/>
  <c r="K1286" i="3" s="1"/>
  <c r="AP1290" i="3"/>
  <c r="AQ1290" i="3" s="1"/>
  <c r="J1290" i="3" s="1"/>
  <c r="R1292" i="3"/>
  <c r="Q1292" i="3"/>
  <c r="T1292" i="3"/>
  <c r="O1292" i="3"/>
  <c r="S1292" i="3"/>
  <c r="AN1292" i="3"/>
  <c r="AL1286" i="3"/>
  <c r="AM1286" i="3" s="1"/>
  <c r="H1286" i="3" s="1"/>
  <c r="I1286" i="3" s="1"/>
  <c r="BA1286" i="3" s="1"/>
  <c r="AO1291" i="3"/>
  <c r="AD1289" i="3" l="1"/>
  <c r="Y1290" i="3"/>
  <c r="AE1289" i="3"/>
  <c r="AF1289" i="3" s="1"/>
  <c r="AG1289" i="3" s="1"/>
  <c r="AA1290" i="3"/>
  <c r="U1291" i="3"/>
  <c r="Z1291" i="3" s="1"/>
  <c r="AP1291" i="3" s="1"/>
  <c r="AQ1291" i="3" s="1"/>
  <c r="J1291" i="3" s="1"/>
  <c r="AH1287" i="3"/>
  <c r="AI1287" i="3" s="1"/>
  <c r="AK1287" i="3" s="1"/>
  <c r="BC1286" i="3"/>
  <c r="BB1286" i="3"/>
  <c r="BB1285" i="3"/>
  <c r="BC1285" i="3"/>
  <c r="Y1291" i="3"/>
  <c r="V1292" i="3"/>
  <c r="W1292" i="3" s="1"/>
  <c r="P1292" i="3"/>
  <c r="U1292" i="3" s="1"/>
  <c r="AU1292" i="3"/>
  <c r="AV1292" i="3" s="1"/>
  <c r="AJ1292" i="3"/>
  <c r="M1294" i="3"/>
  <c r="N1294" i="3" s="1"/>
  <c r="AX1285" i="3"/>
  <c r="AY1285" i="3" s="1"/>
  <c r="AX1286" i="3"/>
  <c r="AY1286" i="3" s="1"/>
  <c r="L1295" i="3"/>
  <c r="AD1290" i="3"/>
  <c r="AE1290" i="3"/>
  <c r="R1293" i="3"/>
  <c r="S1293" i="3"/>
  <c r="T1293" i="3"/>
  <c r="AN1293" i="3"/>
  <c r="Q1293" i="3"/>
  <c r="O1293" i="3"/>
  <c r="AO1292" i="3"/>
  <c r="AF1288" i="3"/>
  <c r="AH1288" i="3" s="1"/>
  <c r="AI1288" i="3" s="1"/>
  <c r="AC1291" i="3" l="1"/>
  <c r="AA1291" i="3"/>
  <c r="AS1287" i="3"/>
  <c r="AR1287" i="3"/>
  <c r="AG1288" i="3"/>
  <c r="AS1288" i="3" s="1"/>
  <c r="Z1292" i="3"/>
  <c r="AC1292" i="3" s="1"/>
  <c r="AB1291" i="3"/>
  <c r="AE1291" i="3" s="1"/>
  <c r="AO1293" i="3"/>
  <c r="AR1288" i="3"/>
  <c r="P1293" i="3"/>
  <c r="X1293" i="3" s="1"/>
  <c r="AJ1293" i="3"/>
  <c r="AU1293" i="3"/>
  <c r="AV1293" i="3" s="1"/>
  <c r="X1292" i="3"/>
  <c r="AF1290" i="3"/>
  <c r="AH1290" i="3" s="1"/>
  <c r="AI1290" i="3" s="1"/>
  <c r="M1295" i="3"/>
  <c r="N1295" i="3" s="1"/>
  <c r="S1294" i="3"/>
  <c r="R1294" i="3"/>
  <c r="O1294" i="3"/>
  <c r="T1294" i="3"/>
  <c r="AN1294" i="3"/>
  <c r="Q1294" i="3"/>
  <c r="L1296" i="3"/>
  <c r="V1293" i="3"/>
  <c r="W1293" i="3" s="1"/>
  <c r="AH1289" i="3"/>
  <c r="AI1289" i="3" s="1"/>
  <c r="AK1289" i="3" s="1"/>
  <c r="AL1287" i="3"/>
  <c r="AM1287" i="3" s="1"/>
  <c r="H1287" i="3" s="1"/>
  <c r="I1287" i="3" s="1"/>
  <c r="BA1287" i="3" s="1"/>
  <c r="AT1287" i="3" l="1"/>
  <c r="K1287" i="3" s="1"/>
  <c r="AX1287" i="3" s="1"/>
  <c r="AY1287" i="3" s="1"/>
  <c r="AK1288" i="3"/>
  <c r="AL1288" i="3" s="1"/>
  <c r="AM1288" i="3" s="1"/>
  <c r="H1288" i="3" s="1"/>
  <c r="I1288" i="3" s="1"/>
  <c r="BA1288" i="3" s="1"/>
  <c r="AD1291" i="3"/>
  <c r="AB1292" i="3"/>
  <c r="AT1288" i="3"/>
  <c r="K1288" i="3" s="1"/>
  <c r="AX1288" i="3" s="1"/>
  <c r="AY1288" i="3" s="1"/>
  <c r="AA1292" i="3"/>
  <c r="AG1290" i="3"/>
  <c r="AK1290" i="3" s="1"/>
  <c r="AO1294" i="3"/>
  <c r="Y1293" i="3"/>
  <c r="AR1290" i="3"/>
  <c r="AL1289" i="3"/>
  <c r="AM1289" i="3" s="1"/>
  <c r="H1289" i="3" s="1"/>
  <c r="I1289" i="3" s="1"/>
  <c r="BA1289" i="3" s="1"/>
  <c r="U1293" i="3"/>
  <c r="Z1293" i="3" s="1"/>
  <c r="L1297" i="3"/>
  <c r="V1294" i="3"/>
  <c r="W1294" i="3" s="1"/>
  <c r="AD1292" i="3"/>
  <c r="AE1292" i="3"/>
  <c r="M1296" i="3"/>
  <c r="AF1291" i="3"/>
  <c r="Y1292" i="3"/>
  <c r="AP1292" i="3"/>
  <c r="AQ1292" i="3" s="1"/>
  <c r="J1292" i="3" s="1"/>
  <c r="BC1287" i="3"/>
  <c r="BB1287" i="3"/>
  <c r="AS1289" i="3"/>
  <c r="AR1289" i="3"/>
  <c r="P1294" i="3"/>
  <c r="X1294" i="3" s="1"/>
  <c r="AJ1294" i="3"/>
  <c r="AU1294" i="3"/>
  <c r="AV1294" i="3" s="1"/>
  <c r="AN1295" i="3"/>
  <c r="T1295" i="3"/>
  <c r="Q1295" i="3"/>
  <c r="O1295" i="3"/>
  <c r="S1295" i="3"/>
  <c r="R1295" i="3"/>
  <c r="AH1291" i="3" l="1"/>
  <c r="AI1291" i="3" s="1"/>
  <c r="AR1291" i="3" s="1"/>
  <c r="AO1295" i="3"/>
  <c r="AS1290" i="3"/>
  <c r="AT1290" i="3" s="1"/>
  <c r="K1290" i="3" s="1"/>
  <c r="AX1290" i="3" s="1"/>
  <c r="AY1290" i="3" s="1"/>
  <c r="AG1291" i="3"/>
  <c r="AT1289" i="3"/>
  <c r="K1289" i="3" s="1"/>
  <c r="Y1294" i="3"/>
  <c r="BC1289" i="3"/>
  <c r="BB1289" i="3"/>
  <c r="U1294" i="3"/>
  <c r="Z1294" i="3" s="1"/>
  <c r="AP1294" i="3" s="1"/>
  <c r="AQ1294" i="3" s="1"/>
  <c r="J1294" i="3" s="1"/>
  <c r="M1297" i="3"/>
  <c r="N1297" i="3" s="1"/>
  <c r="BC1288" i="3"/>
  <c r="BB1288" i="3"/>
  <c r="L1298" i="3"/>
  <c r="S1296" i="3"/>
  <c r="AN1296" i="3"/>
  <c r="Q1296" i="3"/>
  <c r="R1296" i="3"/>
  <c r="O1296" i="3"/>
  <c r="T1296" i="3"/>
  <c r="AC1293" i="3"/>
  <c r="AA1293" i="3"/>
  <c r="AB1293" i="3"/>
  <c r="V1295" i="3"/>
  <c r="W1295" i="3" s="1"/>
  <c r="AF1292" i="3"/>
  <c r="AG1292" i="3" s="1"/>
  <c r="AL1290" i="3"/>
  <c r="AM1290" i="3" s="1"/>
  <c r="H1290" i="3" s="1"/>
  <c r="I1290" i="3" s="1"/>
  <c r="BA1290" i="3" s="1"/>
  <c r="AU1295" i="3"/>
  <c r="AV1295" i="3" s="1"/>
  <c r="AJ1295" i="3"/>
  <c r="P1295" i="3"/>
  <c r="U1295" i="3" s="1"/>
  <c r="N1296" i="3"/>
  <c r="AP1293" i="3"/>
  <c r="AQ1293" i="3" s="1"/>
  <c r="J1293" i="3" s="1"/>
  <c r="AS1291" i="3" l="1"/>
  <c r="AT1291" i="3" s="1"/>
  <c r="K1291" i="3" s="1"/>
  <c r="AX1291" i="3" s="1"/>
  <c r="AY1291" i="3" s="1"/>
  <c r="AK1291" i="3"/>
  <c r="AL1291" i="3" s="1"/>
  <c r="AM1291" i="3" s="1"/>
  <c r="H1291" i="3" s="1"/>
  <c r="I1291" i="3" s="1"/>
  <c r="BA1291" i="3" s="1"/>
  <c r="AX1289" i="3"/>
  <c r="AY1289" i="3" s="1"/>
  <c r="AO1296" i="3"/>
  <c r="Z1295" i="3"/>
  <c r="X1295" i="3"/>
  <c r="BB1290" i="3"/>
  <c r="BC1290" i="3"/>
  <c r="AJ1296" i="3"/>
  <c r="AU1296" i="3"/>
  <c r="AV1296" i="3" s="1"/>
  <c r="P1296" i="3"/>
  <c r="U1296" i="3" s="1"/>
  <c r="AH1292" i="3"/>
  <c r="AI1292" i="3" s="1"/>
  <c r="AE1293" i="3"/>
  <c r="AD1293" i="3"/>
  <c r="S1297" i="3"/>
  <c r="AN1297" i="3"/>
  <c r="Q1297" i="3"/>
  <c r="T1297" i="3"/>
  <c r="O1297" i="3"/>
  <c r="R1297" i="3"/>
  <c r="AC1294" i="3"/>
  <c r="AA1294" i="3"/>
  <c r="AB1294" i="3"/>
  <c r="L1299" i="3"/>
  <c r="M1298" i="3"/>
  <c r="N1298" i="3"/>
  <c r="V1296" i="3"/>
  <c r="W1296" i="3" s="1"/>
  <c r="AB1295" i="3" l="1"/>
  <c r="AA1295" i="3"/>
  <c r="AP1295" i="3"/>
  <c r="AQ1295" i="3" s="1"/>
  <c r="J1295" i="3" s="1"/>
  <c r="Y1295" i="3"/>
  <c r="AC1295" i="3"/>
  <c r="AE1295" i="3" s="1"/>
  <c r="Z1296" i="3"/>
  <c r="AC1296" i="3" s="1"/>
  <c r="X1296" i="3"/>
  <c r="Y1296" i="3" s="1"/>
  <c r="AF1293" i="3"/>
  <c r="AG1293" i="3" s="1"/>
  <c r="R1298" i="3"/>
  <c r="S1298" i="3"/>
  <c r="Q1298" i="3"/>
  <c r="T1298" i="3"/>
  <c r="O1298" i="3"/>
  <c r="AN1298" i="3"/>
  <c r="AR1292" i="3"/>
  <c r="AS1292" i="3"/>
  <c r="L1300" i="3"/>
  <c r="AD1294" i="3"/>
  <c r="AE1294" i="3"/>
  <c r="BC1291" i="3"/>
  <c r="BB1291" i="3"/>
  <c r="M1299" i="3"/>
  <c r="N1299" i="3" s="1"/>
  <c r="V1297" i="3"/>
  <c r="W1297" i="3" s="1"/>
  <c r="P1297" i="3"/>
  <c r="U1297" i="3" s="1"/>
  <c r="AJ1297" i="3"/>
  <c r="AU1297" i="3"/>
  <c r="AV1297" i="3" s="1"/>
  <c r="AO1297" i="3"/>
  <c r="AK1292" i="3"/>
  <c r="AD1295" i="3" l="1"/>
  <c r="Z1297" i="3"/>
  <c r="AC1297" i="3" s="1"/>
  <c r="AB1296" i="3"/>
  <c r="AD1296" i="3" s="1"/>
  <c r="AA1296" i="3"/>
  <c r="AH1293" i="3"/>
  <c r="AI1293" i="3" s="1"/>
  <c r="AS1293" i="3" s="1"/>
  <c r="AP1296" i="3"/>
  <c r="AQ1296" i="3" s="1"/>
  <c r="J1296" i="3" s="1"/>
  <c r="X1297" i="3"/>
  <c r="Y1297" i="3" s="1"/>
  <c r="AL1292" i="3"/>
  <c r="AM1292" i="3" s="1"/>
  <c r="H1292" i="3" s="1"/>
  <c r="I1292" i="3" s="1"/>
  <c r="BA1292" i="3" s="1"/>
  <c r="AJ1298" i="3"/>
  <c r="P1298" i="3"/>
  <c r="X1298" i="3" s="1"/>
  <c r="AU1298" i="3"/>
  <c r="AV1298" i="3" s="1"/>
  <c r="AF1295" i="3"/>
  <c r="M1300" i="3"/>
  <c r="N1300" i="3" s="1"/>
  <c r="O1299" i="3"/>
  <c r="T1299" i="3"/>
  <c r="R1299" i="3"/>
  <c r="Q1299" i="3"/>
  <c r="S1299" i="3"/>
  <c r="AN1299" i="3"/>
  <c r="AT1292" i="3"/>
  <c r="K1292" i="3" s="1"/>
  <c r="V1298" i="3"/>
  <c r="W1298" i="3" s="1"/>
  <c r="L1301" i="3"/>
  <c r="AO1298" i="3"/>
  <c r="AF1294" i="3"/>
  <c r="AH1294" i="3" s="1"/>
  <c r="AI1294" i="3" s="1"/>
  <c r="AE1296" i="3" l="1"/>
  <c r="AH1295" i="3"/>
  <c r="AI1295" i="3" s="1"/>
  <c r="AK1293" i="3"/>
  <c r="AL1293" i="3" s="1"/>
  <c r="AM1293" i="3" s="1"/>
  <c r="H1293" i="3" s="1"/>
  <c r="I1293" i="3" s="1"/>
  <c r="BA1293" i="3" s="1"/>
  <c r="BB1293" i="3" s="1"/>
  <c r="AR1293" i="3"/>
  <c r="AA1297" i="3"/>
  <c r="AP1297" i="3"/>
  <c r="AQ1297" i="3" s="1"/>
  <c r="J1297" i="3" s="1"/>
  <c r="AB1297" i="3"/>
  <c r="AE1297" i="3" s="1"/>
  <c r="AG1295" i="3"/>
  <c r="AK1295" i="3" s="1"/>
  <c r="AG1294" i="3"/>
  <c r="AK1294" i="3" s="1"/>
  <c r="AR1294" i="3"/>
  <c r="BB1292" i="3"/>
  <c r="BC1292" i="3"/>
  <c r="Y1298" i="3"/>
  <c r="L1302" i="3"/>
  <c r="AU1299" i="3"/>
  <c r="AV1299" i="3" s="1"/>
  <c r="P1299" i="3"/>
  <c r="U1299" i="3" s="1"/>
  <c r="AJ1299" i="3"/>
  <c r="V1299" i="3"/>
  <c r="W1299" i="3" s="1"/>
  <c r="AR1295" i="3"/>
  <c r="M1301" i="3"/>
  <c r="AX1292" i="3"/>
  <c r="AY1292" i="3" s="1"/>
  <c r="AF1296" i="3"/>
  <c r="AG1296" i="3" s="1"/>
  <c r="U1298" i="3"/>
  <c r="Z1298" i="3" s="1"/>
  <c r="AP1298" i="3" s="1"/>
  <c r="AQ1298" i="3" s="1"/>
  <c r="J1298" i="3" s="1"/>
  <c r="AT1293" i="3"/>
  <c r="K1293" i="3" s="1"/>
  <c r="AO1299" i="3"/>
  <c r="R1300" i="3"/>
  <c r="Q1300" i="3"/>
  <c r="O1300" i="3"/>
  <c r="S1300" i="3"/>
  <c r="AN1300" i="3"/>
  <c r="T1300" i="3"/>
  <c r="BC1293" i="3" l="1"/>
  <c r="AD1297" i="3"/>
  <c r="AS1295" i="3"/>
  <c r="AT1295" i="3" s="1"/>
  <c r="K1295" i="3" s="1"/>
  <c r="AS1294" i="3"/>
  <c r="AT1294" i="3" s="1"/>
  <c r="K1294" i="3" s="1"/>
  <c r="Z1299" i="3"/>
  <c r="AC1299" i="3" s="1"/>
  <c r="M1302" i="3"/>
  <c r="AF1297" i="3"/>
  <c r="AG1297" i="3" s="1"/>
  <c r="AH1296" i="3"/>
  <c r="AI1296" i="3" s="1"/>
  <c r="AL1295" i="3"/>
  <c r="AM1295" i="3" s="1"/>
  <c r="H1295" i="3" s="1"/>
  <c r="I1295" i="3" s="1"/>
  <c r="BA1295" i="3" s="1"/>
  <c r="L1303" i="3"/>
  <c r="AO1300" i="3"/>
  <c r="AL1294" i="3"/>
  <c r="AM1294" i="3" s="1"/>
  <c r="H1294" i="3" s="1"/>
  <c r="I1294" i="3" s="1"/>
  <c r="BA1294" i="3" s="1"/>
  <c r="S1301" i="3"/>
  <c r="O1301" i="3"/>
  <c r="AN1301" i="3"/>
  <c r="Q1301" i="3"/>
  <c r="T1301" i="3"/>
  <c r="R1301" i="3"/>
  <c r="AU1300" i="3"/>
  <c r="AV1300" i="3" s="1"/>
  <c r="AJ1300" i="3"/>
  <c r="P1300" i="3"/>
  <c r="U1300" i="3" s="1"/>
  <c r="V1300" i="3"/>
  <c r="W1300" i="3" s="1"/>
  <c r="AX1293" i="3"/>
  <c r="AY1293" i="3" s="1"/>
  <c r="X1299" i="3"/>
  <c r="AB1298" i="3"/>
  <c r="AC1298" i="3"/>
  <c r="AA1298" i="3"/>
  <c r="N1301" i="3"/>
  <c r="AH1297" i="3" l="1"/>
  <c r="AI1297" i="3" s="1"/>
  <c r="AK1297" i="3" s="1"/>
  <c r="AX1294" i="3"/>
  <c r="AY1294" i="3" s="1"/>
  <c r="Z1300" i="3"/>
  <c r="AC1300" i="3" s="1"/>
  <c r="AO1301" i="3"/>
  <c r="BB1295" i="3"/>
  <c r="BC1295" i="3"/>
  <c r="M1303" i="3"/>
  <c r="AN1302" i="3"/>
  <c r="Q1302" i="3"/>
  <c r="S1302" i="3"/>
  <c r="T1302" i="3"/>
  <c r="R1302" i="3"/>
  <c r="O1302" i="3"/>
  <c r="AX1295" i="3"/>
  <c r="AY1295" i="3" s="1"/>
  <c r="AE1298" i="3"/>
  <c r="AD1298" i="3"/>
  <c r="Y1299" i="3"/>
  <c r="AP1299" i="3"/>
  <c r="AQ1299" i="3" s="1"/>
  <c r="J1299" i="3" s="1"/>
  <c r="BB1294" i="3"/>
  <c r="BC1294" i="3"/>
  <c r="AR1296" i="3"/>
  <c r="AS1296" i="3"/>
  <c r="AA1299" i="3"/>
  <c r="N1302" i="3"/>
  <c r="AB1299" i="3"/>
  <c r="X1300" i="3"/>
  <c r="V1301" i="3"/>
  <c r="W1301" i="3" s="1"/>
  <c r="AU1301" i="3"/>
  <c r="AV1301" i="3" s="1"/>
  <c r="AJ1301" i="3"/>
  <c r="P1301" i="3"/>
  <c r="X1301" i="3" s="1"/>
  <c r="L1304" i="3"/>
  <c r="AK1296" i="3"/>
  <c r="AR1297" i="3" l="1"/>
  <c r="AS1297" i="3"/>
  <c r="AT1297" i="3" s="1"/>
  <c r="K1297" i="3" s="1"/>
  <c r="AX1297" i="3" s="1"/>
  <c r="AY1297" i="3" s="1"/>
  <c r="U1301" i="3"/>
  <c r="Z1301" i="3" s="1"/>
  <c r="AP1301" i="3" s="1"/>
  <c r="AQ1301" i="3" s="1"/>
  <c r="J1301" i="3" s="1"/>
  <c r="AO1302" i="3"/>
  <c r="Y1301" i="3"/>
  <c r="V1302" i="3"/>
  <c r="W1302" i="3" s="1"/>
  <c r="AL1296" i="3"/>
  <c r="AM1296" i="3" s="1"/>
  <c r="H1296" i="3" s="1"/>
  <c r="I1296" i="3" s="1"/>
  <c r="BA1296" i="3" s="1"/>
  <c r="AU1302" i="3"/>
  <c r="AV1302" i="3" s="1"/>
  <c r="AJ1302" i="3"/>
  <c r="P1302" i="3"/>
  <c r="U1302" i="3" s="1"/>
  <c r="AP1300" i="3"/>
  <c r="AQ1300" i="3" s="1"/>
  <c r="J1300" i="3" s="1"/>
  <c r="Y1300" i="3"/>
  <c r="AT1296" i="3"/>
  <c r="K1296" i="3" s="1"/>
  <c r="AA1300" i="3"/>
  <c r="L1305" i="3"/>
  <c r="M1304" i="3"/>
  <c r="AD1299" i="3"/>
  <c r="AE1299" i="3"/>
  <c r="R1303" i="3"/>
  <c r="T1303" i="3"/>
  <c r="Q1303" i="3"/>
  <c r="AN1303" i="3"/>
  <c r="O1303" i="3"/>
  <c r="S1303" i="3"/>
  <c r="AB1300" i="3"/>
  <c r="AF1298" i="3"/>
  <c r="AH1298" i="3" s="1"/>
  <c r="AI1298" i="3" s="1"/>
  <c r="AL1297" i="3"/>
  <c r="AM1297" i="3" s="1"/>
  <c r="H1297" i="3" s="1"/>
  <c r="I1297" i="3" s="1"/>
  <c r="BA1297" i="3" s="1"/>
  <c r="N1303" i="3"/>
  <c r="Z1302" i="3" l="1"/>
  <c r="AA1302" i="3" s="1"/>
  <c r="X1302" i="3"/>
  <c r="AG1298" i="3"/>
  <c r="AK1298" i="3" s="1"/>
  <c r="AO1303" i="3"/>
  <c r="BC1296" i="3"/>
  <c r="BB1296" i="3"/>
  <c r="AR1298" i="3"/>
  <c r="AF1299" i="3"/>
  <c r="AH1299" i="3" s="1"/>
  <c r="AI1299" i="3" s="1"/>
  <c r="P1303" i="3"/>
  <c r="X1303" i="3" s="1"/>
  <c r="AJ1303" i="3"/>
  <c r="AU1303" i="3"/>
  <c r="AV1303" i="3" s="1"/>
  <c r="R1304" i="3"/>
  <c r="S1304" i="3"/>
  <c r="T1304" i="3"/>
  <c r="Q1304" i="3"/>
  <c r="O1304" i="3"/>
  <c r="AN1304" i="3"/>
  <c r="AB1301" i="3"/>
  <c r="AC1301" i="3"/>
  <c r="AA1301" i="3"/>
  <c r="N1304" i="3"/>
  <c r="M1305" i="3"/>
  <c r="N1305" i="3" s="1"/>
  <c r="L1306" i="3"/>
  <c r="AX1296" i="3"/>
  <c r="AY1296" i="3" s="1"/>
  <c r="BC1297" i="3"/>
  <c r="BB1297" i="3"/>
  <c r="V1303" i="3"/>
  <c r="W1303" i="3" s="1"/>
  <c r="AD1300" i="3"/>
  <c r="AE1300" i="3"/>
  <c r="AS1298" i="3" l="1"/>
  <c r="AT1298" i="3" s="1"/>
  <c r="K1298" i="3" s="1"/>
  <c r="AC1302" i="3"/>
  <c r="AB1302" i="3"/>
  <c r="AD1302" i="3" s="1"/>
  <c r="AP1302" i="3"/>
  <c r="AQ1302" i="3" s="1"/>
  <c r="J1302" i="3" s="1"/>
  <c r="Y1302" i="3"/>
  <c r="AG1299" i="3"/>
  <c r="AS1299" i="3" s="1"/>
  <c r="U1303" i="3"/>
  <c r="Z1303" i="3" s="1"/>
  <c r="AB1303" i="3" s="1"/>
  <c r="AO1304" i="3"/>
  <c r="Y1303" i="3"/>
  <c r="AR1299" i="3"/>
  <c r="L1307" i="3"/>
  <c r="T1305" i="3"/>
  <c r="O1305" i="3"/>
  <c r="S1305" i="3"/>
  <c r="AN1305" i="3"/>
  <c r="Q1305" i="3"/>
  <c r="R1305" i="3"/>
  <c r="AU1304" i="3"/>
  <c r="AV1304" i="3" s="1"/>
  <c r="AJ1304" i="3"/>
  <c r="P1304" i="3"/>
  <c r="U1304" i="3" s="1"/>
  <c r="V1304" i="3"/>
  <c r="W1304" i="3" s="1"/>
  <c r="M1306" i="3"/>
  <c r="N1306" i="3" s="1"/>
  <c r="AL1298" i="3"/>
  <c r="AM1298" i="3" s="1"/>
  <c r="H1298" i="3" s="1"/>
  <c r="I1298" i="3" s="1"/>
  <c r="BA1298" i="3" s="1"/>
  <c r="AF1300" i="3"/>
  <c r="AG1300" i="3" s="1"/>
  <c r="AE1301" i="3"/>
  <c r="AD1301" i="3"/>
  <c r="AE1302" i="3" l="1"/>
  <c r="AF1302" i="3" s="1"/>
  <c r="AG1302" i="3" s="1"/>
  <c r="AK1299" i="3"/>
  <c r="AL1299" i="3" s="1"/>
  <c r="AM1299" i="3" s="1"/>
  <c r="H1299" i="3" s="1"/>
  <c r="I1299" i="3" s="1"/>
  <c r="BA1299" i="3" s="1"/>
  <c r="AA1303" i="3"/>
  <c r="AC1303" i="3"/>
  <c r="AE1303" i="3" s="1"/>
  <c r="AP1303" i="3"/>
  <c r="AQ1303" i="3" s="1"/>
  <c r="J1303" i="3" s="1"/>
  <c r="AO1305" i="3"/>
  <c r="AX1298" i="3"/>
  <c r="AY1298" i="3" s="1"/>
  <c r="AH1300" i="3"/>
  <c r="AI1300" i="3" s="1"/>
  <c r="AR1300" i="3" s="1"/>
  <c r="Z1304" i="3"/>
  <c r="AC1304" i="3" s="1"/>
  <c r="BB1298" i="3"/>
  <c r="BC1298" i="3"/>
  <c r="AU1305" i="3"/>
  <c r="AV1305" i="3" s="1"/>
  <c r="P1305" i="3"/>
  <c r="U1305" i="3" s="1"/>
  <c r="AJ1305" i="3"/>
  <c r="L1308" i="3"/>
  <c r="X1304" i="3"/>
  <c r="AN1306" i="3"/>
  <c r="R1306" i="3"/>
  <c r="S1306" i="3"/>
  <c r="Q1306" i="3"/>
  <c r="T1306" i="3"/>
  <c r="O1306" i="3"/>
  <c r="V1305" i="3"/>
  <c r="W1305" i="3" s="1"/>
  <c r="AT1299" i="3"/>
  <c r="K1299" i="3" s="1"/>
  <c r="AF1301" i="3"/>
  <c r="AH1301" i="3" s="1"/>
  <c r="AI1301" i="3" s="1"/>
  <c r="M1307" i="3"/>
  <c r="AD1303" i="3" l="1"/>
  <c r="AH1303" i="3" s="1"/>
  <c r="AI1303" i="3" s="1"/>
  <c r="AS1300" i="3"/>
  <c r="AK1300" i="3"/>
  <c r="AL1300" i="3" s="1"/>
  <c r="AM1300" i="3" s="1"/>
  <c r="H1300" i="3" s="1"/>
  <c r="I1300" i="3" s="1"/>
  <c r="BA1300" i="3" s="1"/>
  <c r="Z1305" i="3"/>
  <c r="AC1305" i="3" s="1"/>
  <c r="AR1301" i="3"/>
  <c r="AX1299" i="3"/>
  <c r="AY1299" i="3" s="1"/>
  <c r="AO1306" i="3"/>
  <c r="AG1301" i="3"/>
  <c r="AK1301" i="3" s="1"/>
  <c r="AH1302" i="3"/>
  <c r="AI1302" i="3" s="1"/>
  <c r="AK1302" i="3" s="1"/>
  <c r="AT1300" i="3"/>
  <c r="K1300" i="3" s="1"/>
  <c r="V1306" i="3"/>
  <c r="W1306" i="3" s="1"/>
  <c r="Y1304" i="3"/>
  <c r="AP1304" i="3"/>
  <c r="AQ1304" i="3" s="1"/>
  <c r="J1304" i="3" s="1"/>
  <c r="AA1304" i="3"/>
  <c r="R1307" i="3"/>
  <c r="Q1307" i="3"/>
  <c r="AN1307" i="3"/>
  <c r="T1307" i="3"/>
  <c r="S1307" i="3"/>
  <c r="O1307" i="3"/>
  <c r="P1306" i="3"/>
  <c r="U1306" i="3" s="1"/>
  <c r="Z1306" i="3" s="1"/>
  <c r="AJ1306" i="3"/>
  <c r="AU1306" i="3"/>
  <c r="AV1306" i="3" s="1"/>
  <c r="N1307" i="3"/>
  <c r="AF1303" i="3"/>
  <c r="AG1303" i="3" s="1"/>
  <c r="X1305" i="3"/>
  <c r="M1308" i="3"/>
  <c r="AB1304" i="3"/>
  <c r="BB1299" i="3"/>
  <c r="BC1299" i="3"/>
  <c r="L1309" i="3"/>
  <c r="AB1305" i="3" l="1"/>
  <c r="AO1307" i="3"/>
  <c r="AK1303" i="3"/>
  <c r="AL1303" i="3" s="1"/>
  <c r="AA1305" i="3"/>
  <c r="BB1300" i="3"/>
  <c r="BC1300" i="3"/>
  <c r="AC1306" i="3"/>
  <c r="AL1302" i="3"/>
  <c r="AM1302" i="3" s="1"/>
  <c r="H1302" i="3" s="1"/>
  <c r="I1302" i="3" s="1"/>
  <c r="BA1302" i="3" s="1"/>
  <c r="S1308" i="3"/>
  <c r="Q1308" i="3"/>
  <c r="T1308" i="3"/>
  <c r="O1308" i="3"/>
  <c r="R1308" i="3"/>
  <c r="AN1308" i="3"/>
  <c r="AS1302" i="3"/>
  <c r="AR1302" i="3"/>
  <c r="AE1305" i="3"/>
  <c r="AD1305" i="3"/>
  <c r="AE1304" i="3"/>
  <c r="AD1304" i="3"/>
  <c r="AX1300" i="3"/>
  <c r="AY1300" i="3" s="1"/>
  <c r="AL1301" i="3"/>
  <c r="AM1301" i="3" s="1"/>
  <c r="H1301" i="3" s="1"/>
  <c r="I1301" i="3" s="1"/>
  <c r="BA1301" i="3" s="1"/>
  <c r="M1309" i="3"/>
  <c r="N1309" i="3" s="1"/>
  <c r="AR1303" i="3"/>
  <c r="AS1303" i="3"/>
  <c r="X1306" i="3"/>
  <c r="AA1306" i="3" s="1"/>
  <c r="AP1305" i="3"/>
  <c r="AQ1305" i="3" s="1"/>
  <c r="J1305" i="3" s="1"/>
  <c r="Y1305" i="3"/>
  <c r="AJ1307" i="3"/>
  <c r="P1307" i="3"/>
  <c r="X1307" i="3" s="1"/>
  <c r="AU1307" i="3"/>
  <c r="AV1307" i="3" s="1"/>
  <c r="N1308" i="3"/>
  <c r="L1310" i="3"/>
  <c r="V1307" i="3"/>
  <c r="W1307" i="3" s="1"/>
  <c r="AS1301" i="3"/>
  <c r="AT1301" i="3" s="1"/>
  <c r="K1301" i="3" s="1"/>
  <c r="AM1303" i="3" l="1"/>
  <c r="H1303" i="3" s="1"/>
  <c r="I1303" i="3" s="1"/>
  <c r="BA1303" i="3" s="1"/>
  <c r="BB1303" i="3" s="1"/>
  <c r="AO1308" i="3"/>
  <c r="U1307" i="3"/>
  <c r="Z1307" i="3" s="1"/>
  <c r="AP1307" i="3" s="1"/>
  <c r="AQ1307" i="3" s="1"/>
  <c r="J1307" i="3" s="1"/>
  <c r="AT1302" i="3"/>
  <c r="K1302" i="3" s="1"/>
  <c r="AX1302" i="3" s="1"/>
  <c r="AY1302" i="3" s="1"/>
  <c r="AX1301" i="3"/>
  <c r="AY1301" i="3" s="1"/>
  <c r="BC1302" i="3"/>
  <c r="BB1302" i="3"/>
  <c r="R1309" i="3"/>
  <c r="S1309" i="3"/>
  <c r="O1309" i="3"/>
  <c r="AN1309" i="3"/>
  <c r="T1309" i="3"/>
  <c r="Q1309" i="3"/>
  <c r="Y1307" i="3"/>
  <c r="AF1304" i="3"/>
  <c r="AH1304" i="3" s="1"/>
  <c r="AI1304" i="3" s="1"/>
  <c r="AF1305" i="3"/>
  <c r="AG1305" i="3" s="1"/>
  <c r="L1311" i="3"/>
  <c r="BC1301" i="3"/>
  <c r="BB1301" i="3"/>
  <c r="V1308" i="3"/>
  <c r="W1308" i="3" s="1"/>
  <c r="AB1306" i="3"/>
  <c r="AJ1308" i="3"/>
  <c r="P1308" i="3"/>
  <c r="X1308" i="3" s="1"/>
  <c r="AU1308" i="3"/>
  <c r="AV1308" i="3" s="1"/>
  <c r="M1310" i="3"/>
  <c r="AP1306" i="3"/>
  <c r="AQ1306" i="3" s="1"/>
  <c r="J1306" i="3" s="1"/>
  <c r="Y1306" i="3"/>
  <c r="AT1303" i="3"/>
  <c r="K1303" i="3" s="1"/>
  <c r="BC1303" i="3" l="1"/>
  <c r="AG1304" i="3"/>
  <c r="AO1309" i="3"/>
  <c r="U1308" i="3"/>
  <c r="Z1308" i="3" s="1"/>
  <c r="AA1308" i="3" s="1"/>
  <c r="AR1304" i="3"/>
  <c r="AS1304" i="3"/>
  <c r="AU1309" i="3"/>
  <c r="AV1309" i="3" s="1"/>
  <c r="P1309" i="3"/>
  <c r="X1309" i="3" s="1"/>
  <c r="AJ1309" i="3"/>
  <c r="AD1306" i="3"/>
  <c r="AE1306" i="3"/>
  <c r="L1312" i="3"/>
  <c r="Y1308" i="3"/>
  <c r="AK1304" i="3"/>
  <c r="V1309" i="3"/>
  <c r="W1309" i="3" s="1"/>
  <c r="R1310" i="3"/>
  <c r="S1310" i="3"/>
  <c r="O1310" i="3"/>
  <c r="AN1310" i="3"/>
  <c r="T1310" i="3"/>
  <c r="Q1310" i="3"/>
  <c r="N1310" i="3"/>
  <c r="M1311" i="3"/>
  <c r="AH1305" i="3"/>
  <c r="AI1305" i="3" s="1"/>
  <c r="AX1303" i="3"/>
  <c r="AY1303" i="3" s="1"/>
  <c r="AC1307" i="3"/>
  <c r="AB1307" i="3"/>
  <c r="AA1307" i="3"/>
  <c r="AP1308" i="3" l="1"/>
  <c r="AQ1308" i="3" s="1"/>
  <c r="J1308" i="3" s="1"/>
  <c r="AC1308" i="3"/>
  <c r="AB1308" i="3"/>
  <c r="AD1308" i="3" s="1"/>
  <c r="Y1309" i="3"/>
  <c r="AS1305" i="3"/>
  <c r="AR1305" i="3"/>
  <c r="T1311" i="3"/>
  <c r="O1311" i="3"/>
  <c r="S1311" i="3"/>
  <c r="R1311" i="3"/>
  <c r="Q1311" i="3"/>
  <c r="AN1311" i="3"/>
  <c r="M1312" i="3"/>
  <c r="N1312" i="3" s="1"/>
  <c r="AE1307" i="3"/>
  <c r="AD1307" i="3"/>
  <c r="AU1310" i="3"/>
  <c r="AV1310" i="3" s="1"/>
  <c r="AJ1310" i="3"/>
  <c r="P1310" i="3"/>
  <c r="U1310" i="3" s="1"/>
  <c r="V1310" i="3"/>
  <c r="W1310" i="3" s="1"/>
  <c r="U1309" i="3"/>
  <c r="Z1309" i="3" s="1"/>
  <c r="AT1304" i="3"/>
  <c r="K1304" i="3" s="1"/>
  <c r="N1311" i="3"/>
  <c r="L1313" i="3"/>
  <c r="AO1310" i="3"/>
  <c r="AL1304" i="3"/>
  <c r="AM1304" i="3" s="1"/>
  <c r="H1304" i="3" s="1"/>
  <c r="I1304" i="3" s="1"/>
  <c r="BA1304" i="3" s="1"/>
  <c r="AF1306" i="3"/>
  <c r="AH1306" i="3" s="1"/>
  <c r="AI1306" i="3" s="1"/>
  <c r="AK1305" i="3"/>
  <c r="AE1308" i="3" l="1"/>
  <c r="AF1308" i="3" s="1"/>
  <c r="AT1305" i="3"/>
  <c r="K1305" i="3" s="1"/>
  <c r="Z1310" i="3"/>
  <c r="AC1310" i="3" s="1"/>
  <c r="AG1306" i="3"/>
  <c r="AS1306" i="3" s="1"/>
  <c r="AO1311" i="3"/>
  <c r="AX1305" i="3"/>
  <c r="AY1305" i="3" s="1"/>
  <c r="AR1306" i="3"/>
  <c r="BB1304" i="3"/>
  <c r="BC1304" i="3"/>
  <c r="V1311" i="3"/>
  <c r="W1311" i="3" s="1"/>
  <c r="L1314" i="3"/>
  <c r="M1313" i="3"/>
  <c r="AL1305" i="3"/>
  <c r="AM1305" i="3" s="1"/>
  <c r="H1305" i="3" s="1"/>
  <c r="I1305" i="3" s="1"/>
  <c r="BA1305" i="3" s="1"/>
  <c r="X1310" i="3"/>
  <c r="AJ1311" i="3"/>
  <c r="P1311" i="3"/>
  <c r="X1311" i="3" s="1"/>
  <c r="AU1311" i="3"/>
  <c r="AV1311" i="3" s="1"/>
  <c r="R1312" i="3"/>
  <c r="S1312" i="3"/>
  <c r="T1312" i="3"/>
  <c r="O1312" i="3"/>
  <c r="AN1312" i="3"/>
  <c r="Q1312" i="3"/>
  <c r="AX1304" i="3"/>
  <c r="AY1304" i="3" s="1"/>
  <c r="AA1309" i="3"/>
  <c r="AB1309" i="3"/>
  <c r="AC1309" i="3"/>
  <c r="AF1307" i="3"/>
  <c r="AH1307" i="3" s="1"/>
  <c r="AI1307" i="3" s="1"/>
  <c r="AP1309" i="3"/>
  <c r="AQ1309" i="3" s="1"/>
  <c r="J1309" i="3" s="1"/>
  <c r="AG1308" i="3" l="1"/>
  <c r="AH1308" i="3"/>
  <c r="AI1308" i="3" s="1"/>
  <c r="AK1306" i="3"/>
  <c r="AL1306" i="3" s="1"/>
  <c r="AM1306" i="3" s="1"/>
  <c r="H1306" i="3" s="1"/>
  <c r="I1306" i="3" s="1"/>
  <c r="BA1306" i="3" s="1"/>
  <c r="AT1306" i="3"/>
  <c r="K1306" i="3" s="1"/>
  <c r="AX1306" i="3" s="1"/>
  <c r="AY1306" i="3" s="1"/>
  <c r="AK1308" i="3"/>
  <c r="AL1308" i="3" s="1"/>
  <c r="AM1308" i="3" s="1"/>
  <c r="H1308" i="3" s="1"/>
  <c r="I1308" i="3" s="1"/>
  <c r="BA1308" i="3" s="1"/>
  <c r="AR1307" i="3"/>
  <c r="Y1311" i="3"/>
  <c r="BB1305" i="3"/>
  <c r="BC1305" i="3"/>
  <c r="M1314" i="3"/>
  <c r="N1314" i="3" s="1"/>
  <c r="Y1310" i="3"/>
  <c r="AP1310" i="3"/>
  <c r="AQ1310" i="3" s="1"/>
  <c r="J1310" i="3" s="1"/>
  <c r="U1311" i="3"/>
  <c r="Z1311" i="3" s="1"/>
  <c r="S1313" i="3"/>
  <c r="Q1313" i="3"/>
  <c r="O1313" i="3"/>
  <c r="R1313" i="3"/>
  <c r="T1313" i="3"/>
  <c r="AN1313" i="3"/>
  <c r="AE1309" i="3"/>
  <c r="AD1309" i="3"/>
  <c r="V1312" i="3"/>
  <c r="W1312" i="3" s="1"/>
  <c r="AG1307" i="3"/>
  <c r="AK1307" i="3" s="1"/>
  <c r="AJ1312" i="3"/>
  <c r="P1312" i="3"/>
  <c r="X1312" i="3" s="1"/>
  <c r="AU1312" i="3"/>
  <c r="AV1312" i="3" s="1"/>
  <c r="AA1310" i="3"/>
  <c r="L1315" i="3"/>
  <c r="AS1308" i="3"/>
  <c r="AR1308" i="3"/>
  <c r="AO1312" i="3"/>
  <c r="N1313" i="3"/>
  <c r="AB1310" i="3"/>
  <c r="AT1308" i="3" l="1"/>
  <c r="K1308" i="3" s="1"/>
  <c r="AX1308" i="3" s="1"/>
  <c r="AY1308" i="3" s="1"/>
  <c r="U1312" i="3"/>
  <c r="Z1312" i="3" s="1"/>
  <c r="AC1312" i="3" s="1"/>
  <c r="Y1312" i="3"/>
  <c r="AB1312" i="3"/>
  <c r="M1315" i="3"/>
  <c r="AL1307" i="3"/>
  <c r="AM1307" i="3" s="1"/>
  <c r="H1307" i="3" s="1"/>
  <c r="I1307" i="3" s="1"/>
  <c r="BA1307" i="3" s="1"/>
  <c r="L1316" i="3"/>
  <c r="AD1310" i="3"/>
  <c r="AE1310" i="3"/>
  <c r="AF1309" i="3"/>
  <c r="AH1309" i="3" s="1"/>
  <c r="AI1309" i="3" s="1"/>
  <c r="AO1313" i="3"/>
  <c r="BB1306" i="3"/>
  <c r="BC1306" i="3"/>
  <c r="AS1307" i="3"/>
  <c r="AT1307" i="3" s="1"/>
  <c r="K1307" i="3" s="1"/>
  <c r="AB1311" i="3"/>
  <c r="AC1311" i="3"/>
  <c r="AA1311" i="3"/>
  <c r="AU1313" i="3"/>
  <c r="AV1313" i="3" s="1"/>
  <c r="AJ1313" i="3"/>
  <c r="P1313" i="3"/>
  <c r="X1313" i="3" s="1"/>
  <c r="AP1311" i="3"/>
  <c r="AQ1311" i="3" s="1"/>
  <c r="J1311" i="3" s="1"/>
  <c r="O1314" i="3"/>
  <c r="T1314" i="3"/>
  <c r="AN1314" i="3"/>
  <c r="S1314" i="3"/>
  <c r="R1314" i="3"/>
  <c r="Q1314" i="3"/>
  <c r="V1313" i="3"/>
  <c r="W1313" i="3" s="1"/>
  <c r="U1313" i="3" l="1"/>
  <c r="Z1313" i="3" s="1"/>
  <c r="AA1312" i="3"/>
  <c r="AG1309" i="3"/>
  <c r="AK1309" i="3" s="1"/>
  <c r="AP1312" i="3"/>
  <c r="AQ1312" i="3" s="1"/>
  <c r="J1312" i="3" s="1"/>
  <c r="BC1308" i="3"/>
  <c r="BB1308" i="3"/>
  <c r="AR1309" i="3"/>
  <c r="R1315" i="3"/>
  <c r="S1315" i="3"/>
  <c r="AN1315" i="3"/>
  <c r="O1315" i="3"/>
  <c r="T1315" i="3"/>
  <c r="Q1315" i="3"/>
  <c r="L1317" i="3"/>
  <c r="AO1314" i="3"/>
  <c r="AE1312" i="3"/>
  <c r="AD1312" i="3"/>
  <c r="M1316" i="3"/>
  <c r="N1316" i="3" s="1"/>
  <c r="AE1311" i="3"/>
  <c r="AD1311" i="3"/>
  <c r="AF1310" i="3"/>
  <c r="AG1310" i="3" s="1"/>
  <c r="BC1307" i="3"/>
  <c r="BB1307" i="3"/>
  <c r="AX1307" i="3"/>
  <c r="AY1307" i="3" s="1"/>
  <c r="P1314" i="3"/>
  <c r="U1314" i="3" s="1"/>
  <c r="AU1314" i="3"/>
  <c r="AV1314" i="3" s="1"/>
  <c r="AJ1314" i="3"/>
  <c r="V1314" i="3"/>
  <c r="W1314" i="3" s="1"/>
  <c r="AB1313" i="3"/>
  <c r="AC1313" i="3"/>
  <c r="AA1313" i="3"/>
  <c r="Y1313" i="3"/>
  <c r="AP1313" i="3"/>
  <c r="AQ1313" i="3" s="1"/>
  <c r="J1313" i="3" s="1"/>
  <c r="N1315" i="3"/>
  <c r="AS1309" i="3" l="1"/>
  <c r="AT1309" i="3" s="1"/>
  <c r="K1309" i="3" s="1"/>
  <c r="AX1309" i="3" s="1"/>
  <c r="AY1309" i="3" s="1"/>
  <c r="AH1310" i="3"/>
  <c r="AI1310" i="3" s="1"/>
  <c r="AK1310" i="3" s="1"/>
  <c r="AO1315" i="3"/>
  <c r="Z1314" i="3"/>
  <c r="AC1314" i="3" s="1"/>
  <c r="AR1310" i="3"/>
  <c r="AF1312" i="3"/>
  <c r="AH1312" i="3" s="1"/>
  <c r="AI1312" i="3" s="1"/>
  <c r="M1317" i="3"/>
  <c r="N1317" i="3" s="1"/>
  <c r="AE1313" i="3"/>
  <c r="AD1313" i="3"/>
  <c r="V1315" i="3"/>
  <c r="W1315" i="3" s="1"/>
  <c r="L1318" i="3"/>
  <c r="X1314" i="3"/>
  <c r="AL1309" i="3"/>
  <c r="AM1309" i="3" s="1"/>
  <c r="H1309" i="3" s="1"/>
  <c r="I1309" i="3" s="1"/>
  <c r="BA1309" i="3" s="1"/>
  <c r="AF1311" i="3"/>
  <c r="AH1311" i="3" s="1"/>
  <c r="AI1311" i="3" s="1"/>
  <c r="S1316" i="3"/>
  <c r="R1316" i="3"/>
  <c r="T1316" i="3"/>
  <c r="O1316" i="3"/>
  <c r="AN1316" i="3"/>
  <c r="Q1316" i="3"/>
  <c r="P1315" i="3"/>
  <c r="X1315" i="3" s="1"/>
  <c r="AJ1315" i="3"/>
  <c r="AU1315" i="3"/>
  <c r="AV1315" i="3" s="1"/>
  <c r="AS1310" i="3" l="1"/>
  <c r="AT1310" i="3" s="1"/>
  <c r="K1310" i="3" s="1"/>
  <c r="AG1311" i="3"/>
  <c r="AB1314" i="3"/>
  <c r="AD1314" i="3" s="1"/>
  <c r="AG1312" i="3"/>
  <c r="AS1312" i="3" s="1"/>
  <c r="Y1315" i="3"/>
  <c r="BB1309" i="3"/>
  <c r="BC1309" i="3"/>
  <c r="AS1311" i="3"/>
  <c r="AR1311" i="3"/>
  <c r="AF1313" i="3"/>
  <c r="AG1313" i="3" s="1"/>
  <c r="M1318" i="3"/>
  <c r="AA1314" i="3"/>
  <c r="L1319" i="3"/>
  <c r="P1316" i="3"/>
  <c r="X1316" i="3" s="1"/>
  <c r="AJ1316" i="3"/>
  <c r="AU1316" i="3"/>
  <c r="AV1316" i="3" s="1"/>
  <c r="R1317" i="3"/>
  <c r="AN1317" i="3"/>
  <c r="S1317" i="3"/>
  <c r="Q1317" i="3"/>
  <c r="O1317" i="3"/>
  <c r="T1317" i="3"/>
  <c r="U1315" i="3"/>
  <c r="Z1315" i="3" s="1"/>
  <c r="AO1316" i="3"/>
  <c r="AR1312" i="3"/>
  <c r="V1316" i="3"/>
  <c r="W1316" i="3" s="1"/>
  <c r="Y1314" i="3"/>
  <c r="AP1314" i="3"/>
  <c r="AQ1314" i="3" s="1"/>
  <c r="J1314" i="3" s="1"/>
  <c r="AK1311" i="3"/>
  <c r="AL1310" i="3"/>
  <c r="AM1310" i="3" s="1"/>
  <c r="H1310" i="3" s="1"/>
  <c r="I1310" i="3" s="1"/>
  <c r="BA1310" i="3" s="1"/>
  <c r="AE1314" i="3" l="1"/>
  <c r="AF1314" i="3" s="1"/>
  <c r="AG1314" i="3" s="1"/>
  <c r="AK1312" i="3"/>
  <c r="AL1312" i="3" s="1"/>
  <c r="AM1312" i="3" s="1"/>
  <c r="H1312" i="3" s="1"/>
  <c r="I1312" i="3" s="1"/>
  <c r="BA1312" i="3" s="1"/>
  <c r="AO1317" i="3"/>
  <c r="AH1313" i="3"/>
  <c r="AI1313" i="3" s="1"/>
  <c r="AS1313" i="3" s="1"/>
  <c r="U1316" i="3"/>
  <c r="Z1316" i="3" s="1"/>
  <c r="AC1316" i="3" s="1"/>
  <c r="AT1311" i="3"/>
  <c r="K1311" i="3" s="1"/>
  <c r="AA1315" i="3"/>
  <c r="AC1315" i="3"/>
  <c r="AB1315" i="3"/>
  <c r="R1318" i="3"/>
  <c r="S1318" i="3"/>
  <c r="Q1318" i="3"/>
  <c r="T1318" i="3"/>
  <c r="AN1318" i="3"/>
  <c r="O1318" i="3"/>
  <c r="BB1310" i="3"/>
  <c r="BC1310" i="3"/>
  <c r="V1317" i="3"/>
  <c r="W1317" i="3" s="1"/>
  <c r="AL1311" i="3"/>
  <c r="AM1311" i="3" s="1"/>
  <c r="H1311" i="3" s="1"/>
  <c r="I1311" i="3" s="1"/>
  <c r="BA1311" i="3" s="1"/>
  <c r="AT1312" i="3"/>
  <c r="K1312" i="3" s="1"/>
  <c r="L1320" i="3"/>
  <c r="Y1316" i="3"/>
  <c r="AX1310" i="3"/>
  <c r="AY1310" i="3" s="1"/>
  <c r="N1318" i="3"/>
  <c r="P1317" i="3"/>
  <c r="X1317" i="3" s="1"/>
  <c r="AU1317" i="3"/>
  <c r="AV1317" i="3" s="1"/>
  <c r="AJ1317" i="3"/>
  <c r="M1319" i="3"/>
  <c r="N1319" i="3" s="1"/>
  <c r="AP1315" i="3"/>
  <c r="AQ1315" i="3" s="1"/>
  <c r="J1315" i="3" s="1"/>
  <c r="AH1314" i="3" l="1"/>
  <c r="AI1314" i="3" s="1"/>
  <c r="AS1314" i="3" s="1"/>
  <c r="AK1313" i="3"/>
  <c r="AL1313" i="3" s="1"/>
  <c r="AM1313" i="3" s="1"/>
  <c r="H1313" i="3" s="1"/>
  <c r="I1313" i="3" s="1"/>
  <c r="BA1313" i="3" s="1"/>
  <c r="AA1316" i="3"/>
  <c r="AP1316" i="3"/>
  <c r="AQ1316" i="3" s="1"/>
  <c r="J1316" i="3" s="1"/>
  <c r="AB1316" i="3"/>
  <c r="AE1316" i="3" s="1"/>
  <c r="AX1311" i="3"/>
  <c r="AY1311" i="3" s="1"/>
  <c r="AR1313" i="3"/>
  <c r="AT1313" i="3" s="1"/>
  <c r="K1313" i="3" s="1"/>
  <c r="AO1318" i="3"/>
  <c r="Y1317" i="3"/>
  <c r="BB1311" i="3"/>
  <c r="BC1311" i="3"/>
  <c r="BC1312" i="3"/>
  <c r="BB1312" i="3"/>
  <c r="AX1312" i="3"/>
  <c r="AY1312" i="3" s="1"/>
  <c r="V1318" i="3"/>
  <c r="W1318" i="3" s="1"/>
  <c r="AN1319" i="3"/>
  <c r="R1319" i="3"/>
  <c r="S1319" i="3"/>
  <c r="T1319" i="3"/>
  <c r="Q1319" i="3"/>
  <c r="O1319" i="3"/>
  <c r="U1317" i="3"/>
  <c r="Z1317" i="3" s="1"/>
  <c r="P1318" i="3"/>
  <c r="X1318" i="3" s="1"/>
  <c r="AU1318" i="3"/>
  <c r="AV1318" i="3" s="1"/>
  <c r="AJ1318" i="3"/>
  <c r="M1320" i="3"/>
  <c r="N1320" i="3" s="1"/>
  <c r="AE1315" i="3"/>
  <c r="AD1315" i="3"/>
  <c r="L1321" i="3"/>
  <c r="AR1314" i="3" l="1"/>
  <c r="AK1314" i="3"/>
  <c r="AL1314" i="3" s="1"/>
  <c r="AM1314" i="3" s="1"/>
  <c r="H1314" i="3" s="1"/>
  <c r="I1314" i="3" s="1"/>
  <c r="BA1314" i="3" s="1"/>
  <c r="BC1314" i="3" s="1"/>
  <c r="AD1316" i="3"/>
  <c r="Y1318" i="3"/>
  <c r="V1319" i="3"/>
  <c r="W1319" i="3" s="1"/>
  <c r="S1320" i="3"/>
  <c r="Q1320" i="3"/>
  <c r="T1320" i="3"/>
  <c r="O1320" i="3"/>
  <c r="R1320" i="3"/>
  <c r="AN1320" i="3"/>
  <c r="AF1316" i="3"/>
  <c r="AB1317" i="3"/>
  <c r="AC1317" i="3"/>
  <c r="AA1317" i="3"/>
  <c r="L1322" i="3"/>
  <c r="AJ1319" i="3"/>
  <c r="P1319" i="3"/>
  <c r="U1319" i="3" s="1"/>
  <c r="AU1319" i="3"/>
  <c r="AV1319" i="3" s="1"/>
  <c r="AX1313" i="3"/>
  <c r="AY1313" i="3" s="1"/>
  <c r="AO1319" i="3"/>
  <c r="U1318" i="3"/>
  <c r="Z1318" i="3" s="1"/>
  <c r="AP1317" i="3"/>
  <c r="AQ1317" i="3" s="1"/>
  <c r="J1317" i="3" s="1"/>
  <c r="BB1313" i="3"/>
  <c r="BC1313" i="3"/>
  <c r="AF1315" i="3"/>
  <c r="AH1315" i="3" s="1"/>
  <c r="AI1315" i="3" s="1"/>
  <c r="AG1315" i="3"/>
  <c r="M1321" i="3"/>
  <c r="AT1314" i="3"/>
  <c r="K1314" i="3" s="1"/>
  <c r="AH1316" i="3" l="1"/>
  <c r="AI1316" i="3" s="1"/>
  <c r="AR1316" i="3" s="1"/>
  <c r="BB1314" i="3"/>
  <c r="AG1316" i="3"/>
  <c r="AK1316" i="3" s="1"/>
  <c r="AO1320" i="3"/>
  <c r="Z1319" i="3"/>
  <c r="AC1319" i="3" s="1"/>
  <c r="AS1315" i="3"/>
  <c r="AR1315" i="3"/>
  <c r="R1321" i="3"/>
  <c r="AN1321" i="3"/>
  <c r="O1321" i="3"/>
  <c r="S1321" i="3"/>
  <c r="Q1321" i="3"/>
  <c r="T1321" i="3"/>
  <c r="X1319" i="3"/>
  <c r="L1323" i="3"/>
  <c r="AX1314" i="3"/>
  <c r="AY1314" i="3" s="1"/>
  <c r="N1321" i="3"/>
  <c r="AA1318" i="3"/>
  <c r="AB1318" i="3"/>
  <c r="AC1318" i="3"/>
  <c r="AK1315" i="3"/>
  <c r="M1322" i="3"/>
  <c r="N1322" i="3" s="1"/>
  <c r="V1320" i="3"/>
  <c r="W1320" i="3" s="1"/>
  <c r="AP1318" i="3"/>
  <c r="AQ1318" i="3" s="1"/>
  <c r="J1318" i="3" s="1"/>
  <c r="AD1317" i="3"/>
  <c r="AE1317" i="3"/>
  <c r="AJ1320" i="3"/>
  <c r="AU1320" i="3"/>
  <c r="AV1320" i="3" s="1"/>
  <c r="P1320" i="3"/>
  <c r="X1320" i="3" s="1"/>
  <c r="AS1316" i="3" l="1"/>
  <c r="AB1319" i="3"/>
  <c r="AT1315" i="3"/>
  <c r="K1315" i="3" s="1"/>
  <c r="AX1315" i="3" s="1"/>
  <c r="AY1315" i="3" s="1"/>
  <c r="AO1321" i="3"/>
  <c r="AT1316" i="3"/>
  <c r="K1316" i="3" s="1"/>
  <c r="AX1316" i="3" s="1"/>
  <c r="AY1316" i="3" s="1"/>
  <c r="AA1319" i="3"/>
  <c r="Y1320" i="3"/>
  <c r="AL1315" i="3"/>
  <c r="AM1315" i="3" s="1"/>
  <c r="H1315" i="3" s="1"/>
  <c r="I1315" i="3" s="1"/>
  <c r="BA1315" i="3" s="1"/>
  <c r="AD1319" i="3"/>
  <c r="AE1319" i="3"/>
  <c r="AJ1321" i="3"/>
  <c r="P1321" i="3"/>
  <c r="X1321" i="3" s="1"/>
  <c r="AU1321" i="3"/>
  <c r="AV1321" i="3" s="1"/>
  <c r="AE1318" i="3"/>
  <c r="AD1318" i="3"/>
  <c r="AP1319" i="3"/>
  <c r="AQ1319" i="3" s="1"/>
  <c r="J1319" i="3" s="1"/>
  <c r="Y1319" i="3"/>
  <c r="M1323" i="3"/>
  <c r="N1323" i="3" s="1"/>
  <c r="AL1316" i="3"/>
  <c r="AM1316" i="3" s="1"/>
  <c r="H1316" i="3" s="1"/>
  <c r="I1316" i="3" s="1"/>
  <c r="BA1316" i="3" s="1"/>
  <c r="U1320" i="3"/>
  <c r="Z1320" i="3" s="1"/>
  <c r="R1322" i="3"/>
  <c r="S1322" i="3"/>
  <c r="AN1322" i="3"/>
  <c r="O1322" i="3"/>
  <c r="Q1322" i="3"/>
  <c r="T1322" i="3"/>
  <c r="AF1317" i="3"/>
  <c r="AG1317" i="3" s="1"/>
  <c r="L1324" i="3"/>
  <c r="AH1317" i="3"/>
  <c r="AI1317" i="3" s="1"/>
  <c r="V1321" i="3"/>
  <c r="W1321" i="3" s="1"/>
  <c r="AO1322" i="3" l="1"/>
  <c r="U1321" i="3"/>
  <c r="Z1321" i="3" s="1"/>
  <c r="AC1321" i="3" s="1"/>
  <c r="BC1315" i="3"/>
  <c r="BB1315" i="3"/>
  <c r="Y1321" i="3"/>
  <c r="BC1316" i="3"/>
  <c r="BB1316" i="3"/>
  <c r="AF1318" i="3"/>
  <c r="AG1318" i="3" s="1"/>
  <c r="L1325" i="3"/>
  <c r="AF1319" i="3"/>
  <c r="AH1319" i="3" s="1"/>
  <c r="AI1319" i="3" s="1"/>
  <c r="V1322" i="3"/>
  <c r="W1322" i="3" s="1"/>
  <c r="M1324" i="3"/>
  <c r="P1322" i="3"/>
  <c r="X1322" i="3" s="1"/>
  <c r="AU1322" i="3"/>
  <c r="AV1322" i="3" s="1"/>
  <c r="AJ1322" i="3"/>
  <c r="AR1317" i="3"/>
  <c r="AS1317" i="3"/>
  <c r="Q1323" i="3"/>
  <c r="O1323" i="3"/>
  <c r="AN1323" i="3"/>
  <c r="R1323" i="3"/>
  <c r="S1323" i="3"/>
  <c r="T1323" i="3"/>
  <c r="AK1317" i="3"/>
  <c r="AA1320" i="3"/>
  <c r="AC1320" i="3"/>
  <c r="AB1320" i="3"/>
  <c r="AP1320" i="3"/>
  <c r="AQ1320" i="3" s="1"/>
  <c r="J1320" i="3" s="1"/>
  <c r="AA1321" i="3" l="1"/>
  <c r="AP1321" i="3"/>
  <c r="AQ1321" i="3" s="1"/>
  <c r="J1321" i="3" s="1"/>
  <c r="AO1323" i="3"/>
  <c r="AB1321" i="3"/>
  <c r="AE1321" i="3" s="1"/>
  <c r="Y1322" i="3"/>
  <c r="AR1319" i="3"/>
  <c r="T1324" i="3"/>
  <c r="R1324" i="3"/>
  <c r="S1324" i="3"/>
  <c r="Q1324" i="3"/>
  <c r="AN1324" i="3"/>
  <c r="O1324" i="3"/>
  <c r="V1323" i="3"/>
  <c r="W1323" i="3" s="1"/>
  <c r="AG1319" i="3"/>
  <c r="AK1319" i="3" s="1"/>
  <c r="L1326" i="3"/>
  <c r="U1322" i="3"/>
  <c r="Z1322" i="3" s="1"/>
  <c r="AJ1323" i="3"/>
  <c r="P1323" i="3"/>
  <c r="U1323" i="3" s="1"/>
  <c r="AU1323" i="3"/>
  <c r="AV1323" i="3" s="1"/>
  <c r="AT1317" i="3"/>
  <c r="K1317" i="3" s="1"/>
  <c r="M1325" i="3"/>
  <c r="N1325" i="3" s="1"/>
  <c r="AE1320" i="3"/>
  <c r="AD1320" i="3"/>
  <c r="AL1317" i="3"/>
  <c r="AM1317" i="3" s="1"/>
  <c r="H1317" i="3" s="1"/>
  <c r="I1317" i="3" s="1"/>
  <c r="BA1317" i="3" s="1"/>
  <c r="AH1318" i="3"/>
  <c r="AI1318" i="3" s="1"/>
  <c r="AK1318" i="3" s="1"/>
  <c r="N1324" i="3"/>
  <c r="AD1321" i="3" l="1"/>
  <c r="X1323" i="3"/>
  <c r="Y1323" i="3" s="1"/>
  <c r="AS1319" i="3"/>
  <c r="AT1319" i="3" s="1"/>
  <c r="K1319" i="3" s="1"/>
  <c r="AL1318" i="3"/>
  <c r="AM1318" i="3" s="1"/>
  <c r="H1318" i="3" s="1"/>
  <c r="I1318" i="3" s="1"/>
  <c r="BA1318" i="3" s="1"/>
  <c r="BC1317" i="3"/>
  <c r="BB1317" i="3"/>
  <c r="AH1320" i="3"/>
  <c r="AI1320" i="3" s="1"/>
  <c r="Z1323" i="3"/>
  <c r="AP1323" i="3" s="1"/>
  <c r="AQ1323" i="3" s="1"/>
  <c r="J1323" i="3" s="1"/>
  <c r="V1324" i="3"/>
  <c r="W1324" i="3" s="1"/>
  <c r="AF1320" i="3"/>
  <c r="AG1320" i="3" s="1"/>
  <c r="AF1321" i="3"/>
  <c r="AG1321" i="3" s="1"/>
  <c r="S1325" i="3"/>
  <c r="AN1325" i="3"/>
  <c r="Q1325" i="3"/>
  <c r="R1325" i="3"/>
  <c r="T1325" i="3"/>
  <c r="O1325" i="3"/>
  <c r="AO1324" i="3"/>
  <c r="AX1317" i="3"/>
  <c r="AY1317" i="3" s="1"/>
  <c r="L1327" i="3"/>
  <c r="P1324" i="3"/>
  <c r="X1324" i="3" s="1"/>
  <c r="AJ1324" i="3"/>
  <c r="AU1324" i="3"/>
  <c r="AV1324" i="3" s="1"/>
  <c r="M1326" i="3"/>
  <c r="AC1322" i="3"/>
  <c r="AB1322" i="3"/>
  <c r="AA1322" i="3"/>
  <c r="AR1318" i="3"/>
  <c r="AS1318" i="3"/>
  <c r="AL1319" i="3"/>
  <c r="AM1319" i="3" s="1"/>
  <c r="H1319" i="3" s="1"/>
  <c r="I1319" i="3" s="1"/>
  <c r="BA1319" i="3" s="1"/>
  <c r="AP1322" i="3"/>
  <c r="AQ1322" i="3" s="1"/>
  <c r="J1322" i="3" s="1"/>
  <c r="AH1321" i="3" l="1"/>
  <c r="AI1321" i="3" s="1"/>
  <c r="AK1321" i="3" s="1"/>
  <c r="AL1321" i="3" s="1"/>
  <c r="AM1321" i="3" s="1"/>
  <c r="H1321" i="3" s="1"/>
  <c r="I1321" i="3" s="1"/>
  <c r="BA1321" i="3" s="1"/>
  <c r="U1324" i="3"/>
  <c r="Z1324" i="3" s="1"/>
  <c r="AB1324" i="3" s="1"/>
  <c r="AO1325" i="3"/>
  <c r="Y1324" i="3"/>
  <c r="BC1319" i="3"/>
  <c r="BB1319" i="3"/>
  <c r="BB1318" i="3"/>
  <c r="BC1318" i="3"/>
  <c r="P1325" i="3"/>
  <c r="U1325" i="3" s="1"/>
  <c r="AJ1325" i="3"/>
  <c r="AU1325" i="3"/>
  <c r="AV1325" i="3" s="1"/>
  <c r="AB1323" i="3"/>
  <c r="AC1323" i="3"/>
  <c r="AA1323" i="3"/>
  <c r="Q1326" i="3"/>
  <c r="T1326" i="3"/>
  <c r="R1326" i="3"/>
  <c r="S1326" i="3"/>
  <c r="O1326" i="3"/>
  <c r="AN1326" i="3"/>
  <c r="AX1319" i="3"/>
  <c r="AY1319" i="3" s="1"/>
  <c r="L1328" i="3"/>
  <c r="M1327" i="3"/>
  <c r="V1325" i="3"/>
  <c r="W1325" i="3" s="1"/>
  <c r="AR1320" i="3"/>
  <c r="AS1320" i="3"/>
  <c r="AK1320" i="3"/>
  <c r="AA1324" i="3"/>
  <c r="AD1322" i="3"/>
  <c r="AE1322" i="3"/>
  <c r="AT1318" i="3"/>
  <c r="K1318" i="3" s="1"/>
  <c r="N1326" i="3"/>
  <c r="AS1321" i="3" l="1"/>
  <c r="AT1321" i="3" s="1"/>
  <c r="K1321" i="3" s="1"/>
  <c r="AR1321" i="3"/>
  <c r="AP1324" i="3"/>
  <c r="AQ1324" i="3" s="1"/>
  <c r="J1324" i="3" s="1"/>
  <c r="X1325" i="3"/>
  <c r="AC1324" i="3"/>
  <c r="AE1324" i="3" s="1"/>
  <c r="AT1320" i="3"/>
  <c r="K1320" i="3" s="1"/>
  <c r="Z1325" i="3"/>
  <c r="AC1325" i="3" s="1"/>
  <c r="V1326" i="3"/>
  <c r="W1326" i="3" s="1"/>
  <c r="R1327" i="3"/>
  <c r="S1327" i="3"/>
  <c r="AN1327" i="3"/>
  <c r="T1327" i="3"/>
  <c r="O1327" i="3"/>
  <c r="Q1327" i="3"/>
  <c r="AF1322" i="3"/>
  <c r="AH1322" i="3" s="1"/>
  <c r="AI1322" i="3" s="1"/>
  <c r="L1329" i="3"/>
  <c r="M1328" i="3"/>
  <c r="AD1324" i="3"/>
  <c r="P1326" i="3"/>
  <c r="X1326" i="3" s="1"/>
  <c r="AU1326" i="3"/>
  <c r="AV1326" i="3" s="1"/>
  <c r="AJ1326" i="3"/>
  <c r="AL1320" i="3"/>
  <c r="AM1320" i="3" s="1"/>
  <c r="H1320" i="3" s="1"/>
  <c r="I1320" i="3" s="1"/>
  <c r="BA1320" i="3" s="1"/>
  <c r="AO1326" i="3"/>
  <c r="AX1318" i="3"/>
  <c r="AY1318" i="3" s="1"/>
  <c r="N1327" i="3"/>
  <c r="AE1323" i="3"/>
  <c r="AD1323" i="3"/>
  <c r="Y1325" i="3"/>
  <c r="AB1325" i="3" l="1"/>
  <c r="AP1325" i="3"/>
  <c r="AQ1325" i="3" s="1"/>
  <c r="J1325" i="3" s="1"/>
  <c r="AA1325" i="3"/>
  <c r="AX1320" i="3"/>
  <c r="AY1320" i="3" s="1"/>
  <c r="AG1322" i="3"/>
  <c r="AK1322" i="3" s="1"/>
  <c r="AR1322" i="3"/>
  <c r="Y1326" i="3"/>
  <c r="AF1323" i="3"/>
  <c r="AH1323" i="3" s="1"/>
  <c r="AI1323" i="3" s="1"/>
  <c r="AF1324" i="3"/>
  <c r="AH1324" i="3" s="1"/>
  <c r="AI1324" i="3" s="1"/>
  <c r="AJ1327" i="3"/>
  <c r="P1327" i="3"/>
  <c r="X1327" i="3" s="1"/>
  <c r="AU1327" i="3"/>
  <c r="AV1327" i="3" s="1"/>
  <c r="U1326" i="3"/>
  <c r="Z1326" i="3" s="1"/>
  <c r="BB1320" i="3"/>
  <c r="BC1320" i="3"/>
  <c r="AN1328" i="3"/>
  <c r="R1328" i="3"/>
  <c r="S1328" i="3"/>
  <c r="Q1328" i="3"/>
  <c r="T1328" i="3"/>
  <c r="O1328" i="3"/>
  <c r="BC1321" i="3"/>
  <c r="N1328" i="3"/>
  <c r="AE1325" i="3"/>
  <c r="AD1325" i="3"/>
  <c r="AX1321" i="3"/>
  <c r="AY1321" i="3" s="1"/>
  <c r="BB1321" i="3"/>
  <c r="M1329" i="3"/>
  <c r="N1329" i="3" s="1"/>
  <c r="V1327" i="3"/>
  <c r="W1327" i="3" s="1"/>
  <c r="L1330" i="3"/>
  <c r="AO1327" i="3"/>
  <c r="U1327" i="3" l="1"/>
  <c r="Z1327" i="3" s="1"/>
  <c r="AG1324" i="3"/>
  <c r="AS1324" i="3" s="1"/>
  <c r="AS1322" i="3"/>
  <c r="AT1322" i="3" s="1"/>
  <c r="K1322" i="3" s="1"/>
  <c r="AX1322" i="3" s="1"/>
  <c r="AY1322" i="3" s="1"/>
  <c r="AG1323" i="3"/>
  <c r="AK1323" i="3" s="1"/>
  <c r="Y1327" i="3"/>
  <c r="AR1323" i="3"/>
  <c r="AF1325" i="3"/>
  <c r="AG1325" i="3" s="1"/>
  <c r="P1328" i="3"/>
  <c r="U1328" i="3" s="1"/>
  <c r="AU1328" i="3"/>
  <c r="AV1328" i="3" s="1"/>
  <c r="AJ1328" i="3"/>
  <c r="AC1326" i="3"/>
  <c r="AA1326" i="3"/>
  <c r="AB1326" i="3"/>
  <c r="AR1324" i="3"/>
  <c r="AL1322" i="3"/>
  <c r="AM1322" i="3" s="1"/>
  <c r="H1322" i="3" s="1"/>
  <c r="I1322" i="3" s="1"/>
  <c r="BA1322" i="3" s="1"/>
  <c r="V1328" i="3"/>
  <c r="W1328" i="3" s="1"/>
  <c r="AO1328" i="3"/>
  <c r="L1331" i="3"/>
  <c r="AP1326" i="3"/>
  <c r="AQ1326" i="3" s="1"/>
  <c r="J1326" i="3" s="1"/>
  <c r="Q1329" i="3"/>
  <c r="AN1329" i="3"/>
  <c r="R1329" i="3"/>
  <c r="T1329" i="3"/>
  <c r="S1329" i="3"/>
  <c r="O1329" i="3"/>
  <c r="M1330" i="3"/>
  <c r="N1330" i="3" s="1"/>
  <c r="AA1327" i="3" l="1"/>
  <c r="AC1327" i="3"/>
  <c r="AP1327" i="3"/>
  <c r="AQ1327" i="3" s="1"/>
  <c r="J1327" i="3" s="1"/>
  <c r="AB1327" i="3"/>
  <c r="AK1324" i="3"/>
  <c r="AS1323" i="3"/>
  <c r="AH1325" i="3"/>
  <c r="AI1325" i="3" s="1"/>
  <c r="AS1325" i="3" s="1"/>
  <c r="X1328" i="3"/>
  <c r="Y1328" i="3" s="1"/>
  <c r="Z1328" i="3"/>
  <c r="AO1329" i="3"/>
  <c r="V1329" i="3"/>
  <c r="W1329" i="3" s="1"/>
  <c r="AD1326" i="3"/>
  <c r="AE1326" i="3"/>
  <c r="AL1323" i="3"/>
  <c r="AM1323" i="3" s="1"/>
  <c r="H1323" i="3" s="1"/>
  <c r="I1323" i="3" s="1"/>
  <c r="BA1323" i="3" s="1"/>
  <c r="AE1327" i="3"/>
  <c r="AD1327" i="3"/>
  <c r="R1330" i="3"/>
  <c r="T1330" i="3"/>
  <c r="O1330" i="3"/>
  <c r="S1330" i="3"/>
  <c r="Q1330" i="3"/>
  <c r="AN1330" i="3"/>
  <c r="AJ1329" i="3"/>
  <c r="P1329" i="3"/>
  <c r="X1329" i="3" s="1"/>
  <c r="AU1329" i="3"/>
  <c r="AV1329" i="3" s="1"/>
  <c r="AL1324" i="3"/>
  <c r="AM1324" i="3" s="1"/>
  <c r="H1324" i="3" s="1"/>
  <c r="I1324" i="3" s="1"/>
  <c r="BA1324" i="3" s="1"/>
  <c r="AT1323" i="3"/>
  <c r="K1323" i="3" s="1"/>
  <c r="L1332" i="3"/>
  <c r="BB1322" i="3"/>
  <c r="BC1322" i="3"/>
  <c r="M1331" i="3"/>
  <c r="AK1325" i="3"/>
  <c r="AT1324" i="3"/>
  <c r="K1324" i="3" s="1"/>
  <c r="AR1325" i="3" l="1"/>
  <c r="AA1328" i="3"/>
  <c r="AC1328" i="3"/>
  <c r="AP1328" i="3"/>
  <c r="AQ1328" i="3" s="1"/>
  <c r="J1328" i="3" s="1"/>
  <c r="AB1328" i="3"/>
  <c r="AT1325" i="3"/>
  <c r="K1325" i="3" s="1"/>
  <c r="AX1325" i="3" s="1"/>
  <c r="AY1325" i="3" s="1"/>
  <c r="U1329" i="3"/>
  <c r="Z1329" i="3" s="1"/>
  <c r="AB1329" i="3" s="1"/>
  <c r="BC1323" i="3"/>
  <c r="BB1323" i="3"/>
  <c r="BC1324" i="3"/>
  <c r="BB1324" i="3"/>
  <c r="AX1324" i="3"/>
  <c r="AY1324" i="3" s="1"/>
  <c r="L1333" i="3"/>
  <c r="AL1325" i="3"/>
  <c r="AM1325" i="3" s="1"/>
  <c r="H1325" i="3" s="1"/>
  <c r="I1325" i="3" s="1"/>
  <c r="BA1325" i="3" s="1"/>
  <c r="AF1326" i="3"/>
  <c r="AG1326" i="3" s="1"/>
  <c r="AF1327" i="3"/>
  <c r="AG1327" i="3" s="1"/>
  <c r="Y1329" i="3"/>
  <c r="R1331" i="3"/>
  <c r="S1331" i="3"/>
  <c r="T1331" i="3"/>
  <c r="O1331" i="3"/>
  <c r="Q1331" i="3"/>
  <c r="AN1331" i="3"/>
  <c r="V1330" i="3"/>
  <c r="W1330" i="3" s="1"/>
  <c r="AX1323" i="3"/>
  <c r="AY1323" i="3" s="1"/>
  <c r="AU1330" i="3"/>
  <c r="AV1330" i="3" s="1"/>
  <c r="P1330" i="3"/>
  <c r="U1330" i="3" s="1"/>
  <c r="AJ1330" i="3"/>
  <c r="N1331" i="3"/>
  <c r="M1332" i="3"/>
  <c r="AO1330" i="3"/>
  <c r="AE1328" i="3" l="1"/>
  <c r="AD1328" i="3"/>
  <c r="AP1329" i="3"/>
  <c r="AQ1329" i="3" s="1"/>
  <c r="J1329" i="3" s="1"/>
  <c r="AA1329" i="3"/>
  <c r="AC1329" i="3"/>
  <c r="AD1329" i="3" s="1"/>
  <c r="AH1326" i="3"/>
  <c r="AI1326" i="3" s="1"/>
  <c r="AK1326" i="3" s="1"/>
  <c r="Z1330" i="3"/>
  <c r="AC1330" i="3" s="1"/>
  <c r="AO1331" i="3"/>
  <c r="X1330" i="3"/>
  <c r="BB1325" i="3"/>
  <c r="BC1325" i="3"/>
  <c r="M1333" i="3"/>
  <c r="AF1328" i="3"/>
  <c r="AG1328" i="3" s="1"/>
  <c r="AE1329" i="3"/>
  <c r="AH1327" i="3"/>
  <c r="AI1327" i="3" s="1"/>
  <c r="AK1327" i="3" s="1"/>
  <c r="V1331" i="3"/>
  <c r="W1331" i="3" s="1"/>
  <c r="S1332" i="3"/>
  <c r="AN1332" i="3"/>
  <c r="Q1332" i="3"/>
  <c r="R1332" i="3"/>
  <c r="O1332" i="3"/>
  <c r="T1332" i="3"/>
  <c r="N1332" i="3"/>
  <c r="L1334" i="3"/>
  <c r="P1331" i="3"/>
  <c r="X1331" i="3" s="1"/>
  <c r="AJ1331" i="3"/>
  <c r="AU1331" i="3"/>
  <c r="AV1331" i="3" s="1"/>
  <c r="AR1326" i="3" l="1"/>
  <c r="AS1326" i="3"/>
  <c r="AP1330" i="3"/>
  <c r="AQ1330" i="3" s="1"/>
  <c r="J1330" i="3" s="1"/>
  <c r="AB1330" i="3"/>
  <c r="AE1330" i="3" s="1"/>
  <c r="Y1330" i="3"/>
  <c r="AH1328" i="3"/>
  <c r="AI1328" i="3" s="1"/>
  <c r="AR1328" i="3" s="1"/>
  <c r="AA1330" i="3"/>
  <c r="AO1332" i="3"/>
  <c r="Y1331" i="3"/>
  <c r="AF1329" i="3"/>
  <c r="AG1329" i="3" s="1"/>
  <c r="S1333" i="3"/>
  <c r="R1333" i="3"/>
  <c r="AN1333" i="3"/>
  <c r="Q1333" i="3"/>
  <c r="O1333" i="3"/>
  <c r="T1333" i="3"/>
  <c r="U1331" i="3"/>
  <c r="Z1331" i="3" s="1"/>
  <c r="AP1331" i="3" s="1"/>
  <c r="AQ1331" i="3" s="1"/>
  <c r="J1331" i="3" s="1"/>
  <c r="AT1326" i="3"/>
  <c r="K1326" i="3" s="1"/>
  <c r="L1335" i="3"/>
  <c r="P1332" i="3"/>
  <c r="X1332" i="3" s="1"/>
  <c r="AJ1332" i="3"/>
  <c r="AU1332" i="3"/>
  <c r="AV1332" i="3" s="1"/>
  <c r="N1333" i="3"/>
  <c r="AL1327" i="3"/>
  <c r="AM1327" i="3" s="1"/>
  <c r="H1327" i="3" s="1"/>
  <c r="I1327" i="3" s="1"/>
  <c r="BA1327" i="3" s="1"/>
  <c r="V1332" i="3"/>
  <c r="W1332" i="3" s="1"/>
  <c r="AS1327" i="3"/>
  <c r="AR1327" i="3"/>
  <c r="M1334" i="3"/>
  <c r="N1334" i="3" s="1"/>
  <c r="AL1326" i="3"/>
  <c r="AM1326" i="3" s="1"/>
  <c r="H1326" i="3" s="1"/>
  <c r="I1326" i="3" s="1"/>
  <c r="BA1326" i="3" s="1"/>
  <c r="AD1330" i="3"/>
  <c r="AK1328" i="3" l="1"/>
  <c r="AL1328" i="3" s="1"/>
  <c r="AM1328" i="3" s="1"/>
  <c r="H1328" i="3" s="1"/>
  <c r="I1328" i="3" s="1"/>
  <c r="BA1328" i="3" s="1"/>
  <c r="AS1328" i="3"/>
  <c r="AT1328" i="3" s="1"/>
  <c r="K1328" i="3" s="1"/>
  <c r="AT1327" i="3"/>
  <c r="K1327" i="3" s="1"/>
  <c r="AX1327" i="3" s="1"/>
  <c r="AY1327" i="3" s="1"/>
  <c r="AH1329" i="3"/>
  <c r="AI1329" i="3" s="1"/>
  <c r="AS1329" i="3" s="1"/>
  <c r="AO1333" i="3"/>
  <c r="BC1327" i="3"/>
  <c r="BB1327" i="3"/>
  <c r="Y1332" i="3"/>
  <c r="BC1326" i="3"/>
  <c r="BB1326" i="3"/>
  <c r="AF1330" i="3"/>
  <c r="AH1330" i="3" s="1"/>
  <c r="AI1330" i="3" s="1"/>
  <c r="AX1326" i="3"/>
  <c r="AY1326" i="3" s="1"/>
  <c r="M1335" i="3"/>
  <c r="N1335" i="3" s="1"/>
  <c r="V1333" i="3"/>
  <c r="W1333" i="3" s="1"/>
  <c r="U1332" i="3"/>
  <c r="Z1332" i="3" s="1"/>
  <c r="L1336" i="3"/>
  <c r="AB1331" i="3"/>
  <c r="AA1331" i="3"/>
  <c r="AC1331" i="3"/>
  <c r="S1334" i="3"/>
  <c r="R1334" i="3"/>
  <c r="AN1334" i="3"/>
  <c r="T1334" i="3"/>
  <c r="Q1334" i="3"/>
  <c r="O1334" i="3"/>
  <c r="P1333" i="3"/>
  <c r="X1333" i="3" s="1"/>
  <c r="AU1333" i="3"/>
  <c r="AV1333" i="3" s="1"/>
  <c r="AJ1333" i="3"/>
  <c r="AK1329" i="3" l="1"/>
  <c r="AL1329" i="3" s="1"/>
  <c r="AM1329" i="3" s="1"/>
  <c r="H1329" i="3" s="1"/>
  <c r="I1329" i="3" s="1"/>
  <c r="BA1329" i="3" s="1"/>
  <c r="AO1334" i="3"/>
  <c r="AG1330" i="3"/>
  <c r="AS1330" i="3" s="1"/>
  <c r="AR1329" i="3"/>
  <c r="AT1329" i="3" s="1"/>
  <c r="K1329" i="3" s="1"/>
  <c r="AX1328" i="3"/>
  <c r="AY1328" i="3" s="1"/>
  <c r="U1333" i="3"/>
  <c r="Z1333" i="3" s="1"/>
  <c r="AA1333" i="3" s="1"/>
  <c r="AR1330" i="3"/>
  <c r="Y1333" i="3"/>
  <c r="AU1334" i="3"/>
  <c r="AV1334" i="3" s="1"/>
  <c r="AJ1334" i="3"/>
  <c r="P1334" i="3"/>
  <c r="U1334" i="3" s="1"/>
  <c r="S1335" i="3"/>
  <c r="R1335" i="3"/>
  <c r="O1335" i="3"/>
  <c r="AN1335" i="3"/>
  <c r="Q1335" i="3"/>
  <c r="T1335" i="3"/>
  <c r="AE1331" i="3"/>
  <c r="AD1331" i="3"/>
  <c r="V1334" i="3"/>
  <c r="W1334" i="3" s="1"/>
  <c r="L1337" i="3"/>
  <c r="AC1332" i="3"/>
  <c r="AA1332" i="3"/>
  <c r="AB1332" i="3"/>
  <c r="AP1332" i="3"/>
  <c r="AQ1332" i="3" s="1"/>
  <c r="J1332" i="3" s="1"/>
  <c r="M1336" i="3"/>
  <c r="N1336" i="3" s="1"/>
  <c r="BC1328" i="3"/>
  <c r="BB1328" i="3"/>
  <c r="AK1330" i="3" l="1"/>
  <c r="AL1330" i="3" s="1"/>
  <c r="AM1330" i="3" s="1"/>
  <c r="H1330" i="3" s="1"/>
  <c r="I1330" i="3" s="1"/>
  <c r="BA1330" i="3" s="1"/>
  <c r="Z1334" i="3"/>
  <c r="AC1334" i="3" s="1"/>
  <c r="AO1335" i="3"/>
  <c r="AP1333" i="3"/>
  <c r="AQ1333" i="3" s="1"/>
  <c r="J1333" i="3" s="1"/>
  <c r="BB1329" i="3"/>
  <c r="BC1329" i="3"/>
  <c r="AC1333" i="3"/>
  <c r="AB1333" i="3"/>
  <c r="AX1329" i="3"/>
  <c r="AY1329" i="3" s="1"/>
  <c r="V1335" i="3"/>
  <c r="W1335" i="3" s="1"/>
  <c r="X1334" i="3"/>
  <c r="M1337" i="3"/>
  <c r="S1336" i="3"/>
  <c r="R1336" i="3"/>
  <c r="AN1336" i="3"/>
  <c r="O1336" i="3"/>
  <c r="Q1336" i="3"/>
  <c r="T1336" i="3"/>
  <c r="AF1331" i="3"/>
  <c r="AG1331" i="3" s="1"/>
  <c r="AT1330" i="3"/>
  <c r="K1330" i="3" s="1"/>
  <c r="L1338" i="3"/>
  <c r="AJ1335" i="3"/>
  <c r="P1335" i="3"/>
  <c r="U1335" i="3" s="1"/>
  <c r="AU1335" i="3"/>
  <c r="AV1335" i="3" s="1"/>
  <c r="AE1332" i="3"/>
  <c r="AD1332" i="3"/>
  <c r="AB1334" i="3" l="1"/>
  <c r="Z1335" i="3"/>
  <c r="AO1336" i="3"/>
  <c r="AE1333" i="3"/>
  <c r="AF1333" i="3" s="1"/>
  <c r="AG1333" i="3" s="1"/>
  <c r="AD1333" i="3"/>
  <c r="AH1331" i="3"/>
  <c r="AI1331" i="3" s="1"/>
  <c r="AK1331" i="3" s="1"/>
  <c r="AL1331" i="3" s="1"/>
  <c r="AM1331" i="3" s="1"/>
  <c r="H1331" i="3" s="1"/>
  <c r="I1331" i="3" s="1"/>
  <c r="BA1331" i="3" s="1"/>
  <c r="AC1335" i="3"/>
  <c r="BB1330" i="3"/>
  <c r="BC1330" i="3"/>
  <c r="AF1332" i="3"/>
  <c r="AG1332" i="3" s="1"/>
  <c r="X1335" i="3"/>
  <c r="M1338" i="3"/>
  <c r="N1338" i="3" s="1"/>
  <c r="L1339" i="3"/>
  <c r="V1336" i="3"/>
  <c r="W1336" i="3" s="1"/>
  <c r="AN1337" i="3"/>
  <c r="S1337" i="3"/>
  <c r="R1337" i="3"/>
  <c r="O1337" i="3"/>
  <c r="T1337" i="3"/>
  <c r="Q1337" i="3"/>
  <c r="AD1334" i="3"/>
  <c r="AE1334" i="3"/>
  <c r="AX1330" i="3"/>
  <c r="AY1330" i="3" s="1"/>
  <c r="P1336" i="3"/>
  <c r="U1336" i="3" s="1"/>
  <c r="AJ1336" i="3"/>
  <c r="AU1336" i="3"/>
  <c r="AV1336" i="3" s="1"/>
  <c r="N1337" i="3"/>
  <c r="Y1334" i="3"/>
  <c r="AP1334" i="3"/>
  <c r="AQ1334" i="3" s="1"/>
  <c r="J1334" i="3" s="1"/>
  <c r="AA1334" i="3"/>
  <c r="AH1333" i="3" l="1"/>
  <c r="AI1333" i="3" s="1"/>
  <c r="AR1331" i="3"/>
  <c r="AS1331" i="3"/>
  <c r="Z1336" i="3"/>
  <c r="AK1333" i="3"/>
  <c r="AL1333" i="3" s="1"/>
  <c r="AM1333" i="3" s="1"/>
  <c r="H1333" i="3" s="1"/>
  <c r="I1333" i="3" s="1"/>
  <c r="BA1333" i="3" s="1"/>
  <c r="X1336" i="3"/>
  <c r="BC1331" i="3"/>
  <c r="BB1331" i="3"/>
  <c r="AH1332" i="3"/>
  <c r="AI1332" i="3" s="1"/>
  <c r="AO1337" i="3"/>
  <c r="AS1333" i="3"/>
  <c r="AR1333" i="3"/>
  <c r="AP1335" i="3"/>
  <c r="AQ1335" i="3" s="1"/>
  <c r="J1335" i="3" s="1"/>
  <c r="Y1335" i="3"/>
  <c r="P1337" i="3"/>
  <c r="X1337" i="3" s="1"/>
  <c r="AJ1337" i="3"/>
  <c r="AU1337" i="3"/>
  <c r="AV1337" i="3" s="1"/>
  <c r="V1337" i="3"/>
  <c r="W1337" i="3" s="1"/>
  <c r="M1339" i="3"/>
  <c r="N1339" i="3" s="1"/>
  <c r="AA1335" i="3"/>
  <c r="L1340" i="3"/>
  <c r="AF1334" i="3"/>
  <c r="AH1334" i="3" s="1"/>
  <c r="AI1334" i="3" s="1"/>
  <c r="AB1335" i="3"/>
  <c r="R1338" i="3"/>
  <c r="Q1338" i="3"/>
  <c r="T1338" i="3"/>
  <c r="AN1338" i="3"/>
  <c r="O1338" i="3"/>
  <c r="S1338" i="3"/>
  <c r="AT1331" i="3" l="1"/>
  <c r="K1331" i="3" s="1"/>
  <c r="AG1334" i="3"/>
  <c r="AK1334" i="3" s="1"/>
  <c r="AL1334" i="3" s="1"/>
  <c r="AM1334" i="3" s="1"/>
  <c r="H1334" i="3" s="1"/>
  <c r="I1334" i="3" s="1"/>
  <c r="BA1334" i="3" s="1"/>
  <c r="AA1336" i="3"/>
  <c r="AB1336" i="3"/>
  <c r="AC1336" i="3"/>
  <c r="AP1336" i="3"/>
  <c r="AQ1336" i="3" s="1"/>
  <c r="J1336" i="3" s="1"/>
  <c r="Y1336" i="3"/>
  <c r="AT1333" i="3"/>
  <c r="K1333" i="3" s="1"/>
  <c r="AX1333" i="3" s="1"/>
  <c r="AY1333" i="3" s="1"/>
  <c r="AO1338" i="3"/>
  <c r="Y1337" i="3"/>
  <c r="V1338" i="3"/>
  <c r="W1338" i="3" s="1"/>
  <c r="AS1332" i="3"/>
  <c r="AR1332" i="3"/>
  <c r="U1337" i="3"/>
  <c r="Z1337" i="3" s="1"/>
  <c r="R1339" i="3"/>
  <c r="T1339" i="3"/>
  <c r="O1339" i="3"/>
  <c r="S1339" i="3"/>
  <c r="AN1339" i="3"/>
  <c r="Q1339" i="3"/>
  <c r="AS1334" i="3"/>
  <c r="AR1334" i="3"/>
  <c r="P1338" i="3"/>
  <c r="U1338" i="3" s="1"/>
  <c r="AU1338" i="3"/>
  <c r="AV1338" i="3" s="1"/>
  <c r="AJ1338" i="3"/>
  <c r="L1341" i="3"/>
  <c r="M1340" i="3"/>
  <c r="N1340" i="3" s="1"/>
  <c r="AE1335" i="3"/>
  <c r="AD1335" i="3"/>
  <c r="AX1331" i="3"/>
  <c r="AY1331" i="3" s="1"/>
  <c r="AK1332" i="3"/>
  <c r="AD1336" i="3" l="1"/>
  <c r="AE1336" i="3"/>
  <c r="Z1338" i="3"/>
  <c r="AC1338" i="3" s="1"/>
  <c r="AT1334" i="3"/>
  <c r="K1334" i="3" s="1"/>
  <c r="X1338" i="3"/>
  <c r="AO1339" i="3"/>
  <c r="AT1332" i="3"/>
  <c r="K1332" i="3" s="1"/>
  <c r="AX1332" i="3" s="1"/>
  <c r="AY1332" i="3" s="1"/>
  <c r="M1341" i="3"/>
  <c r="N1341" i="3" s="1"/>
  <c r="P1339" i="3"/>
  <c r="U1339" i="3" s="1"/>
  <c r="AU1339" i="3"/>
  <c r="AV1339" i="3" s="1"/>
  <c r="AJ1339" i="3"/>
  <c r="L1342" i="3"/>
  <c r="AA1337" i="3"/>
  <c r="AB1337" i="3"/>
  <c r="AC1337" i="3"/>
  <c r="BB1334" i="3"/>
  <c r="BC1334" i="3"/>
  <c r="AF1335" i="3"/>
  <c r="AG1335" i="3" s="1"/>
  <c r="R1340" i="3"/>
  <c r="S1340" i="3"/>
  <c r="O1340" i="3"/>
  <c r="Q1340" i="3"/>
  <c r="AN1340" i="3"/>
  <c r="T1340" i="3"/>
  <c r="V1339" i="3"/>
  <c r="W1339" i="3" s="1"/>
  <c r="AP1337" i="3"/>
  <c r="AQ1337" i="3" s="1"/>
  <c r="J1337" i="3" s="1"/>
  <c r="AL1332" i="3"/>
  <c r="AM1332" i="3" s="1"/>
  <c r="H1332" i="3" s="1"/>
  <c r="I1332" i="3" s="1"/>
  <c r="BA1332" i="3" s="1"/>
  <c r="AF1336" i="3"/>
  <c r="AG1336" i="3" s="1"/>
  <c r="AA1338" i="3" l="1"/>
  <c r="Y1338" i="3"/>
  <c r="AB1338" i="3"/>
  <c r="AE1338" i="3" s="1"/>
  <c r="AX1334" i="3"/>
  <c r="AY1334" i="3" s="1"/>
  <c r="X1339" i="3"/>
  <c r="Y1339" i="3" s="1"/>
  <c r="Z1339" i="3"/>
  <c r="AP1338" i="3"/>
  <c r="AQ1338" i="3" s="1"/>
  <c r="J1338" i="3" s="1"/>
  <c r="AH1336" i="3"/>
  <c r="AI1336" i="3" s="1"/>
  <c r="AR1336" i="3" s="1"/>
  <c r="AH1335" i="3"/>
  <c r="AI1335" i="3" s="1"/>
  <c r="AK1335" i="3" s="1"/>
  <c r="AL1335" i="3" s="1"/>
  <c r="AM1335" i="3" s="1"/>
  <c r="H1335" i="3" s="1"/>
  <c r="I1335" i="3" s="1"/>
  <c r="BA1335" i="3" s="1"/>
  <c r="AO1340" i="3"/>
  <c r="M1342" i="3"/>
  <c r="N1342" i="3" s="1"/>
  <c r="P1340" i="3"/>
  <c r="X1340" i="3" s="1"/>
  <c r="AJ1340" i="3"/>
  <c r="AU1340" i="3"/>
  <c r="AV1340" i="3" s="1"/>
  <c r="BC1332" i="3"/>
  <c r="BB1332" i="3"/>
  <c r="BB1333" i="3"/>
  <c r="BC1333" i="3"/>
  <c r="AD1338" i="3"/>
  <c r="AD1337" i="3"/>
  <c r="AE1337" i="3"/>
  <c r="V1340" i="3"/>
  <c r="W1340" i="3" s="1"/>
  <c r="L1343" i="3"/>
  <c r="R1341" i="3"/>
  <c r="T1341" i="3"/>
  <c r="S1341" i="3"/>
  <c r="Q1341" i="3"/>
  <c r="AN1341" i="3"/>
  <c r="O1341" i="3"/>
  <c r="AA1339" i="3" l="1"/>
  <c r="AK1336" i="3"/>
  <c r="AL1336" i="3" s="1"/>
  <c r="AM1336" i="3" s="1"/>
  <c r="H1336" i="3" s="1"/>
  <c r="I1336" i="3" s="1"/>
  <c r="BA1336" i="3" s="1"/>
  <c r="AP1339" i="3"/>
  <c r="AQ1339" i="3" s="1"/>
  <c r="J1339" i="3" s="1"/>
  <c r="AS1336" i="3"/>
  <c r="AT1336" i="3" s="1"/>
  <c r="K1336" i="3" s="1"/>
  <c r="AR1335" i="3"/>
  <c r="AS1335" i="3"/>
  <c r="AC1339" i="3"/>
  <c r="AB1339" i="3"/>
  <c r="AE1339" i="3" s="1"/>
  <c r="AO1341" i="3"/>
  <c r="U1340" i="3"/>
  <c r="Z1340" i="3" s="1"/>
  <c r="AA1340" i="3" s="1"/>
  <c r="Y1340" i="3"/>
  <c r="BC1335" i="3"/>
  <c r="BB1335" i="3"/>
  <c r="P1341" i="3"/>
  <c r="X1341" i="3" s="1"/>
  <c r="AJ1341" i="3"/>
  <c r="AU1341" i="3"/>
  <c r="AV1341" i="3" s="1"/>
  <c r="S1342" i="3"/>
  <c r="T1342" i="3"/>
  <c r="O1342" i="3"/>
  <c r="R1342" i="3"/>
  <c r="Q1342" i="3"/>
  <c r="AN1342" i="3"/>
  <c r="L1344" i="3"/>
  <c r="V1341" i="3"/>
  <c r="W1341" i="3" s="1"/>
  <c r="AF1337" i="3"/>
  <c r="AH1337" i="3" s="1"/>
  <c r="AI1337" i="3" s="1"/>
  <c r="AF1338" i="3"/>
  <c r="AG1338" i="3" s="1"/>
  <c r="M1343" i="3"/>
  <c r="N1343" i="3" s="1"/>
  <c r="AC1340" i="3" l="1"/>
  <c r="AB1340" i="3"/>
  <c r="AD1340" i="3" s="1"/>
  <c r="AP1340" i="3"/>
  <c r="AQ1340" i="3" s="1"/>
  <c r="J1340" i="3" s="1"/>
  <c r="AD1339" i="3"/>
  <c r="AT1335" i="3"/>
  <c r="K1335" i="3" s="1"/>
  <c r="AO1342" i="3"/>
  <c r="AG1337" i="3"/>
  <c r="AK1337" i="3" s="1"/>
  <c r="AR1337" i="3"/>
  <c r="Y1341" i="3"/>
  <c r="BB1336" i="3"/>
  <c r="BC1336" i="3"/>
  <c r="AJ1342" i="3"/>
  <c r="AU1342" i="3"/>
  <c r="AV1342" i="3" s="1"/>
  <c r="P1342" i="3"/>
  <c r="U1342" i="3" s="1"/>
  <c r="AF1339" i="3"/>
  <c r="AH1339" i="3" s="1"/>
  <c r="AI1339" i="3" s="1"/>
  <c r="AH1338" i="3"/>
  <c r="AI1338" i="3" s="1"/>
  <c r="L1345" i="3"/>
  <c r="AX1336" i="3"/>
  <c r="AY1336" i="3" s="1"/>
  <c r="S1343" i="3"/>
  <c r="Q1343" i="3"/>
  <c r="O1343" i="3"/>
  <c r="T1343" i="3"/>
  <c r="AN1343" i="3"/>
  <c r="R1343" i="3"/>
  <c r="U1341" i="3"/>
  <c r="Z1341" i="3" s="1"/>
  <c r="V1342" i="3"/>
  <c r="W1342" i="3" s="1"/>
  <c r="M1344" i="3"/>
  <c r="AX1335" i="3"/>
  <c r="AY1335" i="3" s="1"/>
  <c r="AE1340" i="3" l="1"/>
  <c r="AF1340" i="3" s="1"/>
  <c r="AG1340" i="3" s="1"/>
  <c r="AS1337" i="3"/>
  <c r="AT1337" i="3" s="1"/>
  <c r="K1337" i="3" s="1"/>
  <c r="AX1337" i="3" s="1"/>
  <c r="AY1337" i="3" s="1"/>
  <c r="X1342" i="3"/>
  <c r="Y1342" i="3" s="1"/>
  <c r="Z1342" i="3"/>
  <c r="AR1339" i="3"/>
  <c r="AC1341" i="3"/>
  <c r="AB1341" i="3"/>
  <c r="AA1341" i="3"/>
  <c r="AL1337" i="3"/>
  <c r="AM1337" i="3" s="1"/>
  <c r="H1337" i="3" s="1"/>
  <c r="I1337" i="3" s="1"/>
  <c r="BA1337" i="3" s="1"/>
  <c r="AR1338" i="3"/>
  <c r="AS1338" i="3"/>
  <c r="AK1338" i="3"/>
  <c r="R1344" i="3"/>
  <c r="O1344" i="3"/>
  <c r="Q1344" i="3"/>
  <c r="S1344" i="3"/>
  <c r="AN1344" i="3"/>
  <c r="T1344" i="3"/>
  <c r="AG1339" i="3"/>
  <c r="AK1339" i="3" s="1"/>
  <c r="AP1341" i="3"/>
  <c r="AQ1341" i="3" s="1"/>
  <c r="J1341" i="3" s="1"/>
  <c r="V1343" i="3"/>
  <c r="W1343" i="3" s="1"/>
  <c r="AO1343" i="3"/>
  <c r="N1344" i="3"/>
  <c r="M1345" i="3"/>
  <c r="AU1343" i="3"/>
  <c r="AV1343" i="3" s="1"/>
  <c r="AJ1343" i="3"/>
  <c r="P1343" i="3"/>
  <c r="U1343" i="3" s="1"/>
  <c r="L1346" i="3"/>
  <c r="AP1342" i="3" l="1"/>
  <c r="AQ1342" i="3" s="1"/>
  <c r="J1342" i="3" s="1"/>
  <c r="AB1342" i="3"/>
  <c r="AA1342" i="3"/>
  <c r="AC1342" i="3"/>
  <c r="AD1342" i="3" s="1"/>
  <c r="X1343" i="3"/>
  <c r="Y1343" i="3" s="1"/>
  <c r="AH1340" i="3"/>
  <c r="AI1340" i="3" s="1"/>
  <c r="AK1340" i="3" s="1"/>
  <c r="Z1343" i="3"/>
  <c r="AS1339" i="3"/>
  <c r="AT1339" i="3" s="1"/>
  <c r="K1339" i="3" s="1"/>
  <c r="R1345" i="3"/>
  <c r="S1345" i="3"/>
  <c r="AN1345" i="3"/>
  <c r="T1345" i="3"/>
  <c r="O1345" i="3"/>
  <c r="Q1345" i="3"/>
  <c r="V1344" i="3"/>
  <c r="W1344" i="3" s="1"/>
  <c r="AE1342" i="3"/>
  <c r="AO1344" i="3"/>
  <c r="L1347" i="3"/>
  <c r="AL1339" i="3"/>
  <c r="AM1339" i="3" s="1"/>
  <c r="H1339" i="3" s="1"/>
  <c r="I1339" i="3" s="1"/>
  <c r="BA1339" i="3" s="1"/>
  <c r="N1345" i="3"/>
  <c r="M1346" i="3"/>
  <c r="N1346" i="3" s="1"/>
  <c r="AL1338" i="3"/>
  <c r="AM1338" i="3" s="1"/>
  <c r="H1338" i="3" s="1"/>
  <c r="I1338" i="3" s="1"/>
  <c r="BA1338" i="3" s="1"/>
  <c r="AE1341" i="3"/>
  <c r="AD1341" i="3"/>
  <c r="AT1338" i="3"/>
  <c r="K1338" i="3" s="1"/>
  <c r="BB1337" i="3"/>
  <c r="BC1337" i="3"/>
  <c r="P1344" i="3"/>
  <c r="U1344" i="3" s="1"/>
  <c r="AU1344" i="3"/>
  <c r="AV1344" i="3" s="1"/>
  <c r="AJ1344" i="3"/>
  <c r="AB1343" i="3" l="1"/>
  <c r="AC1343" i="3"/>
  <c r="AE1343" i="3" s="1"/>
  <c r="AR1340" i="3"/>
  <c r="AL1340" i="3"/>
  <c r="AM1340" i="3" s="1"/>
  <c r="H1340" i="3" s="1"/>
  <c r="I1340" i="3" s="1"/>
  <c r="BA1340" i="3" s="1"/>
  <c r="AP1343" i="3"/>
  <c r="AQ1343" i="3" s="1"/>
  <c r="J1343" i="3" s="1"/>
  <c r="AA1343" i="3"/>
  <c r="AS1340" i="3"/>
  <c r="AT1340" i="3" s="1"/>
  <c r="K1340" i="3" s="1"/>
  <c r="Z1344" i="3"/>
  <c r="AC1344" i="3" s="1"/>
  <c r="AO1345" i="3"/>
  <c r="AX1338" i="3"/>
  <c r="AY1338" i="3" s="1"/>
  <c r="R1346" i="3"/>
  <c r="AN1346" i="3"/>
  <c r="S1346" i="3"/>
  <c r="O1346" i="3"/>
  <c r="T1346" i="3"/>
  <c r="Q1346" i="3"/>
  <c r="BB1339" i="3"/>
  <c r="BC1339" i="3"/>
  <c r="M1347" i="3"/>
  <c r="AF1342" i="3"/>
  <c r="AH1342" i="3" s="1"/>
  <c r="AI1342" i="3" s="1"/>
  <c r="AX1339" i="3"/>
  <c r="AY1339" i="3" s="1"/>
  <c r="AJ1345" i="3"/>
  <c r="P1345" i="3"/>
  <c r="X1345" i="3" s="1"/>
  <c r="AU1345" i="3"/>
  <c r="AV1345" i="3" s="1"/>
  <c r="X1344" i="3"/>
  <c r="AF1341" i="3"/>
  <c r="AG1341" i="3" s="1"/>
  <c r="BC1338" i="3"/>
  <c r="BB1338" i="3"/>
  <c r="L1348" i="3"/>
  <c r="V1345" i="3"/>
  <c r="W1345" i="3" s="1"/>
  <c r="AD1343" i="3" l="1"/>
  <c r="AH1341" i="3"/>
  <c r="AI1341" i="3" s="1"/>
  <c r="AR1341" i="3" s="1"/>
  <c r="AB1344" i="3"/>
  <c r="BC1340" i="3"/>
  <c r="BB1340" i="3"/>
  <c r="AX1340" i="3"/>
  <c r="AY1340" i="3" s="1"/>
  <c r="AR1342" i="3"/>
  <c r="AD1344" i="3"/>
  <c r="AE1344" i="3"/>
  <c r="Y1345" i="3"/>
  <c r="AS1341" i="3"/>
  <c r="P1346" i="3"/>
  <c r="X1346" i="3" s="1"/>
  <c r="AU1346" i="3"/>
  <c r="AV1346" i="3" s="1"/>
  <c r="AJ1346" i="3"/>
  <c r="AG1342" i="3"/>
  <c r="AK1342" i="3" s="1"/>
  <c r="V1346" i="3"/>
  <c r="W1346" i="3" s="1"/>
  <c r="S1347" i="3"/>
  <c r="AN1347" i="3"/>
  <c r="O1347" i="3"/>
  <c r="T1347" i="3"/>
  <c r="R1347" i="3"/>
  <c r="Q1347" i="3"/>
  <c r="N1347" i="3"/>
  <c r="M1348" i="3"/>
  <c r="L1349" i="3"/>
  <c r="AF1343" i="3"/>
  <c r="U1345" i="3"/>
  <c r="Z1345" i="3" s="1"/>
  <c r="AP1345" i="3" s="1"/>
  <c r="AQ1345" i="3" s="1"/>
  <c r="J1345" i="3" s="1"/>
  <c r="Y1344" i="3"/>
  <c r="AP1344" i="3"/>
  <c r="AQ1344" i="3" s="1"/>
  <c r="J1344" i="3" s="1"/>
  <c r="AA1344" i="3"/>
  <c r="AO1346" i="3"/>
  <c r="AK1341" i="3" l="1"/>
  <c r="AL1341" i="3" s="1"/>
  <c r="AM1341" i="3" s="1"/>
  <c r="H1341" i="3" s="1"/>
  <c r="I1341" i="3" s="1"/>
  <c r="BA1341" i="3" s="1"/>
  <c r="AH1343" i="3"/>
  <c r="AI1343" i="3" s="1"/>
  <c r="AR1343" i="3" s="1"/>
  <c r="U1346" i="3"/>
  <c r="Z1346" i="3" s="1"/>
  <c r="Y1346" i="3"/>
  <c r="M1349" i="3"/>
  <c r="N1349" i="3" s="1"/>
  <c r="AL1342" i="3"/>
  <c r="AM1342" i="3" s="1"/>
  <c r="H1342" i="3" s="1"/>
  <c r="I1342" i="3" s="1"/>
  <c r="BA1342" i="3" s="1"/>
  <c r="L1350" i="3"/>
  <c r="R1348" i="3"/>
  <c r="AN1348" i="3"/>
  <c r="T1348" i="3"/>
  <c r="Q1348" i="3"/>
  <c r="O1348" i="3"/>
  <c r="S1348" i="3"/>
  <c r="V1347" i="3"/>
  <c r="W1347" i="3" s="1"/>
  <c r="AF1344" i="3"/>
  <c r="AH1344" i="3" s="1"/>
  <c r="AI1344" i="3" s="1"/>
  <c r="AB1345" i="3"/>
  <c r="AA1345" i="3"/>
  <c r="AC1345" i="3"/>
  <c r="N1348" i="3"/>
  <c r="AO1347" i="3"/>
  <c r="AG1343" i="3"/>
  <c r="AU1347" i="3"/>
  <c r="AV1347" i="3" s="1"/>
  <c r="P1347" i="3"/>
  <c r="X1347" i="3" s="1"/>
  <c r="AJ1347" i="3"/>
  <c r="AT1341" i="3"/>
  <c r="K1341" i="3" s="1"/>
  <c r="AS1342" i="3"/>
  <c r="AT1342" i="3" s="1"/>
  <c r="K1342" i="3" s="1"/>
  <c r="AK1343" i="3" l="1"/>
  <c r="AL1343" i="3" s="1"/>
  <c r="AM1343" i="3" s="1"/>
  <c r="H1343" i="3" s="1"/>
  <c r="I1343" i="3" s="1"/>
  <c r="BA1343" i="3" s="1"/>
  <c r="AG1344" i="3"/>
  <c r="AS1343" i="3"/>
  <c r="AT1343" i="3" s="1"/>
  <c r="K1343" i="3" s="1"/>
  <c r="AO1348" i="3"/>
  <c r="BB1341" i="3"/>
  <c r="BC1341" i="3"/>
  <c r="AS1344" i="3"/>
  <c r="AR1344" i="3"/>
  <c r="Y1347" i="3"/>
  <c r="V1348" i="3"/>
  <c r="W1348" i="3" s="1"/>
  <c r="AX1341" i="3"/>
  <c r="AY1341" i="3" s="1"/>
  <c r="AA1346" i="3"/>
  <c r="AB1346" i="3"/>
  <c r="AC1346" i="3"/>
  <c r="P1348" i="3"/>
  <c r="U1348" i="3" s="1"/>
  <c r="AU1348" i="3"/>
  <c r="AV1348" i="3" s="1"/>
  <c r="AJ1348" i="3"/>
  <c r="S1349" i="3"/>
  <c r="R1349" i="3"/>
  <c r="O1349" i="3"/>
  <c r="AN1349" i="3"/>
  <c r="Q1349" i="3"/>
  <c r="T1349" i="3"/>
  <c r="U1347" i="3"/>
  <c r="Z1347" i="3" s="1"/>
  <c r="AP1347" i="3" s="1"/>
  <c r="AQ1347" i="3" s="1"/>
  <c r="J1347" i="3" s="1"/>
  <c r="L1351" i="3"/>
  <c r="M1350" i="3"/>
  <c r="N1350" i="3" s="1"/>
  <c r="AP1346" i="3"/>
  <c r="AQ1346" i="3" s="1"/>
  <c r="J1346" i="3" s="1"/>
  <c r="AX1342" i="3"/>
  <c r="AY1342" i="3" s="1"/>
  <c r="BB1342" i="3"/>
  <c r="BC1342" i="3"/>
  <c r="AK1344" i="3"/>
  <c r="AD1345" i="3"/>
  <c r="AE1345" i="3"/>
  <c r="Z1348" i="3" l="1"/>
  <c r="AC1348" i="3" s="1"/>
  <c r="AT1344" i="3"/>
  <c r="K1344" i="3" s="1"/>
  <c r="AX1344" i="3" s="1"/>
  <c r="AY1344" i="3" s="1"/>
  <c r="X1348" i="3"/>
  <c r="AP1348" i="3" s="1"/>
  <c r="AQ1348" i="3" s="1"/>
  <c r="J1348" i="3" s="1"/>
  <c r="BC1343" i="3"/>
  <c r="BB1343" i="3"/>
  <c r="AX1343" i="3"/>
  <c r="AY1343" i="3" s="1"/>
  <c r="AE1346" i="3"/>
  <c r="AD1346" i="3"/>
  <c r="L1352" i="3"/>
  <c r="AB1347" i="3"/>
  <c r="AA1347" i="3"/>
  <c r="AC1347" i="3"/>
  <c r="V1349" i="3"/>
  <c r="W1349" i="3" s="1"/>
  <c r="M1351" i="3"/>
  <c r="N1351" i="3" s="1"/>
  <c r="AF1345" i="3"/>
  <c r="AH1345" i="3" s="1"/>
  <c r="AI1345" i="3" s="1"/>
  <c r="S1350" i="3"/>
  <c r="Q1350" i="3"/>
  <c r="R1350" i="3"/>
  <c r="O1350" i="3"/>
  <c r="T1350" i="3"/>
  <c r="AN1350" i="3"/>
  <c r="P1349" i="3"/>
  <c r="U1349" i="3" s="1"/>
  <c r="AJ1349" i="3"/>
  <c r="AU1349" i="3"/>
  <c r="AV1349" i="3" s="1"/>
  <c r="AL1344" i="3"/>
  <c r="AM1344" i="3" s="1"/>
  <c r="H1344" i="3" s="1"/>
  <c r="I1344" i="3" s="1"/>
  <c r="BA1344" i="3" s="1"/>
  <c r="AO1349" i="3"/>
  <c r="Y1348" i="3" l="1"/>
  <c r="Z1349" i="3"/>
  <c r="AC1349" i="3" s="1"/>
  <c r="AA1348" i="3"/>
  <c r="AB1348" i="3"/>
  <c r="AE1348" i="3" s="1"/>
  <c r="AG1345" i="3"/>
  <c r="AS1345" i="3" s="1"/>
  <c r="X1349" i="3"/>
  <c r="L1353" i="3"/>
  <c r="M1352" i="3"/>
  <c r="AR1345" i="3"/>
  <c r="AF1346" i="3"/>
  <c r="AH1346" i="3" s="1"/>
  <c r="AI1346" i="3" s="1"/>
  <c r="AO1350" i="3"/>
  <c r="AK1345" i="3"/>
  <c r="BB1344" i="3"/>
  <c r="BC1344" i="3"/>
  <c r="S1351" i="3"/>
  <c r="R1351" i="3"/>
  <c r="Q1351" i="3"/>
  <c r="O1351" i="3"/>
  <c r="T1351" i="3"/>
  <c r="AN1351" i="3"/>
  <c r="P1350" i="3"/>
  <c r="U1350" i="3" s="1"/>
  <c r="AU1350" i="3"/>
  <c r="AV1350" i="3" s="1"/>
  <c r="AJ1350" i="3"/>
  <c r="V1350" i="3"/>
  <c r="W1350" i="3" s="1"/>
  <c r="AE1347" i="3"/>
  <c r="AD1347" i="3"/>
  <c r="AP1349" i="3" l="1"/>
  <c r="AQ1349" i="3" s="1"/>
  <c r="J1349" i="3" s="1"/>
  <c r="AD1348" i="3"/>
  <c r="AA1349" i="3"/>
  <c r="Y1349" i="3"/>
  <c r="AG1346" i="3"/>
  <c r="AS1346" i="3" s="1"/>
  <c r="AB1349" i="3"/>
  <c r="AE1349" i="3" s="1"/>
  <c r="AT1345" i="3"/>
  <c r="K1345" i="3" s="1"/>
  <c r="AX1345" i="3" s="1"/>
  <c r="AY1345" i="3" s="1"/>
  <c r="Z1350" i="3"/>
  <c r="AC1350" i="3" s="1"/>
  <c r="AR1346" i="3"/>
  <c r="P1351" i="3"/>
  <c r="X1351" i="3" s="1"/>
  <c r="AU1351" i="3"/>
  <c r="AV1351" i="3" s="1"/>
  <c r="AJ1351" i="3"/>
  <c r="X1350" i="3"/>
  <c r="R1352" i="3"/>
  <c r="AN1352" i="3"/>
  <c r="O1352" i="3"/>
  <c r="S1352" i="3"/>
  <c r="T1352" i="3"/>
  <c r="Q1352" i="3"/>
  <c r="N1352" i="3"/>
  <c r="AF1347" i="3"/>
  <c r="AH1347" i="3" s="1"/>
  <c r="AI1347" i="3" s="1"/>
  <c r="AO1351" i="3"/>
  <c r="V1351" i="3"/>
  <c r="W1351" i="3" s="1"/>
  <c r="AL1345" i="3"/>
  <c r="AM1345" i="3" s="1"/>
  <c r="H1345" i="3" s="1"/>
  <c r="I1345" i="3" s="1"/>
  <c r="BA1345" i="3" s="1"/>
  <c r="M1353" i="3"/>
  <c r="N1353" i="3" s="1"/>
  <c r="L1354" i="3"/>
  <c r="AF1348" i="3"/>
  <c r="AH1348" i="3" s="1"/>
  <c r="AI1348" i="3" s="1"/>
  <c r="AD1349" i="3" l="1"/>
  <c r="AK1346" i="3"/>
  <c r="AL1346" i="3" s="1"/>
  <c r="AM1346" i="3" s="1"/>
  <c r="H1346" i="3" s="1"/>
  <c r="I1346" i="3" s="1"/>
  <c r="BA1346" i="3" s="1"/>
  <c r="AA1350" i="3"/>
  <c r="AO1352" i="3"/>
  <c r="U1351" i="3"/>
  <c r="Z1351" i="3" s="1"/>
  <c r="AB1350" i="3"/>
  <c r="AE1350" i="3" s="1"/>
  <c r="AG1347" i="3"/>
  <c r="AK1347" i="3" s="1"/>
  <c r="AL1347" i="3" s="1"/>
  <c r="AM1347" i="3" s="1"/>
  <c r="H1347" i="3" s="1"/>
  <c r="I1347" i="3" s="1"/>
  <c r="BA1347" i="3" s="1"/>
  <c r="AG1348" i="3"/>
  <c r="AK1348" i="3" s="1"/>
  <c r="BC1345" i="3"/>
  <c r="BB1345" i="3"/>
  <c r="AR1348" i="3"/>
  <c r="Y1351" i="3"/>
  <c r="M1354" i="3"/>
  <c r="Y1350" i="3"/>
  <c r="AP1350" i="3"/>
  <c r="AQ1350" i="3" s="1"/>
  <c r="J1350" i="3" s="1"/>
  <c r="AF1349" i="3"/>
  <c r="AG1349" i="3" s="1"/>
  <c r="AJ1352" i="3"/>
  <c r="P1352" i="3"/>
  <c r="X1352" i="3" s="1"/>
  <c r="AU1352" i="3"/>
  <c r="AV1352" i="3" s="1"/>
  <c r="AT1346" i="3"/>
  <c r="K1346" i="3" s="1"/>
  <c r="AD1350" i="3"/>
  <c r="L1355" i="3"/>
  <c r="AR1347" i="3"/>
  <c r="S1353" i="3"/>
  <c r="Q1353" i="3"/>
  <c r="AN1353" i="3"/>
  <c r="R1353" i="3"/>
  <c r="O1353" i="3"/>
  <c r="T1353" i="3"/>
  <c r="V1352" i="3"/>
  <c r="W1352" i="3" s="1"/>
  <c r="AS1347" i="3" l="1"/>
  <c r="AT1347" i="3" s="1"/>
  <c r="K1347" i="3" s="1"/>
  <c r="AX1347" i="3" s="1"/>
  <c r="AY1347" i="3" s="1"/>
  <c r="AS1348" i="3"/>
  <c r="AT1348" i="3" s="1"/>
  <c r="K1348" i="3" s="1"/>
  <c r="Y1352" i="3"/>
  <c r="BB1346" i="3"/>
  <c r="BC1346" i="3"/>
  <c r="M1355" i="3"/>
  <c r="N1355" i="3" s="1"/>
  <c r="AC1351" i="3"/>
  <c r="AB1351" i="3"/>
  <c r="AA1351" i="3"/>
  <c r="AL1348" i="3"/>
  <c r="AM1348" i="3" s="1"/>
  <c r="H1348" i="3" s="1"/>
  <c r="I1348" i="3" s="1"/>
  <c r="BA1348" i="3" s="1"/>
  <c r="AN1354" i="3"/>
  <c r="Q1354" i="3"/>
  <c r="S1354" i="3"/>
  <c r="O1354" i="3"/>
  <c r="R1354" i="3"/>
  <c r="T1354" i="3"/>
  <c r="U1352" i="3"/>
  <c r="Z1352" i="3" s="1"/>
  <c r="BB1347" i="3"/>
  <c r="BC1347" i="3"/>
  <c r="AH1349" i="3"/>
  <c r="AI1349" i="3" s="1"/>
  <c r="AK1349" i="3" s="1"/>
  <c r="AP1351" i="3"/>
  <c r="AQ1351" i="3" s="1"/>
  <c r="J1351" i="3" s="1"/>
  <c r="AO1353" i="3"/>
  <c r="L1356" i="3"/>
  <c r="AJ1353" i="3"/>
  <c r="AU1353" i="3"/>
  <c r="AV1353" i="3" s="1"/>
  <c r="P1353" i="3"/>
  <c r="X1353" i="3" s="1"/>
  <c r="V1353" i="3"/>
  <c r="W1353" i="3" s="1"/>
  <c r="AF1350" i="3"/>
  <c r="AH1350" i="3" s="1"/>
  <c r="AI1350" i="3" s="1"/>
  <c r="N1354" i="3"/>
  <c r="AX1346" i="3"/>
  <c r="AY1346" i="3" s="1"/>
  <c r="AX1348" i="3" l="1"/>
  <c r="AY1348" i="3" s="1"/>
  <c r="AG1350" i="3"/>
  <c r="AS1350" i="3" s="1"/>
  <c r="U1353" i="3"/>
  <c r="Z1353" i="3" s="1"/>
  <c r="Y1353" i="3"/>
  <c r="AL1349" i="3"/>
  <c r="AM1349" i="3" s="1"/>
  <c r="H1349" i="3" s="1"/>
  <c r="I1349" i="3" s="1"/>
  <c r="BA1349" i="3" s="1"/>
  <c r="AR1350" i="3"/>
  <c r="BB1348" i="3"/>
  <c r="BC1348" i="3"/>
  <c r="AU1354" i="3"/>
  <c r="AV1354" i="3" s="1"/>
  <c r="AJ1354" i="3"/>
  <c r="P1354" i="3"/>
  <c r="U1354" i="3" s="1"/>
  <c r="M1356" i="3"/>
  <c r="N1356" i="3" s="1"/>
  <c r="AR1349" i="3"/>
  <c r="AS1349" i="3"/>
  <c r="AC1352" i="3"/>
  <c r="AB1352" i="3"/>
  <c r="AA1352" i="3"/>
  <c r="AO1354" i="3"/>
  <c r="R1355" i="3"/>
  <c r="Q1355" i="3"/>
  <c r="S1355" i="3"/>
  <c r="T1355" i="3"/>
  <c r="AN1355" i="3"/>
  <c r="O1355" i="3"/>
  <c r="AP1352" i="3"/>
  <c r="AQ1352" i="3" s="1"/>
  <c r="J1352" i="3" s="1"/>
  <c r="AK1350" i="3"/>
  <c r="AD1351" i="3"/>
  <c r="AE1351" i="3"/>
  <c r="L1357" i="3"/>
  <c r="V1354" i="3"/>
  <c r="W1354" i="3" s="1"/>
  <c r="Z1354" i="3" l="1"/>
  <c r="AC1354" i="3"/>
  <c r="BC1349" i="3"/>
  <c r="BB1349" i="3"/>
  <c r="M1357" i="3"/>
  <c r="AO1355" i="3"/>
  <c r="AT1350" i="3"/>
  <c r="K1350" i="3" s="1"/>
  <c r="X1354" i="3"/>
  <c r="AB1354" i="3" s="1"/>
  <c r="AB1353" i="3"/>
  <c r="AC1353" i="3"/>
  <c r="AA1353" i="3"/>
  <c r="AP1353" i="3"/>
  <c r="AQ1353" i="3" s="1"/>
  <c r="J1353" i="3" s="1"/>
  <c r="L1358" i="3"/>
  <c r="S1356" i="3"/>
  <c r="R1356" i="3"/>
  <c r="AN1356" i="3"/>
  <c r="T1356" i="3"/>
  <c r="Q1356" i="3"/>
  <c r="O1356" i="3"/>
  <c r="AD1352" i="3"/>
  <c r="AE1352" i="3"/>
  <c r="AF1351" i="3"/>
  <c r="AH1351" i="3" s="1"/>
  <c r="AI1351" i="3" s="1"/>
  <c r="V1355" i="3"/>
  <c r="W1355" i="3" s="1"/>
  <c r="AL1350" i="3"/>
  <c r="AM1350" i="3" s="1"/>
  <c r="H1350" i="3" s="1"/>
  <c r="I1350" i="3" s="1"/>
  <c r="BA1350" i="3" s="1"/>
  <c r="AU1355" i="3"/>
  <c r="AV1355" i="3" s="1"/>
  <c r="AJ1355" i="3"/>
  <c r="P1355" i="3"/>
  <c r="X1355" i="3" s="1"/>
  <c r="AT1349" i="3"/>
  <c r="K1349" i="3" s="1"/>
  <c r="AG1351" i="3" l="1"/>
  <c r="AS1351" i="3" s="1"/>
  <c r="U1355" i="3"/>
  <c r="Z1355" i="3" s="1"/>
  <c r="AC1355" i="3" s="1"/>
  <c r="AR1351" i="3"/>
  <c r="Y1355" i="3"/>
  <c r="AD1354" i="3"/>
  <c r="AE1354" i="3"/>
  <c r="BC1350" i="3"/>
  <c r="BB1350" i="3"/>
  <c r="AO1356" i="3"/>
  <c r="AD1353" i="3"/>
  <c r="AE1353" i="3"/>
  <c r="L1359" i="3"/>
  <c r="S1357" i="3"/>
  <c r="T1357" i="3"/>
  <c r="R1357" i="3"/>
  <c r="AN1357" i="3"/>
  <c r="Q1357" i="3"/>
  <c r="O1357" i="3"/>
  <c r="V1356" i="3"/>
  <c r="W1356" i="3" s="1"/>
  <c r="N1357" i="3"/>
  <c r="AF1352" i="3"/>
  <c r="AG1352" i="3" s="1"/>
  <c r="AP1354" i="3"/>
  <c r="AQ1354" i="3" s="1"/>
  <c r="J1354" i="3" s="1"/>
  <c r="Y1354" i="3"/>
  <c r="M1358" i="3"/>
  <c r="N1358" i="3" s="1"/>
  <c r="AX1350" i="3"/>
  <c r="AY1350" i="3" s="1"/>
  <c r="AX1349" i="3"/>
  <c r="AY1349" i="3" s="1"/>
  <c r="P1356" i="3"/>
  <c r="X1356" i="3" s="1"/>
  <c r="AU1356" i="3"/>
  <c r="AV1356" i="3" s="1"/>
  <c r="AJ1356" i="3"/>
  <c r="AA1354" i="3"/>
  <c r="AB1355" i="3" l="1"/>
  <c r="AK1351" i="3"/>
  <c r="AL1351" i="3" s="1"/>
  <c r="AM1351" i="3" s="1"/>
  <c r="H1351" i="3" s="1"/>
  <c r="I1351" i="3" s="1"/>
  <c r="BA1351" i="3" s="1"/>
  <c r="AT1351" i="3"/>
  <c r="K1351" i="3" s="1"/>
  <c r="AX1351" i="3" s="1"/>
  <c r="AY1351" i="3" s="1"/>
  <c r="AP1355" i="3"/>
  <c r="AQ1355" i="3" s="1"/>
  <c r="J1355" i="3" s="1"/>
  <c r="AA1355" i="3"/>
  <c r="AO1357" i="3"/>
  <c r="U1356" i="3"/>
  <c r="Z1356" i="3" s="1"/>
  <c r="Y1356" i="3"/>
  <c r="AF1353" i="3"/>
  <c r="AH1353" i="3" s="1"/>
  <c r="AI1353" i="3" s="1"/>
  <c r="AF1354" i="3"/>
  <c r="AH1354" i="3" s="1"/>
  <c r="AI1354" i="3" s="1"/>
  <c r="L1360" i="3"/>
  <c r="AE1355" i="3"/>
  <c r="AD1355" i="3"/>
  <c r="AH1352" i="3"/>
  <c r="AI1352" i="3" s="1"/>
  <c r="S1358" i="3"/>
  <c r="AN1358" i="3"/>
  <c r="O1358" i="3"/>
  <c r="T1358" i="3"/>
  <c r="R1358" i="3"/>
  <c r="Q1358" i="3"/>
  <c r="M1359" i="3"/>
  <c r="V1357" i="3"/>
  <c r="W1357" i="3" s="1"/>
  <c r="P1357" i="3"/>
  <c r="X1357" i="3" s="1"/>
  <c r="AJ1357" i="3"/>
  <c r="AU1357" i="3"/>
  <c r="AV1357" i="3" s="1"/>
  <c r="AG1354" i="3" l="1"/>
  <c r="U1357" i="3"/>
  <c r="Z1357" i="3" s="1"/>
  <c r="AP1357" i="3" s="1"/>
  <c r="AQ1357" i="3" s="1"/>
  <c r="J1357" i="3" s="1"/>
  <c r="AR1353" i="3"/>
  <c r="Y1357" i="3"/>
  <c r="M1360" i="3"/>
  <c r="AG1353" i="3"/>
  <c r="AK1353" i="3" s="1"/>
  <c r="AR1354" i="3"/>
  <c r="AS1354" i="3"/>
  <c r="AS1352" i="3"/>
  <c r="AR1352" i="3"/>
  <c r="AC1356" i="3"/>
  <c r="AB1356" i="3"/>
  <c r="AA1356" i="3"/>
  <c r="AK1352" i="3"/>
  <c r="V1358" i="3"/>
  <c r="W1358" i="3" s="1"/>
  <c r="S1359" i="3"/>
  <c r="Q1359" i="3"/>
  <c r="AN1359" i="3"/>
  <c r="T1359" i="3"/>
  <c r="R1359" i="3"/>
  <c r="O1359" i="3"/>
  <c r="N1359" i="3"/>
  <c r="BC1351" i="3"/>
  <c r="BB1351" i="3"/>
  <c r="AK1354" i="3"/>
  <c r="AP1356" i="3"/>
  <c r="AQ1356" i="3" s="1"/>
  <c r="J1356" i="3" s="1"/>
  <c r="L1361" i="3"/>
  <c r="AO1358" i="3"/>
  <c r="P1358" i="3"/>
  <c r="X1358" i="3" s="1"/>
  <c r="AJ1358" i="3"/>
  <c r="AU1358" i="3"/>
  <c r="AV1358" i="3" s="1"/>
  <c r="AF1355" i="3"/>
  <c r="AH1355" i="3" s="1"/>
  <c r="AI1355" i="3" s="1"/>
  <c r="AT1352" i="3" l="1"/>
  <c r="K1352" i="3" s="1"/>
  <c r="AX1352" i="3" s="1"/>
  <c r="AY1352" i="3" s="1"/>
  <c r="Y1358" i="3"/>
  <c r="AR1355" i="3"/>
  <c r="S1360" i="3"/>
  <c r="AN1360" i="3"/>
  <c r="O1360" i="3"/>
  <c r="Q1360" i="3"/>
  <c r="T1360" i="3"/>
  <c r="R1360" i="3"/>
  <c r="M1361" i="3"/>
  <c r="N1361" i="3" s="1"/>
  <c r="N1360" i="3"/>
  <c r="AL1353" i="3"/>
  <c r="AM1353" i="3" s="1"/>
  <c r="H1353" i="3" s="1"/>
  <c r="I1353" i="3" s="1"/>
  <c r="BA1353" i="3" s="1"/>
  <c r="AJ1359" i="3"/>
  <c r="P1359" i="3"/>
  <c r="X1359" i="3" s="1"/>
  <c r="AU1359" i="3"/>
  <c r="AV1359" i="3" s="1"/>
  <c r="AL1352" i="3"/>
  <c r="AM1352" i="3" s="1"/>
  <c r="H1352" i="3" s="1"/>
  <c r="I1352" i="3" s="1"/>
  <c r="BA1352" i="3" s="1"/>
  <c r="AT1354" i="3"/>
  <c r="K1354" i="3" s="1"/>
  <c r="AL1354" i="3"/>
  <c r="AM1354" i="3" s="1"/>
  <c r="H1354" i="3" s="1"/>
  <c r="I1354" i="3" s="1"/>
  <c r="BA1354" i="3" s="1"/>
  <c r="V1359" i="3"/>
  <c r="W1359" i="3" s="1"/>
  <c r="L1362" i="3"/>
  <c r="AB1357" i="3"/>
  <c r="AC1357" i="3"/>
  <c r="AA1357" i="3"/>
  <c r="U1358" i="3"/>
  <c r="Z1358" i="3" s="1"/>
  <c r="AG1355" i="3"/>
  <c r="AK1355" i="3" s="1"/>
  <c r="AO1359" i="3"/>
  <c r="AE1356" i="3"/>
  <c r="AD1356" i="3"/>
  <c r="AS1353" i="3"/>
  <c r="AT1353" i="3" s="1"/>
  <c r="K1353" i="3" s="1"/>
  <c r="Y1359" i="3" l="1"/>
  <c r="BB1353" i="3"/>
  <c r="BC1353" i="3"/>
  <c r="AX1353" i="3"/>
  <c r="AY1353" i="3" s="1"/>
  <c r="P1360" i="3"/>
  <c r="X1360" i="3" s="1"/>
  <c r="AJ1360" i="3"/>
  <c r="AU1360" i="3"/>
  <c r="AV1360" i="3" s="1"/>
  <c r="BC1352" i="3"/>
  <c r="BB1352" i="3"/>
  <c r="AB1358" i="3"/>
  <c r="AC1358" i="3"/>
  <c r="AA1358" i="3"/>
  <c r="BC1354" i="3"/>
  <c r="BB1354" i="3"/>
  <c r="AS1355" i="3"/>
  <c r="AT1355" i="3" s="1"/>
  <c r="K1355" i="3" s="1"/>
  <c r="AE1357" i="3"/>
  <c r="AD1357" i="3"/>
  <c r="L1363" i="3"/>
  <c r="AF1356" i="3"/>
  <c r="AG1356" i="3" s="1"/>
  <c r="AO1360" i="3"/>
  <c r="AP1358" i="3"/>
  <c r="AQ1358" i="3" s="1"/>
  <c r="J1358" i="3" s="1"/>
  <c r="AL1355" i="3"/>
  <c r="AM1355" i="3" s="1"/>
  <c r="H1355" i="3" s="1"/>
  <c r="I1355" i="3" s="1"/>
  <c r="BA1355" i="3" s="1"/>
  <c r="U1359" i="3"/>
  <c r="Z1359" i="3" s="1"/>
  <c r="AP1359" i="3" s="1"/>
  <c r="AQ1359" i="3" s="1"/>
  <c r="J1359" i="3" s="1"/>
  <c r="V1360" i="3"/>
  <c r="W1360" i="3" s="1"/>
  <c r="AX1354" i="3"/>
  <c r="AY1354" i="3" s="1"/>
  <c r="M1362" i="3"/>
  <c r="Q1361" i="3"/>
  <c r="AN1361" i="3"/>
  <c r="S1361" i="3"/>
  <c r="O1361" i="3"/>
  <c r="T1361" i="3"/>
  <c r="R1361" i="3"/>
  <c r="AH1356" i="3" l="1"/>
  <c r="AI1356" i="3" s="1"/>
  <c r="AK1356" i="3" s="1"/>
  <c r="AL1356" i="3" s="1"/>
  <c r="AM1356" i="3" s="1"/>
  <c r="H1356" i="3" s="1"/>
  <c r="I1356" i="3" s="1"/>
  <c r="BA1356" i="3" s="1"/>
  <c r="U1360" i="3"/>
  <c r="Z1360" i="3" s="1"/>
  <c r="AX1355" i="3"/>
  <c r="AY1355" i="3" s="1"/>
  <c r="R1362" i="3"/>
  <c r="S1362" i="3"/>
  <c r="O1362" i="3"/>
  <c r="AN1362" i="3"/>
  <c r="T1362" i="3"/>
  <c r="Q1362" i="3"/>
  <c r="N1362" i="3"/>
  <c r="AF1357" i="3"/>
  <c r="AH1357" i="3" s="1"/>
  <c r="AI1357" i="3" s="1"/>
  <c r="Y1360" i="3"/>
  <c r="AO1361" i="3"/>
  <c r="L1364" i="3"/>
  <c r="BC1355" i="3"/>
  <c r="BB1355" i="3"/>
  <c r="AD1358" i="3"/>
  <c r="AE1358" i="3"/>
  <c r="V1361" i="3"/>
  <c r="W1361" i="3" s="1"/>
  <c r="AJ1361" i="3"/>
  <c r="P1361" i="3"/>
  <c r="U1361" i="3" s="1"/>
  <c r="Z1361" i="3" s="1"/>
  <c r="AU1361" i="3"/>
  <c r="AV1361" i="3" s="1"/>
  <c r="AC1359" i="3"/>
  <c r="AB1359" i="3"/>
  <c r="AA1359" i="3"/>
  <c r="M1363" i="3"/>
  <c r="AS1356" i="3" l="1"/>
  <c r="AT1356" i="3" s="1"/>
  <c r="K1356" i="3" s="1"/>
  <c r="AR1356" i="3"/>
  <c r="AG1357" i="3"/>
  <c r="X1361" i="3"/>
  <c r="Y1361" i="3" s="1"/>
  <c r="AO1362" i="3"/>
  <c r="AR1357" i="3"/>
  <c r="AS1357" i="3"/>
  <c r="BC1356" i="3"/>
  <c r="BB1356" i="3"/>
  <c r="Q1363" i="3"/>
  <c r="T1363" i="3"/>
  <c r="AN1363" i="3"/>
  <c r="R1363" i="3"/>
  <c r="S1363" i="3"/>
  <c r="O1363" i="3"/>
  <c r="AK1357" i="3"/>
  <c r="N1363" i="3"/>
  <c r="AA1360" i="3"/>
  <c r="AB1360" i="3"/>
  <c r="AC1360" i="3"/>
  <c r="AJ1362" i="3"/>
  <c r="P1362" i="3"/>
  <c r="U1362" i="3" s="1"/>
  <c r="AU1362" i="3"/>
  <c r="AV1362" i="3" s="1"/>
  <c r="AF1358" i="3"/>
  <c r="AG1358" i="3" s="1"/>
  <c r="V1362" i="3"/>
  <c r="W1362" i="3" s="1"/>
  <c r="AP1361" i="3"/>
  <c r="AQ1361" i="3" s="1"/>
  <c r="J1361" i="3" s="1"/>
  <c r="L1365" i="3"/>
  <c r="AC1361" i="3"/>
  <c r="AA1361" i="3"/>
  <c r="AB1361" i="3"/>
  <c r="AE1359" i="3"/>
  <c r="AD1359" i="3"/>
  <c r="AP1360" i="3"/>
  <c r="AQ1360" i="3" s="1"/>
  <c r="J1360" i="3" s="1"/>
  <c r="M1364" i="3"/>
  <c r="X1362" i="3" l="1"/>
  <c r="Y1362" i="3" s="1"/>
  <c r="Z1362" i="3"/>
  <c r="AC1362" i="3" s="1"/>
  <c r="AO1363" i="3"/>
  <c r="AL1357" i="3"/>
  <c r="AM1357" i="3" s="1"/>
  <c r="H1357" i="3" s="1"/>
  <c r="I1357" i="3" s="1"/>
  <c r="BA1357" i="3" s="1"/>
  <c r="AJ1363" i="3"/>
  <c r="AU1363" i="3"/>
  <c r="AV1363" i="3" s="1"/>
  <c r="P1363" i="3"/>
  <c r="U1363" i="3" s="1"/>
  <c r="L1366" i="3"/>
  <c r="R1364" i="3"/>
  <c r="T1364" i="3"/>
  <c r="AN1364" i="3"/>
  <c r="S1364" i="3"/>
  <c r="O1364" i="3"/>
  <c r="Q1364" i="3"/>
  <c r="N1364" i="3"/>
  <c r="M1365" i="3"/>
  <c r="N1365" i="3" s="1"/>
  <c r="AF1359" i="3"/>
  <c r="AG1359" i="3" s="1"/>
  <c r="AD1361" i="3"/>
  <c r="AE1361" i="3"/>
  <c r="V1363" i="3"/>
  <c r="W1363" i="3" s="1"/>
  <c r="AH1358" i="3"/>
  <c r="AI1358" i="3" s="1"/>
  <c r="AX1356" i="3"/>
  <c r="AY1356" i="3" s="1"/>
  <c r="AD1360" i="3"/>
  <c r="AE1360" i="3"/>
  <c r="AT1357" i="3"/>
  <c r="K1357" i="3" s="1"/>
  <c r="AP1362" i="3" l="1"/>
  <c r="AQ1362" i="3" s="1"/>
  <c r="J1362" i="3" s="1"/>
  <c r="AA1362" i="3"/>
  <c r="AB1362" i="3"/>
  <c r="X1363" i="3"/>
  <c r="AH1359" i="3"/>
  <c r="AI1359" i="3" s="1"/>
  <c r="AK1359" i="3" s="1"/>
  <c r="AL1359" i="3" s="1"/>
  <c r="AM1359" i="3" s="1"/>
  <c r="H1359" i="3" s="1"/>
  <c r="I1359" i="3" s="1"/>
  <c r="BA1359" i="3" s="1"/>
  <c r="S1365" i="3"/>
  <c r="AN1365" i="3"/>
  <c r="R1365" i="3"/>
  <c r="Q1365" i="3"/>
  <c r="O1365" i="3"/>
  <c r="T1365" i="3"/>
  <c r="AF1360" i="3"/>
  <c r="AG1360" i="3" s="1"/>
  <c r="AF1361" i="3"/>
  <c r="AG1361" i="3" s="1"/>
  <c r="AX1357" i="3"/>
  <c r="AY1357" i="3" s="1"/>
  <c r="BC1357" i="3"/>
  <c r="BB1357" i="3"/>
  <c r="L1367" i="3"/>
  <c r="AE1362" i="3"/>
  <c r="AD1362" i="3"/>
  <c r="AR1358" i="3"/>
  <c r="AS1358" i="3"/>
  <c r="AO1364" i="3"/>
  <c r="M1366" i="3"/>
  <c r="AU1364" i="3"/>
  <c r="AV1364" i="3" s="1"/>
  <c r="P1364" i="3"/>
  <c r="X1364" i="3" s="1"/>
  <c r="AJ1364" i="3"/>
  <c r="Z1363" i="3"/>
  <c r="Y1363" i="3"/>
  <c r="V1364" i="3"/>
  <c r="W1364" i="3" s="1"/>
  <c r="AK1358" i="3"/>
  <c r="AS1359" i="3" l="1"/>
  <c r="AR1359" i="3"/>
  <c r="AH1361" i="3"/>
  <c r="AI1361" i="3" s="1"/>
  <c r="AR1361" i="3" s="1"/>
  <c r="AH1360" i="3"/>
  <c r="AI1360" i="3" s="1"/>
  <c r="AS1360" i="3" s="1"/>
  <c r="Y1364" i="3"/>
  <c r="AA1363" i="3"/>
  <c r="AC1363" i="3"/>
  <c r="AB1363" i="3"/>
  <c r="L1368" i="3"/>
  <c r="M1367" i="3"/>
  <c r="N1367" i="3" s="1"/>
  <c r="U1364" i="3"/>
  <c r="Z1364" i="3" s="1"/>
  <c r="AP1364" i="3" s="1"/>
  <c r="AQ1364" i="3" s="1"/>
  <c r="J1364" i="3" s="1"/>
  <c r="AF1362" i="3"/>
  <c r="AH1362" i="3" s="1"/>
  <c r="AI1362" i="3" s="1"/>
  <c r="P1365" i="3"/>
  <c r="X1365" i="3" s="1"/>
  <c r="AJ1365" i="3"/>
  <c r="AU1365" i="3"/>
  <c r="AV1365" i="3" s="1"/>
  <c r="AL1358" i="3"/>
  <c r="AM1358" i="3" s="1"/>
  <c r="H1358" i="3" s="1"/>
  <c r="I1358" i="3" s="1"/>
  <c r="BA1358" i="3" s="1"/>
  <c r="AT1358" i="3"/>
  <c r="K1358" i="3" s="1"/>
  <c r="AO1365" i="3"/>
  <c r="AP1363" i="3"/>
  <c r="AQ1363" i="3" s="1"/>
  <c r="J1363" i="3" s="1"/>
  <c r="Q1366" i="3"/>
  <c r="AN1366" i="3"/>
  <c r="S1366" i="3"/>
  <c r="T1366" i="3"/>
  <c r="O1366" i="3"/>
  <c r="R1366" i="3"/>
  <c r="N1366" i="3"/>
  <c r="V1365" i="3"/>
  <c r="W1365" i="3" s="1"/>
  <c r="AS1361" i="3" l="1"/>
  <c r="AT1361" i="3" s="1"/>
  <c r="K1361" i="3" s="1"/>
  <c r="AK1361" i="3"/>
  <c r="AL1361" i="3" s="1"/>
  <c r="AM1361" i="3" s="1"/>
  <c r="H1361" i="3" s="1"/>
  <c r="I1361" i="3" s="1"/>
  <c r="BA1361" i="3" s="1"/>
  <c r="AT1359" i="3"/>
  <c r="K1359" i="3" s="1"/>
  <c r="AX1359" i="3" s="1"/>
  <c r="AY1359" i="3" s="1"/>
  <c r="AR1360" i="3"/>
  <c r="AT1360" i="3" s="1"/>
  <c r="K1360" i="3" s="1"/>
  <c r="AX1360" i="3" s="1"/>
  <c r="AY1360" i="3" s="1"/>
  <c r="AK1360" i="3"/>
  <c r="AL1360" i="3" s="1"/>
  <c r="AM1360" i="3" s="1"/>
  <c r="H1360" i="3" s="1"/>
  <c r="I1360" i="3" s="1"/>
  <c r="BA1360" i="3" s="1"/>
  <c r="U1365" i="3"/>
  <c r="Z1365" i="3" s="1"/>
  <c r="AP1365" i="3" s="1"/>
  <c r="AQ1365" i="3" s="1"/>
  <c r="J1365" i="3" s="1"/>
  <c r="AG1362" i="3"/>
  <c r="AS1362" i="3" s="1"/>
  <c r="AO1366" i="3"/>
  <c r="AR1362" i="3"/>
  <c r="Y1365" i="3"/>
  <c r="M1368" i="3"/>
  <c r="T1367" i="3"/>
  <c r="Q1367" i="3"/>
  <c r="AN1367" i="3"/>
  <c r="S1367" i="3"/>
  <c r="O1367" i="3"/>
  <c r="R1367" i="3"/>
  <c r="AD1363" i="3"/>
  <c r="AE1363" i="3"/>
  <c r="V1366" i="3"/>
  <c r="W1366" i="3" s="1"/>
  <c r="BB1358" i="3"/>
  <c r="BC1358" i="3"/>
  <c r="BC1359" i="3"/>
  <c r="BB1359" i="3"/>
  <c r="L1369" i="3"/>
  <c r="AJ1366" i="3"/>
  <c r="AU1366" i="3"/>
  <c r="AV1366" i="3" s="1"/>
  <c r="P1366" i="3"/>
  <c r="X1366" i="3" s="1"/>
  <c r="AX1358" i="3"/>
  <c r="AY1358" i="3" s="1"/>
  <c r="AA1364" i="3"/>
  <c r="AC1364" i="3"/>
  <c r="AB1364" i="3"/>
  <c r="AK1362" i="3" l="1"/>
  <c r="AO1367" i="3"/>
  <c r="U1366" i="3"/>
  <c r="Z1366" i="3" s="1"/>
  <c r="AB1366" i="3" s="1"/>
  <c r="BC1360" i="3"/>
  <c r="BB1360" i="3"/>
  <c r="BB1361" i="3"/>
  <c r="BC1361" i="3"/>
  <c r="AU1367" i="3"/>
  <c r="AV1367" i="3" s="1"/>
  <c r="P1367" i="3"/>
  <c r="X1367" i="3" s="1"/>
  <c r="AJ1367" i="3"/>
  <c r="AE1364" i="3"/>
  <c r="AD1364" i="3"/>
  <c r="AF1363" i="3"/>
  <c r="AH1363" i="3" s="1"/>
  <c r="AI1363" i="3" s="1"/>
  <c r="V1367" i="3"/>
  <c r="W1367" i="3" s="1"/>
  <c r="AX1361" i="3"/>
  <c r="AY1361" i="3" s="1"/>
  <c r="AL1362" i="3"/>
  <c r="AM1362" i="3" s="1"/>
  <c r="H1362" i="3" s="1"/>
  <c r="I1362" i="3" s="1"/>
  <c r="BA1362" i="3" s="1"/>
  <c r="AT1362" i="3"/>
  <c r="K1362" i="3" s="1"/>
  <c r="AB1365" i="3"/>
  <c r="AC1365" i="3"/>
  <c r="AA1365" i="3"/>
  <c r="AN1368" i="3"/>
  <c r="S1368" i="3"/>
  <c r="T1368" i="3"/>
  <c r="O1368" i="3"/>
  <c r="Q1368" i="3"/>
  <c r="R1368" i="3"/>
  <c r="Y1366" i="3"/>
  <c r="L1370" i="3"/>
  <c r="M1369" i="3"/>
  <c r="N1368" i="3"/>
  <c r="AA1366" i="3" l="1"/>
  <c r="AP1366" i="3"/>
  <c r="AQ1366" i="3" s="1"/>
  <c r="J1366" i="3" s="1"/>
  <c r="AC1366" i="3"/>
  <c r="AE1366" i="3" s="1"/>
  <c r="AG1363" i="3"/>
  <c r="AO1368" i="3"/>
  <c r="U1367" i="3"/>
  <c r="Z1367" i="3" s="1"/>
  <c r="Y1367" i="3"/>
  <c r="AS1363" i="3"/>
  <c r="AR1363" i="3"/>
  <c r="AF1364" i="3"/>
  <c r="AH1364" i="3" s="1"/>
  <c r="AI1364" i="3" s="1"/>
  <c r="O1369" i="3"/>
  <c r="S1369" i="3"/>
  <c r="Q1369" i="3"/>
  <c r="R1369" i="3"/>
  <c r="T1369" i="3"/>
  <c r="AN1369" i="3"/>
  <c r="AE1365" i="3"/>
  <c r="AD1365" i="3"/>
  <c r="M1370" i="3"/>
  <c r="N1370" i="3" s="1"/>
  <c r="AX1362" i="3"/>
  <c r="AY1362" i="3" s="1"/>
  <c r="L1371" i="3"/>
  <c r="BC1362" i="3"/>
  <c r="BB1362" i="3"/>
  <c r="AJ1368" i="3"/>
  <c r="P1368" i="3"/>
  <c r="X1368" i="3" s="1"/>
  <c r="AU1368" i="3"/>
  <c r="AV1368" i="3" s="1"/>
  <c r="AD1366" i="3"/>
  <c r="N1369" i="3"/>
  <c r="V1368" i="3"/>
  <c r="W1368" i="3" s="1"/>
  <c r="AK1363" i="3"/>
  <c r="AO1369" i="3" l="1"/>
  <c r="AT1363" i="3"/>
  <c r="K1363" i="3" s="1"/>
  <c r="AX1363" i="3" s="1"/>
  <c r="AY1363" i="3" s="1"/>
  <c r="AR1364" i="3"/>
  <c r="Y1368" i="3"/>
  <c r="AF1366" i="3"/>
  <c r="AG1366" i="3" s="1"/>
  <c r="AL1363" i="3"/>
  <c r="AM1363" i="3" s="1"/>
  <c r="H1363" i="3" s="1"/>
  <c r="I1363" i="3" s="1"/>
  <c r="BA1363" i="3" s="1"/>
  <c r="AJ1369" i="3"/>
  <c r="AU1369" i="3"/>
  <c r="AV1369" i="3" s="1"/>
  <c r="P1369" i="3"/>
  <c r="U1369" i="3" s="1"/>
  <c r="M1371" i="3"/>
  <c r="N1371" i="3" s="1"/>
  <c r="AG1364" i="3"/>
  <c r="AK1364" i="3" s="1"/>
  <c r="AA1367" i="3"/>
  <c r="AB1367" i="3"/>
  <c r="AC1367" i="3"/>
  <c r="R1370" i="3"/>
  <c r="Q1370" i="3"/>
  <c r="O1370" i="3"/>
  <c r="AN1370" i="3"/>
  <c r="T1370" i="3"/>
  <c r="S1370" i="3"/>
  <c r="AF1365" i="3"/>
  <c r="AG1365" i="3" s="1"/>
  <c r="AP1367" i="3"/>
  <c r="AQ1367" i="3" s="1"/>
  <c r="J1367" i="3" s="1"/>
  <c r="V1369" i="3"/>
  <c r="W1369" i="3" s="1"/>
  <c r="U1368" i="3"/>
  <c r="Z1368" i="3" s="1"/>
  <c r="L1372" i="3"/>
  <c r="AH1366" i="3" l="1"/>
  <c r="AI1366" i="3" s="1"/>
  <c r="AK1366" i="3" s="1"/>
  <c r="AL1366" i="3" s="1"/>
  <c r="AM1366" i="3" s="1"/>
  <c r="H1366" i="3" s="1"/>
  <c r="I1366" i="3" s="1"/>
  <c r="BA1366" i="3" s="1"/>
  <c r="Z1369" i="3"/>
  <c r="AC1369" i="3" s="1"/>
  <c r="AH1365" i="3"/>
  <c r="AI1365" i="3" s="1"/>
  <c r="AK1365" i="3" s="1"/>
  <c r="AA1368" i="3"/>
  <c r="AB1368" i="3"/>
  <c r="AC1368" i="3"/>
  <c r="BC1363" i="3"/>
  <c r="BB1363" i="3"/>
  <c r="V1370" i="3"/>
  <c r="W1370" i="3" s="1"/>
  <c r="AS1366" i="3"/>
  <c r="AR1366" i="3"/>
  <c r="AO1370" i="3"/>
  <c r="AL1364" i="3"/>
  <c r="AM1364" i="3" s="1"/>
  <c r="H1364" i="3" s="1"/>
  <c r="I1364" i="3" s="1"/>
  <c r="BA1364" i="3" s="1"/>
  <c r="M1372" i="3"/>
  <c r="N1372" i="3" s="1"/>
  <c r="X1369" i="3"/>
  <c r="AA1369" i="3" s="1"/>
  <c r="P1370" i="3"/>
  <c r="X1370" i="3" s="1"/>
  <c r="AU1370" i="3"/>
  <c r="AV1370" i="3" s="1"/>
  <c r="AJ1370" i="3"/>
  <c r="AD1367" i="3"/>
  <c r="AE1367" i="3"/>
  <c r="AP1368" i="3"/>
  <c r="AQ1368" i="3" s="1"/>
  <c r="J1368" i="3" s="1"/>
  <c r="L1373" i="3"/>
  <c r="R1371" i="3"/>
  <c r="S1371" i="3"/>
  <c r="Q1371" i="3"/>
  <c r="AN1371" i="3"/>
  <c r="T1371" i="3"/>
  <c r="O1371" i="3"/>
  <c r="AS1364" i="3"/>
  <c r="AT1364" i="3" s="1"/>
  <c r="K1364" i="3" s="1"/>
  <c r="U1370" i="3" l="1"/>
  <c r="Z1370" i="3" s="1"/>
  <c r="AC1370" i="3" s="1"/>
  <c r="AB1369" i="3"/>
  <c r="AE1369" i="3" s="1"/>
  <c r="AO1371" i="3"/>
  <c r="Y1370" i="3"/>
  <c r="AL1365" i="3"/>
  <c r="AM1365" i="3" s="1"/>
  <c r="H1365" i="3" s="1"/>
  <c r="I1365" i="3" s="1"/>
  <c r="BA1365" i="3" s="1"/>
  <c r="BB1366" i="3" s="1"/>
  <c r="BB1364" i="3"/>
  <c r="BC1364" i="3"/>
  <c r="M1373" i="3"/>
  <c r="N1373" i="3" s="1"/>
  <c r="R1372" i="3"/>
  <c r="AN1372" i="3"/>
  <c r="S1372" i="3"/>
  <c r="Q1372" i="3"/>
  <c r="T1372" i="3"/>
  <c r="O1372" i="3"/>
  <c r="AU1371" i="3"/>
  <c r="AV1371" i="3" s="1"/>
  <c r="P1371" i="3"/>
  <c r="X1371" i="3" s="1"/>
  <c r="AJ1371" i="3"/>
  <c r="AF1367" i="3"/>
  <c r="AH1367" i="3" s="1"/>
  <c r="AI1367" i="3" s="1"/>
  <c r="AX1364" i="3"/>
  <c r="AY1364" i="3" s="1"/>
  <c r="AD1369" i="3"/>
  <c r="AT1366" i="3"/>
  <c r="K1366" i="3" s="1"/>
  <c r="V1371" i="3"/>
  <c r="W1371" i="3" s="1"/>
  <c r="AR1365" i="3"/>
  <c r="AS1365" i="3"/>
  <c r="L1374" i="3"/>
  <c r="Y1369" i="3"/>
  <c r="AP1369" i="3"/>
  <c r="AQ1369" i="3" s="1"/>
  <c r="J1369" i="3" s="1"/>
  <c r="AE1368" i="3"/>
  <c r="AD1368" i="3"/>
  <c r="AA1370" i="3" l="1"/>
  <c r="AB1370" i="3"/>
  <c r="AP1370" i="3"/>
  <c r="AQ1370" i="3" s="1"/>
  <c r="J1370" i="3" s="1"/>
  <c r="AO1372" i="3"/>
  <c r="U1371" i="3"/>
  <c r="Z1371" i="3" s="1"/>
  <c r="AP1371" i="3" s="1"/>
  <c r="AQ1371" i="3" s="1"/>
  <c r="J1371" i="3" s="1"/>
  <c r="AG1367" i="3"/>
  <c r="AK1367" i="3" s="1"/>
  <c r="BC1366" i="3"/>
  <c r="AR1367" i="3"/>
  <c r="V1372" i="3"/>
  <c r="W1372" i="3" s="1"/>
  <c r="Y1371" i="3"/>
  <c r="AX1366" i="3"/>
  <c r="AY1366" i="3" s="1"/>
  <c r="AU1372" i="3"/>
  <c r="AV1372" i="3" s="1"/>
  <c r="P1372" i="3"/>
  <c r="X1372" i="3" s="1"/>
  <c r="AJ1372" i="3"/>
  <c r="M1374" i="3"/>
  <c r="N1374" i="3" s="1"/>
  <c r="AF1369" i="3"/>
  <c r="AH1369" i="3" s="1"/>
  <c r="AI1369" i="3" s="1"/>
  <c r="AF1368" i="3"/>
  <c r="AH1368" i="3" s="1"/>
  <c r="AI1368" i="3" s="1"/>
  <c r="AE1370" i="3"/>
  <c r="AD1370" i="3"/>
  <c r="BB1365" i="3"/>
  <c r="BC1365" i="3"/>
  <c r="L1375" i="3"/>
  <c r="AT1365" i="3"/>
  <c r="K1365" i="3" s="1"/>
  <c r="T1373" i="3"/>
  <c r="R1373" i="3"/>
  <c r="AN1373" i="3"/>
  <c r="Q1373" i="3"/>
  <c r="S1373" i="3"/>
  <c r="O1373" i="3"/>
  <c r="AS1367" i="3" l="1"/>
  <c r="AT1367" i="3" s="1"/>
  <c r="K1367" i="3" s="1"/>
  <c r="AX1367" i="3" s="1"/>
  <c r="AY1367" i="3" s="1"/>
  <c r="AO1373" i="3"/>
  <c r="AG1369" i="3"/>
  <c r="AS1369" i="3" s="1"/>
  <c r="AG1368" i="3"/>
  <c r="AR1369" i="3"/>
  <c r="AS1368" i="3"/>
  <c r="AR1368" i="3"/>
  <c r="Y1372" i="3"/>
  <c r="V1373" i="3"/>
  <c r="W1373" i="3" s="1"/>
  <c r="AX1365" i="3"/>
  <c r="AY1365" i="3" s="1"/>
  <c r="AN1374" i="3"/>
  <c r="Q1374" i="3"/>
  <c r="S1374" i="3"/>
  <c r="T1374" i="3"/>
  <c r="O1374" i="3"/>
  <c r="R1374" i="3"/>
  <c r="U1372" i="3"/>
  <c r="Z1372" i="3" s="1"/>
  <c r="AP1372" i="3" s="1"/>
  <c r="AQ1372" i="3" s="1"/>
  <c r="J1372" i="3" s="1"/>
  <c r="AF1370" i="3"/>
  <c r="AH1370" i="3" s="1"/>
  <c r="AI1370" i="3" s="1"/>
  <c r="AG1370" i="3"/>
  <c r="L1376" i="3"/>
  <c r="P1373" i="3"/>
  <c r="X1373" i="3" s="1"/>
  <c r="AJ1373" i="3"/>
  <c r="AU1373" i="3"/>
  <c r="AV1373" i="3" s="1"/>
  <c r="AC1371" i="3"/>
  <c r="AB1371" i="3"/>
  <c r="AA1371" i="3"/>
  <c r="M1375" i="3"/>
  <c r="AK1368" i="3"/>
  <c r="AL1367" i="3"/>
  <c r="AM1367" i="3" s="1"/>
  <c r="H1367" i="3" s="1"/>
  <c r="I1367" i="3" s="1"/>
  <c r="BA1367" i="3" s="1"/>
  <c r="AK1369" i="3" l="1"/>
  <c r="AL1369" i="3" s="1"/>
  <c r="AM1369" i="3" s="1"/>
  <c r="H1369" i="3" s="1"/>
  <c r="I1369" i="3" s="1"/>
  <c r="BA1369" i="3" s="1"/>
  <c r="AT1368" i="3"/>
  <c r="K1368" i="3" s="1"/>
  <c r="AT1369" i="3"/>
  <c r="K1369" i="3" s="1"/>
  <c r="AX1369" i="3" s="1"/>
  <c r="AY1369" i="3" s="1"/>
  <c r="AO1374" i="3"/>
  <c r="Y1373" i="3"/>
  <c r="AX1368" i="3"/>
  <c r="AY1368" i="3" s="1"/>
  <c r="BC1367" i="3"/>
  <c r="BB1367" i="3"/>
  <c r="U1373" i="3"/>
  <c r="Z1373" i="3" s="1"/>
  <c r="AE1371" i="3"/>
  <c r="AD1371" i="3"/>
  <c r="AU1374" i="3"/>
  <c r="AV1374" i="3" s="1"/>
  <c r="P1374" i="3"/>
  <c r="X1374" i="3" s="1"/>
  <c r="AJ1374" i="3"/>
  <c r="S1375" i="3"/>
  <c r="R1375" i="3"/>
  <c r="Q1375" i="3"/>
  <c r="T1375" i="3"/>
  <c r="O1375" i="3"/>
  <c r="AN1375" i="3"/>
  <c r="L1377" i="3"/>
  <c r="M1376" i="3"/>
  <c r="N1376" i="3" s="1"/>
  <c r="V1374" i="3"/>
  <c r="W1374" i="3" s="1"/>
  <c r="AS1370" i="3"/>
  <c r="AR1370" i="3"/>
  <c r="AL1368" i="3"/>
  <c r="AM1368" i="3" s="1"/>
  <c r="H1368" i="3" s="1"/>
  <c r="I1368" i="3" s="1"/>
  <c r="BA1368" i="3" s="1"/>
  <c r="AB1372" i="3"/>
  <c r="AC1372" i="3"/>
  <c r="AA1372" i="3"/>
  <c r="N1375" i="3"/>
  <c r="AK1370" i="3"/>
  <c r="AO1375" i="3" l="1"/>
  <c r="Y1374" i="3"/>
  <c r="BB1368" i="3"/>
  <c r="BC1368" i="3"/>
  <c r="U1374" i="3"/>
  <c r="Z1374" i="3" s="1"/>
  <c r="BC1369" i="3"/>
  <c r="BB1369" i="3"/>
  <c r="M1377" i="3"/>
  <c r="N1377" i="3" s="1"/>
  <c r="AF1371" i="3"/>
  <c r="AG1371" i="3" s="1"/>
  <c r="S1376" i="3"/>
  <c r="AN1376" i="3"/>
  <c r="Q1376" i="3"/>
  <c r="R1376" i="3"/>
  <c r="T1376" i="3"/>
  <c r="O1376" i="3"/>
  <c r="P1375" i="3"/>
  <c r="X1375" i="3" s="1"/>
  <c r="AU1375" i="3"/>
  <c r="AV1375" i="3" s="1"/>
  <c r="AJ1375" i="3"/>
  <c r="L1378" i="3"/>
  <c r="AC1373" i="3"/>
  <c r="AB1373" i="3"/>
  <c r="AA1373" i="3"/>
  <c r="AP1373" i="3"/>
  <c r="AQ1373" i="3" s="1"/>
  <c r="J1373" i="3" s="1"/>
  <c r="V1375" i="3"/>
  <c r="W1375" i="3" s="1"/>
  <c r="AE1372" i="3"/>
  <c r="AD1372" i="3"/>
  <c r="AL1370" i="3"/>
  <c r="AM1370" i="3" s="1"/>
  <c r="H1370" i="3" s="1"/>
  <c r="I1370" i="3" s="1"/>
  <c r="BA1370" i="3" s="1"/>
  <c r="AT1370" i="3"/>
  <c r="K1370" i="3" s="1"/>
  <c r="AH1371" i="3" l="1"/>
  <c r="AI1371" i="3" s="1"/>
  <c r="AK1371" i="3" s="1"/>
  <c r="AL1371" i="3" s="1"/>
  <c r="AM1371" i="3" s="1"/>
  <c r="H1371" i="3" s="1"/>
  <c r="I1371" i="3" s="1"/>
  <c r="BA1371" i="3" s="1"/>
  <c r="BC1370" i="3"/>
  <c r="BB1370" i="3"/>
  <c r="Y1375" i="3"/>
  <c r="AX1370" i="3"/>
  <c r="AY1370" i="3" s="1"/>
  <c r="V1376" i="3"/>
  <c r="W1376" i="3" s="1"/>
  <c r="AC1374" i="3"/>
  <c r="AB1374" i="3"/>
  <c r="AA1374" i="3"/>
  <c r="AD1373" i="3"/>
  <c r="AE1373" i="3"/>
  <c r="M1378" i="3"/>
  <c r="AF1372" i="3"/>
  <c r="AH1372" i="3" s="1"/>
  <c r="AI1372" i="3" s="1"/>
  <c r="L1379" i="3"/>
  <c r="U1375" i="3"/>
  <c r="Z1375" i="3" s="1"/>
  <c r="AJ1376" i="3"/>
  <c r="P1376" i="3"/>
  <c r="U1376" i="3" s="1"/>
  <c r="AU1376" i="3"/>
  <c r="AV1376" i="3" s="1"/>
  <c r="AO1376" i="3"/>
  <c r="T1377" i="3"/>
  <c r="Q1377" i="3"/>
  <c r="R1377" i="3"/>
  <c r="S1377" i="3"/>
  <c r="AN1377" i="3"/>
  <c r="O1377" i="3"/>
  <c r="AP1374" i="3"/>
  <c r="AQ1374" i="3" s="1"/>
  <c r="J1374" i="3" s="1"/>
  <c r="AS1371" i="3" l="1"/>
  <c r="AT1371" i="3" s="1"/>
  <c r="K1371" i="3" s="1"/>
  <c r="AR1371" i="3"/>
  <c r="AO1377" i="3"/>
  <c r="Z1376" i="3"/>
  <c r="AG1372" i="3"/>
  <c r="AK1372" i="3" s="1"/>
  <c r="AL1372" i="3" s="1"/>
  <c r="AM1372" i="3" s="1"/>
  <c r="H1372" i="3" s="1"/>
  <c r="I1372" i="3" s="1"/>
  <c r="BA1372" i="3" s="1"/>
  <c r="X1376" i="3"/>
  <c r="Y1376" i="3" s="1"/>
  <c r="BC1371" i="3"/>
  <c r="BB1371" i="3"/>
  <c r="AC1376" i="3"/>
  <c r="AB1375" i="3"/>
  <c r="AC1375" i="3"/>
  <c r="AA1375" i="3"/>
  <c r="M1379" i="3"/>
  <c r="N1379" i="3" s="1"/>
  <c r="AN1378" i="3"/>
  <c r="R1378" i="3"/>
  <c r="S1378" i="3"/>
  <c r="T1378" i="3"/>
  <c r="O1378" i="3"/>
  <c r="Q1378" i="3"/>
  <c r="AF1373" i="3"/>
  <c r="AG1373" i="3" s="1"/>
  <c r="AP1375" i="3"/>
  <c r="AQ1375" i="3" s="1"/>
  <c r="J1375" i="3" s="1"/>
  <c r="N1378" i="3"/>
  <c r="AJ1377" i="3"/>
  <c r="AU1377" i="3"/>
  <c r="AV1377" i="3" s="1"/>
  <c r="P1377" i="3"/>
  <c r="X1377" i="3" s="1"/>
  <c r="AE1374" i="3"/>
  <c r="AD1374" i="3"/>
  <c r="L1380" i="3"/>
  <c r="AS1372" i="3"/>
  <c r="AR1372" i="3"/>
  <c r="V1377" i="3"/>
  <c r="W1377" i="3" s="1"/>
  <c r="AP1376" i="3" l="1"/>
  <c r="AQ1376" i="3" s="1"/>
  <c r="J1376" i="3" s="1"/>
  <c r="AA1376" i="3"/>
  <c r="AB1376" i="3"/>
  <c r="AE1376" i="3" s="1"/>
  <c r="AH1373" i="3"/>
  <c r="AI1373" i="3" s="1"/>
  <c r="AS1373" i="3" s="1"/>
  <c r="U1377" i="3"/>
  <c r="Z1377" i="3" s="1"/>
  <c r="AC1377" i="3" s="1"/>
  <c r="Y1377" i="3"/>
  <c r="V1378" i="3"/>
  <c r="W1378" i="3" s="1"/>
  <c r="AT1372" i="3"/>
  <c r="K1372" i="3" s="1"/>
  <c r="AE1375" i="3"/>
  <c r="AD1375" i="3"/>
  <c r="BC1372" i="3"/>
  <c r="BB1372" i="3"/>
  <c r="AF1374" i="3"/>
  <c r="AH1374" i="3" s="1"/>
  <c r="AI1374" i="3" s="1"/>
  <c r="AO1378" i="3"/>
  <c r="L1381" i="3"/>
  <c r="AJ1378" i="3"/>
  <c r="P1378" i="3"/>
  <c r="X1378" i="3" s="1"/>
  <c r="AU1378" i="3"/>
  <c r="AV1378" i="3" s="1"/>
  <c r="AX1371" i="3"/>
  <c r="AY1371" i="3" s="1"/>
  <c r="M1380" i="3"/>
  <c r="R1379" i="3"/>
  <c r="S1379" i="3"/>
  <c r="Q1379" i="3"/>
  <c r="T1379" i="3"/>
  <c r="AN1379" i="3"/>
  <c r="O1379" i="3"/>
  <c r="AD1376" i="3" l="1"/>
  <c r="AK1373" i="3"/>
  <c r="AA1377" i="3"/>
  <c r="AP1377" i="3"/>
  <c r="AQ1377" i="3" s="1"/>
  <c r="J1377" i="3" s="1"/>
  <c r="AR1373" i="3"/>
  <c r="AT1373" i="3" s="1"/>
  <c r="K1373" i="3" s="1"/>
  <c r="AB1377" i="3"/>
  <c r="AE1377" i="3" s="1"/>
  <c r="U1378" i="3"/>
  <c r="Z1378" i="3" s="1"/>
  <c r="AP1378" i="3" s="1"/>
  <c r="AQ1378" i="3" s="1"/>
  <c r="J1378" i="3" s="1"/>
  <c r="AO1379" i="3"/>
  <c r="Y1378" i="3"/>
  <c r="AR1374" i="3"/>
  <c r="R1380" i="3"/>
  <c r="S1380" i="3"/>
  <c r="O1380" i="3"/>
  <c r="AN1380" i="3"/>
  <c r="Q1380" i="3"/>
  <c r="T1380" i="3"/>
  <c r="V1379" i="3"/>
  <c r="W1379" i="3" s="1"/>
  <c r="AF1375" i="3"/>
  <c r="AG1375" i="3" s="1"/>
  <c r="L1382" i="3"/>
  <c r="AL1373" i="3"/>
  <c r="AM1373" i="3" s="1"/>
  <c r="H1373" i="3" s="1"/>
  <c r="I1373" i="3" s="1"/>
  <c r="BA1373" i="3" s="1"/>
  <c r="AF1376" i="3"/>
  <c r="AG1376" i="3" s="1"/>
  <c r="AG1374" i="3"/>
  <c r="AK1374" i="3" s="1"/>
  <c r="M1381" i="3"/>
  <c r="N1381" i="3" s="1"/>
  <c r="P1379" i="3"/>
  <c r="U1379" i="3" s="1"/>
  <c r="AJ1379" i="3"/>
  <c r="AU1379" i="3"/>
  <c r="AV1379" i="3" s="1"/>
  <c r="N1380" i="3"/>
  <c r="AX1372" i="3"/>
  <c r="AY1372" i="3" s="1"/>
  <c r="AA1378" i="3" l="1"/>
  <c r="AB1378" i="3"/>
  <c r="AC1378" i="3"/>
  <c r="AD1377" i="3"/>
  <c r="X1379" i="3"/>
  <c r="AH1375" i="3"/>
  <c r="AI1375" i="3" s="1"/>
  <c r="AS1375" i="3" s="1"/>
  <c r="Z1379" i="3"/>
  <c r="AC1379" i="3" s="1"/>
  <c r="AH1376" i="3"/>
  <c r="AI1376" i="3" s="1"/>
  <c r="AK1376" i="3" s="1"/>
  <c r="BB1373" i="3"/>
  <c r="BC1373" i="3"/>
  <c r="AX1373" i="3"/>
  <c r="AY1373" i="3" s="1"/>
  <c r="R1381" i="3"/>
  <c r="T1381" i="3"/>
  <c r="S1381" i="3"/>
  <c r="Q1381" i="3"/>
  <c r="AN1381" i="3"/>
  <c r="O1381" i="3"/>
  <c r="AL1374" i="3"/>
  <c r="AM1374" i="3" s="1"/>
  <c r="H1374" i="3" s="1"/>
  <c r="I1374" i="3" s="1"/>
  <c r="BA1374" i="3" s="1"/>
  <c r="AE1378" i="3"/>
  <c r="L1383" i="3"/>
  <c r="V1380" i="3"/>
  <c r="W1380" i="3" s="1"/>
  <c r="AF1377" i="3"/>
  <c r="AG1377" i="3" s="1"/>
  <c r="AO1380" i="3"/>
  <c r="M1382" i="3"/>
  <c r="AJ1380" i="3"/>
  <c r="AU1380" i="3"/>
  <c r="AV1380" i="3" s="1"/>
  <c r="P1380" i="3"/>
  <c r="X1380" i="3" s="1"/>
  <c r="AS1374" i="3"/>
  <c r="AT1374" i="3" s="1"/>
  <c r="K1374" i="3" s="1"/>
  <c r="AD1378" i="3" l="1"/>
  <c r="AP1379" i="3"/>
  <c r="AQ1379" i="3" s="1"/>
  <c r="J1379" i="3" s="1"/>
  <c r="AR1376" i="3"/>
  <c r="AS1376" i="3"/>
  <c r="Y1379" i="3"/>
  <c r="AK1375" i="3"/>
  <c r="AL1375" i="3" s="1"/>
  <c r="AM1375" i="3" s="1"/>
  <c r="H1375" i="3" s="1"/>
  <c r="I1375" i="3" s="1"/>
  <c r="BA1375" i="3" s="1"/>
  <c r="BC1375" i="3" s="1"/>
  <c r="AR1375" i="3"/>
  <c r="AT1375" i="3" s="1"/>
  <c r="K1375" i="3" s="1"/>
  <c r="AO1381" i="3"/>
  <c r="AB1379" i="3"/>
  <c r="AD1379" i="3" s="1"/>
  <c r="AA1379" i="3"/>
  <c r="AL1376" i="3"/>
  <c r="AM1376" i="3" s="1"/>
  <c r="H1376" i="3" s="1"/>
  <c r="I1376" i="3" s="1"/>
  <c r="BA1376" i="3" s="1"/>
  <c r="Y1380" i="3"/>
  <c r="AX1374" i="3"/>
  <c r="AY1374" i="3" s="1"/>
  <c r="M1383" i="3"/>
  <c r="N1383" i="3" s="1"/>
  <c r="L1384" i="3"/>
  <c r="AU1381" i="3"/>
  <c r="AV1381" i="3" s="1"/>
  <c r="AJ1381" i="3"/>
  <c r="P1381" i="3"/>
  <c r="U1381" i="3" s="1"/>
  <c r="Q1382" i="3"/>
  <c r="AN1382" i="3"/>
  <c r="S1382" i="3"/>
  <c r="O1382" i="3"/>
  <c r="R1382" i="3"/>
  <c r="T1382" i="3"/>
  <c r="AF1378" i="3"/>
  <c r="AH1378" i="3" s="1"/>
  <c r="AI1378" i="3" s="1"/>
  <c r="N1382" i="3"/>
  <c r="BC1374" i="3"/>
  <c r="BB1374" i="3"/>
  <c r="V1381" i="3"/>
  <c r="W1381" i="3" s="1"/>
  <c r="U1380" i="3"/>
  <c r="Z1380" i="3" s="1"/>
  <c r="AP1380" i="3" s="1"/>
  <c r="AQ1380" i="3" s="1"/>
  <c r="J1380" i="3" s="1"/>
  <c r="AH1377" i="3"/>
  <c r="AI1377" i="3" s="1"/>
  <c r="AE1379" i="3" l="1"/>
  <c r="AF1379" i="3" s="1"/>
  <c r="AH1379" i="3" s="1"/>
  <c r="AI1379" i="3" s="1"/>
  <c r="AT1376" i="3"/>
  <c r="K1376" i="3" s="1"/>
  <c r="AX1376" i="3" s="1"/>
  <c r="AY1376" i="3" s="1"/>
  <c r="AG1378" i="3"/>
  <c r="AS1378" i="3" s="1"/>
  <c r="BB1375" i="3"/>
  <c r="AX1375" i="3"/>
  <c r="AY1375" i="3" s="1"/>
  <c r="X1381" i="3"/>
  <c r="Y1381" i="3" s="1"/>
  <c r="BC1376" i="3"/>
  <c r="BB1376" i="3"/>
  <c r="Z1381" i="3"/>
  <c r="AR1378" i="3"/>
  <c r="V1382" i="3"/>
  <c r="W1382" i="3" s="1"/>
  <c r="L1385" i="3"/>
  <c r="AO1382" i="3"/>
  <c r="AN1383" i="3"/>
  <c r="O1383" i="3"/>
  <c r="S1383" i="3"/>
  <c r="R1383" i="3"/>
  <c r="T1383" i="3"/>
  <c r="Q1383" i="3"/>
  <c r="AS1377" i="3"/>
  <c r="AR1377" i="3"/>
  <c r="AB1380" i="3"/>
  <c r="AC1380" i="3"/>
  <c r="AA1380" i="3"/>
  <c r="M1384" i="3"/>
  <c r="N1384" i="3" s="1"/>
  <c r="P1382" i="3"/>
  <c r="X1382" i="3" s="1"/>
  <c r="AU1382" i="3"/>
  <c r="AV1382" i="3" s="1"/>
  <c r="AJ1382" i="3"/>
  <c r="AK1377" i="3"/>
  <c r="AK1378" i="3" l="1"/>
  <c r="AL1378" i="3" s="1"/>
  <c r="AM1378" i="3" s="1"/>
  <c r="H1378" i="3" s="1"/>
  <c r="I1378" i="3" s="1"/>
  <c r="BA1378" i="3" s="1"/>
  <c r="AB1381" i="3"/>
  <c r="AE1381" i="3" s="1"/>
  <c r="AC1381" i="3"/>
  <c r="AG1379" i="3"/>
  <c r="AA1381" i="3"/>
  <c r="AO1383" i="3"/>
  <c r="AP1381" i="3"/>
  <c r="AQ1381" i="3" s="1"/>
  <c r="J1381" i="3" s="1"/>
  <c r="AT1377" i="3"/>
  <c r="K1377" i="3" s="1"/>
  <c r="AT1378" i="3"/>
  <c r="K1378" i="3" s="1"/>
  <c r="U1382" i="3"/>
  <c r="Z1382" i="3" s="1"/>
  <c r="AP1382" i="3" s="1"/>
  <c r="AQ1382" i="3" s="1"/>
  <c r="J1382" i="3" s="1"/>
  <c r="AR1379" i="3"/>
  <c r="AS1379" i="3"/>
  <c r="Y1382" i="3"/>
  <c r="AL1377" i="3"/>
  <c r="AM1377" i="3" s="1"/>
  <c r="H1377" i="3" s="1"/>
  <c r="I1377" i="3" s="1"/>
  <c r="BA1377" i="3" s="1"/>
  <c r="AK1379" i="3"/>
  <c r="AU1383" i="3"/>
  <c r="AV1383" i="3" s="1"/>
  <c r="AJ1383" i="3"/>
  <c r="P1383" i="3"/>
  <c r="X1383" i="3" s="1"/>
  <c r="V1383" i="3"/>
  <c r="W1383" i="3" s="1"/>
  <c r="M1385" i="3"/>
  <c r="N1385" i="3" s="1"/>
  <c r="Q1384" i="3"/>
  <c r="R1384" i="3"/>
  <c r="S1384" i="3"/>
  <c r="T1384" i="3"/>
  <c r="O1384" i="3"/>
  <c r="AN1384" i="3"/>
  <c r="AD1380" i="3"/>
  <c r="AE1380" i="3"/>
  <c r="L1386" i="3"/>
  <c r="AD1381" i="3" l="1"/>
  <c r="AX1378" i="3"/>
  <c r="AY1378" i="3" s="1"/>
  <c r="AX1377" i="3"/>
  <c r="AY1377" i="3" s="1"/>
  <c r="AA1382" i="3"/>
  <c r="AB1382" i="3"/>
  <c r="AC1382" i="3"/>
  <c r="BC1378" i="3"/>
  <c r="BB1378" i="3"/>
  <c r="Y1383" i="3"/>
  <c r="BB1377" i="3"/>
  <c r="BC1377" i="3"/>
  <c r="U1383" i="3"/>
  <c r="Z1383" i="3" s="1"/>
  <c r="AP1383" i="3" s="1"/>
  <c r="AQ1383" i="3" s="1"/>
  <c r="J1383" i="3" s="1"/>
  <c r="L1387" i="3"/>
  <c r="AF1380" i="3"/>
  <c r="AG1380" i="3" s="1"/>
  <c r="AL1379" i="3"/>
  <c r="AM1379" i="3" s="1"/>
  <c r="H1379" i="3" s="1"/>
  <c r="I1379" i="3" s="1"/>
  <c r="BA1379" i="3" s="1"/>
  <c r="AJ1384" i="3"/>
  <c r="P1384" i="3"/>
  <c r="X1384" i="3" s="1"/>
  <c r="AU1384" i="3"/>
  <c r="AV1384" i="3" s="1"/>
  <c r="S1385" i="3"/>
  <c r="R1385" i="3"/>
  <c r="Q1385" i="3"/>
  <c r="O1385" i="3"/>
  <c r="AN1385" i="3"/>
  <c r="AO1385" i="3" s="1"/>
  <c r="T1385" i="3"/>
  <c r="AF1381" i="3"/>
  <c r="AG1381" i="3" s="1"/>
  <c r="M1386" i="3"/>
  <c r="AO1384" i="3"/>
  <c r="V1384" i="3"/>
  <c r="W1384" i="3" s="1"/>
  <c r="AT1379" i="3"/>
  <c r="K1379" i="3" s="1"/>
  <c r="AE1382" i="3" l="1"/>
  <c r="AF1382" i="3" s="1"/>
  <c r="AD1382" i="3"/>
  <c r="AH1381" i="3"/>
  <c r="AI1381" i="3" s="1"/>
  <c r="AK1381" i="3" s="1"/>
  <c r="AL1381" i="3" s="1"/>
  <c r="AM1381" i="3" s="1"/>
  <c r="H1381" i="3" s="1"/>
  <c r="I1381" i="3" s="1"/>
  <c r="BA1381" i="3" s="1"/>
  <c r="AH1380" i="3"/>
  <c r="AI1380" i="3" s="1"/>
  <c r="AK1380" i="3" s="1"/>
  <c r="Y1384" i="3"/>
  <c r="BC1379" i="3"/>
  <c r="BB1379" i="3"/>
  <c r="O1386" i="3"/>
  <c r="AN1386" i="3"/>
  <c r="S1386" i="3"/>
  <c r="T1386" i="3"/>
  <c r="R1386" i="3"/>
  <c r="Q1386" i="3"/>
  <c r="N1386" i="3"/>
  <c r="AJ1385" i="3"/>
  <c r="AU1385" i="3"/>
  <c r="AV1385" i="3" s="1"/>
  <c r="P1385" i="3"/>
  <c r="U1385" i="3" s="1"/>
  <c r="L1388" i="3"/>
  <c r="AX1379" i="3"/>
  <c r="AY1379" i="3" s="1"/>
  <c r="U1384" i="3"/>
  <c r="Z1384" i="3" s="1"/>
  <c r="AB1383" i="3"/>
  <c r="AA1383" i="3"/>
  <c r="AC1383" i="3"/>
  <c r="V1385" i="3"/>
  <c r="W1385" i="3" s="1"/>
  <c r="M1387" i="3"/>
  <c r="AH1382" i="3" l="1"/>
  <c r="AI1382" i="3" s="1"/>
  <c r="AR1382" i="3" s="1"/>
  <c r="AR1381" i="3"/>
  <c r="AS1381" i="3"/>
  <c r="AG1382" i="3"/>
  <c r="Z1385" i="3"/>
  <c r="AC1385" i="3" s="1"/>
  <c r="AL1380" i="3"/>
  <c r="AM1380" i="3" s="1"/>
  <c r="H1380" i="3" s="1"/>
  <c r="I1380" i="3" s="1"/>
  <c r="BA1380" i="3" s="1"/>
  <c r="AR1380" i="3"/>
  <c r="AS1380" i="3"/>
  <c r="V1386" i="3"/>
  <c r="W1386" i="3" s="1"/>
  <c r="X1385" i="3"/>
  <c r="AB1384" i="3"/>
  <c r="AC1384" i="3"/>
  <c r="AA1384" i="3"/>
  <c r="AO1386" i="3"/>
  <c r="M1388" i="3"/>
  <c r="N1388" i="3" s="1"/>
  <c r="AU1386" i="3"/>
  <c r="AV1386" i="3" s="1"/>
  <c r="AJ1386" i="3"/>
  <c r="P1386" i="3"/>
  <c r="U1386" i="3" s="1"/>
  <c r="AP1384" i="3"/>
  <c r="AQ1384" i="3" s="1"/>
  <c r="J1384" i="3" s="1"/>
  <c r="Q1387" i="3"/>
  <c r="S1387" i="3"/>
  <c r="T1387" i="3"/>
  <c r="AN1387" i="3"/>
  <c r="O1387" i="3"/>
  <c r="R1387" i="3"/>
  <c r="N1387" i="3"/>
  <c r="AE1383" i="3"/>
  <c r="AD1383" i="3"/>
  <c r="L1389" i="3"/>
  <c r="AS1382" i="3" l="1"/>
  <c r="AT1381" i="3"/>
  <c r="K1381" i="3" s="1"/>
  <c r="AX1381" i="3" s="1"/>
  <c r="AY1381" i="3" s="1"/>
  <c r="AK1382" i="3"/>
  <c r="AL1382" i="3" s="1"/>
  <c r="AM1382" i="3" s="1"/>
  <c r="H1382" i="3" s="1"/>
  <c r="I1382" i="3" s="1"/>
  <c r="BA1382" i="3" s="1"/>
  <c r="AT1380" i="3"/>
  <c r="K1380" i="3" s="1"/>
  <c r="Z1386" i="3"/>
  <c r="AC1386" i="3" s="1"/>
  <c r="BC1381" i="3"/>
  <c r="BC1380" i="3"/>
  <c r="BB1380" i="3"/>
  <c r="BB1381" i="3"/>
  <c r="AJ1387" i="3"/>
  <c r="P1387" i="3"/>
  <c r="X1387" i="3" s="1"/>
  <c r="AU1387" i="3"/>
  <c r="AV1387" i="3" s="1"/>
  <c r="X1386" i="3"/>
  <c r="AE1384" i="3"/>
  <c r="AD1384" i="3"/>
  <c r="AX1380" i="3"/>
  <c r="AY1380" i="3" s="1"/>
  <c r="AF1383" i="3"/>
  <c r="AH1383" i="3" s="1"/>
  <c r="AI1383" i="3" s="1"/>
  <c r="R1388" i="3"/>
  <c r="Q1388" i="3"/>
  <c r="AN1388" i="3"/>
  <c r="T1388" i="3"/>
  <c r="O1388" i="3"/>
  <c r="S1388" i="3"/>
  <c r="AT1382" i="3"/>
  <c r="K1382" i="3" s="1"/>
  <c r="AO1387" i="3"/>
  <c r="Y1385" i="3"/>
  <c r="AP1385" i="3"/>
  <c r="AQ1385" i="3" s="1"/>
  <c r="J1385" i="3" s="1"/>
  <c r="AA1385" i="3"/>
  <c r="L1390" i="3"/>
  <c r="M1389" i="3"/>
  <c r="V1387" i="3"/>
  <c r="W1387" i="3" s="1"/>
  <c r="AB1385" i="3"/>
  <c r="AO1388" i="3" l="1"/>
  <c r="Y1387" i="3"/>
  <c r="AR1383" i="3"/>
  <c r="AF1384" i="3"/>
  <c r="AG1384" i="3" s="1"/>
  <c r="V1388" i="3"/>
  <c r="W1388" i="3" s="1"/>
  <c r="U1387" i="3"/>
  <c r="Z1387" i="3" s="1"/>
  <c r="AG1383" i="3"/>
  <c r="AK1383" i="3" s="1"/>
  <c r="BC1382" i="3"/>
  <c r="BB1382" i="3"/>
  <c r="AE1385" i="3"/>
  <c r="AD1385" i="3"/>
  <c r="L1391" i="3"/>
  <c r="Y1386" i="3"/>
  <c r="AP1386" i="3"/>
  <c r="AQ1386" i="3" s="1"/>
  <c r="J1386" i="3" s="1"/>
  <c r="R1389" i="3"/>
  <c r="Q1389" i="3"/>
  <c r="S1389" i="3"/>
  <c r="T1389" i="3"/>
  <c r="O1389" i="3"/>
  <c r="AN1389" i="3"/>
  <c r="P1388" i="3"/>
  <c r="U1388" i="3" s="1"/>
  <c r="Z1388" i="3" s="1"/>
  <c r="AJ1388" i="3"/>
  <c r="AU1388" i="3"/>
  <c r="AV1388" i="3" s="1"/>
  <c r="N1389" i="3"/>
  <c r="AA1386" i="3"/>
  <c r="AB1386" i="3"/>
  <c r="M1390" i="3"/>
  <c r="N1390" i="3" s="1"/>
  <c r="AX1382" i="3"/>
  <c r="AY1382" i="3" s="1"/>
  <c r="AH1384" i="3" l="1"/>
  <c r="AI1384" i="3" s="1"/>
  <c r="AS1384" i="3" s="1"/>
  <c r="AC1388" i="3"/>
  <c r="AR1384" i="3"/>
  <c r="AJ1389" i="3"/>
  <c r="AU1389" i="3"/>
  <c r="AV1389" i="3" s="1"/>
  <c r="P1389" i="3"/>
  <c r="U1389" i="3" s="1"/>
  <c r="X1388" i="3"/>
  <c r="AA1388" i="3" s="1"/>
  <c r="AF1385" i="3"/>
  <c r="AH1385" i="3" s="1"/>
  <c r="AI1385" i="3" s="1"/>
  <c r="AL1383" i="3"/>
  <c r="AM1383" i="3" s="1"/>
  <c r="H1383" i="3" s="1"/>
  <c r="I1383" i="3" s="1"/>
  <c r="BA1383" i="3" s="1"/>
  <c r="AB1387" i="3"/>
  <c r="AC1387" i="3"/>
  <c r="AA1387" i="3"/>
  <c r="AS1383" i="3"/>
  <c r="AT1383" i="3" s="1"/>
  <c r="K1383" i="3" s="1"/>
  <c r="AK1384" i="3"/>
  <c r="S1390" i="3"/>
  <c r="O1390" i="3"/>
  <c r="R1390" i="3"/>
  <c r="T1390" i="3"/>
  <c r="Q1390" i="3"/>
  <c r="AN1390" i="3"/>
  <c r="AE1386" i="3"/>
  <c r="AD1386" i="3"/>
  <c r="V1389" i="3"/>
  <c r="W1389" i="3" s="1"/>
  <c r="L1392" i="3"/>
  <c r="AO1389" i="3"/>
  <c r="M1391" i="3"/>
  <c r="N1391" i="3" s="1"/>
  <c r="AP1387" i="3"/>
  <c r="AQ1387" i="3" s="1"/>
  <c r="J1387" i="3" s="1"/>
  <c r="AO1390" i="3" l="1"/>
  <c r="Z1389" i="3"/>
  <c r="AG1385" i="3"/>
  <c r="AS1385" i="3" s="1"/>
  <c r="BC1383" i="3"/>
  <c r="BB1383" i="3"/>
  <c r="AC1389" i="3"/>
  <c r="AR1385" i="3"/>
  <c r="R1391" i="3"/>
  <c r="T1391" i="3"/>
  <c r="O1391" i="3"/>
  <c r="AN1391" i="3"/>
  <c r="Q1391" i="3"/>
  <c r="S1391" i="3"/>
  <c r="X1389" i="3"/>
  <c r="AB1389" i="3" s="1"/>
  <c r="AX1383" i="3"/>
  <c r="AY1383" i="3" s="1"/>
  <c r="L1393" i="3"/>
  <c r="AL1384" i="3"/>
  <c r="AM1384" i="3" s="1"/>
  <c r="H1384" i="3" s="1"/>
  <c r="I1384" i="3" s="1"/>
  <c r="BA1384" i="3" s="1"/>
  <c r="AT1384" i="3"/>
  <c r="K1384" i="3" s="1"/>
  <c r="M1392" i="3"/>
  <c r="N1392" i="3" s="1"/>
  <c r="AJ1390" i="3"/>
  <c r="P1390" i="3"/>
  <c r="X1390" i="3" s="1"/>
  <c r="AU1390" i="3"/>
  <c r="AV1390" i="3" s="1"/>
  <c r="V1390" i="3"/>
  <c r="W1390" i="3" s="1"/>
  <c r="Y1388" i="3"/>
  <c r="AP1388" i="3"/>
  <c r="AQ1388" i="3" s="1"/>
  <c r="J1388" i="3" s="1"/>
  <c r="AE1387" i="3"/>
  <c r="AD1387" i="3"/>
  <c r="AF1386" i="3"/>
  <c r="AG1386" i="3" s="1"/>
  <c r="AB1388" i="3"/>
  <c r="AK1385" i="3" l="1"/>
  <c r="AL1385" i="3" s="1"/>
  <c r="AM1385" i="3" s="1"/>
  <c r="H1385" i="3" s="1"/>
  <c r="I1385" i="3" s="1"/>
  <c r="BA1385" i="3" s="1"/>
  <c r="AO1391" i="3"/>
  <c r="AA1389" i="3"/>
  <c r="U1390" i="3"/>
  <c r="Z1390" i="3" s="1"/>
  <c r="AC1390" i="3" s="1"/>
  <c r="Y1390" i="3"/>
  <c r="BB1384" i="3"/>
  <c r="BC1384" i="3"/>
  <c r="AX1384" i="3"/>
  <c r="AY1384" i="3" s="1"/>
  <c r="P1391" i="3"/>
  <c r="U1391" i="3" s="1"/>
  <c r="AJ1391" i="3"/>
  <c r="AU1391" i="3"/>
  <c r="AV1391" i="3" s="1"/>
  <c r="AF1387" i="3"/>
  <c r="AG1387" i="3" s="1"/>
  <c r="V1391" i="3"/>
  <c r="W1391" i="3" s="1"/>
  <c r="AE1389" i="3"/>
  <c r="AD1389" i="3"/>
  <c r="AT1385" i="3"/>
  <c r="K1385" i="3" s="1"/>
  <c r="L1394" i="3"/>
  <c r="M1393" i="3"/>
  <c r="N1393" i="3" s="1"/>
  <c r="AH1386" i="3"/>
  <c r="AI1386" i="3" s="1"/>
  <c r="AK1386" i="3" s="1"/>
  <c r="AE1388" i="3"/>
  <c r="AD1388" i="3"/>
  <c r="R1392" i="3"/>
  <c r="O1392" i="3"/>
  <c r="AN1392" i="3"/>
  <c r="Q1392" i="3"/>
  <c r="T1392" i="3"/>
  <c r="S1392" i="3"/>
  <c r="Y1389" i="3"/>
  <c r="AP1389" i="3"/>
  <c r="AQ1389" i="3" s="1"/>
  <c r="J1389" i="3" s="1"/>
  <c r="AB1390" i="3" l="1"/>
  <c r="AA1390" i="3"/>
  <c r="AP1390" i="3"/>
  <c r="AQ1390" i="3" s="1"/>
  <c r="J1390" i="3" s="1"/>
  <c r="Z1391" i="3"/>
  <c r="AC1391" i="3" s="1"/>
  <c r="X1391" i="3"/>
  <c r="Y1391" i="3" s="1"/>
  <c r="AH1387" i="3"/>
  <c r="AI1387" i="3" s="1"/>
  <c r="AK1387" i="3" s="1"/>
  <c r="AO1392" i="3"/>
  <c r="AL1386" i="3"/>
  <c r="AM1386" i="3" s="1"/>
  <c r="H1386" i="3" s="1"/>
  <c r="I1386" i="3" s="1"/>
  <c r="BA1386" i="3" s="1"/>
  <c r="AE1390" i="3"/>
  <c r="AD1390" i="3"/>
  <c r="AS1386" i="3"/>
  <c r="AR1386" i="3"/>
  <c r="P1392" i="3"/>
  <c r="U1392" i="3" s="1"/>
  <c r="AJ1392" i="3"/>
  <c r="AU1392" i="3"/>
  <c r="AV1392" i="3" s="1"/>
  <c r="AF1388" i="3"/>
  <c r="AG1388" i="3" s="1"/>
  <c r="AF1389" i="3"/>
  <c r="AH1389" i="3" s="1"/>
  <c r="AI1389" i="3" s="1"/>
  <c r="T1393" i="3"/>
  <c r="AN1393" i="3"/>
  <c r="Q1393" i="3"/>
  <c r="R1393" i="3"/>
  <c r="O1393" i="3"/>
  <c r="S1393" i="3"/>
  <c r="BC1385" i="3"/>
  <c r="BB1385" i="3"/>
  <c r="L1395" i="3"/>
  <c r="AX1385" i="3"/>
  <c r="AY1385" i="3" s="1"/>
  <c r="V1392" i="3"/>
  <c r="W1392" i="3" s="1"/>
  <c r="M1394" i="3"/>
  <c r="AB1391" i="3" l="1"/>
  <c r="AE1391" i="3" s="1"/>
  <c r="AA1391" i="3"/>
  <c r="AP1391" i="3"/>
  <c r="AQ1391" i="3" s="1"/>
  <c r="J1391" i="3" s="1"/>
  <c r="AG1389" i="3"/>
  <c r="AK1389" i="3" s="1"/>
  <c r="AT1386" i="3"/>
  <c r="K1386" i="3" s="1"/>
  <c r="AX1386" i="3" s="1"/>
  <c r="AY1386" i="3" s="1"/>
  <c r="AS1387" i="3"/>
  <c r="AR1387" i="3"/>
  <c r="AH1388" i="3"/>
  <c r="AI1388" i="3" s="1"/>
  <c r="AK1388" i="3" s="1"/>
  <c r="AL1388" i="3" s="1"/>
  <c r="AM1388" i="3" s="1"/>
  <c r="H1388" i="3" s="1"/>
  <c r="I1388" i="3" s="1"/>
  <c r="BA1388" i="3" s="1"/>
  <c r="Z1392" i="3"/>
  <c r="AC1392" i="3" s="1"/>
  <c r="BB1386" i="3"/>
  <c r="BC1386" i="3"/>
  <c r="AF1390" i="3"/>
  <c r="AH1390" i="3" s="1"/>
  <c r="AI1390" i="3" s="1"/>
  <c r="T1394" i="3"/>
  <c r="AN1394" i="3"/>
  <c r="S1394" i="3"/>
  <c r="R1394" i="3"/>
  <c r="O1394" i="3"/>
  <c r="Q1394" i="3"/>
  <c r="AO1393" i="3"/>
  <c r="L1396" i="3"/>
  <c r="N1394" i="3"/>
  <c r="AU1393" i="3"/>
  <c r="AV1393" i="3" s="1"/>
  <c r="AJ1393" i="3"/>
  <c r="P1393" i="3"/>
  <c r="X1393" i="3" s="1"/>
  <c r="X1392" i="3"/>
  <c r="AL1387" i="3"/>
  <c r="AM1387" i="3" s="1"/>
  <c r="H1387" i="3" s="1"/>
  <c r="I1387" i="3" s="1"/>
  <c r="BA1387" i="3" s="1"/>
  <c r="V1393" i="3"/>
  <c r="W1393" i="3" s="1"/>
  <c r="AR1389" i="3"/>
  <c r="AS1389" i="3"/>
  <c r="M1395" i="3"/>
  <c r="N1395" i="3" s="1"/>
  <c r="AD1391" i="3" l="1"/>
  <c r="AR1388" i="3"/>
  <c r="AS1388" i="3"/>
  <c r="AT1388" i="3" s="1"/>
  <c r="K1388" i="3" s="1"/>
  <c r="AT1387" i="3"/>
  <c r="K1387" i="3" s="1"/>
  <c r="AA1392" i="3"/>
  <c r="AO1394" i="3"/>
  <c r="AB1392" i="3"/>
  <c r="AE1392" i="3" s="1"/>
  <c r="AG1390" i="3"/>
  <c r="AS1390" i="3" s="1"/>
  <c r="AT1389" i="3"/>
  <c r="K1389" i="3" s="1"/>
  <c r="AX1389" i="3" s="1"/>
  <c r="AY1389" i="3" s="1"/>
  <c r="U1393" i="3"/>
  <c r="Z1393" i="3" s="1"/>
  <c r="AP1393" i="3" s="1"/>
  <c r="AQ1393" i="3" s="1"/>
  <c r="J1393" i="3" s="1"/>
  <c r="Y1393" i="3"/>
  <c r="BB1387" i="3"/>
  <c r="BC1387" i="3"/>
  <c r="BB1388" i="3"/>
  <c r="BC1388" i="3"/>
  <c r="AX1387" i="3"/>
  <c r="AY1387" i="3" s="1"/>
  <c r="L1397" i="3"/>
  <c r="M1396" i="3"/>
  <c r="N1396" i="3" s="1"/>
  <c r="V1394" i="3"/>
  <c r="W1394" i="3" s="1"/>
  <c r="AU1394" i="3"/>
  <c r="AV1394" i="3" s="1"/>
  <c r="AJ1394" i="3"/>
  <c r="P1394" i="3"/>
  <c r="X1394" i="3" s="1"/>
  <c r="AL1389" i="3"/>
  <c r="AM1389" i="3" s="1"/>
  <c r="H1389" i="3" s="1"/>
  <c r="I1389" i="3" s="1"/>
  <c r="BA1389" i="3" s="1"/>
  <c r="AR1390" i="3"/>
  <c r="S1395" i="3"/>
  <c r="Q1395" i="3"/>
  <c r="R1395" i="3"/>
  <c r="AN1395" i="3"/>
  <c r="AO1395" i="3" s="1"/>
  <c r="T1395" i="3"/>
  <c r="O1395" i="3"/>
  <c r="Y1392" i="3"/>
  <c r="AP1392" i="3"/>
  <c r="AQ1392" i="3" s="1"/>
  <c r="J1392" i="3" s="1"/>
  <c r="AF1391" i="3"/>
  <c r="AH1391" i="3" s="1"/>
  <c r="AI1391" i="3" s="1"/>
  <c r="AK1390" i="3" l="1"/>
  <c r="AL1390" i="3" s="1"/>
  <c r="AM1390" i="3" s="1"/>
  <c r="H1390" i="3" s="1"/>
  <c r="I1390" i="3" s="1"/>
  <c r="BA1390" i="3" s="1"/>
  <c r="AG1391" i="3"/>
  <c r="AS1391" i="3" s="1"/>
  <c r="AD1392" i="3"/>
  <c r="AR1391" i="3"/>
  <c r="BB1389" i="3"/>
  <c r="BC1389" i="3"/>
  <c r="Y1394" i="3"/>
  <c r="AF1392" i="3"/>
  <c r="V1395" i="3"/>
  <c r="W1395" i="3" s="1"/>
  <c r="U1394" i="3"/>
  <c r="Z1394" i="3" s="1"/>
  <c r="AP1394" i="3" s="1"/>
  <c r="AQ1394" i="3" s="1"/>
  <c r="J1394" i="3" s="1"/>
  <c r="M1397" i="3"/>
  <c r="AX1388" i="3"/>
  <c r="AY1388" i="3" s="1"/>
  <c r="AT1390" i="3"/>
  <c r="K1390" i="3" s="1"/>
  <c r="AK1391" i="3"/>
  <c r="L1398" i="3"/>
  <c r="AJ1395" i="3"/>
  <c r="P1395" i="3"/>
  <c r="X1395" i="3" s="1"/>
  <c r="AU1395" i="3"/>
  <c r="AV1395" i="3" s="1"/>
  <c r="AN1396" i="3"/>
  <c r="O1396" i="3"/>
  <c r="R1396" i="3"/>
  <c r="S1396" i="3"/>
  <c r="T1396" i="3"/>
  <c r="Q1396" i="3"/>
  <c r="AC1393" i="3"/>
  <c r="AA1393" i="3"/>
  <c r="AB1393" i="3"/>
  <c r="AH1392" i="3" l="1"/>
  <c r="AI1392" i="3" s="1"/>
  <c r="U1395" i="3"/>
  <c r="Z1395" i="3" s="1"/>
  <c r="AP1395" i="3" s="1"/>
  <c r="AQ1395" i="3" s="1"/>
  <c r="J1395" i="3" s="1"/>
  <c r="BC1390" i="3"/>
  <c r="BB1390" i="3"/>
  <c r="AR1392" i="3"/>
  <c r="Y1395" i="3"/>
  <c r="AE1393" i="3"/>
  <c r="AD1393" i="3"/>
  <c r="AL1391" i="3"/>
  <c r="AM1391" i="3" s="1"/>
  <c r="H1391" i="3" s="1"/>
  <c r="I1391" i="3" s="1"/>
  <c r="BA1391" i="3" s="1"/>
  <c r="AX1390" i="3"/>
  <c r="AY1390" i="3" s="1"/>
  <c r="AG1392" i="3"/>
  <c r="AK1392" i="3" s="1"/>
  <c r="AO1396" i="3"/>
  <c r="S1397" i="3"/>
  <c r="AN1397" i="3"/>
  <c r="T1397" i="3"/>
  <c r="R1397" i="3"/>
  <c r="Q1397" i="3"/>
  <c r="O1397" i="3"/>
  <c r="M1398" i="3"/>
  <c r="N1398" i="3" s="1"/>
  <c r="AJ1396" i="3"/>
  <c r="P1396" i="3"/>
  <c r="U1396" i="3" s="1"/>
  <c r="AU1396" i="3"/>
  <c r="AV1396" i="3" s="1"/>
  <c r="N1397" i="3"/>
  <c r="V1396" i="3"/>
  <c r="W1396" i="3" s="1"/>
  <c r="L1399" i="3"/>
  <c r="AC1394" i="3"/>
  <c r="AB1394" i="3"/>
  <c r="AA1394" i="3"/>
  <c r="AT1391" i="3"/>
  <c r="K1391" i="3" s="1"/>
  <c r="Z1396" i="3" l="1"/>
  <c r="BB1391" i="3"/>
  <c r="BC1391" i="3"/>
  <c r="AC1396" i="3"/>
  <c r="AL1392" i="3"/>
  <c r="AM1392" i="3" s="1"/>
  <c r="H1392" i="3" s="1"/>
  <c r="I1392" i="3" s="1"/>
  <c r="BA1392" i="3" s="1"/>
  <c r="AX1391" i="3"/>
  <c r="AY1391" i="3" s="1"/>
  <c r="AE1394" i="3"/>
  <c r="AD1394" i="3"/>
  <c r="V1397" i="3"/>
  <c r="W1397" i="3" s="1"/>
  <c r="AO1397" i="3"/>
  <c r="AA1395" i="3"/>
  <c r="AB1395" i="3"/>
  <c r="AC1395" i="3"/>
  <c r="AS1392" i="3"/>
  <c r="AT1392" i="3" s="1"/>
  <c r="K1392" i="3" s="1"/>
  <c r="L1400" i="3"/>
  <c r="M1399" i="3"/>
  <c r="N1399" i="3" s="1"/>
  <c r="Q1398" i="3"/>
  <c r="O1398" i="3"/>
  <c r="R1398" i="3"/>
  <c r="AN1398" i="3"/>
  <c r="T1398" i="3"/>
  <c r="S1398" i="3"/>
  <c r="AJ1397" i="3"/>
  <c r="P1397" i="3"/>
  <c r="X1397" i="3" s="1"/>
  <c r="AU1397" i="3"/>
  <c r="AV1397" i="3" s="1"/>
  <c r="AF1393" i="3"/>
  <c r="AH1393" i="3" s="1"/>
  <c r="AI1393" i="3" s="1"/>
  <c r="X1396" i="3"/>
  <c r="AG1393" i="3" l="1"/>
  <c r="AO1398" i="3"/>
  <c r="U1397" i="3"/>
  <c r="Z1397" i="3" s="1"/>
  <c r="AP1397" i="3" s="1"/>
  <c r="AQ1397" i="3" s="1"/>
  <c r="J1397" i="3" s="1"/>
  <c r="AK1393" i="3"/>
  <c r="AL1393" i="3" s="1"/>
  <c r="AM1393" i="3" s="1"/>
  <c r="H1393" i="3" s="1"/>
  <c r="I1393" i="3" s="1"/>
  <c r="BA1393" i="3" s="1"/>
  <c r="AX1392" i="3"/>
  <c r="AY1392" i="3" s="1"/>
  <c r="BB1392" i="3"/>
  <c r="BC1392" i="3"/>
  <c r="AP1396" i="3"/>
  <c r="AQ1396" i="3" s="1"/>
  <c r="J1396" i="3" s="1"/>
  <c r="Y1396" i="3"/>
  <c r="V1398" i="3"/>
  <c r="W1398" i="3" s="1"/>
  <c r="Y1397" i="3"/>
  <c r="AN1399" i="3"/>
  <c r="R1399" i="3"/>
  <c r="Q1399" i="3"/>
  <c r="S1399" i="3"/>
  <c r="T1399" i="3"/>
  <c r="O1399" i="3"/>
  <c r="M1400" i="3"/>
  <c r="AB1396" i="3"/>
  <c r="AA1396" i="3"/>
  <c r="AJ1398" i="3"/>
  <c r="P1398" i="3"/>
  <c r="U1398" i="3" s="1"/>
  <c r="AU1398" i="3"/>
  <c r="AV1398" i="3" s="1"/>
  <c r="AF1394" i="3"/>
  <c r="AH1394" i="3" s="1"/>
  <c r="AI1394" i="3" s="1"/>
  <c r="L1401" i="3"/>
  <c r="AR1393" i="3"/>
  <c r="AS1393" i="3"/>
  <c r="AD1395" i="3"/>
  <c r="AE1395" i="3"/>
  <c r="Z1398" i="3" l="1"/>
  <c r="X1398" i="3"/>
  <c r="AP1398" i="3" s="1"/>
  <c r="AQ1398" i="3" s="1"/>
  <c r="J1398" i="3" s="1"/>
  <c r="AR1394" i="3"/>
  <c r="AF1395" i="3"/>
  <c r="AH1395" i="3" s="1"/>
  <c r="AI1395" i="3" s="1"/>
  <c r="AC1398" i="3"/>
  <c r="P1399" i="3"/>
  <c r="U1399" i="3" s="1"/>
  <c r="AU1399" i="3"/>
  <c r="AV1399" i="3" s="1"/>
  <c r="AJ1399" i="3"/>
  <c r="AO1399" i="3"/>
  <c r="BC1393" i="3"/>
  <c r="BB1393" i="3"/>
  <c r="L1402" i="3"/>
  <c r="AG1394" i="3"/>
  <c r="AK1394" i="3" s="1"/>
  <c r="AC1397" i="3"/>
  <c r="AA1397" i="3"/>
  <c r="AB1397" i="3"/>
  <c r="AN1400" i="3"/>
  <c r="R1400" i="3"/>
  <c r="S1400" i="3"/>
  <c r="Q1400" i="3"/>
  <c r="T1400" i="3"/>
  <c r="O1400" i="3"/>
  <c r="AT1393" i="3"/>
  <c r="K1393" i="3" s="1"/>
  <c r="V1399" i="3"/>
  <c r="W1399" i="3" s="1"/>
  <c r="AE1396" i="3"/>
  <c r="AD1396" i="3"/>
  <c r="N1400" i="3"/>
  <c r="M1401" i="3"/>
  <c r="AB1398" i="3" l="1"/>
  <c r="AA1398" i="3"/>
  <c r="Y1398" i="3"/>
  <c r="AG1395" i="3"/>
  <c r="AO1400" i="3"/>
  <c r="X1399" i="3"/>
  <c r="Y1399" i="3" s="1"/>
  <c r="AS1395" i="3"/>
  <c r="AR1395" i="3"/>
  <c r="S1401" i="3"/>
  <c r="Q1401" i="3"/>
  <c r="AN1401" i="3"/>
  <c r="R1401" i="3"/>
  <c r="T1401" i="3"/>
  <c r="O1401" i="3"/>
  <c r="AX1393" i="3"/>
  <c r="AY1393" i="3" s="1"/>
  <c r="AD1398" i="3"/>
  <c r="AE1398" i="3"/>
  <c r="AE1397" i="3"/>
  <c r="AD1397" i="3"/>
  <c r="AF1396" i="3"/>
  <c r="AH1396" i="3" s="1"/>
  <c r="AI1396" i="3" s="1"/>
  <c r="V1400" i="3"/>
  <c r="W1400" i="3" s="1"/>
  <c r="P1400" i="3"/>
  <c r="U1400" i="3" s="1"/>
  <c r="Z1400" i="3" s="1"/>
  <c r="AJ1400" i="3"/>
  <c r="AU1400" i="3"/>
  <c r="AV1400" i="3" s="1"/>
  <c r="AL1394" i="3"/>
  <c r="AM1394" i="3" s="1"/>
  <c r="H1394" i="3" s="1"/>
  <c r="I1394" i="3" s="1"/>
  <c r="BA1394" i="3" s="1"/>
  <c r="AS1394" i="3"/>
  <c r="AT1394" i="3" s="1"/>
  <c r="K1394" i="3" s="1"/>
  <c r="L1403" i="3"/>
  <c r="N1401" i="3"/>
  <c r="AK1395" i="3"/>
  <c r="Z1399" i="3"/>
  <c r="AP1399" i="3" s="1"/>
  <c r="AQ1399" i="3" s="1"/>
  <c r="J1399" i="3" s="1"/>
  <c r="M1402" i="3"/>
  <c r="AT1395" i="3" l="1"/>
  <c r="K1395" i="3" s="1"/>
  <c r="AX1395" i="3" s="1"/>
  <c r="AY1395" i="3" s="1"/>
  <c r="AC1400" i="3"/>
  <c r="AR1396" i="3"/>
  <c r="BB1394" i="3"/>
  <c r="BC1394" i="3"/>
  <c r="AG1396" i="3"/>
  <c r="AK1396" i="3" s="1"/>
  <c r="AJ1401" i="3"/>
  <c r="AU1401" i="3"/>
  <c r="AV1401" i="3" s="1"/>
  <c r="P1401" i="3"/>
  <c r="X1401" i="3" s="1"/>
  <c r="AX1394" i="3"/>
  <c r="AY1394" i="3" s="1"/>
  <c r="S1402" i="3"/>
  <c r="R1402" i="3"/>
  <c r="Q1402" i="3"/>
  <c r="AN1402" i="3"/>
  <c r="T1402" i="3"/>
  <c r="O1402" i="3"/>
  <c r="N1402" i="3"/>
  <c r="AL1395" i="3"/>
  <c r="AM1395" i="3" s="1"/>
  <c r="H1395" i="3" s="1"/>
  <c r="I1395" i="3" s="1"/>
  <c r="BA1395" i="3" s="1"/>
  <c r="X1400" i="3"/>
  <c r="AF1397" i="3"/>
  <c r="AH1397" i="3" s="1"/>
  <c r="AI1397" i="3" s="1"/>
  <c r="L1404" i="3"/>
  <c r="AO1401" i="3"/>
  <c r="AC1399" i="3"/>
  <c r="AB1399" i="3"/>
  <c r="AA1399" i="3"/>
  <c r="M1403" i="3"/>
  <c r="N1403" i="3" s="1"/>
  <c r="AF1398" i="3"/>
  <c r="AH1398" i="3" s="1"/>
  <c r="AI1398" i="3" s="1"/>
  <c r="V1401" i="3"/>
  <c r="W1401" i="3" s="1"/>
  <c r="U1401" i="3" l="1"/>
  <c r="Z1401" i="3" s="1"/>
  <c r="AB1401" i="3" s="1"/>
  <c r="AS1396" i="3"/>
  <c r="AT1396" i="3" s="1"/>
  <c r="K1396" i="3" s="1"/>
  <c r="AG1397" i="3"/>
  <c r="AK1397" i="3" s="1"/>
  <c r="AO1402" i="3"/>
  <c r="AR1397" i="3"/>
  <c r="Y1401" i="3"/>
  <c r="AR1398" i="3"/>
  <c r="V1402" i="3"/>
  <c r="W1402" i="3" s="1"/>
  <c r="Y1400" i="3"/>
  <c r="AP1400" i="3"/>
  <c r="AQ1400" i="3" s="1"/>
  <c r="J1400" i="3" s="1"/>
  <c r="AE1399" i="3"/>
  <c r="AD1399" i="3"/>
  <c r="L1405" i="3"/>
  <c r="AL1396" i="3"/>
  <c r="AM1396" i="3" s="1"/>
  <c r="H1396" i="3" s="1"/>
  <c r="I1396" i="3" s="1"/>
  <c r="BA1396" i="3" s="1"/>
  <c r="P1402" i="3"/>
  <c r="U1402" i="3" s="1"/>
  <c r="AU1402" i="3"/>
  <c r="AV1402" i="3" s="1"/>
  <c r="AJ1402" i="3"/>
  <c r="AA1400" i="3"/>
  <c r="BC1395" i="3"/>
  <c r="BB1395" i="3"/>
  <c r="AG1398" i="3"/>
  <c r="AK1398" i="3" s="1"/>
  <c r="M1404" i="3"/>
  <c r="R1403" i="3"/>
  <c r="AN1403" i="3"/>
  <c r="Q1403" i="3"/>
  <c r="S1403" i="3"/>
  <c r="O1403" i="3"/>
  <c r="T1403" i="3"/>
  <c r="AB1400" i="3"/>
  <c r="AA1401" i="3" l="1"/>
  <c r="AC1401" i="3"/>
  <c r="AP1401" i="3"/>
  <c r="AQ1401" i="3" s="1"/>
  <c r="J1401" i="3" s="1"/>
  <c r="AS1397" i="3"/>
  <c r="Z1402" i="3"/>
  <c r="AC1402" i="3" s="1"/>
  <c r="AX1396" i="3"/>
  <c r="AY1396" i="3" s="1"/>
  <c r="AO1403" i="3"/>
  <c r="AL1398" i="3"/>
  <c r="AM1398" i="3" s="1"/>
  <c r="H1398" i="3" s="1"/>
  <c r="I1398" i="3" s="1"/>
  <c r="BA1398" i="3" s="1"/>
  <c r="BC1396" i="3"/>
  <c r="BB1396" i="3"/>
  <c r="AL1397" i="3"/>
  <c r="AM1397" i="3" s="1"/>
  <c r="H1397" i="3" s="1"/>
  <c r="I1397" i="3" s="1"/>
  <c r="BA1397" i="3" s="1"/>
  <c r="X1402" i="3"/>
  <c r="V1403" i="3"/>
  <c r="W1403" i="3" s="1"/>
  <c r="R1404" i="3"/>
  <c r="Q1404" i="3"/>
  <c r="T1404" i="3"/>
  <c r="O1404" i="3"/>
  <c r="S1404" i="3"/>
  <c r="AN1404" i="3"/>
  <c r="AE1401" i="3"/>
  <c r="AD1401" i="3"/>
  <c r="AJ1403" i="3"/>
  <c r="P1403" i="3"/>
  <c r="U1403" i="3" s="1"/>
  <c r="AU1403" i="3"/>
  <c r="AV1403" i="3" s="1"/>
  <c r="AD1400" i="3"/>
  <c r="AE1400" i="3"/>
  <c r="L1406" i="3"/>
  <c r="M1405" i="3"/>
  <c r="N1405" i="3"/>
  <c r="N1404" i="3"/>
  <c r="AF1399" i="3"/>
  <c r="AH1399" i="3" s="1"/>
  <c r="AI1399" i="3" s="1"/>
  <c r="AG1399" i="3"/>
  <c r="AS1398" i="3"/>
  <c r="AT1398" i="3" s="1"/>
  <c r="K1398" i="3" s="1"/>
  <c r="AT1397" i="3"/>
  <c r="K1397" i="3" s="1"/>
  <c r="AB1402" i="3" l="1"/>
  <c r="AE1402" i="3" s="1"/>
  <c r="Z1403" i="3"/>
  <c r="AC1403" i="3" s="1"/>
  <c r="X1403" i="3"/>
  <c r="AB1403" i="3" s="1"/>
  <c r="AX1398" i="3"/>
  <c r="AY1398" i="3" s="1"/>
  <c r="AX1397" i="3"/>
  <c r="AY1397" i="3" s="1"/>
  <c r="AU1404" i="3"/>
  <c r="AV1404" i="3" s="1"/>
  <c r="P1404" i="3"/>
  <c r="U1404" i="3" s="1"/>
  <c r="AJ1404" i="3"/>
  <c r="M1406" i="3"/>
  <c r="AF1401" i="3"/>
  <c r="AH1401" i="3" s="1"/>
  <c r="AI1401" i="3" s="1"/>
  <c r="V1404" i="3"/>
  <c r="W1404" i="3" s="1"/>
  <c r="AR1399" i="3"/>
  <c r="AS1399" i="3"/>
  <c r="AK1399" i="3"/>
  <c r="AO1404" i="3"/>
  <c r="Y1402" i="3"/>
  <c r="AP1402" i="3"/>
  <c r="AQ1402" i="3" s="1"/>
  <c r="J1402" i="3" s="1"/>
  <c r="AA1402" i="3"/>
  <c r="BC1397" i="3"/>
  <c r="BB1397" i="3"/>
  <c r="S1405" i="3"/>
  <c r="Q1405" i="3"/>
  <c r="O1405" i="3"/>
  <c r="AN1405" i="3"/>
  <c r="T1405" i="3"/>
  <c r="R1405" i="3"/>
  <c r="L1407" i="3"/>
  <c r="BC1398" i="3"/>
  <c r="BB1398" i="3"/>
  <c r="AF1400" i="3"/>
  <c r="AH1400" i="3" s="1"/>
  <c r="AI1400" i="3" s="1"/>
  <c r="AD1402" i="3" l="1"/>
  <c r="AA1403" i="3"/>
  <c r="AG1400" i="3"/>
  <c r="AK1400" i="3" s="1"/>
  <c r="X1404" i="3"/>
  <c r="Y1404" i="3" s="1"/>
  <c r="AP1403" i="3"/>
  <c r="AQ1403" i="3" s="1"/>
  <c r="J1403" i="3" s="1"/>
  <c r="Y1403" i="3"/>
  <c r="Z1404" i="3"/>
  <c r="AR1401" i="3"/>
  <c r="V1405" i="3"/>
  <c r="W1405" i="3" s="1"/>
  <c r="AL1399" i="3"/>
  <c r="AM1399" i="3" s="1"/>
  <c r="H1399" i="3" s="1"/>
  <c r="I1399" i="3" s="1"/>
  <c r="BA1399" i="3" s="1"/>
  <c r="AG1401" i="3"/>
  <c r="AK1401" i="3" s="1"/>
  <c r="T1406" i="3"/>
  <c r="R1406" i="3"/>
  <c r="AN1406" i="3"/>
  <c r="Q1406" i="3"/>
  <c r="S1406" i="3"/>
  <c r="O1406" i="3"/>
  <c r="AT1399" i="3"/>
  <c r="K1399" i="3" s="1"/>
  <c r="N1406" i="3"/>
  <c r="M1407" i="3"/>
  <c r="N1407" i="3" s="1"/>
  <c r="AR1400" i="3"/>
  <c r="AO1405" i="3"/>
  <c r="P1405" i="3"/>
  <c r="U1405" i="3" s="1"/>
  <c r="Z1405" i="3" s="1"/>
  <c r="AJ1405" i="3"/>
  <c r="AU1405" i="3"/>
  <c r="AV1405" i="3" s="1"/>
  <c r="AD1403" i="3"/>
  <c r="AE1403" i="3"/>
  <c r="L1408" i="3"/>
  <c r="AF1402" i="3"/>
  <c r="AH1402" i="3" l="1"/>
  <c r="AI1402" i="3" s="1"/>
  <c r="AR1402" i="3" s="1"/>
  <c r="AS1400" i="3"/>
  <c r="AA1404" i="3"/>
  <c r="AP1404" i="3"/>
  <c r="AQ1404" i="3" s="1"/>
  <c r="J1404" i="3" s="1"/>
  <c r="AO1406" i="3"/>
  <c r="AB1404" i="3"/>
  <c r="AC1404" i="3"/>
  <c r="AT1400" i="3"/>
  <c r="K1400" i="3" s="1"/>
  <c r="AC1405" i="3"/>
  <c r="AL1401" i="3"/>
  <c r="AM1401" i="3" s="1"/>
  <c r="H1401" i="3" s="1"/>
  <c r="I1401" i="3" s="1"/>
  <c r="BA1401" i="3" s="1"/>
  <c r="L1409" i="3"/>
  <c r="M1408" i="3"/>
  <c r="N1408" i="3" s="1"/>
  <c r="V1406" i="3"/>
  <c r="W1406" i="3" s="1"/>
  <c r="AF1403" i="3"/>
  <c r="AG1403" i="3" s="1"/>
  <c r="AX1399" i="3"/>
  <c r="AY1399" i="3" s="1"/>
  <c r="X1405" i="3"/>
  <c r="AB1405" i="3" s="1"/>
  <c r="AL1400" i="3"/>
  <c r="AM1400" i="3" s="1"/>
  <c r="H1400" i="3" s="1"/>
  <c r="I1400" i="3" s="1"/>
  <c r="BA1400" i="3" s="1"/>
  <c r="P1406" i="3"/>
  <c r="U1406" i="3" s="1"/>
  <c r="AJ1406" i="3"/>
  <c r="AU1406" i="3"/>
  <c r="AV1406" i="3" s="1"/>
  <c r="AS1401" i="3"/>
  <c r="AT1401" i="3" s="1"/>
  <c r="K1401" i="3" s="1"/>
  <c r="BB1399" i="3"/>
  <c r="BC1399" i="3"/>
  <c r="AG1402" i="3"/>
  <c r="Q1407" i="3"/>
  <c r="O1407" i="3"/>
  <c r="S1407" i="3"/>
  <c r="R1407" i="3"/>
  <c r="AN1407" i="3"/>
  <c r="T1407" i="3"/>
  <c r="AK1402" i="3" l="1"/>
  <c r="AL1402" i="3" s="1"/>
  <c r="AM1402" i="3" s="1"/>
  <c r="H1402" i="3" s="1"/>
  <c r="I1402" i="3" s="1"/>
  <c r="BA1402" i="3" s="1"/>
  <c r="AE1404" i="3"/>
  <c r="Z1406" i="3"/>
  <c r="AD1404" i="3"/>
  <c r="AX1400" i="3"/>
  <c r="AY1400" i="3" s="1"/>
  <c r="AH1403" i="3"/>
  <c r="AI1403" i="3" s="1"/>
  <c r="AK1403" i="3" s="1"/>
  <c r="AL1403" i="3" s="1"/>
  <c r="X1406" i="3"/>
  <c r="AP1406" i="3" s="1"/>
  <c r="AQ1406" i="3" s="1"/>
  <c r="J1406" i="3" s="1"/>
  <c r="AO1407" i="3"/>
  <c r="AX1401" i="3"/>
  <c r="AY1401" i="3" s="1"/>
  <c r="AD1405" i="3"/>
  <c r="AE1405" i="3"/>
  <c r="AC1406" i="3"/>
  <c r="BB1400" i="3"/>
  <c r="BC1400" i="3"/>
  <c r="AS1402" i="3"/>
  <c r="AT1402" i="3" s="1"/>
  <c r="K1402" i="3" s="1"/>
  <c r="P1407" i="3"/>
  <c r="U1407" i="3" s="1"/>
  <c r="Z1407" i="3" s="1"/>
  <c r="AJ1407" i="3"/>
  <c r="AU1407" i="3"/>
  <c r="AV1407" i="3" s="1"/>
  <c r="AF1404" i="3"/>
  <c r="AH1404" i="3" s="1"/>
  <c r="AI1404" i="3" s="1"/>
  <c r="S1408" i="3"/>
  <c r="Q1408" i="3"/>
  <c r="T1408" i="3"/>
  <c r="O1408" i="3"/>
  <c r="R1408" i="3"/>
  <c r="AN1408" i="3"/>
  <c r="AA1405" i="3"/>
  <c r="V1407" i="3"/>
  <c r="W1407" i="3" s="1"/>
  <c r="L1410" i="3"/>
  <c r="BC1401" i="3"/>
  <c r="BB1401" i="3"/>
  <c r="AS1403" i="3"/>
  <c r="AR1403" i="3"/>
  <c r="Y1405" i="3"/>
  <c r="AP1405" i="3"/>
  <c r="AQ1405" i="3" s="1"/>
  <c r="J1405" i="3" s="1"/>
  <c r="M1409" i="3"/>
  <c r="N1409" i="3" s="1"/>
  <c r="AB1406" i="3" l="1"/>
  <c r="AT1403" i="3"/>
  <c r="K1403" i="3" s="1"/>
  <c r="AX1403" i="3" s="1"/>
  <c r="AY1403" i="3" s="1"/>
  <c r="AA1406" i="3"/>
  <c r="Y1406" i="3"/>
  <c r="AG1404" i="3"/>
  <c r="AS1404" i="3" s="1"/>
  <c r="AM1403" i="3"/>
  <c r="H1403" i="3" s="1"/>
  <c r="I1403" i="3" s="1"/>
  <c r="BA1403" i="3" s="1"/>
  <c r="BC1403" i="3" s="1"/>
  <c r="AO1408" i="3"/>
  <c r="AC1407" i="3"/>
  <c r="AR1404" i="3"/>
  <c r="AX1402" i="3"/>
  <c r="AY1402" i="3" s="1"/>
  <c r="V1408" i="3"/>
  <c r="W1408" i="3" s="1"/>
  <c r="AE1406" i="3"/>
  <c r="AD1406" i="3"/>
  <c r="AF1405" i="3"/>
  <c r="AG1405" i="3" s="1"/>
  <c r="X1407" i="3"/>
  <c r="AB1407" i="3" s="1"/>
  <c r="P1408" i="3"/>
  <c r="U1408" i="3" s="1"/>
  <c r="AU1408" i="3"/>
  <c r="AV1408" i="3" s="1"/>
  <c r="AJ1408" i="3"/>
  <c r="M1410" i="3"/>
  <c r="BC1402" i="3"/>
  <c r="BB1402" i="3"/>
  <c r="R1409" i="3"/>
  <c r="AN1409" i="3"/>
  <c r="S1409" i="3"/>
  <c r="T1409" i="3"/>
  <c r="Q1409" i="3"/>
  <c r="O1409" i="3"/>
  <c r="L1411" i="3"/>
  <c r="AK1404" i="3" l="1"/>
  <c r="AL1404" i="3" s="1"/>
  <c r="AM1404" i="3" s="1"/>
  <c r="H1404" i="3" s="1"/>
  <c r="I1404" i="3" s="1"/>
  <c r="BA1404" i="3" s="1"/>
  <c r="AO1409" i="3"/>
  <c r="BB1403" i="3"/>
  <c r="Z1408" i="3"/>
  <c r="AC1408" i="3" s="1"/>
  <c r="X1408" i="3"/>
  <c r="P1409" i="3"/>
  <c r="U1409" i="3" s="1"/>
  <c r="AJ1409" i="3"/>
  <c r="AU1409" i="3"/>
  <c r="AV1409" i="3" s="1"/>
  <c r="AN1410" i="3"/>
  <c r="T1410" i="3"/>
  <c r="R1410" i="3"/>
  <c r="O1410" i="3"/>
  <c r="S1410" i="3"/>
  <c r="Q1410" i="3"/>
  <c r="V1409" i="3"/>
  <c r="W1409" i="3" s="1"/>
  <c r="N1410" i="3"/>
  <c r="AT1404" i="3"/>
  <c r="K1404" i="3" s="1"/>
  <c r="AF1406" i="3"/>
  <c r="AH1406" i="3" s="1"/>
  <c r="AI1406" i="3" s="1"/>
  <c r="AH1405" i="3"/>
  <c r="AI1405" i="3" s="1"/>
  <c r="M1411" i="3"/>
  <c r="N1411" i="3" s="1"/>
  <c r="L1412" i="3"/>
  <c r="Y1407" i="3"/>
  <c r="AP1407" i="3"/>
  <c r="AQ1407" i="3" s="1"/>
  <c r="J1407" i="3" s="1"/>
  <c r="AA1407" i="3"/>
  <c r="AD1407" i="3"/>
  <c r="AE1407" i="3"/>
  <c r="AP1408" i="3" l="1"/>
  <c r="AQ1408" i="3" s="1"/>
  <c r="J1408" i="3" s="1"/>
  <c r="AG1406" i="3"/>
  <c r="AA1408" i="3"/>
  <c r="AB1408" i="3"/>
  <c r="AE1408" i="3" s="1"/>
  <c r="Y1408" i="3"/>
  <c r="Z1409" i="3"/>
  <c r="AC1409" i="3" s="1"/>
  <c r="AR1406" i="3"/>
  <c r="AS1406" i="3"/>
  <c r="R1411" i="3"/>
  <c r="T1411" i="3"/>
  <c r="AN1411" i="3"/>
  <c r="O1411" i="3"/>
  <c r="S1411" i="3"/>
  <c r="Q1411" i="3"/>
  <c r="X1409" i="3"/>
  <c r="AR1405" i="3"/>
  <c r="AS1405" i="3"/>
  <c r="AK1406" i="3"/>
  <c r="AF1407" i="3"/>
  <c r="AH1407" i="3" s="1"/>
  <c r="AI1407" i="3" s="1"/>
  <c r="AX1404" i="3"/>
  <c r="AY1404" i="3" s="1"/>
  <c r="BC1404" i="3"/>
  <c r="BB1404" i="3"/>
  <c r="V1410" i="3"/>
  <c r="W1410" i="3" s="1"/>
  <c r="M1412" i="3"/>
  <c r="N1412" i="3" s="1"/>
  <c r="AJ1410" i="3"/>
  <c r="P1410" i="3"/>
  <c r="X1410" i="3" s="1"/>
  <c r="AU1410" i="3"/>
  <c r="AV1410" i="3" s="1"/>
  <c r="L1413" i="3"/>
  <c r="AK1405" i="3"/>
  <c r="AO1410" i="3"/>
  <c r="AD1408" i="3" l="1"/>
  <c r="AG1407" i="3"/>
  <c r="U1410" i="3"/>
  <c r="Z1410" i="3" s="1"/>
  <c r="AP1410" i="3" s="1"/>
  <c r="AQ1410" i="3" s="1"/>
  <c r="J1410" i="3" s="1"/>
  <c r="AT1405" i="3"/>
  <c r="K1405" i="3" s="1"/>
  <c r="AX1405" i="3" s="1"/>
  <c r="AY1405" i="3" s="1"/>
  <c r="AR1407" i="3"/>
  <c r="AS1407" i="3"/>
  <c r="Y1409" i="3"/>
  <c r="AP1409" i="3"/>
  <c r="AQ1409" i="3" s="1"/>
  <c r="J1409" i="3" s="1"/>
  <c r="AN1412" i="3"/>
  <c r="S1412" i="3"/>
  <c r="T1412" i="3"/>
  <c r="R1412" i="3"/>
  <c r="O1412" i="3"/>
  <c r="Q1412" i="3"/>
  <c r="AU1411" i="3"/>
  <c r="AV1411" i="3" s="1"/>
  <c r="AJ1411" i="3"/>
  <c r="P1411" i="3"/>
  <c r="X1411" i="3" s="1"/>
  <c r="Y1410" i="3"/>
  <c r="V1411" i="3"/>
  <c r="W1411" i="3" s="1"/>
  <c r="L1414" i="3"/>
  <c r="AT1406" i="3"/>
  <c r="K1406" i="3" s="1"/>
  <c r="M1413" i="3"/>
  <c r="AL1406" i="3"/>
  <c r="AM1406" i="3" s="1"/>
  <c r="H1406" i="3" s="1"/>
  <c r="I1406" i="3" s="1"/>
  <c r="BA1406" i="3" s="1"/>
  <c r="AB1409" i="3"/>
  <c r="AL1405" i="3"/>
  <c r="AM1405" i="3" s="1"/>
  <c r="H1405" i="3" s="1"/>
  <c r="I1405" i="3" s="1"/>
  <c r="BA1405" i="3" s="1"/>
  <c r="AK1407" i="3"/>
  <c r="AF1408" i="3"/>
  <c r="AG1408" i="3" s="1"/>
  <c r="AO1411" i="3"/>
  <c r="AA1409" i="3"/>
  <c r="AA1410" i="3" l="1"/>
  <c r="AB1410" i="3"/>
  <c r="AC1410" i="3"/>
  <c r="AD1410" i="3" s="1"/>
  <c r="U1411" i="3"/>
  <c r="Z1411" i="3" s="1"/>
  <c r="AB1411" i="3" s="1"/>
  <c r="BB1406" i="3"/>
  <c r="BC1406" i="3"/>
  <c r="AH1408" i="3"/>
  <c r="AI1408" i="3" s="1"/>
  <c r="AK1408" i="3" s="1"/>
  <c r="O1413" i="3"/>
  <c r="Q1413" i="3"/>
  <c r="AN1413" i="3"/>
  <c r="T1413" i="3"/>
  <c r="S1413" i="3"/>
  <c r="R1413" i="3"/>
  <c r="AL1407" i="3"/>
  <c r="AM1407" i="3" s="1"/>
  <c r="H1407" i="3" s="1"/>
  <c r="I1407" i="3" s="1"/>
  <c r="BA1407" i="3" s="1"/>
  <c r="N1413" i="3"/>
  <c r="AE1410" i="3"/>
  <c r="AX1406" i="3"/>
  <c r="AY1406" i="3" s="1"/>
  <c r="V1412" i="3"/>
  <c r="W1412" i="3" s="1"/>
  <c r="Y1411" i="3"/>
  <c r="L1415" i="3"/>
  <c r="P1412" i="3"/>
  <c r="U1412" i="3" s="1"/>
  <c r="AU1412" i="3"/>
  <c r="AV1412" i="3" s="1"/>
  <c r="AJ1412" i="3"/>
  <c r="BC1405" i="3"/>
  <c r="BB1405" i="3"/>
  <c r="M1414" i="3"/>
  <c r="N1414" i="3" s="1"/>
  <c r="AD1409" i="3"/>
  <c r="AE1409" i="3"/>
  <c r="AO1412" i="3"/>
  <c r="AT1407" i="3"/>
  <c r="K1407" i="3" s="1"/>
  <c r="AA1411" i="3" l="1"/>
  <c r="X1412" i="3"/>
  <c r="AP1411" i="3"/>
  <c r="AQ1411" i="3" s="1"/>
  <c r="J1411" i="3" s="1"/>
  <c r="AC1411" i="3"/>
  <c r="AD1411" i="3" s="1"/>
  <c r="AO1413" i="3"/>
  <c r="Z1412" i="3"/>
  <c r="AB1412" i="3" s="1"/>
  <c r="BC1407" i="3"/>
  <c r="BB1407" i="3"/>
  <c r="AL1408" i="3"/>
  <c r="AM1408" i="3" s="1"/>
  <c r="H1408" i="3" s="1"/>
  <c r="I1408" i="3" s="1"/>
  <c r="BA1408" i="3" s="1"/>
  <c r="P1413" i="3"/>
  <c r="U1413" i="3" s="1"/>
  <c r="AJ1413" i="3"/>
  <c r="AU1413" i="3"/>
  <c r="AV1413" i="3" s="1"/>
  <c r="AF1409" i="3"/>
  <c r="AG1409" i="3" s="1"/>
  <c r="M1415" i="3"/>
  <c r="AF1410" i="3"/>
  <c r="AH1410" i="3" s="1"/>
  <c r="AI1410" i="3" s="1"/>
  <c r="AX1407" i="3"/>
  <c r="AY1407" i="3" s="1"/>
  <c r="Y1412" i="3"/>
  <c r="L1416" i="3"/>
  <c r="AS1408" i="3"/>
  <c r="AR1408" i="3"/>
  <c r="R1414" i="3"/>
  <c r="S1414" i="3"/>
  <c r="Q1414" i="3"/>
  <c r="AN1414" i="3"/>
  <c r="O1414" i="3"/>
  <c r="T1414" i="3"/>
  <c r="V1413" i="3"/>
  <c r="W1413" i="3" s="1"/>
  <c r="AT1408" i="3" l="1"/>
  <c r="K1408" i="3" s="1"/>
  <c r="AX1408" i="3" s="1"/>
  <c r="AY1408" i="3" s="1"/>
  <c r="AE1411" i="3"/>
  <c r="AA1412" i="3"/>
  <c r="AO1414" i="3"/>
  <c r="AP1412" i="3"/>
  <c r="AQ1412" i="3" s="1"/>
  <c r="J1412" i="3" s="1"/>
  <c r="AC1412" i="3"/>
  <c r="AD1412" i="3" s="1"/>
  <c r="AG1410" i="3"/>
  <c r="AS1410" i="3" s="1"/>
  <c r="AH1409" i="3"/>
  <c r="AI1409" i="3" s="1"/>
  <c r="AK1409" i="3" s="1"/>
  <c r="AL1409" i="3" s="1"/>
  <c r="AM1409" i="3" s="1"/>
  <c r="H1409" i="3" s="1"/>
  <c r="I1409" i="3" s="1"/>
  <c r="BA1409" i="3" s="1"/>
  <c r="Z1413" i="3"/>
  <c r="X1413" i="3"/>
  <c r="Y1413" i="3" s="1"/>
  <c r="AR1410" i="3"/>
  <c r="R1415" i="3"/>
  <c r="Q1415" i="3"/>
  <c r="T1415" i="3"/>
  <c r="AN1415" i="3"/>
  <c r="S1415" i="3"/>
  <c r="O1415" i="3"/>
  <c r="V1414" i="3"/>
  <c r="W1414" i="3" s="1"/>
  <c r="N1415" i="3"/>
  <c r="AF1411" i="3"/>
  <c r="AH1411" i="3" s="1"/>
  <c r="AI1411" i="3" s="1"/>
  <c r="AJ1414" i="3"/>
  <c r="P1414" i="3"/>
  <c r="U1414" i="3" s="1"/>
  <c r="AU1414" i="3"/>
  <c r="AV1414" i="3" s="1"/>
  <c r="M1416" i="3"/>
  <c r="BC1408" i="3"/>
  <c r="BB1408" i="3"/>
  <c r="L1417" i="3"/>
  <c r="AK1410" i="3" l="1"/>
  <c r="AL1410" i="3" s="1"/>
  <c r="AM1410" i="3" s="1"/>
  <c r="H1410" i="3" s="1"/>
  <c r="I1410" i="3" s="1"/>
  <c r="BA1410" i="3" s="1"/>
  <c r="AE1412" i="3"/>
  <c r="AF1412" i="3" s="1"/>
  <c r="AG1412" i="3" s="1"/>
  <c r="AR1409" i="3"/>
  <c r="AS1409" i="3"/>
  <c r="AA1413" i="3"/>
  <c r="AG1411" i="3"/>
  <c r="AS1411" i="3" s="1"/>
  <c r="AP1413" i="3"/>
  <c r="AQ1413" i="3" s="1"/>
  <c r="J1413" i="3" s="1"/>
  <c r="AC1413" i="3"/>
  <c r="AB1413" i="3"/>
  <c r="X1414" i="3"/>
  <c r="BC1409" i="3"/>
  <c r="BB1409" i="3"/>
  <c r="AR1411" i="3"/>
  <c r="Z1414" i="3"/>
  <c r="S1416" i="3"/>
  <c r="T1416" i="3"/>
  <c r="R1416" i="3"/>
  <c r="O1416" i="3"/>
  <c r="AN1416" i="3"/>
  <c r="Q1416" i="3"/>
  <c r="N1416" i="3"/>
  <c r="AO1415" i="3"/>
  <c r="AU1415" i="3"/>
  <c r="AV1415" i="3" s="1"/>
  <c r="P1415" i="3"/>
  <c r="X1415" i="3" s="1"/>
  <c r="AJ1415" i="3"/>
  <c r="M1417" i="3"/>
  <c r="N1417" i="3" s="1"/>
  <c r="L1418" i="3"/>
  <c r="V1415" i="3"/>
  <c r="W1415" i="3" s="1"/>
  <c r="AT1410" i="3"/>
  <c r="K1410" i="3" s="1"/>
  <c r="AD1413" i="3" l="1"/>
  <c r="AK1411" i="3"/>
  <c r="AL1411" i="3" s="1"/>
  <c r="AM1411" i="3" s="1"/>
  <c r="H1411" i="3" s="1"/>
  <c r="I1411" i="3" s="1"/>
  <c r="BA1411" i="3" s="1"/>
  <c r="AT1409" i="3"/>
  <c r="K1409" i="3" s="1"/>
  <c r="AX1409" i="3" s="1"/>
  <c r="AY1409" i="3" s="1"/>
  <c r="AE1413" i="3"/>
  <c r="AF1413" i="3" s="1"/>
  <c r="AG1413" i="3" s="1"/>
  <c r="AP1414" i="3"/>
  <c r="AQ1414" i="3" s="1"/>
  <c r="J1414" i="3" s="1"/>
  <c r="AH1412" i="3"/>
  <c r="AI1412" i="3" s="1"/>
  <c r="AS1412" i="3" s="1"/>
  <c r="AO1416" i="3"/>
  <c r="Y1414" i="3"/>
  <c r="AT1411" i="3"/>
  <c r="K1411" i="3" s="1"/>
  <c r="U1415" i="3"/>
  <c r="Z1415" i="3" s="1"/>
  <c r="AA1415" i="3" s="1"/>
  <c r="Y1415" i="3"/>
  <c r="AX1410" i="3"/>
  <c r="AY1410" i="3" s="1"/>
  <c r="P1416" i="3"/>
  <c r="U1416" i="3" s="1"/>
  <c r="AJ1416" i="3"/>
  <c r="AU1416" i="3"/>
  <c r="AV1416" i="3" s="1"/>
  <c r="V1416" i="3"/>
  <c r="W1416" i="3" s="1"/>
  <c r="M1418" i="3"/>
  <c r="N1418" i="3" s="1"/>
  <c r="BC1410" i="3"/>
  <c r="BB1410" i="3"/>
  <c r="AC1414" i="3"/>
  <c r="AB1414" i="3"/>
  <c r="AA1414" i="3"/>
  <c r="L1419" i="3"/>
  <c r="R1417" i="3"/>
  <c r="Q1417" i="3"/>
  <c r="T1417" i="3"/>
  <c r="AN1417" i="3"/>
  <c r="O1417" i="3"/>
  <c r="S1417" i="3"/>
  <c r="AK1412" i="3" l="1"/>
  <c r="AL1412" i="3" s="1"/>
  <c r="AM1412" i="3" s="1"/>
  <c r="H1412" i="3" s="1"/>
  <c r="I1412" i="3" s="1"/>
  <c r="BA1412" i="3" s="1"/>
  <c r="BB1412" i="3" s="1"/>
  <c r="AR1412" i="3"/>
  <c r="AH1413" i="3"/>
  <c r="AI1413" i="3" s="1"/>
  <c r="AK1413" i="3" s="1"/>
  <c r="AL1413" i="3" s="1"/>
  <c r="AM1413" i="3" s="1"/>
  <c r="H1413" i="3" s="1"/>
  <c r="I1413" i="3" s="1"/>
  <c r="BA1413" i="3" s="1"/>
  <c r="AC1415" i="3"/>
  <c r="AB1415" i="3"/>
  <c r="AP1415" i="3"/>
  <c r="AQ1415" i="3" s="1"/>
  <c r="J1415" i="3" s="1"/>
  <c r="AX1411" i="3"/>
  <c r="AY1411" i="3" s="1"/>
  <c r="AT1412" i="3"/>
  <c r="K1412" i="3" s="1"/>
  <c r="AX1412" i="3" s="1"/>
  <c r="AY1412" i="3" s="1"/>
  <c r="X1416" i="3"/>
  <c r="Y1416" i="3" s="1"/>
  <c r="Z1416" i="3"/>
  <c r="AC1416" i="3" s="1"/>
  <c r="BC1411" i="3"/>
  <c r="BB1411" i="3"/>
  <c r="T1418" i="3"/>
  <c r="R1418" i="3"/>
  <c r="S1418" i="3"/>
  <c r="Q1418" i="3"/>
  <c r="O1418" i="3"/>
  <c r="AN1418" i="3"/>
  <c r="V1417" i="3"/>
  <c r="W1417" i="3" s="1"/>
  <c r="AD1415" i="3"/>
  <c r="AJ1417" i="3"/>
  <c r="P1417" i="3"/>
  <c r="X1417" i="3" s="1"/>
  <c r="AU1417" i="3"/>
  <c r="AV1417" i="3" s="1"/>
  <c r="L1420" i="3"/>
  <c r="AE1414" i="3"/>
  <c r="AD1414" i="3"/>
  <c r="AO1417" i="3"/>
  <c r="M1419" i="3"/>
  <c r="BC1412" i="3" l="1"/>
  <c r="AR1413" i="3"/>
  <c r="AS1413" i="3"/>
  <c r="AT1413" i="3" s="1"/>
  <c r="K1413" i="3" s="1"/>
  <c r="AX1413" i="3" s="1"/>
  <c r="AY1413" i="3" s="1"/>
  <c r="AE1415" i="3"/>
  <c r="AP1416" i="3"/>
  <c r="AQ1416" i="3" s="1"/>
  <c r="J1416" i="3" s="1"/>
  <c r="AA1416" i="3"/>
  <c r="AB1416" i="3"/>
  <c r="AD1416" i="3" s="1"/>
  <c r="Y1417" i="3"/>
  <c r="BB1413" i="3"/>
  <c r="BC1413" i="3"/>
  <c r="AF1414" i="3"/>
  <c r="AG1414" i="3" s="1"/>
  <c r="V1418" i="3"/>
  <c r="W1418" i="3" s="1"/>
  <c r="Q1419" i="3"/>
  <c r="T1419" i="3"/>
  <c r="AN1419" i="3"/>
  <c r="R1419" i="3"/>
  <c r="S1419" i="3"/>
  <c r="O1419" i="3"/>
  <c r="U1417" i="3"/>
  <c r="Z1417" i="3" s="1"/>
  <c r="AP1417" i="3" s="1"/>
  <c r="AQ1417" i="3" s="1"/>
  <c r="J1417" i="3" s="1"/>
  <c r="AF1415" i="3"/>
  <c r="AH1415" i="3" s="1"/>
  <c r="AI1415" i="3" s="1"/>
  <c r="M1420" i="3"/>
  <c r="N1419" i="3"/>
  <c r="AU1418" i="3"/>
  <c r="AV1418" i="3" s="1"/>
  <c r="P1418" i="3"/>
  <c r="U1418" i="3" s="1"/>
  <c r="Z1418" i="3" s="1"/>
  <c r="AJ1418" i="3"/>
  <c r="L1421" i="3"/>
  <c r="AO1418" i="3"/>
  <c r="AH1414" i="3" l="1"/>
  <c r="AI1414" i="3" s="1"/>
  <c r="AG1415" i="3"/>
  <c r="AE1416" i="3"/>
  <c r="AF1416" i="3" s="1"/>
  <c r="AG1416" i="3" s="1"/>
  <c r="AK1414" i="3"/>
  <c r="AL1414" i="3" s="1"/>
  <c r="AM1414" i="3" s="1"/>
  <c r="H1414" i="3" s="1"/>
  <c r="I1414" i="3" s="1"/>
  <c r="BA1414" i="3" s="1"/>
  <c r="AC1418" i="3"/>
  <c r="AS1415" i="3"/>
  <c r="AR1415" i="3"/>
  <c r="AK1415" i="3"/>
  <c r="V1419" i="3"/>
  <c r="W1419" i="3" s="1"/>
  <c r="X1418" i="3"/>
  <c r="AB1417" i="3"/>
  <c r="AA1417" i="3"/>
  <c r="AC1417" i="3"/>
  <c r="L1422" i="3"/>
  <c r="R1420" i="3"/>
  <c r="T1420" i="3"/>
  <c r="S1420" i="3"/>
  <c r="AN1420" i="3"/>
  <c r="Q1420" i="3"/>
  <c r="O1420" i="3"/>
  <c r="AR1414" i="3"/>
  <c r="AS1414" i="3"/>
  <c r="AU1419" i="3"/>
  <c r="AV1419" i="3" s="1"/>
  <c r="P1419" i="3"/>
  <c r="U1419" i="3" s="1"/>
  <c r="AJ1419" i="3"/>
  <c r="M1421" i="3"/>
  <c r="N1421" i="3" s="1"/>
  <c r="N1420" i="3"/>
  <c r="AO1419" i="3"/>
  <c r="AH1416" i="3" l="1"/>
  <c r="AI1416" i="3" s="1"/>
  <c r="X1419" i="3"/>
  <c r="Y1419" i="3" s="1"/>
  <c r="AT1415" i="3"/>
  <c r="K1415" i="3" s="1"/>
  <c r="AX1415" i="3" s="1"/>
  <c r="AY1415" i="3" s="1"/>
  <c r="AD1417" i="3"/>
  <c r="AE1417" i="3"/>
  <c r="AR1416" i="3"/>
  <c r="AS1416" i="3"/>
  <c r="AT1414" i="3"/>
  <c r="K1414" i="3" s="1"/>
  <c r="AP1418" i="3"/>
  <c r="AQ1418" i="3" s="1"/>
  <c r="J1418" i="3" s="1"/>
  <c r="Y1418" i="3"/>
  <c r="V1420" i="3"/>
  <c r="W1420" i="3" s="1"/>
  <c r="S1421" i="3"/>
  <c r="R1421" i="3"/>
  <c r="Q1421" i="3"/>
  <c r="T1421" i="3"/>
  <c r="AN1421" i="3"/>
  <c r="O1421" i="3"/>
  <c r="L1423" i="3"/>
  <c r="BB1414" i="3"/>
  <c r="BC1414" i="3"/>
  <c r="P1420" i="3"/>
  <c r="X1420" i="3" s="1"/>
  <c r="AU1420" i="3"/>
  <c r="AV1420" i="3" s="1"/>
  <c r="AJ1420" i="3"/>
  <c r="AK1416" i="3"/>
  <c r="AB1418" i="3"/>
  <c r="M1422" i="3"/>
  <c r="N1422" i="3" s="1"/>
  <c r="Z1419" i="3"/>
  <c r="AO1420" i="3"/>
  <c r="AA1418" i="3"/>
  <c r="AL1415" i="3"/>
  <c r="AM1415" i="3" s="1"/>
  <c r="H1415" i="3" s="1"/>
  <c r="I1415" i="3" s="1"/>
  <c r="BA1415" i="3" s="1"/>
  <c r="Y1420" i="3" l="1"/>
  <c r="AE1418" i="3"/>
  <c r="AD1418" i="3"/>
  <c r="AX1414" i="3"/>
  <c r="AY1414" i="3" s="1"/>
  <c r="M1423" i="3"/>
  <c r="N1423" i="3" s="1"/>
  <c r="P1421" i="3"/>
  <c r="U1421" i="3" s="1"/>
  <c r="AU1421" i="3"/>
  <c r="AV1421" i="3" s="1"/>
  <c r="AJ1421" i="3"/>
  <c r="U1420" i="3"/>
  <c r="Z1420" i="3" s="1"/>
  <c r="AP1420" i="3" s="1"/>
  <c r="AQ1420" i="3" s="1"/>
  <c r="J1420" i="3" s="1"/>
  <c r="AF1417" i="3"/>
  <c r="AG1417" i="3" s="1"/>
  <c r="BC1415" i="3"/>
  <c r="BB1415" i="3"/>
  <c r="V1421" i="3"/>
  <c r="W1421" i="3" s="1"/>
  <c r="AL1416" i="3"/>
  <c r="AM1416" i="3" s="1"/>
  <c r="H1416" i="3" s="1"/>
  <c r="I1416" i="3" s="1"/>
  <c r="BA1416" i="3" s="1"/>
  <c r="L1424" i="3"/>
  <c r="AA1419" i="3"/>
  <c r="AC1419" i="3"/>
  <c r="AB1419" i="3"/>
  <c r="AT1416" i="3"/>
  <c r="K1416" i="3" s="1"/>
  <c r="AP1419" i="3"/>
  <c r="AQ1419" i="3" s="1"/>
  <c r="J1419" i="3" s="1"/>
  <c r="AO1421" i="3"/>
  <c r="R1422" i="3"/>
  <c r="O1422" i="3"/>
  <c r="S1422" i="3"/>
  <c r="T1422" i="3"/>
  <c r="AN1422" i="3"/>
  <c r="Q1422" i="3"/>
  <c r="Z1421" i="3" l="1"/>
  <c r="AC1421" i="3" s="1"/>
  <c r="AO1422" i="3"/>
  <c r="X1421" i="3"/>
  <c r="L1425" i="3"/>
  <c r="AU1422" i="3"/>
  <c r="AV1422" i="3" s="1"/>
  <c r="P1422" i="3"/>
  <c r="U1422" i="3" s="1"/>
  <c r="AJ1422" i="3"/>
  <c r="AH1417" i="3"/>
  <c r="AI1417" i="3" s="1"/>
  <c r="M1424" i="3"/>
  <c r="N1424" i="3" s="1"/>
  <c r="BC1416" i="3"/>
  <c r="BB1416" i="3"/>
  <c r="AX1416" i="3"/>
  <c r="AY1416" i="3" s="1"/>
  <c r="AA1420" i="3"/>
  <c r="AC1420" i="3"/>
  <c r="AB1420" i="3"/>
  <c r="AF1418" i="3"/>
  <c r="AG1418" i="3" s="1"/>
  <c r="V1422" i="3"/>
  <c r="W1422" i="3" s="1"/>
  <c r="AE1419" i="3"/>
  <c r="AD1419" i="3"/>
  <c r="AN1423" i="3"/>
  <c r="S1423" i="3"/>
  <c r="T1423" i="3"/>
  <c r="R1423" i="3"/>
  <c r="O1423" i="3"/>
  <c r="Q1423" i="3"/>
  <c r="AP1421" i="3" l="1"/>
  <c r="AQ1421" i="3" s="1"/>
  <c r="J1421" i="3" s="1"/>
  <c r="AA1421" i="3"/>
  <c r="Z1422" i="3"/>
  <c r="AC1422" i="3" s="1"/>
  <c r="AB1421" i="3"/>
  <c r="AE1421" i="3" s="1"/>
  <c r="Y1421" i="3"/>
  <c r="AO1423" i="3"/>
  <c r="AE1420" i="3"/>
  <c r="AD1420" i="3"/>
  <c r="L1426" i="3"/>
  <c r="M1425" i="3"/>
  <c r="AF1419" i="3"/>
  <c r="AH1419" i="3" s="1"/>
  <c r="AI1419" i="3" s="1"/>
  <c r="S1424" i="3"/>
  <c r="R1424" i="3"/>
  <c r="T1424" i="3"/>
  <c r="O1424" i="3"/>
  <c r="Q1424" i="3"/>
  <c r="AN1424" i="3"/>
  <c r="X1422" i="3"/>
  <c r="AS1417" i="3"/>
  <c r="AR1417" i="3"/>
  <c r="AH1418" i="3"/>
  <c r="AI1418" i="3" s="1"/>
  <c r="AU1423" i="3"/>
  <c r="AV1423" i="3" s="1"/>
  <c r="AJ1423" i="3"/>
  <c r="P1423" i="3"/>
  <c r="U1423" i="3" s="1"/>
  <c r="V1423" i="3"/>
  <c r="W1423" i="3" s="1"/>
  <c r="AK1417" i="3"/>
  <c r="AD1421" i="3" l="1"/>
  <c r="AB1422" i="3"/>
  <c r="AE1422" i="3" s="1"/>
  <c r="AO1424" i="3"/>
  <c r="Z1423" i="3"/>
  <c r="AT1417" i="3"/>
  <c r="K1417" i="3" s="1"/>
  <c r="X1423" i="3"/>
  <c r="Y1423" i="3" s="1"/>
  <c r="AG1419" i="3"/>
  <c r="AS1419" i="3" s="1"/>
  <c r="AR1419" i="3"/>
  <c r="AF1421" i="3"/>
  <c r="AG1421" i="3" s="1"/>
  <c r="AF1420" i="3"/>
  <c r="AG1420" i="3" s="1"/>
  <c r="M1426" i="3"/>
  <c r="AS1418" i="3"/>
  <c r="AR1418" i="3"/>
  <c r="AJ1424" i="3"/>
  <c r="P1424" i="3"/>
  <c r="U1424" i="3" s="1"/>
  <c r="AU1424" i="3"/>
  <c r="AV1424" i="3" s="1"/>
  <c r="AL1417" i="3"/>
  <c r="AM1417" i="3" s="1"/>
  <c r="H1417" i="3" s="1"/>
  <c r="I1417" i="3" s="1"/>
  <c r="BA1417" i="3" s="1"/>
  <c r="V1424" i="3"/>
  <c r="W1424" i="3" s="1"/>
  <c r="AK1418" i="3"/>
  <c r="AP1422" i="3"/>
  <c r="AQ1422" i="3" s="1"/>
  <c r="J1422" i="3" s="1"/>
  <c r="Y1422" i="3"/>
  <c r="T1425" i="3"/>
  <c r="R1425" i="3"/>
  <c r="S1425" i="3"/>
  <c r="AN1425" i="3"/>
  <c r="O1425" i="3"/>
  <c r="Q1425" i="3"/>
  <c r="AA1422" i="3"/>
  <c r="L1427" i="3"/>
  <c r="N1425" i="3"/>
  <c r="AA1423" i="3" l="1"/>
  <c r="AD1422" i="3"/>
  <c r="AC1423" i="3"/>
  <c r="AP1423" i="3"/>
  <c r="AQ1423" i="3" s="1"/>
  <c r="J1423" i="3" s="1"/>
  <c r="AK1419" i="3"/>
  <c r="AL1419" i="3" s="1"/>
  <c r="AM1419" i="3" s="1"/>
  <c r="H1419" i="3" s="1"/>
  <c r="I1419" i="3" s="1"/>
  <c r="BA1419" i="3" s="1"/>
  <c r="AH1421" i="3"/>
  <c r="AI1421" i="3" s="1"/>
  <c r="AK1421" i="3" s="1"/>
  <c r="Z1424" i="3"/>
  <c r="AC1424" i="3" s="1"/>
  <c r="AB1423" i="3"/>
  <c r="AX1417" i="3"/>
  <c r="AY1417" i="3" s="1"/>
  <c r="AT1419" i="3"/>
  <c r="K1419" i="3" s="1"/>
  <c r="AX1419" i="3" s="1"/>
  <c r="AY1419" i="3" s="1"/>
  <c r="AO1425" i="3"/>
  <c r="BB1417" i="3"/>
  <c r="BC1417" i="3"/>
  <c r="V1425" i="3"/>
  <c r="W1425" i="3" s="1"/>
  <c r="AL1418" i="3"/>
  <c r="AM1418" i="3" s="1"/>
  <c r="H1418" i="3" s="1"/>
  <c r="I1418" i="3" s="1"/>
  <c r="BA1418" i="3" s="1"/>
  <c r="AT1418" i="3"/>
  <c r="K1418" i="3" s="1"/>
  <c r="P1425" i="3"/>
  <c r="U1425" i="3" s="1"/>
  <c r="AJ1425" i="3"/>
  <c r="AU1425" i="3"/>
  <c r="AV1425" i="3" s="1"/>
  <c r="X1424" i="3"/>
  <c r="M1427" i="3"/>
  <c r="N1427" i="3" s="1"/>
  <c r="O1426" i="3"/>
  <c r="R1426" i="3"/>
  <c r="Q1426" i="3"/>
  <c r="S1426" i="3"/>
  <c r="T1426" i="3"/>
  <c r="AN1426" i="3"/>
  <c r="AH1420" i="3"/>
  <c r="AI1420" i="3" s="1"/>
  <c r="AK1420" i="3" s="1"/>
  <c r="L1428" i="3"/>
  <c r="N1426" i="3"/>
  <c r="AF1422" i="3"/>
  <c r="AH1422" i="3" l="1"/>
  <c r="AI1422" i="3" s="1"/>
  <c r="AR1422" i="3" s="1"/>
  <c r="AE1423" i="3"/>
  <c r="Z1425" i="3"/>
  <c r="AC1425" i="3" s="1"/>
  <c r="AD1423" i="3"/>
  <c r="AB1424" i="3"/>
  <c r="AD1424" i="3" s="1"/>
  <c r="AR1421" i="3"/>
  <c r="AS1421" i="3"/>
  <c r="AA1424" i="3"/>
  <c r="AG1422" i="3"/>
  <c r="BC1419" i="3"/>
  <c r="BB1419" i="3"/>
  <c r="AL1420" i="3"/>
  <c r="AM1420" i="3" s="1"/>
  <c r="H1420" i="3" s="1"/>
  <c r="I1420" i="3" s="1"/>
  <c r="BA1420" i="3" s="1"/>
  <c r="BB1418" i="3"/>
  <c r="BC1418" i="3"/>
  <c r="AJ1426" i="3"/>
  <c r="P1426" i="3"/>
  <c r="U1426" i="3" s="1"/>
  <c r="AU1426" i="3"/>
  <c r="AV1426" i="3" s="1"/>
  <c r="L1429" i="3"/>
  <c r="AL1421" i="3"/>
  <c r="AM1421" i="3" s="1"/>
  <c r="H1421" i="3" s="1"/>
  <c r="I1421" i="3" s="1"/>
  <c r="BA1421" i="3" s="1"/>
  <c r="AO1426" i="3"/>
  <c r="AN1427" i="3"/>
  <c r="T1427" i="3"/>
  <c r="Q1427" i="3"/>
  <c r="R1427" i="3"/>
  <c r="O1427" i="3"/>
  <c r="S1427" i="3"/>
  <c r="AF1423" i="3"/>
  <c r="AH1423" i="3" s="1"/>
  <c r="AI1423" i="3" s="1"/>
  <c r="AX1418" i="3"/>
  <c r="AY1418" i="3" s="1"/>
  <c r="X1425" i="3"/>
  <c r="V1426" i="3"/>
  <c r="W1426" i="3" s="1"/>
  <c r="AP1424" i="3"/>
  <c r="AQ1424" i="3" s="1"/>
  <c r="J1424" i="3" s="1"/>
  <c r="Y1424" i="3"/>
  <c r="M1428" i="3"/>
  <c r="AR1420" i="3"/>
  <c r="AS1420" i="3"/>
  <c r="AB1425" i="3" l="1"/>
  <c r="AK1422" i="3"/>
  <c r="AL1422" i="3" s="1"/>
  <c r="AM1422" i="3" s="1"/>
  <c r="H1422" i="3" s="1"/>
  <c r="I1422" i="3" s="1"/>
  <c r="BA1422" i="3" s="1"/>
  <c r="BB1422" i="3" s="1"/>
  <c r="AT1421" i="3"/>
  <c r="K1421" i="3" s="1"/>
  <c r="AX1421" i="3" s="1"/>
  <c r="AY1421" i="3" s="1"/>
  <c r="AE1424" i="3"/>
  <c r="AS1422" i="3"/>
  <c r="AG1423" i="3"/>
  <c r="AK1423" i="3" s="1"/>
  <c r="X1426" i="3"/>
  <c r="Z1426" i="3"/>
  <c r="AA1425" i="3"/>
  <c r="AT1422" i="3"/>
  <c r="K1422" i="3" s="1"/>
  <c r="BB1421" i="3"/>
  <c r="BC1421" i="3"/>
  <c r="L1430" i="3"/>
  <c r="AU1427" i="3"/>
  <c r="AV1427" i="3" s="1"/>
  <c r="P1427" i="3"/>
  <c r="U1427" i="3" s="1"/>
  <c r="AJ1427" i="3"/>
  <c r="M1429" i="3"/>
  <c r="N1429" i="3" s="1"/>
  <c r="AD1425" i="3"/>
  <c r="AE1425" i="3"/>
  <c r="AT1420" i="3"/>
  <c r="K1420" i="3" s="1"/>
  <c r="AF1424" i="3"/>
  <c r="AH1424" i="3" s="1"/>
  <c r="AI1424" i="3" s="1"/>
  <c r="S1428" i="3"/>
  <c r="R1428" i="3"/>
  <c r="O1428" i="3"/>
  <c r="AN1428" i="3"/>
  <c r="T1428" i="3"/>
  <c r="Q1428" i="3"/>
  <c r="AO1427" i="3"/>
  <c r="AS1423" i="3"/>
  <c r="AR1423" i="3"/>
  <c r="BC1420" i="3"/>
  <c r="BB1420" i="3"/>
  <c r="V1427" i="3"/>
  <c r="W1427" i="3" s="1"/>
  <c r="N1428" i="3"/>
  <c r="Y1425" i="3"/>
  <c r="AP1425" i="3"/>
  <c r="AQ1425" i="3" s="1"/>
  <c r="J1425" i="3" s="1"/>
  <c r="BC1422" i="3" l="1"/>
  <c r="AB1426" i="3"/>
  <c r="AC1426" i="3"/>
  <c r="AE1426" i="3" s="1"/>
  <c r="AP1426" i="3"/>
  <c r="AQ1426" i="3" s="1"/>
  <c r="J1426" i="3" s="1"/>
  <c r="Y1426" i="3"/>
  <c r="AA1426" i="3"/>
  <c r="AT1423" i="3"/>
  <c r="K1423" i="3" s="1"/>
  <c r="AX1422" i="3"/>
  <c r="AY1422" i="3" s="1"/>
  <c r="Z1427" i="3"/>
  <c r="AC1427" i="3" s="1"/>
  <c r="AO1428" i="3"/>
  <c r="AR1424" i="3"/>
  <c r="X1427" i="3"/>
  <c r="AX1420" i="3"/>
  <c r="AY1420" i="3" s="1"/>
  <c r="M1430" i="3"/>
  <c r="N1430" i="3" s="1"/>
  <c r="AL1423" i="3"/>
  <c r="AM1423" i="3" s="1"/>
  <c r="H1423" i="3" s="1"/>
  <c r="I1423" i="3" s="1"/>
  <c r="BA1423" i="3" s="1"/>
  <c r="AF1425" i="3"/>
  <c r="AG1425" i="3" s="1"/>
  <c r="L1431" i="3"/>
  <c r="S1429" i="3"/>
  <c r="R1429" i="3"/>
  <c r="AN1429" i="3"/>
  <c r="O1429" i="3"/>
  <c r="Q1429" i="3"/>
  <c r="T1429" i="3"/>
  <c r="P1428" i="3"/>
  <c r="X1428" i="3" s="1"/>
  <c r="AJ1428" i="3"/>
  <c r="AU1428" i="3"/>
  <c r="AV1428" i="3" s="1"/>
  <c r="AG1424" i="3"/>
  <c r="AK1424" i="3" s="1"/>
  <c r="V1428" i="3"/>
  <c r="W1428" i="3" s="1"/>
  <c r="AD1426" i="3" l="1"/>
  <c r="AO1429" i="3"/>
  <c r="U1428" i="3"/>
  <c r="Z1428" i="3" s="1"/>
  <c r="AP1428" i="3" s="1"/>
  <c r="AQ1428" i="3" s="1"/>
  <c r="J1428" i="3" s="1"/>
  <c r="AB1427" i="3"/>
  <c r="AD1427" i="3" s="1"/>
  <c r="AX1423" i="3"/>
  <c r="AY1423" i="3" s="1"/>
  <c r="AH1425" i="3"/>
  <c r="AI1425" i="3" s="1"/>
  <c r="AR1425" i="3" s="1"/>
  <c r="V1429" i="3"/>
  <c r="W1429" i="3" s="1"/>
  <c r="M1431" i="3"/>
  <c r="P1429" i="3"/>
  <c r="X1429" i="3" s="1"/>
  <c r="AU1429" i="3"/>
  <c r="AV1429" i="3" s="1"/>
  <c r="AJ1429" i="3"/>
  <c r="AN1430" i="3"/>
  <c r="S1430" i="3"/>
  <c r="Q1430" i="3"/>
  <c r="R1430" i="3"/>
  <c r="T1430" i="3"/>
  <c r="O1430" i="3"/>
  <c r="AS1424" i="3"/>
  <c r="AT1424" i="3" s="1"/>
  <c r="K1424" i="3" s="1"/>
  <c r="AF1426" i="3"/>
  <c r="BC1423" i="3"/>
  <c r="BB1423" i="3"/>
  <c r="L1432" i="3"/>
  <c r="AL1424" i="3"/>
  <c r="AM1424" i="3" s="1"/>
  <c r="H1424" i="3" s="1"/>
  <c r="I1424" i="3" s="1"/>
  <c r="BA1424" i="3" s="1"/>
  <c r="Y1428" i="3"/>
  <c r="AP1427" i="3"/>
  <c r="AQ1427" i="3" s="1"/>
  <c r="J1427" i="3" s="1"/>
  <c r="Y1427" i="3"/>
  <c r="AA1427" i="3"/>
  <c r="AH1426" i="3" l="1"/>
  <c r="AI1426" i="3" s="1"/>
  <c r="AE1427" i="3"/>
  <c r="AK1425" i="3"/>
  <c r="AL1425" i="3" s="1"/>
  <c r="AM1425" i="3" s="1"/>
  <c r="H1425" i="3" s="1"/>
  <c r="I1425" i="3" s="1"/>
  <c r="BA1425" i="3" s="1"/>
  <c r="BB1425" i="3" s="1"/>
  <c r="AS1425" i="3"/>
  <c r="AT1425" i="3" s="1"/>
  <c r="K1425" i="3" s="1"/>
  <c r="AX1425" i="3" s="1"/>
  <c r="AY1425" i="3" s="1"/>
  <c r="AO1430" i="3"/>
  <c r="AX1424" i="3"/>
  <c r="AY1424" i="3" s="1"/>
  <c r="Y1429" i="3"/>
  <c r="AR1426" i="3"/>
  <c r="AF1427" i="3"/>
  <c r="AH1427" i="3" s="1"/>
  <c r="AI1427" i="3" s="1"/>
  <c r="AG1426" i="3"/>
  <c r="AK1426" i="3" s="1"/>
  <c r="U1429" i="3"/>
  <c r="Z1429" i="3" s="1"/>
  <c r="AC1428" i="3"/>
  <c r="AB1428" i="3"/>
  <c r="AA1428" i="3"/>
  <c r="M1432" i="3"/>
  <c r="R1431" i="3"/>
  <c r="T1431" i="3"/>
  <c r="S1431" i="3"/>
  <c r="Q1431" i="3"/>
  <c r="O1431" i="3"/>
  <c r="AN1431" i="3"/>
  <c r="BB1424" i="3"/>
  <c r="BC1424" i="3"/>
  <c r="V1430" i="3"/>
  <c r="W1430" i="3" s="1"/>
  <c r="L1433" i="3"/>
  <c r="P1430" i="3"/>
  <c r="X1430" i="3" s="1"/>
  <c r="AJ1430" i="3"/>
  <c r="AU1430" i="3"/>
  <c r="AV1430" i="3" s="1"/>
  <c r="N1431" i="3"/>
  <c r="BC1425" i="3" l="1"/>
  <c r="AS1426" i="3"/>
  <c r="AT1426" i="3" s="1"/>
  <c r="K1426" i="3" s="1"/>
  <c r="AG1427" i="3"/>
  <c r="AS1427" i="3" s="1"/>
  <c r="Y1430" i="3"/>
  <c r="AB1429" i="3"/>
  <c r="AA1429" i="3"/>
  <c r="AC1429" i="3"/>
  <c r="R1432" i="3"/>
  <c r="O1432" i="3"/>
  <c r="T1432" i="3"/>
  <c r="AN1432" i="3"/>
  <c r="S1432" i="3"/>
  <c r="Q1432" i="3"/>
  <c r="AJ1431" i="3"/>
  <c r="AU1431" i="3"/>
  <c r="AV1431" i="3" s="1"/>
  <c r="P1431" i="3"/>
  <c r="X1431" i="3" s="1"/>
  <c r="AP1429" i="3"/>
  <c r="AQ1429" i="3" s="1"/>
  <c r="J1429" i="3" s="1"/>
  <c r="AL1426" i="3"/>
  <c r="AM1426" i="3" s="1"/>
  <c r="H1426" i="3" s="1"/>
  <c r="I1426" i="3" s="1"/>
  <c r="BA1426" i="3" s="1"/>
  <c r="M1433" i="3"/>
  <c r="N1433" i="3" s="1"/>
  <c r="L1434" i="3"/>
  <c r="AD1428" i="3"/>
  <c r="AE1428" i="3"/>
  <c r="V1431" i="3"/>
  <c r="W1431" i="3" s="1"/>
  <c r="AR1427" i="3"/>
  <c r="AO1431" i="3"/>
  <c r="N1432" i="3"/>
  <c r="U1430" i="3"/>
  <c r="Z1430" i="3" s="1"/>
  <c r="AX1426" i="3" l="1"/>
  <c r="AY1426" i="3" s="1"/>
  <c r="AK1427" i="3"/>
  <c r="U1431" i="3"/>
  <c r="Z1431" i="3" s="1"/>
  <c r="AP1431" i="3" s="1"/>
  <c r="AQ1431" i="3" s="1"/>
  <c r="J1431" i="3" s="1"/>
  <c r="AO1432" i="3"/>
  <c r="Y1431" i="3"/>
  <c r="AJ1432" i="3"/>
  <c r="P1432" i="3"/>
  <c r="X1432" i="3" s="1"/>
  <c r="AU1432" i="3"/>
  <c r="AV1432" i="3" s="1"/>
  <c r="V1432" i="3"/>
  <c r="W1432" i="3" s="1"/>
  <c r="BC1426" i="3"/>
  <c r="BB1426" i="3"/>
  <c r="AB1430" i="3"/>
  <c r="AA1430" i="3"/>
  <c r="AC1430" i="3"/>
  <c r="AF1428" i="3"/>
  <c r="AH1428" i="3" s="1"/>
  <c r="AI1428" i="3" s="1"/>
  <c r="L1435" i="3"/>
  <c r="M1434" i="3"/>
  <c r="N1434" i="3" s="1"/>
  <c r="AE1429" i="3"/>
  <c r="AD1429" i="3"/>
  <c r="AP1430" i="3"/>
  <c r="AQ1430" i="3" s="1"/>
  <c r="J1430" i="3" s="1"/>
  <c r="AT1427" i="3"/>
  <c r="K1427" i="3" s="1"/>
  <c r="AN1433" i="3"/>
  <c r="S1433" i="3"/>
  <c r="Q1433" i="3"/>
  <c r="T1433" i="3"/>
  <c r="R1433" i="3"/>
  <c r="O1433" i="3"/>
  <c r="AL1427" i="3"/>
  <c r="AM1427" i="3" l="1"/>
  <c r="H1427" i="3" s="1"/>
  <c r="I1427" i="3" s="1"/>
  <c r="BA1427" i="3" s="1"/>
  <c r="AG1428" i="3"/>
  <c r="U1432" i="3"/>
  <c r="Z1432" i="3" s="1"/>
  <c r="AP1432" i="3" s="1"/>
  <c r="AQ1432" i="3" s="1"/>
  <c r="J1432" i="3" s="1"/>
  <c r="AO1433" i="3"/>
  <c r="AR1428" i="3"/>
  <c r="AS1428" i="3"/>
  <c r="Y1432" i="3"/>
  <c r="V1433" i="3"/>
  <c r="W1433" i="3" s="1"/>
  <c r="AJ1433" i="3"/>
  <c r="AU1433" i="3"/>
  <c r="AV1433" i="3" s="1"/>
  <c r="P1433" i="3"/>
  <c r="U1433" i="3" s="1"/>
  <c r="BB1427" i="3"/>
  <c r="BC1427" i="3"/>
  <c r="AK1428" i="3"/>
  <c r="AN1434" i="3"/>
  <c r="S1434" i="3"/>
  <c r="T1434" i="3"/>
  <c r="O1434" i="3"/>
  <c r="Q1434" i="3"/>
  <c r="R1434" i="3"/>
  <c r="AE1430" i="3"/>
  <c r="AD1430" i="3"/>
  <c r="L1436" i="3"/>
  <c r="AF1429" i="3"/>
  <c r="AH1429" i="3" s="1"/>
  <c r="AI1429" i="3" s="1"/>
  <c r="AA1431" i="3"/>
  <c r="AB1431" i="3"/>
  <c r="AC1431" i="3"/>
  <c r="AX1427" i="3"/>
  <c r="AY1427" i="3" s="1"/>
  <c r="M1435" i="3"/>
  <c r="N1435" i="3" s="1"/>
  <c r="AO1434" i="3" l="1"/>
  <c r="X1433" i="3"/>
  <c r="AG1429" i="3"/>
  <c r="AK1429" i="3" s="1"/>
  <c r="AR1429" i="3"/>
  <c r="AE1431" i="3"/>
  <c r="AD1431" i="3"/>
  <c r="AF1430" i="3"/>
  <c r="AG1430" i="3" s="1"/>
  <c r="AL1428" i="3"/>
  <c r="AM1428" i="3" s="1"/>
  <c r="H1428" i="3" s="1"/>
  <c r="I1428" i="3" s="1"/>
  <c r="BA1428" i="3" s="1"/>
  <c r="R1435" i="3"/>
  <c r="S1435" i="3"/>
  <c r="Q1435" i="3"/>
  <c r="AN1435" i="3"/>
  <c r="T1435" i="3"/>
  <c r="O1435" i="3"/>
  <c r="AJ1434" i="3"/>
  <c r="AU1434" i="3"/>
  <c r="AV1434" i="3" s="1"/>
  <c r="P1434" i="3"/>
  <c r="U1434" i="3" s="1"/>
  <c r="Y1433" i="3"/>
  <c r="Z1433" i="3"/>
  <c r="L1437" i="3"/>
  <c r="V1434" i="3"/>
  <c r="W1434" i="3" s="1"/>
  <c r="AB1432" i="3"/>
  <c r="AC1432" i="3"/>
  <c r="AA1432" i="3"/>
  <c r="M1436" i="3"/>
  <c r="N1436" i="3" s="1"/>
  <c r="AT1428" i="3"/>
  <c r="K1428" i="3" s="1"/>
  <c r="AP1433" i="3" l="1"/>
  <c r="AQ1433" i="3" s="1"/>
  <c r="J1433" i="3" s="1"/>
  <c r="AS1429" i="3"/>
  <c r="AT1429" i="3" s="1"/>
  <c r="K1429" i="3" s="1"/>
  <c r="Z1434" i="3"/>
  <c r="AC1434" i="3" s="1"/>
  <c r="AH1430" i="3"/>
  <c r="AI1430" i="3" s="1"/>
  <c r="AK1430" i="3" s="1"/>
  <c r="AO1435" i="3"/>
  <c r="BB1428" i="3"/>
  <c r="BC1428" i="3"/>
  <c r="AL1429" i="3"/>
  <c r="AM1429" i="3" s="1"/>
  <c r="H1429" i="3" s="1"/>
  <c r="I1429" i="3" s="1"/>
  <c r="BA1429" i="3" s="1"/>
  <c r="AB1433" i="3"/>
  <c r="AC1433" i="3"/>
  <c r="AA1433" i="3"/>
  <c r="V1435" i="3"/>
  <c r="W1435" i="3" s="1"/>
  <c r="AX1428" i="3"/>
  <c r="AY1428" i="3" s="1"/>
  <c r="AD1432" i="3"/>
  <c r="AE1432" i="3"/>
  <c r="P1435" i="3"/>
  <c r="X1435" i="3" s="1"/>
  <c r="AJ1435" i="3"/>
  <c r="AU1435" i="3"/>
  <c r="AV1435" i="3" s="1"/>
  <c r="X1434" i="3"/>
  <c r="AF1431" i="3"/>
  <c r="AH1431" i="3" s="1"/>
  <c r="AI1431" i="3" s="1"/>
  <c r="L1438" i="3"/>
  <c r="S1436" i="3"/>
  <c r="R1436" i="3"/>
  <c r="T1436" i="3"/>
  <c r="O1436" i="3"/>
  <c r="AN1436" i="3"/>
  <c r="Q1436" i="3"/>
  <c r="M1437" i="3"/>
  <c r="N1437" i="3" s="1"/>
  <c r="AR1430" i="3" l="1"/>
  <c r="AS1430" i="3"/>
  <c r="AT1430" i="3" s="1"/>
  <c r="K1430" i="3" s="1"/>
  <c r="AX1430" i="3" s="1"/>
  <c r="AY1430" i="3" s="1"/>
  <c r="AG1431" i="3"/>
  <c r="AK1431" i="3" s="1"/>
  <c r="U1435" i="3"/>
  <c r="Z1435" i="3" s="1"/>
  <c r="AP1435" i="3" s="1"/>
  <c r="AQ1435" i="3" s="1"/>
  <c r="J1435" i="3" s="1"/>
  <c r="AL1430" i="3"/>
  <c r="AM1430" i="3" s="1"/>
  <c r="H1430" i="3" s="1"/>
  <c r="I1430" i="3" s="1"/>
  <c r="BA1430" i="3" s="1"/>
  <c r="AO1436" i="3"/>
  <c r="BB1429" i="3"/>
  <c r="BC1429" i="3"/>
  <c r="Y1435" i="3"/>
  <c r="AR1431" i="3"/>
  <c r="P1436" i="3"/>
  <c r="U1436" i="3" s="1"/>
  <c r="AU1436" i="3"/>
  <c r="AV1436" i="3" s="1"/>
  <c r="AJ1436" i="3"/>
  <c r="L1439" i="3"/>
  <c r="AP1434" i="3"/>
  <c r="AQ1434" i="3" s="1"/>
  <c r="J1434" i="3" s="1"/>
  <c r="Y1434" i="3"/>
  <c r="AB1434" i="3"/>
  <c r="AX1429" i="3"/>
  <c r="AY1429" i="3" s="1"/>
  <c r="AF1432" i="3"/>
  <c r="AG1432" i="3" s="1"/>
  <c r="AD1433" i="3"/>
  <c r="AE1433" i="3"/>
  <c r="AA1434" i="3"/>
  <c r="M1438" i="3"/>
  <c r="N1438" i="3" s="1"/>
  <c r="V1436" i="3"/>
  <c r="W1436" i="3" s="1"/>
  <c r="AN1437" i="3"/>
  <c r="S1437" i="3"/>
  <c r="Q1437" i="3"/>
  <c r="R1437" i="3"/>
  <c r="O1437" i="3"/>
  <c r="T1437" i="3"/>
  <c r="AS1431" i="3" l="1"/>
  <c r="Z1436" i="3"/>
  <c r="X1436" i="3"/>
  <c r="Y1436" i="3" s="1"/>
  <c r="BC1430" i="3"/>
  <c r="BB1430" i="3"/>
  <c r="AC1436" i="3"/>
  <c r="AJ1437" i="3"/>
  <c r="AU1437" i="3"/>
  <c r="AV1437" i="3" s="1"/>
  <c r="P1437" i="3"/>
  <c r="U1437" i="3" s="1"/>
  <c r="L1440" i="3"/>
  <c r="M1439" i="3"/>
  <c r="AH1432" i="3"/>
  <c r="AI1432" i="3" s="1"/>
  <c r="AF1433" i="3"/>
  <c r="AH1433" i="3" s="1"/>
  <c r="AI1433" i="3" s="1"/>
  <c r="AE1434" i="3"/>
  <c r="AD1434" i="3"/>
  <c r="V1437" i="3"/>
  <c r="W1437" i="3" s="1"/>
  <c r="AC1435" i="3"/>
  <c r="AA1435" i="3"/>
  <c r="AB1435" i="3"/>
  <c r="AL1431" i="3"/>
  <c r="AM1431" i="3" s="1"/>
  <c r="H1431" i="3" s="1"/>
  <c r="I1431" i="3" s="1"/>
  <c r="BA1431" i="3" s="1"/>
  <c r="S1438" i="3"/>
  <c r="Q1438" i="3"/>
  <c r="T1438" i="3"/>
  <c r="AN1438" i="3"/>
  <c r="R1438" i="3"/>
  <c r="O1438" i="3"/>
  <c r="AO1437" i="3"/>
  <c r="AT1431" i="3"/>
  <c r="K1431" i="3" s="1"/>
  <c r="AB1436" i="3" l="1"/>
  <c r="AA1436" i="3"/>
  <c r="AP1436" i="3"/>
  <c r="AQ1436" i="3" s="1"/>
  <c r="J1436" i="3" s="1"/>
  <c r="AO1438" i="3"/>
  <c r="Z1437" i="3"/>
  <c r="AC1437" i="3" s="1"/>
  <c r="AR1433" i="3"/>
  <c r="BB1431" i="3"/>
  <c r="BC1431" i="3"/>
  <c r="M1440" i="3"/>
  <c r="N1440" i="3" s="1"/>
  <c r="AG1433" i="3"/>
  <c r="AK1433" i="3" s="1"/>
  <c r="AR1432" i="3"/>
  <c r="AS1432" i="3"/>
  <c r="X1437" i="3"/>
  <c r="S1439" i="3"/>
  <c r="AN1439" i="3"/>
  <c r="Q1439" i="3"/>
  <c r="R1439" i="3"/>
  <c r="T1439" i="3"/>
  <c r="O1439" i="3"/>
  <c r="AD1435" i="3"/>
  <c r="AE1435" i="3"/>
  <c r="AX1431" i="3"/>
  <c r="AY1431" i="3" s="1"/>
  <c r="V1438" i="3"/>
  <c r="W1438" i="3" s="1"/>
  <c r="P1438" i="3"/>
  <c r="U1438" i="3" s="1"/>
  <c r="AU1438" i="3"/>
  <c r="AV1438" i="3" s="1"/>
  <c r="AJ1438" i="3"/>
  <c r="AE1436" i="3"/>
  <c r="AD1436" i="3"/>
  <c r="N1439" i="3"/>
  <c r="AF1434" i="3"/>
  <c r="AH1434" i="3" s="1"/>
  <c r="AI1434" i="3" s="1"/>
  <c r="AG1434" i="3"/>
  <c r="L1441" i="3"/>
  <c r="AK1432" i="3"/>
  <c r="Z1438" i="3" l="1"/>
  <c r="AS1433" i="3"/>
  <c r="AT1432" i="3"/>
  <c r="K1432" i="3" s="1"/>
  <c r="AR1434" i="3"/>
  <c r="AS1434" i="3"/>
  <c r="AC1438" i="3"/>
  <c r="L1443" i="3"/>
  <c r="L1442" i="3"/>
  <c r="AK1434" i="3"/>
  <c r="AP1437" i="3"/>
  <c r="AQ1437" i="3" s="1"/>
  <c r="J1437" i="3" s="1"/>
  <c r="Y1437" i="3"/>
  <c r="AL1433" i="3"/>
  <c r="AM1433" i="3" s="1"/>
  <c r="H1433" i="3" s="1"/>
  <c r="I1433" i="3" s="1"/>
  <c r="BA1433" i="3" s="1"/>
  <c r="AB1437" i="3"/>
  <c r="AL1432" i="3"/>
  <c r="AM1432" i="3" s="1"/>
  <c r="H1432" i="3" s="1"/>
  <c r="I1432" i="3" s="1"/>
  <c r="BA1432" i="3" s="1"/>
  <c r="AU1439" i="3"/>
  <c r="AV1439" i="3" s="1"/>
  <c r="P1439" i="3"/>
  <c r="X1439" i="3" s="1"/>
  <c r="AJ1439" i="3"/>
  <c r="AA1437" i="3"/>
  <c r="X1438" i="3"/>
  <c r="AA1438" i="3" s="1"/>
  <c r="V1439" i="3"/>
  <c r="W1439" i="3" s="1"/>
  <c r="AT1433" i="3"/>
  <c r="K1433" i="3" s="1"/>
  <c r="M1441" i="3"/>
  <c r="N1441" i="3" s="1"/>
  <c r="AF1436" i="3"/>
  <c r="AG1436" i="3" s="1"/>
  <c r="AF1435" i="3"/>
  <c r="AH1435" i="3" s="1"/>
  <c r="AI1435" i="3" s="1"/>
  <c r="AO1439" i="3"/>
  <c r="Q1440" i="3"/>
  <c r="AN1440" i="3"/>
  <c r="O1440" i="3"/>
  <c r="R1440" i="3"/>
  <c r="T1440" i="3"/>
  <c r="S1440" i="3"/>
  <c r="AG1435" i="3" l="1"/>
  <c r="AK1435" i="3" s="1"/>
  <c r="AB1438" i="3"/>
  <c r="AD1438" i="3" s="1"/>
  <c r="AX1432" i="3"/>
  <c r="AY1432" i="3" s="1"/>
  <c r="AH1436" i="3"/>
  <c r="AI1436" i="3" s="1"/>
  <c r="AK1436" i="3" s="1"/>
  <c r="AO1440" i="3"/>
  <c r="AR1435" i="3"/>
  <c r="Y1439" i="3"/>
  <c r="P1440" i="3"/>
  <c r="U1440" i="3" s="1"/>
  <c r="AU1440" i="3"/>
  <c r="AV1440" i="3" s="1"/>
  <c r="AJ1440" i="3"/>
  <c r="V1440" i="3"/>
  <c r="W1440" i="3" s="1"/>
  <c r="U1439" i="3"/>
  <c r="Z1439" i="3" s="1"/>
  <c r="AP1439" i="3" s="1"/>
  <c r="AQ1439" i="3" s="1"/>
  <c r="J1439" i="3" s="1"/>
  <c r="AP1438" i="3"/>
  <c r="AQ1438" i="3" s="1"/>
  <c r="J1438" i="3" s="1"/>
  <c r="Y1438" i="3"/>
  <c r="BB1432" i="3"/>
  <c r="BC1432" i="3"/>
  <c r="M1442" i="3"/>
  <c r="N1442" i="3" s="1"/>
  <c r="AT1434" i="3"/>
  <c r="K1434" i="3" s="1"/>
  <c r="BC1433" i="3"/>
  <c r="BB1433" i="3"/>
  <c r="AX1433" i="3"/>
  <c r="AY1433" i="3" s="1"/>
  <c r="AL1434" i="3"/>
  <c r="AM1434" i="3" s="1"/>
  <c r="H1434" i="3" s="1"/>
  <c r="I1434" i="3" s="1"/>
  <c r="BA1434" i="3" s="1"/>
  <c r="Q1441" i="3"/>
  <c r="T1441" i="3"/>
  <c r="R1441" i="3"/>
  <c r="AN1441" i="3"/>
  <c r="S1441" i="3"/>
  <c r="O1441" i="3"/>
  <c r="AD1437" i="3"/>
  <c r="AE1437" i="3"/>
  <c r="M1443" i="3"/>
  <c r="N1443" i="3" s="1"/>
  <c r="AS1435" i="3" l="1"/>
  <c r="AS1436" i="3"/>
  <c r="AE1438" i="3"/>
  <c r="AR1436" i="3"/>
  <c r="AO1441" i="3"/>
  <c r="AT1435" i="3"/>
  <c r="K1435" i="3" s="1"/>
  <c r="AX1435" i="3" s="1"/>
  <c r="AY1435" i="3" s="1"/>
  <c r="Z1440" i="3"/>
  <c r="AC1440" i="3" s="1"/>
  <c r="X1440" i="3"/>
  <c r="AL1436" i="3"/>
  <c r="AM1436" i="3" s="1"/>
  <c r="H1436" i="3" s="1"/>
  <c r="I1436" i="3" s="1"/>
  <c r="BA1436" i="3" s="1"/>
  <c r="BC1434" i="3"/>
  <c r="BB1434" i="3"/>
  <c r="AT1436" i="3"/>
  <c r="K1436" i="3" s="1"/>
  <c r="R1443" i="3"/>
  <c r="S1443" i="3"/>
  <c r="T1443" i="3"/>
  <c r="O1443" i="3"/>
  <c r="Q1443" i="3"/>
  <c r="AN1443" i="3"/>
  <c r="AA1439" i="3"/>
  <c r="AC1439" i="3"/>
  <c r="AB1439" i="3"/>
  <c r="S1442" i="3"/>
  <c r="R1442" i="3"/>
  <c r="T1442" i="3"/>
  <c r="AN1442" i="3"/>
  <c r="O1442" i="3"/>
  <c r="Q1442" i="3"/>
  <c r="AF1437" i="3"/>
  <c r="AH1437" i="3" s="1"/>
  <c r="AI1437" i="3" s="1"/>
  <c r="V1441" i="3"/>
  <c r="W1441" i="3" s="1"/>
  <c r="AX1434" i="3"/>
  <c r="AY1434" i="3" s="1"/>
  <c r="AL1435" i="3"/>
  <c r="AM1435" i="3" s="1"/>
  <c r="H1435" i="3" s="1"/>
  <c r="I1435" i="3" s="1"/>
  <c r="BA1435" i="3" s="1"/>
  <c r="AJ1441" i="3"/>
  <c r="P1441" i="3"/>
  <c r="U1441" i="3" s="1"/>
  <c r="AU1441" i="3"/>
  <c r="AV1441" i="3" s="1"/>
  <c r="AF1438" i="3"/>
  <c r="AG1438" i="3" s="1"/>
  <c r="AA1440" i="3" l="1"/>
  <c r="AP1440" i="3"/>
  <c r="AQ1440" i="3" s="1"/>
  <c r="J1440" i="3" s="1"/>
  <c r="Z1441" i="3"/>
  <c r="AC1441" i="3" s="1"/>
  <c r="Y1440" i="3"/>
  <c r="AG1437" i="3"/>
  <c r="AS1437" i="3" s="1"/>
  <c r="AB1440" i="3"/>
  <c r="AE1440" i="3" s="1"/>
  <c r="AO1443" i="3"/>
  <c r="AH1438" i="3"/>
  <c r="AI1438" i="3" s="1"/>
  <c r="AK1438" i="3" s="1"/>
  <c r="AL1438" i="3" s="1"/>
  <c r="AM1438" i="3" s="1"/>
  <c r="H1438" i="3" s="1"/>
  <c r="I1438" i="3" s="1"/>
  <c r="BA1438" i="3" s="1"/>
  <c r="AR1437" i="3"/>
  <c r="P1442" i="3"/>
  <c r="X1442" i="3" s="1"/>
  <c r="AJ1442" i="3"/>
  <c r="AU1442" i="3"/>
  <c r="AV1442" i="3" s="1"/>
  <c r="AE1439" i="3"/>
  <c r="AD1439" i="3"/>
  <c r="BC1435" i="3"/>
  <c r="BB1435" i="3"/>
  <c r="V1443" i="3"/>
  <c r="W1443" i="3" s="1"/>
  <c r="AO1442" i="3"/>
  <c r="BB1436" i="3"/>
  <c r="X1441" i="3"/>
  <c r="AA1441" i="3" s="1"/>
  <c r="AJ1443" i="3"/>
  <c r="AU1443" i="3"/>
  <c r="AV1443" i="3" s="1"/>
  <c r="P1443" i="3"/>
  <c r="X1443" i="3" s="1"/>
  <c r="BC1436" i="3"/>
  <c r="V1442" i="3"/>
  <c r="W1442" i="3" s="1"/>
  <c r="AX1436" i="3"/>
  <c r="AY1436" i="3" s="1"/>
  <c r="AD1440" i="3" l="1"/>
  <c r="AK1437" i="3"/>
  <c r="AT1437" i="3"/>
  <c r="K1437" i="3" s="1"/>
  <c r="AX1437" i="3" s="1"/>
  <c r="AY1437" i="3" s="1"/>
  <c r="AS1438" i="3"/>
  <c r="AR1438" i="3"/>
  <c r="U1442" i="3"/>
  <c r="Z1442" i="3" s="1"/>
  <c r="AB1442" i="3" s="1"/>
  <c r="Y1443" i="3"/>
  <c r="Y1442" i="3"/>
  <c r="U1443" i="3"/>
  <c r="Z1443" i="3" s="1"/>
  <c r="AB1441" i="3"/>
  <c r="AF1440" i="3"/>
  <c r="AG1440" i="3" s="1"/>
  <c r="AL1437" i="3"/>
  <c r="AM1437" i="3" s="1"/>
  <c r="H1437" i="3" s="1"/>
  <c r="I1437" i="3" s="1"/>
  <c r="BA1437" i="3" s="1"/>
  <c r="AF1439" i="3"/>
  <c r="AH1439" i="3" s="1"/>
  <c r="AI1439" i="3" s="1"/>
  <c r="AP1441" i="3"/>
  <c r="AQ1441" i="3" s="1"/>
  <c r="J1441" i="3" s="1"/>
  <c r="Y1441" i="3"/>
  <c r="AH1440" i="3" l="1"/>
  <c r="AI1440" i="3" s="1"/>
  <c r="AT1438" i="3"/>
  <c r="K1438" i="3" s="1"/>
  <c r="AP1442" i="3"/>
  <c r="AQ1442" i="3" s="1"/>
  <c r="J1442" i="3" s="1"/>
  <c r="AA1442" i="3"/>
  <c r="AC1442" i="3"/>
  <c r="AX1438" i="3"/>
  <c r="AY1438" i="3" s="1"/>
  <c r="AG1439" i="3"/>
  <c r="AS1439" i="3" s="1"/>
  <c r="AK1440" i="3"/>
  <c r="AR1439" i="3"/>
  <c r="BB1437" i="3"/>
  <c r="BC1437" i="3"/>
  <c r="BB1438" i="3"/>
  <c r="BC1438" i="3"/>
  <c r="AE1442" i="3"/>
  <c r="AD1442" i="3"/>
  <c r="AS1440" i="3"/>
  <c r="AR1440" i="3"/>
  <c r="AB1443" i="3"/>
  <c r="AA1443" i="3"/>
  <c r="AC1443" i="3"/>
  <c r="AD1441" i="3"/>
  <c r="AE1441" i="3"/>
  <c r="AP1443" i="3"/>
  <c r="AQ1443" i="3" s="1"/>
  <c r="J1443" i="3" s="1"/>
  <c r="AK1439" i="3" l="1"/>
  <c r="AT1440" i="3"/>
  <c r="K1440" i="3" s="1"/>
  <c r="AX1440" i="3" s="1"/>
  <c r="AY1440" i="3" s="1"/>
  <c r="AL1440" i="3"/>
  <c r="AM1440" i="3" s="1"/>
  <c r="H1440" i="3" s="1"/>
  <c r="I1440" i="3" s="1"/>
  <c r="BA1440" i="3" s="1"/>
  <c r="AE1443" i="3"/>
  <c r="AD1443" i="3"/>
  <c r="AL1439" i="3"/>
  <c r="AM1439" i="3" s="1"/>
  <c r="H1439" i="3" s="1"/>
  <c r="I1439" i="3" s="1"/>
  <c r="BA1439" i="3" s="1"/>
  <c r="AF1442" i="3"/>
  <c r="AH1442" i="3" s="1"/>
  <c r="AI1442" i="3" s="1"/>
  <c r="AT1439" i="3"/>
  <c r="K1439" i="3" s="1"/>
  <c r="AF1441" i="3"/>
  <c r="AG1441" i="3" s="1"/>
  <c r="AH1441" i="3" l="1"/>
  <c r="AI1441" i="3" s="1"/>
  <c r="AK1441" i="3" s="1"/>
  <c r="AL1441" i="3" s="1"/>
  <c r="AM1441" i="3" s="1"/>
  <c r="H1441" i="3" s="1"/>
  <c r="I1441" i="3" s="1"/>
  <c r="BA1441" i="3" s="1"/>
  <c r="AG1442" i="3"/>
  <c r="AS1442" i="3" s="1"/>
  <c r="AR1442" i="3"/>
  <c r="BB1439" i="3"/>
  <c r="BC1439" i="3"/>
  <c r="BC1440" i="3"/>
  <c r="BB1440" i="3"/>
  <c r="AF1443" i="3"/>
  <c r="AG1443" i="3" s="1"/>
  <c r="AK1442" i="3"/>
  <c r="AS1441" i="3"/>
  <c r="AR1441" i="3"/>
  <c r="AX1439" i="3"/>
  <c r="AY1439" i="3" s="1"/>
  <c r="AH1443" i="3" l="1"/>
  <c r="AI1443" i="3" s="1"/>
  <c r="AK1443" i="3" s="1"/>
  <c r="AL1443" i="3" s="1"/>
  <c r="AM1443" i="3" s="1"/>
  <c r="H1443" i="3" s="1"/>
  <c r="I1443" i="3" s="1"/>
  <c r="BA1443" i="3" s="1"/>
  <c r="AT1442" i="3"/>
  <c r="K1442" i="3" s="1"/>
  <c r="AX1442" i="3" s="1"/>
  <c r="AY1442" i="3" s="1"/>
  <c r="BC1441" i="3"/>
  <c r="BB1441" i="3"/>
  <c r="AT1441" i="3"/>
  <c r="K1441" i="3" s="1"/>
  <c r="AL1442" i="3"/>
  <c r="AM1442" i="3" s="1"/>
  <c r="H1442" i="3" s="1"/>
  <c r="I1442" i="3" s="1"/>
  <c r="BA1442" i="3" s="1"/>
  <c r="AR1443" i="3" l="1"/>
  <c r="AS1443" i="3"/>
  <c r="AT1443" i="3"/>
  <c r="K1443" i="3" s="1"/>
  <c r="BC1442" i="3"/>
  <c r="BB1442" i="3"/>
  <c r="BB1443" i="3"/>
  <c r="BC1443" i="3"/>
  <c r="AX1441" i="3"/>
  <c r="AY1441" i="3" s="1"/>
  <c r="BE1" i="3" l="1"/>
  <c r="AX1443" i="3"/>
  <c r="AY1443" i="3" s="1"/>
  <c r="AY1445" i="3" s="1"/>
  <c r="BC1445" i="3"/>
  <c r="BC1446" i="3"/>
  <c r="BB1446" i="3"/>
  <c r="BB1445" i="3"/>
  <c r="AY1446" i="3"/>
  <c r="BE3" i="3" l="1"/>
  <c r="BE4" i="3"/>
  <c r="BE6" i="3"/>
  <c r="BE5" i="3"/>
  <c r="BE7" i="3"/>
  <c r="BE8" i="3"/>
  <c r="BE9" i="3"/>
  <c r="BE11" i="3"/>
  <c r="BE10" i="3"/>
  <c r="BE13" i="3"/>
  <c r="BE12" i="3"/>
  <c r="BE14" i="3"/>
  <c r="BE15" i="3"/>
  <c r="BE16" i="3"/>
  <c r="BE17" i="3"/>
  <c r="BE18" i="3"/>
  <c r="BE19" i="3"/>
  <c r="BE20" i="3"/>
  <c r="BE21" i="3"/>
  <c r="BE22" i="3"/>
  <c r="BE23" i="3"/>
  <c r="BE25" i="3"/>
  <c r="BE24" i="3"/>
  <c r="BE27" i="3"/>
  <c r="BE26" i="3"/>
  <c r="BE28" i="3"/>
  <c r="BE29" i="3"/>
  <c r="BE30" i="3"/>
  <c r="BE31" i="3"/>
  <c r="BE32" i="3"/>
  <c r="BE34" i="3"/>
  <c r="BE33" i="3"/>
  <c r="BE36" i="3"/>
  <c r="BE35" i="3"/>
  <c r="BE37" i="3"/>
  <c r="BE38" i="3"/>
  <c r="BE40" i="3"/>
  <c r="BE39" i="3"/>
  <c r="BE42" i="3"/>
  <c r="BE41" i="3"/>
  <c r="BE44" i="3"/>
  <c r="BE43" i="3"/>
  <c r="BE45" i="3"/>
  <c r="BE46" i="3"/>
  <c r="BE47" i="3"/>
  <c r="BE48" i="3"/>
  <c r="BE49" i="3"/>
  <c r="BE50" i="3"/>
  <c r="BE51" i="3"/>
  <c r="BE52" i="3"/>
  <c r="BE54" i="3"/>
  <c r="BE53" i="3"/>
  <c r="BE56" i="3"/>
  <c r="BE55" i="3"/>
  <c r="BE57" i="3"/>
  <c r="BE58" i="3"/>
  <c r="BE59" i="3"/>
  <c r="BE60" i="3"/>
  <c r="BE62" i="3"/>
  <c r="BE61" i="3"/>
  <c r="BE64" i="3"/>
  <c r="BE63" i="3"/>
  <c r="BE65" i="3"/>
  <c r="BE66" i="3"/>
  <c r="BE67" i="3"/>
  <c r="BE68" i="3"/>
  <c r="BE69" i="3"/>
  <c r="BE70" i="3"/>
  <c r="BE71" i="3"/>
  <c r="BE73" i="3"/>
  <c r="BE72" i="3"/>
  <c r="BE74" i="3"/>
  <c r="BE76" i="3"/>
  <c r="BE75" i="3"/>
  <c r="BE77" i="3"/>
  <c r="BE78" i="3"/>
  <c r="BE80" i="3"/>
  <c r="BE79" i="3"/>
  <c r="BE81" i="3"/>
  <c r="BE83" i="3"/>
  <c r="BE82" i="3"/>
  <c r="BE85" i="3"/>
  <c r="BE84" i="3"/>
  <c r="BE86" i="3"/>
  <c r="BE87" i="3"/>
  <c r="BE88" i="3"/>
  <c r="BE89" i="3"/>
  <c r="BE90" i="3"/>
  <c r="BE91" i="3"/>
  <c r="BE92" i="3"/>
  <c r="BE93" i="3"/>
  <c r="BE95" i="3"/>
  <c r="BE94" i="3"/>
  <c r="BE96" i="3"/>
  <c r="BE97" i="3"/>
  <c r="BE98" i="3"/>
  <c r="BE99" i="3"/>
  <c r="BE100" i="3"/>
  <c r="BE101" i="3"/>
  <c r="BE102" i="3"/>
  <c r="BE103" i="3"/>
  <c r="BE104" i="3"/>
  <c r="BE105" i="3"/>
  <c r="BE106" i="3"/>
  <c r="BE108" i="3"/>
  <c r="BE107" i="3"/>
  <c r="BE109" i="3"/>
  <c r="BE110" i="3"/>
  <c r="BE111" i="3"/>
  <c r="BE113" i="3"/>
  <c r="BE112" i="3"/>
  <c r="BE114" i="3"/>
  <c r="BE115" i="3"/>
  <c r="BE117" i="3"/>
  <c r="BE116" i="3"/>
  <c r="BE118" i="3"/>
  <c r="BE119" i="3"/>
  <c r="BE121" i="3"/>
  <c r="BE120" i="3"/>
  <c r="BE122" i="3"/>
  <c r="BE123" i="3"/>
  <c r="BE124" i="3"/>
  <c r="BE126" i="3"/>
  <c r="BE125" i="3"/>
  <c r="BE128" i="3"/>
  <c r="BE127" i="3"/>
  <c r="BE129" i="3"/>
  <c r="BE130" i="3"/>
  <c r="BE131" i="3"/>
  <c r="BE132" i="3"/>
  <c r="BE133" i="3"/>
  <c r="BE135" i="3"/>
  <c r="BE134" i="3"/>
  <c r="BE136" i="3"/>
  <c r="BE137" i="3"/>
  <c r="BE138" i="3"/>
  <c r="BE139" i="3"/>
  <c r="BE140" i="3"/>
  <c r="BE142" i="3"/>
  <c r="BE141" i="3"/>
  <c r="BE143" i="3"/>
  <c r="BE144" i="3"/>
  <c r="BE145" i="3"/>
  <c r="BE147" i="3"/>
  <c r="BE146" i="3"/>
  <c r="BE148" i="3"/>
  <c r="BE149" i="3"/>
  <c r="BE151" i="3"/>
  <c r="BE150" i="3"/>
  <c r="BE152" i="3"/>
  <c r="BE154" i="3"/>
  <c r="BE153" i="3"/>
  <c r="BE155" i="3"/>
  <c r="BE156" i="3"/>
  <c r="BE158" i="3"/>
  <c r="BE157" i="3"/>
  <c r="BE159" i="3"/>
  <c r="BE160" i="3"/>
  <c r="BE163" i="3"/>
  <c r="BE161" i="3"/>
  <c r="BE162" i="3"/>
  <c r="BE164" i="3"/>
  <c r="BE165" i="3"/>
  <c r="BE166" i="3"/>
  <c r="BE167" i="3"/>
  <c r="BE168" i="3"/>
  <c r="BE169" i="3"/>
  <c r="BE170" i="3"/>
  <c r="BE171" i="3"/>
  <c r="BE173" i="3"/>
  <c r="BE172" i="3"/>
  <c r="BE174" i="3"/>
  <c r="BE175" i="3"/>
  <c r="BE177" i="3"/>
  <c r="BE176" i="3"/>
  <c r="BE178" i="3"/>
  <c r="BE179" i="3"/>
  <c r="BE180" i="3"/>
  <c r="BE183" i="3"/>
  <c r="BE181" i="3"/>
  <c r="BE182" i="3"/>
  <c r="BE184" i="3"/>
  <c r="BE185" i="3"/>
  <c r="BE186" i="3"/>
  <c r="BE187" i="3"/>
  <c r="BE189" i="3"/>
  <c r="BE190" i="3"/>
  <c r="BE188" i="3"/>
  <c r="BE191" i="3"/>
  <c r="BE193" i="3"/>
  <c r="BE192" i="3"/>
  <c r="BE194" i="3"/>
  <c r="BE195" i="3"/>
  <c r="BE196" i="3"/>
  <c r="BE197" i="3"/>
  <c r="BE198" i="3"/>
  <c r="BE199" i="3"/>
  <c r="BE200" i="3"/>
  <c r="BE201" i="3"/>
  <c r="BE202" i="3"/>
  <c r="BE204" i="3"/>
  <c r="BE203" i="3"/>
  <c r="BE205" i="3"/>
  <c r="BE206" i="3"/>
  <c r="BE207" i="3"/>
  <c r="BE209" i="3"/>
  <c r="BE208" i="3"/>
  <c r="BE211" i="3"/>
  <c r="BE210" i="3"/>
  <c r="BE213" i="3"/>
  <c r="BE212" i="3"/>
  <c r="BE214" i="3"/>
  <c r="BE215" i="3"/>
  <c r="BE216" i="3"/>
  <c r="BE217" i="3"/>
  <c r="BE218" i="3"/>
  <c r="BE219" i="3"/>
  <c r="BE220" i="3"/>
  <c r="BE221" i="3"/>
  <c r="BE222" i="3"/>
  <c r="BE223" i="3"/>
  <c r="BE225" i="3"/>
  <c r="BE224" i="3"/>
  <c r="BE226" i="3"/>
  <c r="BE227" i="3"/>
  <c r="BE229" i="3"/>
  <c r="BE228" i="3"/>
  <c r="BE231" i="3"/>
  <c r="BE230" i="3"/>
  <c r="BE232" i="3"/>
  <c r="BE233" i="3"/>
  <c r="BE234" i="3"/>
  <c r="BE236" i="3"/>
  <c r="BE237" i="3"/>
  <c r="BE235" i="3"/>
  <c r="BE238" i="3"/>
  <c r="BE239" i="3"/>
  <c r="BE240" i="3"/>
  <c r="BE242" i="3"/>
  <c r="BE241" i="3"/>
  <c r="BE244" i="3"/>
  <c r="BE243" i="3"/>
  <c r="BE245" i="3"/>
  <c r="BE246" i="3"/>
  <c r="BE248" i="3"/>
  <c r="BE247" i="3"/>
  <c r="BE249" i="3"/>
  <c r="BE250" i="3"/>
  <c r="BE251" i="3"/>
  <c r="BE252" i="3"/>
  <c r="BE253" i="3"/>
  <c r="BE255" i="3"/>
  <c r="BE256" i="3"/>
  <c r="BE254" i="3"/>
  <c r="BE258" i="3"/>
  <c r="BE257" i="3"/>
  <c r="BE259" i="3"/>
  <c r="BE261" i="3"/>
  <c r="BE260" i="3"/>
  <c r="BE262" i="3"/>
  <c r="BE263" i="3"/>
  <c r="BE265" i="3"/>
  <c r="BE264" i="3"/>
  <c r="BE267" i="3"/>
  <c r="BE266" i="3"/>
  <c r="BE268" i="3"/>
  <c r="BE269" i="3"/>
  <c r="BE270" i="3"/>
  <c r="BE271" i="3"/>
  <c r="BE272" i="3"/>
  <c r="BE274" i="3"/>
  <c r="BE273" i="3"/>
  <c r="BE275" i="3"/>
  <c r="BE276" i="3"/>
  <c r="BE278" i="3"/>
  <c r="BE277" i="3"/>
  <c r="BE279" i="3"/>
  <c r="BE280" i="3"/>
  <c r="BE281" i="3"/>
  <c r="BE282" i="3"/>
  <c r="BE283" i="3"/>
  <c r="BE284" i="3"/>
  <c r="BE285" i="3"/>
  <c r="BE286" i="3"/>
  <c r="BE287" i="3"/>
  <c r="BE288" i="3"/>
  <c r="BE289" i="3"/>
  <c r="BE290" i="3"/>
  <c r="BE291" i="3"/>
  <c r="BE293" i="3"/>
  <c r="BE292" i="3"/>
  <c r="BE294" i="3"/>
  <c r="BE295" i="3"/>
  <c r="BE296" i="3"/>
  <c r="BE297" i="3"/>
  <c r="BE298" i="3"/>
  <c r="BE300" i="3"/>
  <c r="BE299" i="3"/>
  <c r="BE301" i="3"/>
  <c r="BE302" i="3"/>
  <c r="BE304" i="3"/>
  <c r="BE303" i="3"/>
  <c r="BE305" i="3"/>
  <c r="BE306" i="3"/>
  <c r="BE307" i="3"/>
  <c r="BE308" i="3"/>
  <c r="BE310" i="3"/>
  <c r="BE309" i="3"/>
  <c r="BE311" i="3"/>
  <c r="BE312" i="3"/>
  <c r="BE313" i="3"/>
  <c r="BE314" i="3"/>
  <c r="BE315" i="3"/>
  <c r="BE316" i="3"/>
  <c r="BE317" i="3"/>
  <c r="BE318" i="3"/>
  <c r="BE320" i="3"/>
  <c r="BE319" i="3"/>
  <c r="BE321" i="3"/>
  <c r="BE322" i="3"/>
  <c r="BE324" i="3"/>
  <c r="BE323" i="3"/>
  <c r="BE325" i="3"/>
  <c r="BE326" i="3"/>
  <c r="BE327" i="3"/>
  <c r="BE328" i="3"/>
  <c r="BE329" i="3"/>
  <c r="BE330" i="3"/>
  <c r="BE331" i="3"/>
  <c r="BE332" i="3"/>
  <c r="BE333" i="3"/>
  <c r="BE334" i="3"/>
  <c r="BE335" i="3"/>
  <c r="BE336" i="3"/>
  <c r="BE337" i="3"/>
  <c r="BE338" i="3"/>
  <c r="BE339" i="3"/>
  <c r="BE340" i="3"/>
  <c r="BE341" i="3"/>
  <c r="BE342" i="3"/>
  <c r="BE343" i="3"/>
  <c r="BE344" i="3"/>
  <c r="BE345" i="3"/>
  <c r="BE346" i="3"/>
  <c r="BE347" i="3"/>
  <c r="BE348" i="3"/>
  <c r="BE350" i="3"/>
  <c r="BE349" i="3"/>
  <c r="BE351" i="3"/>
  <c r="BE352" i="3"/>
  <c r="BE353" i="3"/>
  <c r="BE354" i="3"/>
  <c r="BE355" i="3"/>
  <c r="BE356" i="3"/>
  <c r="BE358" i="3"/>
  <c r="BE357" i="3"/>
  <c r="BE359" i="3"/>
  <c r="BE360" i="3"/>
  <c r="BE361" i="3"/>
  <c r="BE363" i="3"/>
  <c r="BE362" i="3"/>
  <c r="BE364" i="3"/>
  <c r="BE365" i="3"/>
  <c r="BE367" i="3"/>
  <c r="BE366" i="3"/>
  <c r="BE368" i="3"/>
  <c r="BE369" i="3"/>
  <c r="BE372" i="3"/>
  <c r="BE371" i="3"/>
  <c r="BE370" i="3"/>
  <c r="BE374" i="3"/>
  <c r="BE373" i="3"/>
  <c r="BE375" i="3"/>
  <c r="BE377" i="3"/>
  <c r="BE376" i="3"/>
  <c r="BE378" i="3"/>
  <c r="BE380" i="3"/>
  <c r="BE379" i="3"/>
  <c r="BE381" i="3"/>
  <c r="BE384" i="3"/>
  <c r="BE382" i="3"/>
  <c r="BE383" i="3"/>
  <c r="BE386" i="3"/>
  <c r="BE385" i="3"/>
  <c r="BE389" i="3"/>
  <c r="BE388" i="3"/>
  <c r="BE387" i="3"/>
  <c r="BE390" i="3"/>
  <c r="BE391" i="3"/>
  <c r="BE392" i="3"/>
  <c r="BE393" i="3"/>
  <c r="BE394" i="3"/>
  <c r="BE395" i="3"/>
  <c r="BE396" i="3"/>
  <c r="BE397" i="3"/>
  <c r="BE399" i="3"/>
  <c r="BE398" i="3"/>
  <c r="BE400" i="3"/>
  <c r="BE402" i="3"/>
  <c r="BE401" i="3"/>
  <c r="BE403" i="3"/>
  <c r="BE404" i="3"/>
  <c r="BE405" i="3"/>
  <c r="BE406" i="3"/>
  <c r="BE407" i="3"/>
  <c r="BE408" i="3"/>
  <c r="BE411" i="3"/>
  <c r="BE410" i="3"/>
  <c r="BE409" i="3"/>
  <c r="BE413" i="3"/>
  <c r="BE412" i="3"/>
  <c r="BE414" i="3"/>
  <c r="BE415" i="3"/>
  <c r="BE417" i="3"/>
  <c r="BE416" i="3"/>
  <c r="BE418" i="3"/>
  <c r="BE419" i="3"/>
  <c r="BE420" i="3"/>
  <c r="BE421" i="3"/>
  <c r="BE422" i="3"/>
  <c r="BE423" i="3"/>
  <c r="BE424" i="3"/>
  <c r="BE426" i="3"/>
  <c r="BE427" i="3"/>
  <c r="BE425" i="3"/>
  <c r="BE428" i="3"/>
  <c r="BE429" i="3"/>
  <c r="BE430" i="3"/>
  <c r="BE431" i="3"/>
  <c r="BE432" i="3"/>
  <c r="BE433" i="3"/>
  <c r="BE435" i="3"/>
  <c r="BE434" i="3"/>
  <c r="BE436" i="3"/>
  <c r="BE438" i="3"/>
  <c r="BE437" i="3"/>
  <c r="BE439" i="3"/>
  <c r="BE441" i="3"/>
  <c r="BE440" i="3"/>
  <c r="BE442" i="3"/>
  <c r="BE444" i="3"/>
  <c r="BE443" i="3"/>
  <c r="BE445" i="3"/>
  <c r="BE447" i="3"/>
  <c r="BE446" i="3"/>
  <c r="BE448" i="3"/>
  <c r="BE449" i="3"/>
  <c r="BE450" i="3"/>
  <c r="BE452" i="3"/>
  <c r="BE451" i="3"/>
  <c r="BE453" i="3"/>
  <c r="BE454" i="3"/>
  <c r="BE455" i="3"/>
  <c r="BE456" i="3"/>
  <c r="BE457" i="3"/>
  <c r="BE458" i="3"/>
  <c r="BE459" i="3"/>
  <c r="BE461" i="3"/>
  <c r="BE460" i="3"/>
  <c r="BE462" i="3"/>
  <c r="BE463" i="3"/>
  <c r="BE464" i="3"/>
  <c r="BE465" i="3"/>
  <c r="BE467" i="3"/>
  <c r="BE466" i="3"/>
  <c r="BE468" i="3"/>
  <c r="BE469" i="3"/>
  <c r="BE470" i="3"/>
  <c r="BE471" i="3"/>
  <c r="BE472" i="3"/>
  <c r="BE473" i="3"/>
  <c r="BE475" i="3"/>
  <c r="BE474" i="3"/>
  <c r="BE476" i="3"/>
  <c r="BE477" i="3"/>
  <c r="BE480" i="3"/>
  <c r="BE478" i="3"/>
  <c r="BE479" i="3"/>
  <c r="BE481" i="3"/>
  <c r="BE482" i="3"/>
  <c r="BE484" i="3"/>
  <c r="BE483" i="3"/>
  <c r="BE485" i="3"/>
  <c r="BE486" i="3"/>
  <c r="BE487" i="3"/>
  <c r="BE488" i="3"/>
  <c r="BE490" i="3"/>
  <c r="BE489" i="3"/>
  <c r="BE491" i="3"/>
  <c r="BE492" i="3"/>
  <c r="BE493" i="3"/>
  <c r="BE496" i="3"/>
  <c r="BE495" i="3"/>
  <c r="BE494" i="3"/>
  <c r="BE497" i="3"/>
  <c r="BE499" i="3"/>
  <c r="BE498" i="3"/>
  <c r="BE501" i="3"/>
  <c r="BE500" i="3"/>
  <c r="BE502" i="3"/>
  <c r="BE503" i="3"/>
  <c r="BE504" i="3"/>
  <c r="BE505" i="3"/>
  <c r="BE506" i="3"/>
  <c r="BE507" i="3"/>
  <c r="BE508" i="3"/>
  <c r="BE509" i="3"/>
  <c r="BE510" i="3"/>
  <c r="BE512" i="3"/>
  <c r="BE511" i="3"/>
  <c r="BE513" i="3"/>
  <c r="BE514" i="3"/>
  <c r="BE516" i="3"/>
  <c r="BE517" i="3"/>
  <c r="BE515" i="3"/>
  <c r="BE519" i="3"/>
  <c r="BE518" i="3"/>
  <c r="BE520" i="3"/>
  <c r="BE521" i="3"/>
  <c r="BE522" i="3"/>
  <c r="BE523" i="3"/>
  <c r="BE524" i="3"/>
  <c r="BE525" i="3"/>
  <c r="BE527" i="3"/>
  <c r="BE526" i="3"/>
  <c r="BE528" i="3"/>
  <c r="BE529" i="3"/>
  <c r="BE530" i="3"/>
  <c r="BE531" i="3"/>
  <c r="BE532" i="3"/>
  <c r="BE534" i="3"/>
  <c r="BE533" i="3"/>
  <c r="BE535" i="3"/>
  <c r="BE536" i="3"/>
  <c r="BE537" i="3"/>
  <c r="BE538" i="3"/>
  <c r="BE539" i="3"/>
  <c r="BE542" i="3"/>
  <c r="BE540" i="3"/>
  <c r="BE541" i="3"/>
  <c r="BE543" i="3"/>
  <c r="BE544" i="3"/>
  <c r="BE546" i="3"/>
  <c r="BE545" i="3"/>
  <c r="BE548" i="3"/>
  <c r="BE547" i="3"/>
  <c r="BE549" i="3"/>
  <c r="BE551" i="3"/>
  <c r="BE550" i="3"/>
  <c r="BE553" i="3"/>
  <c r="BE552" i="3"/>
  <c r="BE554" i="3"/>
  <c r="BE556" i="3"/>
  <c r="BE555" i="3"/>
  <c r="BE557" i="3"/>
  <c r="BE559" i="3"/>
  <c r="BE558" i="3"/>
  <c r="BE561" i="3"/>
  <c r="BE560" i="3"/>
  <c r="BE562" i="3"/>
  <c r="BE563" i="3"/>
  <c r="BE564" i="3"/>
  <c r="BE566" i="3"/>
  <c r="BE565" i="3"/>
  <c r="BE567" i="3"/>
  <c r="BE568" i="3"/>
  <c r="BE569" i="3"/>
  <c r="BE571" i="3"/>
  <c r="BE570" i="3"/>
  <c r="BE572" i="3"/>
  <c r="BE573" i="3"/>
  <c r="BE574" i="3"/>
  <c r="BE575" i="3"/>
  <c r="BE576" i="3"/>
  <c r="BE577" i="3"/>
  <c r="BE579" i="3"/>
  <c r="BE578" i="3"/>
  <c r="BE580" i="3"/>
  <c r="BE581" i="3"/>
  <c r="BE582" i="3"/>
  <c r="BE584" i="3"/>
  <c r="BE583" i="3"/>
  <c r="BE585" i="3"/>
  <c r="BE586" i="3"/>
  <c r="BE587" i="3"/>
  <c r="BE588" i="3"/>
  <c r="BE589" i="3"/>
  <c r="BE590" i="3"/>
  <c r="BE591" i="3"/>
  <c r="BE592" i="3"/>
  <c r="BE593" i="3"/>
  <c r="BE595" i="3"/>
  <c r="BE594" i="3"/>
  <c r="BE596" i="3"/>
  <c r="BE597" i="3"/>
  <c r="BE598" i="3"/>
  <c r="BE599" i="3"/>
  <c r="BE600" i="3"/>
  <c r="BE602" i="3"/>
  <c r="BE601" i="3"/>
  <c r="BE603" i="3"/>
  <c r="BE604" i="3"/>
  <c r="BE605" i="3"/>
  <c r="BE606" i="3"/>
  <c r="BE607" i="3"/>
  <c r="BE610" i="3"/>
  <c r="BE608" i="3"/>
  <c r="BE609" i="3"/>
  <c r="BE612" i="3"/>
  <c r="BE611" i="3"/>
  <c r="BE613" i="3"/>
  <c r="BE614" i="3"/>
  <c r="BE615" i="3"/>
  <c r="BE616" i="3"/>
  <c r="BE618" i="3"/>
  <c r="BE617" i="3"/>
  <c r="BE619" i="3"/>
  <c r="BE620" i="3"/>
  <c r="BE621" i="3"/>
  <c r="BE623" i="3"/>
  <c r="BE622" i="3"/>
  <c r="BE624" i="3"/>
  <c r="BE625" i="3"/>
  <c r="BE626" i="3"/>
  <c r="BE627" i="3"/>
  <c r="BE628" i="3"/>
  <c r="BE629" i="3"/>
  <c r="BE630" i="3"/>
  <c r="BE631" i="3"/>
  <c r="BE632" i="3"/>
  <c r="BE633" i="3"/>
  <c r="BE634" i="3"/>
  <c r="BE635" i="3"/>
  <c r="BE636" i="3"/>
  <c r="BE638" i="3"/>
  <c r="BE637" i="3"/>
  <c r="BE639" i="3"/>
  <c r="BE640" i="3"/>
  <c r="BE641" i="3"/>
  <c r="BE642" i="3"/>
  <c r="BE644" i="3"/>
  <c r="BE643" i="3"/>
  <c r="BE645" i="3"/>
  <c r="BE646" i="3"/>
  <c r="BE648" i="3"/>
  <c r="BE647" i="3"/>
  <c r="BE649" i="3"/>
  <c r="BE650" i="3"/>
  <c r="BE651" i="3"/>
  <c r="BE652" i="3"/>
  <c r="BE653" i="3"/>
  <c r="BE654" i="3"/>
  <c r="BE655" i="3"/>
  <c r="BE656" i="3"/>
  <c r="BE657" i="3"/>
  <c r="BE659" i="3"/>
  <c r="BE658" i="3"/>
  <c r="BE661" i="3"/>
  <c r="BE660" i="3"/>
  <c r="BE662" i="3"/>
  <c r="BE663" i="3"/>
  <c r="BE664" i="3"/>
  <c r="BE665" i="3"/>
  <c r="BE667" i="3"/>
  <c r="BE666" i="3"/>
  <c r="BE668" i="3"/>
  <c r="BE670" i="3"/>
  <c r="BE669" i="3"/>
  <c r="BE671" i="3"/>
  <c r="BE672" i="3"/>
  <c r="BE673" i="3"/>
  <c r="BE674" i="3"/>
  <c r="BE675" i="3"/>
  <c r="BE677" i="3"/>
  <c r="BE676" i="3"/>
  <c r="BE678" i="3"/>
  <c r="BE679" i="3"/>
  <c r="BE680" i="3"/>
  <c r="BE681" i="3"/>
  <c r="BE683" i="3"/>
  <c r="BE682" i="3"/>
  <c r="BE686" i="3"/>
  <c r="BE685" i="3"/>
  <c r="BE684" i="3"/>
  <c r="BE687" i="3"/>
  <c r="BE688" i="3"/>
  <c r="BE689" i="3"/>
  <c r="BE690" i="3"/>
  <c r="BE691" i="3"/>
  <c r="BE692" i="3"/>
  <c r="BE693" i="3"/>
  <c r="BE695" i="3"/>
  <c r="BE694" i="3"/>
  <c r="BE696" i="3"/>
  <c r="BE697" i="3"/>
  <c r="BE698" i="3"/>
  <c r="BE699" i="3"/>
  <c r="BE700" i="3"/>
  <c r="BE701" i="3"/>
  <c r="BE703" i="3"/>
  <c r="BE702" i="3"/>
  <c r="BE705" i="3"/>
  <c r="BE704" i="3"/>
  <c r="BE708" i="3"/>
  <c r="BE706" i="3"/>
  <c r="BE707" i="3"/>
  <c r="BE709" i="3"/>
  <c r="BE710" i="3"/>
  <c r="BE711" i="3"/>
  <c r="BE712" i="3"/>
  <c r="BE713" i="3"/>
  <c r="BE714" i="3"/>
  <c r="BE715" i="3"/>
  <c r="BE716" i="3"/>
  <c r="BE717" i="3"/>
  <c r="BE718" i="3"/>
  <c r="BE719" i="3"/>
  <c r="BE721" i="3"/>
  <c r="BE722" i="3"/>
  <c r="BE720" i="3"/>
  <c r="BE723" i="3"/>
  <c r="BE724" i="3"/>
  <c r="BE725" i="3"/>
  <c r="BE726" i="3"/>
  <c r="BE727" i="3"/>
  <c r="BE729" i="3"/>
  <c r="BE728" i="3"/>
  <c r="BE730" i="3"/>
  <c r="BE732" i="3"/>
  <c r="BE731" i="3"/>
  <c r="BE733" i="3"/>
  <c r="BE735" i="3"/>
  <c r="BE734" i="3"/>
  <c r="BE736" i="3"/>
  <c r="BE737" i="3"/>
  <c r="BE738" i="3"/>
  <c r="BE739" i="3"/>
  <c r="BE740" i="3"/>
  <c r="BE742" i="3"/>
  <c r="BE741" i="3"/>
  <c r="BE743" i="3"/>
  <c r="BE744" i="3"/>
  <c r="BE745" i="3"/>
  <c r="BE747" i="3"/>
  <c r="BE746" i="3"/>
  <c r="BE749" i="3"/>
  <c r="BE750" i="3"/>
  <c r="BE748" i="3"/>
  <c r="BE751" i="3"/>
  <c r="BE752" i="3"/>
  <c r="BE754" i="3"/>
  <c r="BE753" i="3"/>
  <c r="BE755" i="3"/>
  <c r="BE756" i="3"/>
  <c r="BE758" i="3"/>
  <c r="BE757" i="3"/>
  <c r="BE761" i="3"/>
  <c r="BE760" i="3"/>
  <c r="BE759" i="3"/>
  <c r="BE762" i="3"/>
  <c r="BE764" i="3"/>
  <c r="BE763" i="3"/>
  <c r="BE765" i="3"/>
  <c r="BE766" i="3"/>
  <c r="BE767" i="3"/>
  <c r="BE768" i="3"/>
  <c r="BE769" i="3"/>
  <c r="BE770" i="3"/>
  <c r="BE773" i="3"/>
  <c r="BE772" i="3"/>
  <c r="BE771" i="3"/>
  <c r="BE774" i="3"/>
  <c r="BE775" i="3"/>
  <c r="BE776" i="3"/>
  <c r="BE777" i="3"/>
  <c r="BE778" i="3"/>
  <c r="BE779" i="3"/>
  <c r="BE780" i="3"/>
  <c r="BE783" i="3"/>
  <c r="BE781" i="3"/>
  <c r="BE784" i="3"/>
  <c r="BE782" i="3"/>
  <c r="BE785" i="3"/>
  <c r="BE786" i="3"/>
  <c r="BE787" i="3"/>
  <c r="BE788" i="3"/>
  <c r="BE789" i="3"/>
  <c r="BE790" i="3"/>
  <c r="BE791" i="3"/>
  <c r="BE793" i="3"/>
  <c r="BE792" i="3"/>
  <c r="BE794" i="3"/>
  <c r="BE795" i="3"/>
  <c r="BE796" i="3"/>
  <c r="BE797" i="3"/>
  <c r="BE798" i="3"/>
  <c r="BE799" i="3"/>
  <c r="BE800" i="3"/>
  <c r="BE801" i="3"/>
  <c r="BE802" i="3"/>
  <c r="BE803" i="3"/>
  <c r="BE805" i="3"/>
  <c r="BE804" i="3"/>
  <c r="BE806" i="3"/>
  <c r="BE807" i="3"/>
  <c r="BE809" i="3"/>
  <c r="BE808" i="3"/>
  <c r="BE810" i="3"/>
  <c r="BE812" i="3"/>
  <c r="BE811" i="3"/>
  <c r="BE813" i="3"/>
  <c r="BE816" i="3"/>
  <c r="BE814" i="3"/>
  <c r="BE815" i="3"/>
  <c r="BE817" i="3"/>
  <c r="BE818" i="3"/>
  <c r="BE820" i="3"/>
  <c r="BE819" i="3"/>
  <c r="BE822" i="3"/>
  <c r="BE821" i="3"/>
  <c r="BE823" i="3"/>
  <c r="BE824" i="3"/>
  <c r="BE825" i="3"/>
  <c r="BE826" i="3"/>
  <c r="BE827" i="3"/>
  <c r="BE828" i="3"/>
  <c r="BE829" i="3"/>
  <c r="BE830" i="3"/>
  <c r="BE831" i="3"/>
  <c r="BE832" i="3"/>
  <c r="BE834" i="3"/>
  <c r="BE833" i="3"/>
  <c r="BE835" i="3"/>
  <c r="BE836" i="3"/>
  <c r="BE838" i="3"/>
  <c r="BE837" i="3"/>
  <c r="BE839" i="3"/>
  <c r="BE840" i="3"/>
  <c r="BE841" i="3"/>
  <c r="BE844" i="3"/>
  <c r="BE842" i="3"/>
  <c r="BE843" i="3"/>
  <c r="BE845" i="3"/>
  <c r="BE846" i="3"/>
  <c r="BE847" i="3"/>
  <c r="BE848" i="3"/>
  <c r="BE849" i="3"/>
  <c r="BE850" i="3"/>
  <c r="BE852" i="3"/>
  <c r="BE851" i="3"/>
  <c r="BE853" i="3"/>
  <c r="BE854" i="3"/>
  <c r="BE855" i="3"/>
  <c r="BE856" i="3"/>
  <c r="BE859" i="3"/>
  <c r="BE858" i="3"/>
  <c r="BE857" i="3"/>
  <c r="BE860" i="3"/>
  <c r="BE861" i="3"/>
  <c r="BE862" i="3"/>
  <c r="BE864" i="3"/>
  <c r="BE863" i="3"/>
  <c r="BE865" i="3"/>
  <c r="BE866" i="3"/>
  <c r="BE867" i="3"/>
  <c r="BE868" i="3"/>
  <c r="BE869" i="3"/>
  <c r="BE872" i="3"/>
  <c r="BE870" i="3"/>
  <c r="BE871" i="3"/>
  <c r="BE873" i="3"/>
  <c r="BE874" i="3"/>
  <c r="BE875" i="3"/>
  <c r="BE877" i="3"/>
  <c r="BE876" i="3"/>
  <c r="BE878" i="3"/>
  <c r="BE879" i="3"/>
  <c r="BE880" i="3"/>
  <c r="BE881" i="3"/>
  <c r="BE883" i="3"/>
  <c r="BE882" i="3"/>
  <c r="BE884" i="3"/>
  <c r="BE885" i="3"/>
  <c r="BE886" i="3"/>
  <c r="BE887" i="3"/>
  <c r="BE888" i="3"/>
  <c r="BE890" i="3"/>
  <c r="BE889" i="3"/>
  <c r="BE892" i="3"/>
  <c r="BE891" i="3"/>
  <c r="BE893" i="3"/>
  <c r="BE894" i="3"/>
  <c r="BE895" i="3"/>
  <c r="BE896" i="3"/>
  <c r="BE897" i="3"/>
  <c r="BE898" i="3"/>
  <c r="BE900" i="3"/>
  <c r="BE899" i="3"/>
  <c r="BE901" i="3"/>
  <c r="BE902" i="3"/>
  <c r="BE903" i="3"/>
  <c r="BE905" i="3"/>
  <c r="BE904" i="3"/>
  <c r="BE906" i="3"/>
  <c r="BE907" i="3"/>
  <c r="BE908" i="3"/>
  <c r="BE909" i="3"/>
  <c r="BE910" i="3"/>
  <c r="BE911" i="3"/>
  <c r="BE913" i="3"/>
  <c r="BE912" i="3"/>
  <c r="BE915" i="3"/>
  <c r="BE914" i="3"/>
  <c r="BE916" i="3"/>
  <c r="BE917" i="3"/>
  <c r="BE918" i="3"/>
  <c r="BE920" i="3"/>
  <c r="BE919" i="3"/>
  <c r="BE921" i="3"/>
  <c r="BE922" i="3"/>
  <c r="BE924" i="3"/>
  <c r="BE923" i="3"/>
  <c r="BE926" i="3"/>
  <c r="BE925" i="3"/>
  <c r="BE927" i="3"/>
  <c r="BE928" i="3"/>
  <c r="BE929" i="3"/>
  <c r="BE930" i="3"/>
  <c r="BE931" i="3"/>
  <c r="BE932" i="3"/>
  <c r="BE933" i="3"/>
  <c r="BE934" i="3"/>
  <c r="BE935" i="3"/>
  <c r="BE936" i="3"/>
  <c r="BE937" i="3"/>
  <c r="BE938" i="3"/>
  <c r="BE940" i="3"/>
  <c r="BE939" i="3"/>
  <c r="BE941" i="3"/>
  <c r="BE944" i="3"/>
  <c r="BE942" i="3"/>
  <c r="BE943" i="3"/>
  <c r="BE945" i="3"/>
  <c r="BE946" i="3"/>
  <c r="BE947" i="3"/>
  <c r="BE949" i="3"/>
  <c r="BE948" i="3"/>
  <c r="BE950" i="3"/>
  <c r="BE951" i="3"/>
  <c r="BE952" i="3"/>
  <c r="BE953" i="3"/>
  <c r="BE954" i="3"/>
  <c r="BE955" i="3"/>
  <c r="BE956" i="3"/>
  <c r="BE957" i="3"/>
  <c r="BE958" i="3"/>
  <c r="BE959" i="3"/>
  <c r="BE960" i="3"/>
  <c r="BE962" i="3"/>
  <c r="BE961" i="3"/>
  <c r="BE963" i="3"/>
  <c r="BE964" i="3"/>
  <c r="BE965" i="3"/>
  <c r="BE966" i="3"/>
  <c r="BE967" i="3"/>
  <c r="BE968" i="3"/>
  <c r="BE969" i="3"/>
  <c r="BE970" i="3"/>
  <c r="BE972" i="3"/>
  <c r="BE971" i="3"/>
  <c r="BE973" i="3"/>
  <c r="BE974" i="3"/>
  <c r="BE975" i="3"/>
  <c r="BE976" i="3"/>
  <c r="BE977" i="3"/>
  <c r="BE978" i="3"/>
  <c r="BE979" i="3"/>
  <c r="BE980" i="3"/>
  <c r="BE981" i="3"/>
  <c r="BE982" i="3"/>
  <c r="BE983" i="3"/>
  <c r="BE985" i="3"/>
  <c r="BE984" i="3"/>
  <c r="BE986" i="3"/>
  <c r="BE987" i="3"/>
  <c r="BE988" i="3"/>
  <c r="BE989" i="3"/>
  <c r="BE990" i="3"/>
  <c r="BE992" i="3"/>
  <c r="BE991" i="3"/>
  <c r="BE993" i="3"/>
  <c r="BE994" i="3"/>
  <c r="BE995" i="3"/>
  <c r="BE996" i="3"/>
  <c r="BE998" i="3"/>
  <c r="BE997" i="3"/>
  <c r="BE999" i="3"/>
  <c r="BE1000" i="3"/>
  <c r="BE1002" i="3"/>
  <c r="BE1003" i="3"/>
  <c r="BE1001" i="3"/>
  <c r="BE1004" i="3"/>
  <c r="BE1005" i="3"/>
  <c r="BE1006" i="3"/>
  <c r="BE1008" i="3"/>
  <c r="BE1007" i="3"/>
  <c r="BE1009" i="3"/>
  <c r="BE1010" i="3"/>
  <c r="BE1012" i="3"/>
  <c r="BE1011" i="3"/>
  <c r="BE1013" i="3"/>
  <c r="BE1014" i="3"/>
  <c r="BE1015" i="3"/>
  <c r="BE1016" i="3"/>
  <c r="BE1017" i="3"/>
  <c r="BE1018" i="3"/>
  <c r="BE1019" i="3"/>
  <c r="BE1020" i="3"/>
  <c r="BE1022" i="3"/>
  <c r="BE1021" i="3"/>
  <c r="BE1024" i="3"/>
  <c r="BE1023" i="3"/>
  <c r="BE1025" i="3"/>
  <c r="BE1026" i="3"/>
  <c r="BE1027" i="3"/>
  <c r="BE1028" i="3"/>
  <c r="BE1029" i="3"/>
  <c r="BE1030" i="3"/>
  <c r="BE1031" i="3"/>
  <c r="BE1032" i="3"/>
  <c r="BE1033" i="3"/>
  <c r="BE1034" i="3"/>
  <c r="BE1037" i="3"/>
  <c r="BE1035" i="3"/>
  <c r="BE1036" i="3"/>
  <c r="BE1038" i="3"/>
  <c r="BE1039" i="3"/>
  <c r="BE1040" i="3"/>
  <c r="BE1042" i="3"/>
  <c r="BE1041" i="3"/>
  <c r="BE1043" i="3"/>
  <c r="BE1044" i="3"/>
  <c r="BE1045" i="3"/>
  <c r="BE1046" i="3"/>
  <c r="BE1047" i="3"/>
  <c r="BE1048" i="3"/>
  <c r="BE1050" i="3"/>
  <c r="BE1049" i="3"/>
  <c r="BE1051" i="3"/>
  <c r="BE1052" i="3"/>
  <c r="BE1053" i="3"/>
  <c r="BE1055" i="3"/>
  <c r="BE1054" i="3"/>
  <c r="BE1056" i="3"/>
  <c r="BE1057" i="3"/>
  <c r="BE1059" i="3"/>
  <c r="BE1058" i="3"/>
  <c r="BE1060" i="3"/>
  <c r="BE1061" i="3"/>
  <c r="BE1063" i="3"/>
  <c r="BE1062" i="3"/>
  <c r="BE1064" i="3"/>
  <c r="BE1065" i="3"/>
  <c r="BE1066" i="3"/>
  <c r="BE1067" i="3"/>
  <c r="BE1069" i="3"/>
  <c r="BE1068" i="3"/>
  <c r="BE1070" i="3"/>
  <c r="BE1071" i="3"/>
  <c r="BE1073" i="3"/>
  <c r="BE1072" i="3"/>
  <c r="BE1074" i="3"/>
  <c r="BE1076" i="3"/>
  <c r="BE1075" i="3"/>
  <c r="BE1077" i="3"/>
  <c r="BE1078" i="3"/>
  <c r="BE1079" i="3"/>
  <c r="BE1080" i="3"/>
  <c r="BE1082" i="3"/>
  <c r="BE1081" i="3"/>
  <c r="BE1084" i="3"/>
  <c r="BE1083" i="3"/>
  <c r="BE1086" i="3"/>
  <c r="BE1085" i="3"/>
  <c r="BE1088" i="3"/>
  <c r="BE1087" i="3"/>
  <c r="BE1089" i="3"/>
  <c r="BE1090" i="3"/>
  <c r="BE1091" i="3"/>
  <c r="BE1093" i="3"/>
  <c r="BE1092" i="3"/>
  <c r="BE1094" i="3"/>
  <c r="BE1095" i="3"/>
  <c r="BE1096" i="3"/>
  <c r="BE1098" i="3"/>
  <c r="BE1097" i="3"/>
  <c r="BE1099" i="3"/>
  <c r="BE1100" i="3"/>
  <c r="BE1101" i="3"/>
  <c r="BE1102" i="3"/>
  <c r="BE1103" i="3"/>
  <c r="BE1104" i="3"/>
  <c r="BE1105" i="3"/>
  <c r="BE1106" i="3"/>
  <c r="BE1108" i="3"/>
  <c r="BE1109" i="3"/>
  <c r="BE1107" i="3"/>
  <c r="BE1110" i="3"/>
  <c r="BE1111" i="3"/>
  <c r="BE1112" i="3"/>
  <c r="BE1113" i="3"/>
  <c r="BE1115" i="3"/>
  <c r="BE1114" i="3"/>
  <c r="BE1118" i="3"/>
  <c r="BE1116" i="3"/>
  <c r="BE1117" i="3"/>
  <c r="BE1119" i="3"/>
  <c r="BE1122" i="3"/>
  <c r="BE1121" i="3"/>
  <c r="BE1120" i="3"/>
  <c r="BE1123" i="3"/>
  <c r="BE1124" i="3"/>
  <c r="BE1125" i="3"/>
  <c r="BE1126" i="3"/>
  <c r="BE1127" i="3"/>
  <c r="BE1129" i="3"/>
  <c r="BE1128" i="3"/>
  <c r="BE1130" i="3"/>
  <c r="BE1131" i="3"/>
  <c r="BE1132" i="3"/>
  <c r="BE1134" i="3"/>
  <c r="BE1133" i="3"/>
  <c r="BE1135" i="3"/>
  <c r="BE1136" i="3"/>
  <c r="BE1137" i="3"/>
  <c r="BE1139" i="3"/>
  <c r="BE1138" i="3"/>
  <c r="BE1141" i="3"/>
  <c r="BE1140" i="3"/>
  <c r="BE1143" i="3"/>
  <c r="BE1142" i="3"/>
  <c r="BE1144" i="3"/>
  <c r="BE1145" i="3"/>
  <c r="BE1147" i="3"/>
  <c r="BE1146" i="3"/>
  <c r="BE1148" i="3"/>
  <c r="BE1149" i="3"/>
  <c r="BE1150" i="3"/>
  <c r="BE1151" i="3"/>
  <c r="BE1152" i="3"/>
  <c r="BE1153" i="3"/>
  <c r="BE1155" i="3"/>
  <c r="BE1154" i="3"/>
  <c r="BE1156" i="3"/>
  <c r="BE1157" i="3"/>
  <c r="BE1158" i="3"/>
  <c r="BE1160" i="3"/>
  <c r="BE1159" i="3"/>
  <c r="BE1161" i="3"/>
  <c r="BE1162" i="3"/>
  <c r="BE1164" i="3"/>
  <c r="BE1163" i="3"/>
  <c r="BE1165" i="3"/>
  <c r="BE1166" i="3"/>
  <c r="BE1167" i="3"/>
  <c r="BE1168" i="3"/>
  <c r="BE1169" i="3"/>
  <c r="BE1170" i="3"/>
  <c r="BE1171" i="3"/>
  <c r="BE1172" i="3"/>
  <c r="BE1173" i="3"/>
  <c r="BE1175" i="3"/>
  <c r="BE1174" i="3"/>
  <c r="BE1176" i="3"/>
  <c r="BE1177" i="3"/>
  <c r="BE1179" i="3"/>
  <c r="BE1178" i="3"/>
  <c r="BE1181" i="3"/>
  <c r="BE1180" i="3"/>
  <c r="BE1182" i="3"/>
  <c r="BE1184" i="3"/>
  <c r="BE1183" i="3"/>
  <c r="BE1185" i="3"/>
  <c r="BE1186" i="3"/>
  <c r="BE1188" i="3"/>
  <c r="BE1187" i="3"/>
  <c r="BE1189" i="3"/>
  <c r="BE1190" i="3"/>
  <c r="BE1191" i="3"/>
  <c r="BE1192" i="3"/>
  <c r="BE1193" i="3"/>
  <c r="BE1194" i="3"/>
  <c r="BE1195" i="3"/>
  <c r="BE1197" i="3"/>
  <c r="BE1196" i="3"/>
  <c r="BE1198" i="3"/>
  <c r="BE1200" i="3"/>
  <c r="BE1199" i="3"/>
  <c r="BE1201" i="3"/>
  <c r="BE1202" i="3"/>
  <c r="BE1203" i="3"/>
  <c r="BE1204" i="3"/>
  <c r="BE1205" i="3"/>
  <c r="BE1206" i="3"/>
  <c r="BE1207" i="3"/>
  <c r="BE1208" i="3"/>
  <c r="BE1209" i="3"/>
  <c r="BE1210" i="3"/>
  <c r="BE1211" i="3"/>
  <c r="BE1212" i="3"/>
  <c r="BE1213" i="3"/>
  <c r="BE1215" i="3"/>
  <c r="BE1216" i="3"/>
  <c r="BE1214" i="3"/>
  <c r="BE1217" i="3"/>
  <c r="BE1218" i="3"/>
  <c r="BE1220" i="3"/>
  <c r="BE1219" i="3"/>
  <c r="BE1221" i="3"/>
  <c r="BE1222" i="3"/>
  <c r="BE1223" i="3"/>
  <c r="BE1224" i="3"/>
  <c r="BE1225" i="3"/>
  <c r="BE1226" i="3"/>
  <c r="BE1227" i="3"/>
  <c r="BE1229" i="3"/>
  <c r="BE1228" i="3"/>
  <c r="BE1230" i="3"/>
  <c r="BE1231" i="3"/>
  <c r="BE1232" i="3"/>
  <c r="BE1233" i="3"/>
  <c r="BE1234" i="3"/>
  <c r="BE1236" i="3"/>
  <c r="BE1235" i="3"/>
  <c r="BE1237" i="3"/>
  <c r="BE1238" i="3"/>
  <c r="BE1239" i="3"/>
  <c r="BE1240" i="3"/>
  <c r="BE1241" i="3"/>
  <c r="BE1242" i="3"/>
  <c r="BE1243" i="3"/>
  <c r="BE1244" i="3"/>
  <c r="BE1245" i="3"/>
  <c r="BE1246" i="3"/>
  <c r="BE1247" i="3"/>
  <c r="BE1248" i="3"/>
  <c r="BE1249" i="3"/>
  <c r="BE1250" i="3"/>
  <c r="BE1251" i="3"/>
  <c r="BE1253" i="3"/>
  <c r="BE1252" i="3"/>
  <c r="BE1255" i="3"/>
  <c r="BE1254" i="3"/>
  <c r="BE1257" i="3"/>
  <c r="BE1256" i="3"/>
  <c r="BE1258" i="3"/>
  <c r="BE1259" i="3"/>
  <c r="BE1260" i="3"/>
  <c r="BE1261" i="3"/>
  <c r="BE1262" i="3"/>
  <c r="BE1263" i="3"/>
  <c r="BE1264" i="3"/>
  <c r="BE1265" i="3"/>
  <c r="BE1266" i="3"/>
  <c r="BE1267" i="3"/>
  <c r="BE1268" i="3"/>
  <c r="BE1269" i="3"/>
  <c r="BE1271" i="3"/>
  <c r="BE1270" i="3"/>
  <c r="BE1272" i="3"/>
  <c r="BE1274" i="3"/>
  <c r="BE1273" i="3"/>
  <c r="BE1275" i="3"/>
  <c r="BE1277" i="3"/>
  <c r="BE1276" i="3"/>
  <c r="BE1278" i="3"/>
  <c r="BE1279" i="3"/>
  <c r="BE1280" i="3"/>
  <c r="BE1282" i="3"/>
  <c r="BE1281" i="3"/>
  <c r="BE1284" i="3"/>
  <c r="BE1283" i="3"/>
  <c r="BE1285" i="3"/>
  <c r="BE1286" i="3"/>
  <c r="BE1288" i="3"/>
  <c r="BE1287" i="3"/>
  <c r="BE1290" i="3"/>
  <c r="BE1291" i="3"/>
  <c r="BE1289" i="3"/>
  <c r="BE1292" i="3"/>
  <c r="BE1293" i="3"/>
  <c r="BE1294" i="3"/>
  <c r="BE1295" i="3"/>
  <c r="BE1296" i="3"/>
  <c r="BE1297" i="3"/>
  <c r="BE1298" i="3"/>
  <c r="BE1299" i="3"/>
  <c r="BE1300" i="3"/>
  <c r="BE1301" i="3"/>
  <c r="BE1302" i="3"/>
  <c r="BE1303" i="3"/>
  <c r="BE1304" i="3"/>
  <c r="BE1305" i="3"/>
  <c r="BE1308" i="3"/>
  <c r="BE1306" i="3"/>
  <c r="BE1307" i="3"/>
  <c r="BE1309" i="3"/>
  <c r="BE1310" i="3"/>
  <c r="BE1311" i="3"/>
  <c r="BE1312" i="3"/>
  <c r="BE1313" i="3"/>
  <c r="BE1314" i="3"/>
  <c r="BE1316" i="3"/>
  <c r="BE1315" i="3"/>
  <c r="BE1317" i="3"/>
  <c r="BE1319" i="3"/>
  <c r="BE1318" i="3"/>
  <c r="BE1320" i="3"/>
  <c r="BE1321" i="3"/>
  <c r="BE1322" i="3"/>
  <c r="BE1325" i="3"/>
  <c r="BE1323" i="3"/>
  <c r="BE1324" i="3"/>
  <c r="BE1327" i="3"/>
  <c r="BE1326" i="3"/>
  <c r="BE1328" i="3"/>
  <c r="BE1329" i="3"/>
  <c r="BE1330" i="3"/>
  <c r="BE1331" i="3"/>
  <c r="BE1333" i="3"/>
  <c r="BE1332" i="3"/>
  <c r="BE1334" i="3"/>
  <c r="BE1336" i="3"/>
  <c r="BE1335" i="3"/>
  <c r="BE1337" i="3"/>
  <c r="BE1338" i="3"/>
  <c r="BE1339" i="3"/>
  <c r="BE1340" i="3"/>
  <c r="BE1342" i="3"/>
  <c r="BE1341" i="3"/>
  <c r="BE1343" i="3"/>
  <c r="BE1344" i="3"/>
  <c r="BE1345" i="3"/>
  <c r="BE1346" i="3"/>
  <c r="BE1348" i="3"/>
  <c r="BE1347" i="3"/>
  <c r="BE1350" i="3"/>
  <c r="BE1349" i="3"/>
  <c r="BE1351" i="3"/>
  <c r="BE1353" i="3"/>
  <c r="BE1354" i="3"/>
  <c r="BE1352" i="3"/>
  <c r="BE1355" i="3"/>
  <c r="BE1356" i="3"/>
  <c r="BE1357" i="3"/>
  <c r="BE1358" i="3"/>
  <c r="BE1359" i="3"/>
  <c r="BE1360" i="3"/>
  <c r="BE1361" i="3"/>
  <c r="BE1362" i="3"/>
  <c r="BE1363" i="3"/>
  <c r="BE1364" i="3"/>
  <c r="BE1366" i="3"/>
  <c r="BE1365" i="3"/>
  <c r="BE1368" i="3"/>
  <c r="BE1367" i="3"/>
  <c r="BE1369" i="3"/>
  <c r="BE1370" i="3"/>
  <c r="BE1371" i="3"/>
  <c r="BE1372" i="3"/>
  <c r="BE1373" i="3"/>
  <c r="BE1374" i="3"/>
  <c r="BE1375" i="3"/>
  <c r="BE1376" i="3"/>
  <c r="BE1378" i="3"/>
  <c r="BE1377" i="3"/>
  <c r="BE1379" i="3"/>
  <c r="BE1380" i="3"/>
  <c r="BE1381" i="3"/>
  <c r="BE1382" i="3"/>
  <c r="BE1383" i="3"/>
  <c r="BE1384" i="3"/>
  <c r="BE1385" i="3"/>
  <c r="BE1386" i="3"/>
  <c r="BE1387" i="3"/>
  <c r="BE1389" i="3"/>
  <c r="BE1388" i="3"/>
  <c r="BE1390" i="3"/>
  <c r="BE1391" i="3"/>
  <c r="BE1392" i="3"/>
  <c r="BE1393" i="3"/>
  <c r="BE1394" i="3"/>
  <c r="BE1395" i="3"/>
  <c r="BE1396" i="3"/>
  <c r="BE1397" i="3"/>
  <c r="BE1398" i="3"/>
  <c r="BE1399" i="3"/>
  <c r="BE1401" i="3"/>
  <c r="BE1400" i="3"/>
  <c r="BE1402" i="3"/>
  <c r="BE1403" i="3"/>
  <c r="BE1404" i="3"/>
  <c r="BE1406" i="3"/>
  <c r="BE1405" i="3"/>
  <c r="BE1407" i="3"/>
  <c r="BE1408" i="3"/>
  <c r="BE1409" i="3"/>
  <c r="BE1410" i="3"/>
  <c r="BE1411" i="3"/>
  <c r="BE1413" i="3"/>
  <c r="BE1412" i="3"/>
  <c r="BE1414" i="3"/>
  <c r="BE1415" i="3"/>
  <c r="BE1416" i="3"/>
  <c r="BE1417" i="3"/>
  <c r="BE1418" i="3"/>
  <c r="BE1419" i="3"/>
  <c r="BE1421" i="3"/>
  <c r="BE1422" i="3"/>
  <c r="BE1420" i="3"/>
  <c r="BE1423" i="3"/>
  <c r="BE1425" i="3"/>
  <c r="BE1424" i="3"/>
  <c r="BE1426" i="3"/>
  <c r="BE1427" i="3"/>
  <c r="BE1428" i="3"/>
  <c r="BE1429" i="3"/>
  <c r="BE1430" i="3"/>
  <c r="BE1431" i="3"/>
  <c r="BE1433" i="3"/>
  <c r="BE1432" i="3"/>
  <c r="BE1434" i="3"/>
  <c r="BE1436" i="3"/>
  <c r="BE1435" i="3"/>
  <c r="BE1437" i="3"/>
  <c r="BE1438" i="3"/>
  <c r="BE1440" i="3"/>
  <c r="BE1439" i="3"/>
  <c r="BE1441" i="3"/>
  <c r="BE1442" i="3"/>
  <c r="BE1443" i="3"/>
  <c r="AY1450" i="3"/>
  <c r="B49" i="1" s="1"/>
  <c r="D49" i="1" s="1"/>
  <c r="BB1450" i="3"/>
  <c r="B48" i="1" s="1"/>
  <c r="D48" i="1" s="1"/>
  <c r="BC1450" i="3"/>
  <c r="B50" i="1" s="1"/>
  <c r="D50" i="1" s="1"/>
  <c r="BE1450" i="3" l="1"/>
</calcChain>
</file>

<file path=xl/sharedStrings.xml><?xml version="1.0" encoding="utf-8"?>
<sst xmlns="http://schemas.openxmlformats.org/spreadsheetml/2006/main" count="240" uniqueCount="171">
  <si>
    <t>Month</t>
  </si>
  <si>
    <t>Year</t>
  </si>
  <si>
    <t>Lat.:</t>
  </si>
  <si>
    <t>Long.:</t>
  </si>
  <si>
    <t>J. Giesen</t>
  </si>
  <si>
    <t>GeoAstro.de/</t>
  </si>
  <si>
    <t>moonpos</t>
  </si>
  <si>
    <t>min</t>
  </si>
  <si>
    <t>UT</t>
  </si>
  <si>
    <t>elev</t>
  </si>
  <si>
    <t>elevRefr</t>
  </si>
  <si>
    <t>az</t>
  </si>
  <si>
    <t>JD</t>
  </si>
  <si>
    <t>T</t>
  </si>
  <si>
    <t>LST</t>
  </si>
  <si>
    <t>L0</t>
  </si>
  <si>
    <t>DL</t>
  </si>
  <si>
    <t>L</t>
  </si>
  <si>
    <t>LS</t>
  </si>
  <si>
    <t>D</t>
  </si>
  <si>
    <t>F</t>
  </si>
  <si>
    <t>S</t>
  </si>
  <si>
    <t>H</t>
  </si>
  <si>
    <t>N</t>
  </si>
  <si>
    <t>Lmoon</t>
  </si>
  <si>
    <t>Lm</t>
  </si>
  <si>
    <t>Bmoon</t>
  </si>
  <si>
    <t>X</t>
  </si>
  <si>
    <t>V</t>
  </si>
  <si>
    <t>W</t>
  </si>
  <si>
    <t>Y</t>
  </si>
  <si>
    <t>Z</t>
  </si>
  <si>
    <t>RHO</t>
  </si>
  <si>
    <t>DEC</t>
  </si>
  <si>
    <t>RA</t>
  </si>
  <si>
    <t>LHA</t>
  </si>
  <si>
    <t>equ hor par</t>
  </si>
  <si>
    <t>elev1</t>
  </si>
  <si>
    <t>par</t>
  </si>
  <si>
    <t>elev1-par</t>
  </si>
  <si>
    <t>Lsun</t>
  </si>
  <si>
    <t>theta</t>
  </si>
  <si>
    <t>d</t>
  </si>
  <si>
    <t>i</t>
  </si>
  <si>
    <t>arctan(2;1)</t>
  </si>
  <si>
    <t>R / km</t>
  </si>
  <si>
    <t>(=PI()/180)</t>
  </si>
  <si>
    <t>max:</t>
  </si>
  <si>
    <t>min:</t>
  </si>
  <si>
    <t>h</t>
  </si>
  <si>
    <t>Zeit (UTC)</t>
  </si>
  <si>
    <t>http://www.geoastro.de/moonpos/day.html#download</t>
  </si>
  <si>
    <t>Elevation</t>
  </si>
  <si>
    <t>Elevation (Refr.)</t>
  </si>
  <si>
    <t>Phase</t>
  </si>
  <si>
    <t>Azimut</t>
  </si>
  <si>
    <t>Distanz</t>
  </si>
  <si>
    <t>Durchmesser</t>
  </si>
  <si>
    <t>Deklination</t>
  </si>
  <si>
    <t>Rektaszension</t>
  </si>
  <si>
    <t>Breite</t>
  </si>
  <si>
    <t>Länge</t>
  </si>
  <si>
    <t>°</t>
  </si>
  <si>
    <t>'</t>
  </si>
  <si>
    <t>Datum</t>
  </si>
  <si>
    <t>Tag</t>
  </si>
  <si>
    <t>Monat</t>
  </si>
  <si>
    <t>Jahr</t>
  </si>
  <si>
    <t>%</t>
  </si>
  <si>
    <t>km</t>
  </si>
  <si>
    <t>Stunden</t>
  </si>
  <si>
    <t>Eingaben nur in die gelben Felder!</t>
  </si>
  <si>
    <t>um</t>
  </si>
  <si>
    <t>UTC</t>
  </si>
  <si>
    <t>Algorithmen:</t>
  </si>
  <si>
    <t>The spreadsheet is using an algorithm (below in Java) from Montenbruck, Pfleger: Astronomy on the Personal Computer:</t>
  </si>
  <si>
    <t>double T = (JD - 2451545)/36525;</t>
  </si>
  <si>
    <t>double eps = 23.4393-46.815*T/3600</t>
  </si>
  <si>
    <t>double coseps = Math.cos(K*eps);</t>
  </si>
  <si>
    <t>double sineps = Math.sin(K*eps);       </t>
  </si>
  <si>
    <t>double L0, L, LS, F, D, H, S, N, DL, CB;</t>
  </si>
  <si>
    <t>double L_Moon, B_Moon, V, W, X, Y, Z, rho;</t>
  </si>
  <si>
    <t>double ARC = 206264.8062 // rad to arcseconds</t>
  </si>
  <si>
    <t>                                               </t>
  </si>
  <si>
    <t>L0 = frac(0.606433 + 1336.855225*T); // mean longitude of the moon, rad</t>
  </si>
  <si>
    <t>L = P2*frac(0.374897 + 1325.552410*T); // mean anomaly of the moon, rad</t>
  </si>
  <si>
    <t>LS = P2*frac(0.993133 + 99.997361*T); // mean longitude of the sun, rad</t>
  </si>
  <si>
    <t>D = P2*frac(0.827361 + 1236.853086*T); // diff. of longitudes moon-sun</t>
  </si>
  <si>
    <t>F = P2*frac(0.259086 + 1342.227825*T); // moon's distance from ascending node</t>
  </si>
  <si>
    <t>DL = 22640*Math.sin(L) - 4586*Math.sin(L-2*D) + 2370*Math.sin(2*D) + 769*Math.sin(2*L) - 668*Math.sin(LS) - 412*Math.sin(2*F) - 212*Math.sin(2*L-2*D) - 206*Math.sin(L+LS-2*D) + 192*Math.sin(L+2*D) - 165*Math.sin(LS-2*D) - 125*Math.sin(D) - 110*Math.sin(L+LS) + 148*Math.sin(L-LS) -55*Math.sin(2*F-2*D);</t>
  </si>
  <si>
    <t>S = F + (DL + 412*Math.sin(2*F) + 541*Math.sin(LS))/ARC;</t>
  </si>
  <si>
    <t>H = F - 2*D;</t>
  </si>
  <si>
    <t>N = -526*Math.sin(H) + 44*Math.sin(L+H) - 31*Math.sin(-L+H) - 23*Math.sin(LS+H) + 11*Math.sin(-LS+H) - 25* Math.sin(-2*L+F) + 21*Math.sin(-L+F);</t>
  </si>
  <si>
    <t>L_Moon = P2*frac(L0 + DL/1296E3);</t>
  </si>
  <si>
    <t>B_Moon = (18520.0*Math.sin(S) + N)/ARC;</t>
  </si>
  <si>
    <t>// equatorial coord.</t>
  </si>
  <si>
    <t>CB = Math.cos(B_Moon);</t>
  </si>
  <si>
    <t>X = CB*Math.cos(L_Moon);</t>
  </si>
  <si>
    <t>V = CB*Math.sin(L_Moon);</t>
  </si>
  <si>
    <t>W = Math.sin(B_Moon);</t>
  </si>
  <si>
    <t>Y = coseps*V - sineps*W;</t>
  </si>
  <si>
    <t>Z = sineps*V + coseps*W;</t>
  </si>
  <si>
    <t>rho = Math.sqrt(1.0-Z*Z);</t>
  </si>
  <si>
    <t>DEC = (180.0/Math.PI)*Math.atan(Z/rho);</t>
  </si>
  <si>
    <t>RA = (24.0/Math.PI)*Math.atan2(Y,X+rho);</t>
  </si>
  <si>
    <t>if (RA&lt;0) RA = RA + 24.0;</t>
  </si>
  <si>
    <t>T = (JD - 2451545)/36525 // JD = Julian Day</t>
  </si>
  <si>
    <t>LST = 280.46061837 + 360.98564736629*(JD-2451545) + 0.000387933*T^2 - T^3/38710000 + LONG</t>
  </si>
  <si>
    <t>LHA = local hour angle = LST - 15*RA // LST = mean local sidereal time</t>
  </si>
  <si>
    <t>sinElev = Math.cos(K*LAT)*Math.cos(K*DEC)*Math.cos(K*HA) + Math.sin(K*LAT)*Math.sin(K*DEC);</t>
  </si>
  <si>
    <t>elev1 = Math.asin(sinElev)/K</t>
  </si>
  <si>
    <t>The columns right of AF are computing the parallax of the Moon (elev = elev1 - p)</t>
  </si>
  <si>
    <t>column AG is the equatorial horizontal parallax P</t>
  </si>
  <si>
    <t>elev = elev1 - p</t>
  </si>
  <si>
    <t>The atmospheric refraction r is computed by 1.02/(60*tan(K*(elev+10.3/(elev+5.11))))</t>
  </si>
  <si>
    <t>The observed elevation is elevRefr = elev - r</t>
  </si>
  <si>
    <t>The illuminated fraction of the Moon is calculated by (1+cos(i))/2</t>
  </si>
  <si>
    <t>Mond am</t>
  </si>
  <si>
    <t>Minuten</t>
  </si>
  <si>
    <t>Phase %</t>
  </si>
  <si>
    <t>R / Tkm</t>
  </si>
  <si>
    <t>Durchmesser (°)</t>
  </si>
  <si>
    <t>Montenbruck, Pfleger: Astronomy on the Personal Computer</t>
  </si>
  <si>
    <t>Ingo Mennerich, September 2022</t>
  </si>
  <si>
    <t>Nach Jürgen Giesen: Position of the Moon by Spreadsheet for a Day, 2020</t>
  </si>
  <si>
    <t>Azimut: 180°</t>
  </si>
  <si>
    <t>Horizontberührung abhängig von entfernungsabhängiger scheinbarer Größe</t>
  </si>
  <si>
    <t>"Letztes Licht": Elevation (Refr.) absteigend 0° - Scheinbare Größe</t>
  </si>
  <si>
    <t>"Erstes Licht": Elevation (Refr.) aufsteigend 0° - Scheinbare Größe</t>
  </si>
  <si>
    <r>
      <t xml:space="preserve">Elevation (Refr. = Atmosphärische Refraktion berücksichtigt) = </t>
    </r>
    <r>
      <rPr>
        <b/>
        <sz val="12"/>
        <color rgb="FF000000"/>
        <rFont val="Calibri"/>
        <family val="2"/>
        <scheme val="minor"/>
      </rPr>
      <t xml:space="preserve">aufsteigend </t>
    </r>
    <r>
      <rPr>
        <b/>
        <sz val="12"/>
        <color rgb="FF000000"/>
        <rFont val="Calibri"/>
        <family val="2"/>
      </rPr>
      <t>± 0°</t>
    </r>
    <r>
      <rPr>
        <b/>
        <sz val="12"/>
        <color rgb="FF000000"/>
        <rFont val="Calibri"/>
        <family val="2"/>
        <scheme val="minor"/>
      </rPr>
      <t xml:space="preserve"> </t>
    </r>
  </si>
  <si>
    <r>
      <t>Elevation (Refr.: = Atmosphärische Refraktion berücksichtigt) =</t>
    </r>
    <r>
      <rPr>
        <b/>
        <sz val="12"/>
        <color rgb="FF000000"/>
        <rFont val="Calibri"/>
        <family val="2"/>
        <scheme val="minor"/>
      </rPr>
      <t xml:space="preserve">absteigend </t>
    </r>
    <r>
      <rPr>
        <b/>
        <sz val="12"/>
        <color rgb="FF000000"/>
        <rFont val="Calibri"/>
        <family val="2"/>
      </rPr>
      <t>± 0°</t>
    </r>
    <r>
      <rPr>
        <b/>
        <sz val="12"/>
        <color rgb="FF000000"/>
        <rFont val="Calibri"/>
        <family val="2"/>
        <scheme val="minor"/>
      </rPr>
      <t xml:space="preserve"> </t>
    </r>
  </si>
  <si>
    <t>UTC      Phase (%):</t>
  </si>
  <si>
    <t>UTC    Entfernung:</t>
  </si>
  <si>
    <t>UTC   Elevation (°):</t>
  </si>
  <si>
    <t>UTC       Azimut (°):</t>
  </si>
  <si>
    <t>Berechnung</t>
  </si>
  <si>
    <r>
      <t>lunar parallax: sin(p) = R</t>
    </r>
    <r>
      <rPr>
        <sz val="10"/>
        <color rgb="FF000000"/>
        <rFont val="Calibri"/>
        <family val="2"/>
        <scheme val="minor"/>
      </rPr>
      <t>·</t>
    </r>
    <r>
      <rPr>
        <sz val="12"/>
        <color rgb="FF000000"/>
        <rFont val="Calibri"/>
        <family val="2"/>
        <scheme val="minor"/>
      </rPr>
      <t>sin(P)</t>
    </r>
    <r>
      <rPr>
        <sz val="10"/>
        <color rgb="FF000000"/>
        <rFont val="Calibri"/>
        <family val="2"/>
        <scheme val="minor"/>
      </rPr>
      <t>·</t>
    </r>
    <r>
      <rPr>
        <sz val="12"/>
        <color rgb="FF000000"/>
        <rFont val="Calibri"/>
        <family val="2"/>
        <scheme val="minor"/>
      </rPr>
      <t>cos(elev), R=0.9983+0.0017</t>
    </r>
    <r>
      <rPr>
        <sz val="10"/>
        <color rgb="FF000000"/>
        <rFont val="Calibri"/>
        <family val="2"/>
        <scheme val="minor"/>
      </rPr>
      <t>·</t>
    </r>
    <r>
      <rPr>
        <sz val="12"/>
        <color rgb="FF000000"/>
        <rFont val="Calibri"/>
        <family val="2"/>
        <scheme val="minor"/>
      </rPr>
      <t>cos(2</t>
    </r>
    <r>
      <rPr>
        <sz val="10"/>
        <color rgb="FF000000"/>
        <rFont val="Calibri"/>
        <family val="2"/>
        <scheme val="minor"/>
      </rPr>
      <t>·</t>
    </r>
    <r>
      <rPr>
        <sz val="12"/>
        <color rgb="FF000000"/>
        <rFont val="Calibri"/>
        <family val="2"/>
        <scheme val="minor"/>
      </rPr>
      <t>LAT)</t>
    </r>
  </si>
  <si>
    <t xml:space="preserve">Aufgang (MA): </t>
  </si>
  <si>
    <t>Meridiandurchgang (MD):</t>
  </si>
  <si>
    <t xml:space="preserve">Untergang (MU): </t>
  </si>
  <si>
    <r>
      <rPr>
        <b/>
        <sz val="12"/>
        <color rgb="FF000000"/>
        <rFont val="Calibri"/>
        <family val="2"/>
        <scheme val="minor"/>
      </rPr>
      <t>Achtung</t>
    </r>
    <r>
      <rPr>
        <sz val="12"/>
        <color rgb="FF000000"/>
        <rFont val="Calibri"/>
        <family val="2"/>
        <scheme val="minor"/>
      </rPr>
      <t>: Aufgang, Durchgang und Untergang beziehen sich auf das eingegebene Datum.</t>
    </r>
  </si>
  <si>
    <t>Aufgang Scheibenmitte: Elevation /Refr.) 0° - halbe scheinbare Größe</t>
  </si>
  <si>
    <t>Untergang Scheibenmitte: Elevation /Refr.) 0° - halbe scheinbare Größe</t>
  </si>
  <si>
    <t>hh:mm</t>
  </si>
  <si>
    <t>Date</t>
  </si>
  <si>
    <t>ill frac/%</t>
  </si>
  <si>
    <t>diam</t>
  </si>
  <si>
    <t>AZIMUT (gerundet)</t>
  </si>
  <si>
    <t>ELEVATION 0 (RUND)</t>
  </si>
  <si>
    <t>AUFGANG</t>
  </si>
  <si>
    <t>UNTERGANG</t>
  </si>
  <si>
    <t>bearbeitet nach</t>
  </si>
  <si>
    <t>SummeWerte &gt;0</t>
  </si>
  <si>
    <t xml:space="preserve">Anzahl Werte &gt;0 </t>
  </si>
  <si>
    <t>berechnet nach kleinster Abweichung von 180°</t>
  </si>
  <si>
    <t>Meridiandurchgang</t>
  </si>
  <si>
    <t>Aufgang</t>
  </si>
  <si>
    <t>Untergang</t>
  </si>
  <si>
    <t>MA</t>
  </si>
  <si>
    <t>MD</t>
  </si>
  <si>
    <t>MU</t>
  </si>
  <si>
    <t>á</t>
  </si>
  <si>
    <t>â</t>
  </si>
  <si>
    <t>´</t>
  </si>
  <si>
    <t>Eingegeben:</t>
  </si>
  <si>
    <r>
      <t>(TT.MM.JJJJ),</t>
    </r>
    <r>
      <rPr>
        <b/>
        <sz val="12"/>
        <color rgb="FFFF0000"/>
        <rFont val="Calibri"/>
        <family val="2"/>
        <scheme val="minor"/>
      </rPr>
      <t xml:space="preserve"> UTC!</t>
    </r>
  </si>
  <si>
    <t>UTC    "Größe" (´):</t>
  </si>
  <si>
    <t>Mond</t>
  </si>
  <si>
    <t xml:space="preserve">Aufgang, Meridiandurchgang, Untergang, Elevation, Azimut, Phase, Entfernung, Scheinbare Größe </t>
  </si>
  <si>
    <t>Quelle:</t>
  </si>
  <si>
    <t>Wenn MA, MD oder MU am Vortag oder Folgetag, Datum vor- bzw. zurückstellen!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</si>
</sst>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00000"/>
    <numFmt numFmtId="165" formatCode="0.0000"/>
    <numFmt numFmtId="166" formatCode="0.000"/>
    <numFmt numFmtId="167" formatCode="#,##0.000"/>
    <numFmt numFmtId="168" formatCode="#,##0.0000"/>
    <numFmt numFmtId="169" formatCode="yyyy\-mm\-dd"/>
    <numFmt numFmtId="170" formatCode="h:mm;@"/>
    <numFmt numFmtId="171" formatCode="#,##0.0"/>
  </numFmts>
  <fonts count="49">
    <font>
      <sz val="12"/>
      <color rgb="FF000000"/>
      <name val="Liberation Sans1"/>
    </font>
    <font>
      <sz val="12"/>
      <color rgb="FF000000"/>
      <name val="Liberation Sans1"/>
    </font>
    <font>
      <b/>
      <sz val="10"/>
      <color rgb="FF000000"/>
      <name val="Liberation Sans1"/>
    </font>
    <font>
      <sz val="10"/>
      <color rgb="FFFFFFFF"/>
      <name val="Liberation Sans1"/>
    </font>
    <font>
      <sz val="10"/>
      <color rgb="FFCC0000"/>
      <name val="Liberation Sans1"/>
    </font>
    <font>
      <b/>
      <sz val="10"/>
      <color rgb="FFFFFFFF"/>
      <name val="Liberation Sans1"/>
    </font>
    <font>
      <i/>
      <sz val="10"/>
      <color rgb="FF808080"/>
      <name val="Liberation Sans1"/>
    </font>
    <font>
      <sz val="10"/>
      <color rgb="FF006600"/>
      <name val="Liberation Sans1"/>
    </font>
    <font>
      <b/>
      <sz val="24"/>
      <color rgb="FF000000"/>
      <name val="Liberation Sans1"/>
    </font>
    <font>
      <sz val="18"/>
      <color rgb="FF000000"/>
      <name val="Liberation Sans1"/>
    </font>
    <font>
      <u/>
      <sz val="10"/>
      <color rgb="FF0000EE"/>
      <name val="Liberation Sans1"/>
    </font>
    <font>
      <sz val="10"/>
      <color rgb="FF996600"/>
      <name val="Liberation Sans1"/>
    </font>
    <font>
      <sz val="10"/>
      <color rgb="FF333333"/>
      <name val="Liberation Sans1"/>
    </font>
    <font>
      <b/>
      <sz val="12"/>
      <color rgb="FFFF0000"/>
      <name val="Liberation Sans1"/>
    </font>
    <font>
      <sz val="12"/>
      <color rgb="FFFF0000"/>
      <name val="Liberation Sans1"/>
    </font>
    <font>
      <b/>
      <sz val="11"/>
      <color rgb="FF000000"/>
      <name val="Liberation Sans1"/>
    </font>
    <font>
      <b/>
      <sz val="11"/>
      <color rgb="FFFF0000"/>
      <name val="Liberation Sans1"/>
    </font>
    <font>
      <sz val="11"/>
      <color rgb="FF000000"/>
      <name val="Liberation Sans1"/>
    </font>
    <font>
      <sz val="11"/>
      <color rgb="FF0000FF"/>
      <name val="Liberation Sans1"/>
    </font>
    <font>
      <b/>
      <sz val="12"/>
      <color rgb="FF000000"/>
      <name val="Liberation Sans1"/>
    </font>
    <font>
      <sz val="12"/>
      <color rgb="FF0000FF"/>
      <name val="Liberation Sans1"/>
    </font>
    <font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2"/>
      <color rgb="FF0000FF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sz val="12"/>
      <name val="Calibri"/>
      <family val="2"/>
      <scheme val="minor"/>
    </font>
    <font>
      <sz val="11"/>
      <color rgb="FFFF0000"/>
      <name val="Liberation Sans1"/>
    </font>
    <font>
      <b/>
      <sz val="12"/>
      <color rgb="FF000000"/>
      <name val="Calibri"/>
      <family val="2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b/>
      <sz val="11"/>
      <color rgb="FF0070C0"/>
      <name val="Liberation Sans1"/>
    </font>
    <font>
      <sz val="11"/>
      <name val="Calibri"/>
      <family val="2"/>
      <scheme val="minor"/>
    </font>
    <font>
      <b/>
      <sz val="11"/>
      <color rgb="FF0000FF"/>
      <name val="Liberation Sans1"/>
    </font>
    <font>
      <sz val="10"/>
      <color rgb="FF000000"/>
      <name val="Liberation Sans1"/>
    </font>
    <font>
      <sz val="11"/>
      <color rgb="FF0000FF"/>
      <name val="Wingdings"/>
      <charset val="2"/>
    </font>
    <font>
      <sz val="12"/>
      <color rgb="FF000000"/>
      <name val="Wingdings"/>
      <charset val="2"/>
    </font>
    <font>
      <b/>
      <sz val="12"/>
      <color theme="0" tint="-0.249977111117893"/>
      <name val="Calibri"/>
      <family val="2"/>
      <scheme val="minor"/>
    </font>
    <font>
      <sz val="8"/>
      <color rgb="FF000000"/>
      <name val="Tahoma"/>
      <family val="2"/>
    </font>
    <font>
      <sz val="24"/>
      <color rgb="FF000000"/>
      <name val="Calibri"/>
      <family val="2"/>
      <scheme val="minor"/>
    </font>
    <font>
      <sz val="36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19">
    <xf numFmtId="0" fontId="0" fillId="0" borderId="0"/>
    <xf numFmtId="0" fontId="11" fillId="8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8" fillId="0" borderId="0"/>
    <xf numFmtId="0" fontId="9" fillId="0" borderId="0"/>
    <xf numFmtId="0" fontId="1" fillId="0" borderId="0"/>
    <xf numFmtId="0" fontId="10" fillId="0" borderId="0"/>
    <xf numFmtId="0" fontId="12" fillId="8" borderId="1"/>
    <xf numFmtId="0" fontId="1" fillId="0" borderId="0"/>
    <xf numFmtId="0" fontId="1" fillId="0" borderId="0"/>
    <xf numFmtId="0" fontId="4" fillId="0" borderId="0"/>
  </cellStyleXfs>
  <cellXfs count="178">
    <xf numFmtId="0" fontId="0" fillId="0" borderId="0" xfId="0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165" fontId="17" fillId="0" borderId="0" xfId="0" applyNumberFormat="1" applyFont="1" applyAlignment="1">
      <alignment horizontal="center"/>
    </xf>
    <xf numFmtId="166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4" fontId="17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" fontId="17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center"/>
    </xf>
    <xf numFmtId="0" fontId="17" fillId="0" borderId="0" xfId="0" applyFont="1"/>
    <xf numFmtId="167" fontId="17" fillId="0" borderId="0" xfId="0" applyNumberFormat="1" applyFont="1" applyAlignment="1">
      <alignment horizontal="center"/>
    </xf>
    <xf numFmtId="2" fontId="17" fillId="0" borderId="0" xfId="0" applyNumberFormat="1" applyFont="1"/>
    <xf numFmtId="4" fontId="17" fillId="0" borderId="0" xfId="0" applyNumberFormat="1" applyFont="1"/>
    <xf numFmtId="2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/>
    </xf>
    <xf numFmtId="166" fontId="17" fillId="0" borderId="0" xfId="0" applyNumberFormat="1" applyFont="1"/>
    <xf numFmtId="164" fontId="17" fillId="0" borderId="0" xfId="0" applyNumberFormat="1" applyFont="1"/>
    <xf numFmtId="2" fontId="0" fillId="0" borderId="0" xfId="0" applyNumberFormat="1" applyAlignment="1">
      <alignment horizontal="right"/>
    </xf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/>
    <xf numFmtId="2" fontId="23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4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64" fontId="23" fillId="0" borderId="0" xfId="0" applyNumberFormat="1" applyFont="1" applyAlignment="1">
      <alignment horizontal="center"/>
    </xf>
    <xf numFmtId="165" fontId="23" fillId="0" borderId="0" xfId="0" applyNumberFormat="1" applyFont="1" applyAlignment="1">
      <alignment horizontal="center"/>
    </xf>
    <xf numFmtId="166" fontId="23" fillId="0" borderId="0" xfId="0" applyNumberFormat="1" applyFont="1" applyAlignment="1">
      <alignment horizontal="center"/>
    </xf>
    <xf numFmtId="165" fontId="24" fillId="0" borderId="0" xfId="0" applyNumberFormat="1" applyFont="1" applyAlignment="1">
      <alignment horizontal="center"/>
    </xf>
    <xf numFmtId="166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4" fontId="24" fillId="0" borderId="0" xfId="0" applyNumberFormat="1" applyFont="1" applyAlignment="1">
      <alignment horizontal="center"/>
    </xf>
    <xf numFmtId="3" fontId="21" fillId="0" borderId="0" xfId="0" applyNumberFormat="1" applyFont="1" applyAlignment="1">
      <alignment horizontal="center"/>
    </xf>
    <xf numFmtId="2" fontId="21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center"/>
    </xf>
    <xf numFmtId="2" fontId="24" fillId="0" borderId="0" xfId="0" applyNumberFormat="1" applyFont="1" applyAlignment="1">
      <alignment horizontal="center"/>
    </xf>
    <xf numFmtId="0" fontId="28" fillId="9" borderId="2" xfId="0" applyFont="1" applyFill="1" applyBorder="1" applyAlignment="1">
      <alignment horizontal="center"/>
    </xf>
    <xf numFmtId="164" fontId="24" fillId="0" borderId="0" xfId="0" applyNumberFormat="1" applyFont="1" applyAlignment="1">
      <alignment horizontal="center"/>
    </xf>
    <xf numFmtId="167" fontId="24" fillId="0" borderId="0" xfId="0" applyNumberFormat="1" applyFont="1" applyAlignment="1">
      <alignment horizontal="center"/>
    </xf>
    <xf numFmtId="168" fontId="24" fillId="0" borderId="0" xfId="0" applyNumberFormat="1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24" fillId="0" borderId="0" xfId="0" applyFont="1"/>
    <xf numFmtId="4" fontId="30" fillId="0" borderId="0" xfId="0" applyNumberFormat="1" applyFont="1" applyAlignment="1">
      <alignment horizontal="center"/>
    </xf>
    <xf numFmtId="2" fontId="25" fillId="0" borderId="0" xfId="0" applyNumberFormat="1" applyFont="1" applyAlignment="1">
      <alignment horizontal="center"/>
    </xf>
    <xf numFmtId="0" fontId="22" fillId="0" borderId="0" xfId="0" applyFont="1"/>
    <xf numFmtId="0" fontId="32" fillId="0" borderId="0" xfId="0" applyFont="1"/>
    <xf numFmtId="4" fontId="21" fillId="11" borderId="0" xfId="0" applyNumberFormat="1" applyFont="1" applyFill="1" applyAlignment="1">
      <alignment horizont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1" fillId="0" borderId="0" xfId="0" quotePrefix="1" applyFont="1" applyAlignment="1">
      <alignment vertical="center"/>
    </xf>
    <xf numFmtId="0" fontId="21" fillId="0" borderId="0" xfId="0" applyFont="1" applyFill="1" applyAlignment="1">
      <alignment vertical="center"/>
    </xf>
    <xf numFmtId="2" fontId="25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2" fontId="34" fillId="0" borderId="0" xfId="0" applyNumberFormat="1" applyFont="1"/>
    <xf numFmtId="14" fontId="31" fillId="0" borderId="0" xfId="0" applyNumberFormat="1" applyFont="1" applyAlignment="1">
      <alignment vertical="center"/>
    </xf>
    <xf numFmtId="0" fontId="31" fillId="0" borderId="0" xfId="0" applyFont="1"/>
    <xf numFmtId="0" fontId="24" fillId="11" borderId="0" xfId="0" applyFont="1" applyFill="1" applyAlignment="1">
      <alignment horizontal="center"/>
    </xf>
    <xf numFmtId="2" fontId="24" fillId="11" borderId="0" xfId="0" applyNumberFormat="1" applyFont="1" applyFill="1" applyAlignment="1">
      <alignment horizontal="center"/>
    </xf>
    <xf numFmtId="0" fontId="24" fillId="11" borderId="0" xfId="0" applyFont="1" applyFill="1"/>
    <xf numFmtId="4" fontId="29" fillId="11" borderId="0" xfId="0" applyNumberFormat="1" applyFont="1" applyFill="1" applyAlignment="1">
      <alignment horizontal="center"/>
    </xf>
    <xf numFmtId="2" fontId="29" fillId="11" borderId="0" xfId="0" applyNumberFormat="1" applyFont="1" applyFill="1" applyAlignment="1">
      <alignment horizontal="center"/>
    </xf>
    <xf numFmtId="164" fontId="24" fillId="11" borderId="0" xfId="0" applyNumberFormat="1" applyFont="1" applyFill="1" applyAlignment="1">
      <alignment horizontal="center"/>
    </xf>
    <xf numFmtId="165" fontId="24" fillId="11" borderId="0" xfId="0" applyNumberFormat="1" applyFont="1" applyFill="1" applyAlignment="1">
      <alignment horizontal="center"/>
    </xf>
    <xf numFmtId="166" fontId="24" fillId="11" borderId="0" xfId="0" applyNumberFormat="1" applyFont="1" applyFill="1" applyAlignment="1">
      <alignment horizontal="center"/>
    </xf>
    <xf numFmtId="167" fontId="24" fillId="11" borderId="0" xfId="0" applyNumberFormat="1" applyFont="1" applyFill="1" applyAlignment="1">
      <alignment horizontal="center"/>
    </xf>
    <xf numFmtId="4" fontId="24" fillId="11" borderId="0" xfId="0" applyNumberFormat="1" applyFont="1" applyFill="1" applyAlignment="1">
      <alignment horizontal="center"/>
    </xf>
    <xf numFmtId="1" fontId="24" fillId="11" borderId="0" xfId="0" applyNumberFormat="1" applyFont="1" applyFill="1" applyAlignment="1">
      <alignment horizontal="center"/>
    </xf>
    <xf numFmtId="170" fontId="31" fillId="0" borderId="0" xfId="0" applyNumberFormat="1" applyFont="1" applyAlignment="1">
      <alignment vertical="center"/>
    </xf>
    <xf numFmtId="0" fontId="31" fillId="0" borderId="0" xfId="0" applyFont="1" applyAlignment="1">
      <alignment vertical="center"/>
    </xf>
    <xf numFmtId="4" fontId="31" fillId="0" borderId="0" xfId="0" applyNumberFormat="1" applyFont="1" applyAlignment="1">
      <alignment horizontal="center" vertical="center"/>
    </xf>
    <xf numFmtId="2" fontId="31" fillId="0" borderId="0" xfId="0" applyNumberFormat="1" applyFont="1" applyAlignment="1">
      <alignment horizontal="center" vertical="center"/>
    </xf>
    <xf numFmtId="1" fontId="37" fillId="0" borderId="0" xfId="0" applyNumberFormat="1" applyFont="1" applyAlignment="1">
      <alignment horizontal="center"/>
    </xf>
    <xf numFmtId="1" fontId="38" fillId="0" borderId="0" xfId="0" applyNumberFormat="1" applyFont="1" applyAlignment="1">
      <alignment horizontal="center"/>
    </xf>
    <xf numFmtId="2" fontId="36" fillId="0" borderId="0" xfId="0" applyNumberFormat="1" applyFont="1" applyAlignment="1">
      <alignment horizontal="center"/>
    </xf>
    <xf numFmtId="2" fontId="37" fillId="0" borderId="0" xfId="0" applyNumberFormat="1" applyFont="1" applyAlignment="1">
      <alignment horizontal="center"/>
    </xf>
    <xf numFmtId="4" fontId="37" fillId="0" borderId="0" xfId="0" applyNumberFormat="1" applyFont="1" applyAlignment="1">
      <alignment horizontal="center"/>
    </xf>
    <xf numFmtId="2" fontId="39" fillId="0" borderId="0" xfId="0" applyNumberFormat="1" applyFont="1" applyAlignment="1">
      <alignment horizontal="center"/>
    </xf>
    <xf numFmtId="4" fontId="37" fillId="11" borderId="0" xfId="0" applyNumberFormat="1" applyFont="1" applyFill="1" applyAlignment="1">
      <alignment horizontal="center"/>
    </xf>
    <xf numFmtId="167" fontId="37" fillId="0" borderId="0" xfId="0" applyNumberFormat="1" applyFont="1" applyAlignment="1">
      <alignment horizontal="center"/>
    </xf>
    <xf numFmtId="167" fontId="36" fillId="0" borderId="0" xfId="0" applyNumberFormat="1" applyFont="1" applyAlignment="1">
      <alignment horizontal="center"/>
    </xf>
    <xf numFmtId="2" fontId="37" fillId="11" borderId="0" xfId="0" applyNumberFormat="1" applyFont="1" applyFill="1" applyAlignment="1">
      <alignment horizontal="center"/>
    </xf>
    <xf numFmtId="167" fontId="37" fillId="11" borderId="0" xfId="0" applyNumberFormat="1" applyFont="1" applyFill="1" applyAlignment="1">
      <alignment horizontal="center"/>
    </xf>
    <xf numFmtId="3" fontId="40" fillId="0" borderId="0" xfId="0" applyNumberFormat="1" applyFont="1" applyAlignment="1">
      <alignment horizontal="center"/>
    </xf>
    <xf numFmtId="3" fontId="40" fillId="11" borderId="0" xfId="0" applyNumberFormat="1" applyFont="1" applyFill="1" applyAlignment="1">
      <alignment horizontal="center"/>
    </xf>
    <xf numFmtId="0" fontId="21" fillId="12" borderId="0" xfId="0" applyFont="1" applyFill="1"/>
    <xf numFmtId="20" fontId="25" fillId="0" borderId="0" xfId="0" applyNumberFormat="1" applyFont="1" applyAlignment="1">
      <alignment horizontal="center" vertical="center"/>
    </xf>
    <xf numFmtId="14" fontId="31" fillId="0" borderId="0" xfId="0" applyNumberFormat="1" applyFont="1" applyAlignment="1">
      <alignment horizontal="left" vertical="center"/>
    </xf>
    <xf numFmtId="0" fontId="4" fillId="0" borderId="0" xfId="18"/>
    <xf numFmtId="2" fontId="15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2" fontId="4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20" fontId="0" fillId="0" borderId="0" xfId="0" applyNumberFormat="1"/>
    <xf numFmtId="0" fontId="16" fillId="9" borderId="2" xfId="0" applyFont="1" applyFill="1" applyBorder="1" applyAlignment="1">
      <alignment horizontal="center"/>
    </xf>
    <xf numFmtId="164" fontId="17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171" fontId="17" fillId="0" borderId="0" xfId="0" applyNumberFormat="1" applyFont="1"/>
    <xf numFmtId="170" fontId="17" fillId="0" borderId="0" xfId="0" applyNumberFormat="1" applyFont="1"/>
    <xf numFmtId="17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17" fillId="11" borderId="0" xfId="0" applyFont="1" applyFill="1" applyAlignment="1">
      <alignment horizontal="center" vertical="center"/>
    </xf>
    <xf numFmtId="170" fontId="16" fillId="11" borderId="0" xfId="0" applyNumberFormat="1" applyFont="1" applyFill="1" applyAlignment="1">
      <alignment horizontal="center" vertical="center"/>
    </xf>
    <xf numFmtId="170" fontId="39" fillId="11" borderId="0" xfId="0" applyNumberFormat="1" applyFont="1" applyFill="1"/>
    <xf numFmtId="0" fontId="16" fillId="9" borderId="2" xfId="0" quotePrefix="1" applyFont="1" applyFill="1" applyBorder="1" applyAlignment="1">
      <alignment horizontal="center"/>
    </xf>
    <xf numFmtId="2" fontId="16" fillId="9" borderId="2" xfId="0" applyNumberFormat="1" applyFont="1" applyFill="1" applyBorder="1" applyAlignment="1">
      <alignment horizontal="center"/>
    </xf>
    <xf numFmtId="0" fontId="24" fillId="12" borderId="0" xfId="0" applyFont="1" applyFill="1" applyAlignment="1">
      <alignment horizontal="center"/>
    </xf>
    <xf numFmtId="0" fontId="17" fillId="12" borderId="0" xfId="0" applyFont="1" applyFill="1"/>
    <xf numFmtId="4" fontId="29" fillId="12" borderId="0" xfId="0" applyNumberFormat="1" applyFont="1" applyFill="1" applyAlignment="1">
      <alignment horizontal="center"/>
    </xf>
    <xf numFmtId="2" fontId="29" fillId="12" borderId="0" xfId="0" applyNumberFormat="1" applyFont="1" applyFill="1" applyAlignment="1">
      <alignment horizontal="center"/>
    </xf>
    <xf numFmtId="3" fontId="40" fillId="12" borderId="0" xfId="0" applyNumberFormat="1" applyFont="1" applyFill="1" applyAlignment="1">
      <alignment horizontal="center"/>
    </xf>
    <xf numFmtId="2" fontId="24" fillId="12" borderId="0" xfId="0" applyNumberFormat="1" applyFont="1" applyFill="1" applyAlignment="1">
      <alignment horizontal="center"/>
    </xf>
    <xf numFmtId="164" fontId="24" fillId="12" borderId="0" xfId="0" applyNumberFormat="1" applyFont="1" applyFill="1" applyAlignment="1">
      <alignment horizontal="center"/>
    </xf>
    <xf numFmtId="165" fontId="24" fillId="12" borderId="0" xfId="0" applyNumberFormat="1" applyFont="1" applyFill="1" applyAlignment="1">
      <alignment horizontal="center"/>
    </xf>
    <xf numFmtId="166" fontId="24" fillId="12" borderId="0" xfId="0" applyNumberFormat="1" applyFont="1" applyFill="1" applyAlignment="1">
      <alignment horizontal="center"/>
    </xf>
    <xf numFmtId="167" fontId="24" fillId="12" borderId="0" xfId="0" applyNumberFormat="1" applyFont="1" applyFill="1" applyAlignment="1">
      <alignment horizontal="center"/>
    </xf>
    <xf numFmtId="4" fontId="24" fillId="12" borderId="0" xfId="0" applyNumberFormat="1" applyFont="1" applyFill="1" applyAlignment="1">
      <alignment horizontal="center"/>
    </xf>
    <xf numFmtId="2" fontId="37" fillId="12" borderId="0" xfId="0" applyNumberFormat="1" applyFont="1" applyFill="1" applyAlignment="1">
      <alignment horizontal="center"/>
    </xf>
    <xf numFmtId="167" fontId="37" fillId="12" borderId="0" xfId="0" applyNumberFormat="1" applyFont="1" applyFill="1" applyAlignment="1">
      <alignment horizontal="center"/>
    </xf>
    <xf numFmtId="4" fontId="21" fillId="12" borderId="0" xfId="0" applyNumberFormat="1" applyFont="1" applyFill="1" applyAlignment="1">
      <alignment horizontal="center"/>
    </xf>
    <xf numFmtId="1" fontId="24" fillId="12" borderId="0" xfId="0" applyNumberFormat="1" applyFont="1" applyFill="1" applyAlignment="1">
      <alignment horizontal="center"/>
    </xf>
    <xf numFmtId="4" fontId="37" fillId="12" borderId="0" xfId="0" applyNumberFormat="1" applyFont="1" applyFill="1" applyAlignment="1">
      <alignment horizontal="center"/>
    </xf>
    <xf numFmtId="2" fontId="43" fillId="0" borderId="0" xfId="0" applyNumberFormat="1" applyFont="1" applyAlignment="1">
      <alignment horizontal="center"/>
    </xf>
    <xf numFmtId="14" fontId="22" fillId="0" borderId="0" xfId="0" applyNumberFormat="1" applyFont="1"/>
    <xf numFmtId="20" fontId="22" fillId="0" borderId="0" xfId="0" applyNumberFormat="1" applyFont="1"/>
    <xf numFmtId="0" fontId="22" fillId="0" borderId="0" xfId="0" applyFont="1" applyAlignment="1">
      <alignment horizontal="right"/>
    </xf>
    <xf numFmtId="0" fontId="21" fillId="13" borderId="0" xfId="0" applyFont="1" applyFill="1" applyAlignment="1">
      <alignment vertical="center"/>
    </xf>
    <xf numFmtId="0" fontId="21" fillId="13" borderId="0" xfId="0" applyFont="1" applyFill="1"/>
    <xf numFmtId="14" fontId="45" fillId="12" borderId="0" xfId="0" applyNumberFormat="1" applyFont="1" applyFill="1" applyAlignment="1">
      <alignment vertical="center"/>
    </xf>
    <xf numFmtId="170" fontId="21" fillId="0" borderId="0" xfId="0" applyNumberFormat="1" applyFont="1" applyAlignment="1">
      <alignment vertical="center"/>
    </xf>
    <xf numFmtId="170" fontId="21" fillId="13" borderId="0" xfId="0" applyNumberFormat="1" applyFont="1" applyFill="1" applyAlignment="1">
      <alignment horizontal="right"/>
    </xf>
    <xf numFmtId="170" fontId="21" fillId="13" borderId="0" xfId="0" applyNumberFormat="1" applyFont="1" applyFill="1"/>
    <xf numFmtId="170" fontId="21" fillId="13" borderId="0" xfId="0" applyNumberFormat="1" applyFont="1" applyFill="1" applyAlignment="1">
      <alignment horizontal="right" vertical="center"/>
    </xf>
    <xf numFmtId="4" fontId="21" fillId="13" borderId="0" xfId="0" applyNumberFormat="1" applyFont="1" applyFill="1" applyAlignment="1">
      <alignment vertical="center"/>
    </xf>
    <xf numFmtId="2" fontId="21" fillId="13" borderId="0" xfId="0" applyNumberFormat="1" applyFont="1" applyFill="1" applyAlignment="1">
      <alignment vertical="center"/>
    </xf>
    <xf numFmtId="0" fontId="44" fillId="13" borderId="0" xfId="0" applyFont="1" applyFill="1" applyAlignment="1">
      <alignment vertical="center"/>
    </xf>
    <xf numFmtId="1" fontId="21" fillId="13" borderId="0" xfId="0" applyNumberFormat="1" applyFont="1" applyFill="1" applyAlignment="1">
      <alignment vertical="center"/>
    </xf>
    <xf numFmtId="1" fontId="33" fillId="13" borderId="0" xfId="0" applyNumberFormat="1" applyFont="1" applyFill="1" applyAlignment="1">
      <alignment vertical="center"/>
    </xf>
    <xf numFmtId="20" fontId="21" fillId="13" borderId="0" xfId="0" applyNumberFormat="1" applyFont="1" applyFill="1"/>
    <xf numFmtId="14" fontId="21" fillId="0" borderId="0" xfId="0" applyNumberFormat="1" applyFont="1"/>
    <xf numFmtId="0" fontId="48" fillId="0" borderId="0" xfId="0" applyFont="1"/>
    <xf numFmtId="0" fontId="21" fillId="14" borderId="0" xfId="0" applyFont="1" applyFill="1"/>
    <xf numFmtId="0" fontId="21" fillId="14" borderId="0" xfId="0" applyFont="1" applyFill="1" applyAlignment="1">
      <alignment vertical="center"/>
    </xf>
    <xf numFmtId="169" fontId="26" fillId="14" borderId="0" xfId="0" applyNumberFormat="1" applyFont="1" applyFill="1" applyAlignment="1">
      <alignment horizontal="center" vertical="center"/>
    </xf>
    <xf numFmtId="0" fontId="22" fillId="14" borderId="0" xfId="0" applyFont="1" applyFill="1" applyAlignment="1">
      <alignment horizontal="center" vertical="center"/>
    </xf>
    <xf numFmtId="0" fontId="21" fillId="15" borderId="0" xfId="0" applyFont="1" applyFill="1"/>
    <xf numFmtId="0" fontId="21" fillId="15" borderId="0" xfId="0" applyFont="1" applyFill="1" applyAlignment="1">
      <alignment vertical="center"/>
    </xf>
    <xf numFmtId="14" fontId="21" fillId="10" borderId="0" xfId="0" applyNumberFormat="1" applyFont="1" applyFill="1" applyAlignment="1" applyProtection="1">
      <alignment horizontal="left" vertical="center"/>
      <protection locked="0"/>
    </xf>
    <xf numFmtId="0" fontId="21" fillId="10" borderId="0" xfId="0" applyFont="1" applyFill="1" applyAlignment="1" applyProtection="1">
      <alignment horizontal="right" vertical="center"/>
      <protection locked="0"/>
    </xf>
    <xf numFmtId="0" fontId="21" fillId="10" borderId="0" xfId="0" applyFont="1" applyFill="1" applyAlignment="1" applyProtection="1">
      <alignment vertical="center"/>
      <protection locked="0"/>
    </xf>
    <xf numFmtId="0" fontId="47" fillId="0" borderId="0" xfId="0" applyFont="1" applyProtection="1">
      <protection locked="0"/>
    </xf>
    <xf numFmtId="0" fontId="0" fillId="0" borderId="0" xfId="0" applyProtection="1">
      <protection locked="0"/>
    </xf>
    <xf numFmtId="0" fontId="21" fillId="0" borderId="0" xfId="0" applyFont="1" applyProtection="1">
      <protection locked="0"/>
    </xf>
    <xf numFmtId="0" fontId="31" fillId="0" borderId="0" xfId="0" applyFont="1" applyProtection="1">
      <protection locked="0"/>
    </xf>
    <xf numFmtId="0" fontId="21" fillId="0" borderId="0" xfId="0" applyFont="1" applyAlignment="1" applyProtection="1">
      <alignment vertical="center"/>
      <protection locked="0"/>
    </xf>
    <xf numFmtId="2" fontId="21" fillId="0" borderId="0" xfId="0" applyNumberFormat="1" applyFont="1" applyProtection="1">
      <protection locked="0"/>
    </xf>
    <xf numFmtId="2" fontId="27" fillId="0" borderId="0" xfId="0" applyNumberFormat="1" applyFont="1" applyProtection="1">
      <protection locked="0"/>
    </xf>
    <xf numFmtId="1" fontId="21" fillId="0" borderId="0" xfId="0" applyNumberFormat="1" applyFont="1" applyProtection="1"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1" fillId="13" borderId="0" xfId="0" applyFont="1" applyFill="1" applyAlignment="1" applyProtection="1">
      <alignment vertical="center"/>
      <protection locked="0"/>
    </xf>
    <xf numFmtId="0" fontId="21" fillId="13" borderId="0" xfId="0" applyFont="1" applyFill="1" applyProtection="1">
      <protection locked="0"/>
    </xf>
    <xf numFmtId="0" fontId="21" fillId="13" borderId="0" xfId="0" applyFont="1" applyFill="1" applyAlignment="1" applyProtection="1">
      <alignment horizontal="center" vertical="center"/>
      <protection locked="0"/>
    </xf>
    <xf numFmtId="0" fontId="21" fillId="13" borderId="0" xfId="0" applyFont="1" applyFill="1" applyAlignment="1" applyProtection="1">
      <alignment horizontal="center"/>
      <protection locked="0"/>
    </xf>
  </cellXfs>
  <cellStyles count="19">
    <cellStyle name="Accent" xfId="2"/>
    <cellStyle name="Accent 1" xfId="3"/>
    <cellStyle name="Accent 2" xfId="4"/>
    <cellStyle name="Accent 3" xfId="5"/>
    <cellStyle name="Bad" xfId="6"/>
    <cellStyle name="Error" xfId="7"/>
    <cellStyle name="Footnote" xfId="8"/>
    <cellStyle name="Good" xfId="9"/>
    <cellStyle name="Heading" xfId="10"/>
    <cellStyle name="Heading (user)" xfId="11"/>
    <cellStyle name="Heading 1" xfId="12"/>
    <cellStyle name="Heading 2" xfId="13"/>
    <cellStyle name="Hyperlink" xfId="14"/>
    <cellStyle name="Neutral" xfId="1" builtinId="28" customBuiltin="1"/>
    <cellStyle name="Note" xfId="15"/>
    <cellStyle name="Standard" xfId="0" builtinId="0" customBuiltin="1"/>
    <cellStyle name="Status" xfId="16"/>
    <cellStyle name="Text" xfId="17"/>
    <cellStyle name="Warning" xfId="18"/>
  </cellStyles>
  <dxfs count="5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1"/>
          <a:lstStyle/>
          <a:p>
            <a:pPr>
              <a:defRPr/>
            </a:pPr>
            <a:r>
              <a:rPr lang="de-DE" sz="1400"/>
              <a:t>Mond : Elevation</a:t>
            </a:r>
            <a:r>
              <a:rPr lang="de-DE" sz="1400" baseline="0"/>
              <a:t> / UTC</a:t>
            </a:r>
          </a:p>
          <a:p>
            <a:pPr>
              <a:defRPr/>
            </a:pPr>
            <a:r>
              <a:rPr lang="de-DE" sz="1400" baseline="0"/>
              <a:t>Aufgang / Untergang bei Elevation </a:t>
            </a:r>
            <a:r>
              <a:rPr lang="de-DE" sz="1000" baseline="0"/>
              <a:t>(Refr.) </a:t>
            </a:r>
            <a:r>
              <a:rPr lang="de-DE" sz="1400" baseline="0"/>
              <a:t>0°</a:t>
            </a:r>
            <a:endParaRPr lang="de-DE" sz="1400"/>
          </a:p>
        </c:rich>
      </c:tx>
      <c:layout>
        <c:manualLayout>
          <c:xMode val="edge"/>
          <c:yMode val="edge"/>
          <c:x val="0.19746610552345625"/>
          <c:y val="3.700972222222222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2668188410966084E-2"/>
          <c:y val="0.18989483329515403"/>
          <c:w val="0.86006572033193052"/>
          <c:h val="0.682880526458276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dPt>
            <c:idx val="49"/>
            <c:bubble3D val="0"/>
            <c:spPr>
              <a:ln w="28575">
                <a:solidFill>
                  <a:schemeClr val="accent1"/>
                </a:solidFill>
              </a:ln>
              <a:effectLst>
                <a:glow rad="127000">
                  <a:schemeClr val="accent4">
                    <a:lumMod val="20000"/>
                    <a:lumOff val="80000"/>
                  </a:schemeClr>
                </a:glow>
              </a:effectLst>
            </c:spPr>
          </c:dPt>
          <c:dPt>
            <c:idx val="51"/>
            <c:bubble3D val="0"/>
            <c:spPr>
              <a:ln w="28575">
                <a:solidFill>
                  <a:schemeClr val="accent1"/>
                </a:solidFill>
              </a:ln>
              <a:effectLst>
                <a:glow rad="127000">
                  <a:schemeClr val="accent4">
                    <a:lumMod val="40000"/>
                    <a:lumOff val="60000"/>
                  </a:schemeClr>
                </a:glow>
              </a:effectLst>
            </c:spPr>
          </c:dPt>
          <c:xVal>
            <c:numRef>
              <c:f>Berechnung!$C$2:$C$53</c:f>
              <c:numCache>
                <c:formatCode>0.00</c:formatCode>
                <c:ptCount val="52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51">
                  <c:v>19.933333333333334</c:v>
                </c:pt>
              </c:numCache>
            </c:numRef>
          </c:xVal>
          <c:yVal>
            <c:numRef>
              <c:f>Berechnung!$D$2:$D$53</c:f>
              <c:numCache>
                <c:formatCode>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FFC000"/>
              </a:solidFill>
            </c:spPr>
          </c:marker>
          <c:dPt>
            <c:idx val="51"/>
            <c:marker>
              <c:symbol val="circle"/>
              <c:size val="10"/>
              <c:spPr>
                <a:solidFill>
                  <a:srgbClr val="FFC000"/>
                </a:solidFill>
                <a:effectLst>
                  <a:glow rad="127000">
                    <a:schemeClr val="accent4">
                      <a:lumMod val="40000"/>
                      <a:lumOff val="60000"/>
                    </a:schemeClr>
                  </a:glow>
                </a:effectLst>
              </c:spPr>
            </c:marker>
            <c:bubble3D val="0"/>
            <c:spPr>
              <a:ln w="19050">
                <a:noFill/>
              </a:ln>
              <a:effectLst>
                <a:glow rad="127000">
                  <a:schemeClr val="accent4">
                    <a:lumMod val="40000"/>
                    <a:lumOff val="60000"/>
                  </a:schemeClr>
                </a:glow>
              </a:effectLst>
            </c:spPr>
          </c:dPt>
          <c:xVal>
            <c:numRef>
              <c:f>Berechnung!$C$2:$C$53</c:f>
              <c:numCache>
                <c:formatCode>0.00</c:formatCode>
                <c:ptCount val="52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51">
                  <c:v>19.933333333333334</c:v>
                </c:pt>
              </c:numCache>
            </c:numRef>
          </c:xVal>
          <c:yVal>
            <c:numRef>
              <c:f>Berechnung!$J$2:$J$53</c:f>
              <c:numCache>
                <c:formatCode>0.00</c:formatCode>
                <c:ptCount val="52"/>
                <c:pt idx="0">
                  <c:v>37.855794567060606</c:v>
                </c:pt>
                <c:pt idx="1">
                  <c:v>42.167218697361207</c:v>
                </c:pt>
                <c:pt idx="2">
                  <c:v>46.279029208202424</c:v>
                </c:pt>
                <c:pt idx="3">
                  <c:v>50.093606762288459</c:v>
                </c:pt>
                <c:pt idx="4">
                  <c:v>53.486326698809968</c:v>
                </c:pt>
                <c:pt idx="5">
                  <c:v>56.303401923725865</c:v>
                </c:pt>
                <c:pt idx="6">
                  <c:v>58.370662357160242</c:v>
                </c:pt>
                <c:pt idx="7">
                  <c:v>59.522176902478293</c:v>
                </c:pt>
                <c:pt idx="8">
                  <c:v>59.648066882143809</c:v>
                </c:pt>
                <c:pt idx="9">
                  <c:v>58.737810852914443</c:v>
                </c:pt>
                <c:pt idx="10">
                  <c:v>56.885253397183526</c:v>
                </c:pt>
                <c:pt idx="11">
                  <c:v>54.250810043565622</c:v>
                </c:pt>
                <c:pt idx="12">
                  <c:v>51.011719968001081</c:v>
                </c:pt>
                <c:pt idx="13">
                  <c:v>47.328675251281275</c:v>
                </c:pt>
                <c:pt idx="14">
                  <c:v>43.333576693776372</c:v>
                </c:pt>
                <c:pt idx="15">
                  <c:v>39.130203503580454</c:v>
                </c:pt>
                <c:pt idx="16">
                  <c:v>34.799723830605934</c:v>
                </c:pt>
                <c:pt idx="17">
                  <c:v>30.406790786274719</c:v>
                </c:pt>
                <c:pt idx="18">
                  <c:v>26.00472990514535</c:v>
                </c:pt>
                <c:pt idx="19">
                  <c:v>21.639606723377948</c:v>
                </c:pt>
                <c:pt idx="20">
                  <c:v>17.353436243597731</c:v>
                </c:pt>
                <c:pt idx="21">
                  <c:v>13.18704788161911</c:v>
                </c:pt>
                <c:pt idx="22">
                  <c:v>9.183755713101597</c:v>
                </c:pt>
                <c:pt idx="23">
                  <c:v>5.3981924231603049</c:v>
                </c:pt>
                <c:pt idx="24">
                  <c:v>1.9356785113193382</c:v>
                </c:pt>
                <c:pt idx="25">
                  <c:v>-0.98181835061344946</c:v>
                </c:pt>
                <c:pt idx="26">
                  <c:v>-4.7230769000614661</c:v>
                </c:pt>
                <c:pt idx="27">
                  <c:v>-7.5305640937232079</c:v>
                </c:pt>
                <c:pt idx="28">
                  <c:v>-9.8279821970622283</c:v>
                </c:pt>
                <c:pt idx="29">
                  <c:v>-11.688203055840564</c:v>
                </c:pt>
                <c:pt idx="30">
                  <c:v>-13.085136345144956</c:v>
                </c:pt>
                <c:pt idx="31">
                  <c:v>-13.991091646161097</c:v>
                </c:pt>
                <c:pt idx="32">
                  <c:v>-14.386470613369072</c:v>
                </c:pt>
                <c:pt idx="33">
                  <c:v>-14.262311633944524</c:v>
                </c:pt>
                <c:pt idx="34">
                  <c:v>-13.621205428412543</c:v>
                </c:pt>
                <c:pt idx="35">
                  <c:v>-12.477009829175861</c:v>
                </c:pt>
                <c:pt idx="36">
                  <c:v>-10.853283282945817</c:v>
                </c:pt>
                <c:pt idx="37">
                  <c:v>-8.7789413866330683</c:v>
                </c:pt>
                <c:pt idx="38">
                  <c:v>-6.2613604394911633</c:v>
                </c:pt>
                <c:pt idx="39">
                  <c:v>-2.9355109048421628</c:v>
                </c:pt>
                <c:pt idx="40">
                  <c:v>0.37332394660084811</c:v>
                </c:pt>
                <c:pt idx="41">
                  <c:v>3.5781713804830146</c:v>
                </c:pt>
                <c:pt idx="42">
                  <c:v>7.2352561363937422</c:v>
                </c:pt>
                <c:pt idx="43">
                  <c:v>11.157937726414184</c:v>
                </c:pt>
                <c:pt idx="44">
                  <c:v>15.276766927879297</c:v>
                </c:pt>
                <c:pt idx="45">
                  <c:v>19.546353744644829</c:v>
                </c:pt>
                <c:pt idx="46">
                  <c:v>23.92761332304168</c:v>
                </c:pt>
                <c:pt idx="47">
                  <c:v>28.382649956038975</c:v>
                </c:pt>
                <c:pt idx="48">
                  <c:v>32.871928044025857</c:v>
                </c:pt>
                <c:pt idx="51">
                  <c:v>2.288601111718469E-4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55136"/>
        <c:axId val="80476416"/>
      </c:scatterChart>
      <c:valAx>
        <c:axId val="80476416"/>
        <c:scaling>
          <c:orientation val="minMax"/>
        </c:scaling>
        <c:delete val="0"/>
        <c:axPos val="l"/>
        <c:majorGridlines>
          <c:spPr>
            <a:ln w="19050">
              <a:solidFill>
                <a:srgbClr val="B3B3B3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Elevation</a:t>
                </a:r>
                <a:r>
                  <a:rPr lang="de-DE" baseline="0"/>
                  <a:t> (°)</a:t>
                </a:r>
                <a:endParaRPr lang="de-DE"/>
              </a:p>
            </c:rich>
          </c:tx>
          <c:layout/>
          <c:overlay val="0"/>
        </c:title>
        <c:numFmt formatCode="General" sourceLinked="0"/>
        <c:majorTickMark val="none"/>
        <c:minorTickMark val="none"/>
        <c:tickLblPos val="low"/>
        <c:spPr>
          <a:ln w="6480">
            <a:solidFill>
              <a:srgbClr val="000000"/>
            </a:solidFill>
          </a:ln>
        </c:spPr>
        <c:txPr>
          <a:bodyPr/>
          <a:lstStyle/>
          <a:p>
            <a:pPr>
              <a:defRPr sz="1000" b="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81355136"/>
        <c:crossesAt val="0"/>
        <c:crossBetween val="midCat"/>
      </c:valAx>
      <c:valAx>
        <c:axId val="81355136"/>
        <c:scaling>
          <c:orientation val="minMax"/>
          <c:max val="24"/>
          <c:min val="0"/>
        </c:scaling>
        <c:delete val="0"/>
        <c:axPos val="b"/>
        <c:majorGridlines>
          <c:spPr>
            <a:ln w="19050">
              <a:solidFill>
                <a:srgbClr val="B3B3B3"/>
              </a:solidFill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Uhrzeit (UTC)</a:t>
                </a:r>
              </a:p>
            </c:rich>
          </c:tx>
          <c:layout/>
          <c:overlay val="0"/>
        </c:title>
        <c:numFmt formatCode="General" sourceLinked="0"/>
        <c:majorTickMark val="none"/>
        <c:minorTickMark val="none"/>
        <c:tickLblPos val="low"/>
        <c:spPr>
          <a:ln w="6480">
            <a:solidFill>
              <a:srgbClr val="000000"/>
            </a:solidFill>
          </a:ln>
        </c:spPr>
        <c:txPr>
          <a:bodyPr/>
          <a:lstStyle/>
          <a:p>
            <a:pPr>
              <a:defRPr sz="1000" b="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80476416"/>
        <c:crossesAt val="0"/>
        <c:crossBetween val="midCat"/>
        <c:majorUnit val="1"/>
        <c:minorUnit val="0.25"/>
      </c:valAx>
      <c:spPr>
        <a:noFill/>
        <a:ln w="9360">
          <a:solidFill>
            <a:srgbClr val="B3B3B3"/>
          </a:solidFill>
          <a:prstDash val="solid"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DE" sz="1400"/>
              <a:t>Mond: Phase (%)</a:t>
            </a:r>
          </a:p>
        </c:rich>
      </c:tx>
      <c:layout>
        <c:manualLayout>
          <c:xMode val="edge"/>
          <c:yMode val="edge"/>
          <c:x val="0.41177444444444444"/>
          <c:y val="4.353012638145964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428518518518512E-2"/>
          <c:y val="0.16358204516220176"/>
          <c:w val="0.8514666666666667"/>
          <c:h val="0.69999866164038282"/>
        </c:manualLayout>
      </c:layout>
      <c:scatterChart>
        <c:scatterStyle val="lineMarker"/>
        <c:varyColors val="0"/>
        <c:ser>
          <c:idx val="0"/>
          <c:order val="0"/>
          <c:spPr>
            <a:ln w="21600">
              <a:noFill/>
            </a:ln>
          </c:spPr>
          <c:marker>
            <c:symbol val="circle"/>
            <c:size val="4"/>
            <c:spPr>
              <a:solidFill>
                <a:srgbClr val="FFC000"/>
              </a:solidFill>
            </c:spPr>
          </c:marker>
          <c:dPt>
            <c:idx val="49"/>
            <c:marker>
              <c:symbol val="circle"/>
              <c:size val="10"/>
              <c:spPr>
                <a:solidFill>
                  <a:srgbClr val="FFC000"/>
                </a:solidFill>
                <a:effectLst>
                  <a:glow rad="127000">
                    <a:schemeClr val="accent4">
                      <a:lumMod val="40000"/>
                      <a:lumOff val="60000"/>
                    </a:schemeClr>
                  </a:glow>
                </a:effectLst>
              </c:spPr>
            </c:marker>
            <c:bubble3D val="0"/>
            <c:spPr>
              <a:ln w="21600">
                <a:noFill/>
              </a:ln>
              <a:effectLst>
                <a:glow rad="127000">
                  <a:schemeClr val="accent4">
                    <a:lumMod val="40000"/>
                    <a:lumOff val="60000"/>
                  </a:schemeClr>
                </a:glow>
              </a:effectLst>
            </c:spPr>
          </c:dPt>
          <c:dPt>
            <c:idx val="51"/>
            <c:marker>
              <c:symbol val="circle"/>
              <c:size val="10"/>
              <c:spPr>
                <a:solidFill>
                  <a:srgbClr val="FFC000"/>
                </a:solidFill>
                <a:effectLst>
                  <a:glow rad="127000">
                    <a:schemeClr val="accent4">
                      <a:lumMod val="40000"/>
                      <a:lumOff val="60000"/>
                    </a:schemeClr>
                  </a:glow>
                </a:effectLst>
              </c:spPr>
            </c:marker>
            <c:bubble3D val="0"/>
            <c:spPr>
              <a:ln w="21600">
                <a:noFill/>
              </a:ln>
              <a:effectLst>
                <a:glow rad="127000">
                  <a:schemeClr val="accent4">
                    <a:lumMod val="40000"/>
                    <a:lumOff val="60000"/>
                  </a:schemeClr>
                </a:glow>
              </a:effectLst>
            </c:spPr>
          </c:dPt>
          <c:xVal>
            <c:numRef>
              <c:f>Berechnung!$C$2:$C$53</c:f>
              <c:numCache>
                <c:formatCode>0.00</c:formatCode>
                <c:ptCount val="52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51">
                  <c:v>19.933333333333334</c:v>
                </c:pt>
              </c:numCache>
            </c:numRef>
          </c:xVal>
          <c:yVal>
            <c:numRef>
              <c:f>Berechnung!$K$2:$K$53</c:f>
              <c:numCache>
                <c:formatCode>#,##0.00</c:formatCode>
                <c:ptCount val="52"/>
                <c:pt idx="0">
                  <c:v>68.229283565064776</c:v>
                </c:pt>
                <c:pt idx="1">
                  <c:v>68.038168725698483</c:v>
                </c:pt>
                <c:pt idx="2">
                  <c:v>67.846844380874685</c:v>
                </c:pt>
                <c:pt idx="3">
                  <c:v>67.655313618776404</c:v>
                </c:pt>
                <c:pt idx="4">
                  <c:v>67.463579530072366</c:v>
                </c:pt>
                <c:pt idx="5">
                  <c:v>67.271645195096724</c:v>
                </c:pt>
                <c:pt idx="6">
                  <c:v>67.07951367110077</c:v>
                </c:pt>
                <c:pt idx="7">
                  <c:v>66.887188018023252</c:v>
                </c:pt>
                <c:pt idx="8">
                  <c:v>66.694671285710598</c:v>
                </c:pt>
                <c:pt idx="9">
                  <c:v>66.501966500987933</c:v>
                </c:pt>
                <c:pt idx="10">
                  <c:v>66.309076693664352</c:v>
                </c:pt>
                <c:pt idx="11">
                  <c:v>66.116004883624541</c:v>
                </c:pt>
                <c:pt idx="12">
                  <c:v>65.922754067962757</c:v>
                </c:pt>
                <c:pt idx="13">
                  <c:v>65.729327246894968</c:v>
                </c:pt>
                <c:pt idx="14">
                  <c:v>65.535727410990447</c:v>
                </c:pt>
                <c:pt idx="15">
                  <c:v>65.341957528163249</c:v>
                </c:pt>
                <c:pt idx="16">
                  <c:v>65.148020569743053</c:v>
                </c:pt>
                <c:pt idx="17">
                  <c:v>64.95391949760068</c:v>
                </c:pt>
                <c:pt idx="18">
                  <c:v>64.759657251098275</c:v>
                </c:pt>
                <c:pt idx="19">
                  <c:v>64.565236773320279</c:v>
                </c:pt>
                <c:pt idx="20">
                  <c:v>64.370660998061894</c:v>
                </c:pt>
                <c:pt idx="21">
                  <c:v>64.175932836885366</c:v>
                </c:pt>
                <c:pt idx="22">
                  <c:v>63.981055205220457</c:v>
                </c:pt>
                <c:pt idx="23">
                  <c:v>63.786031009507695</c:v>
                </c:pt>
                <c:pt idx="24">
                  <c:v>63.590863134134509</c:v>
                </c:pt>
                <c:pt idx="25">
                  <c:v>63.395554467618176</c:v>
                </c:pt>
                <c:pt idx="26">
                  <c:v>63.200107889715127</c:v>
                </c:pt>
                <c:pt idx="27">
                  <c:v>63.004526258312879</c:v>
                </c:pt>
                <c:pt idx="28">
                  <c:v>62.808812435751179</c:v>
                </c:pt>
                <c:pt idx="29">
                  <c:v>62.612969275796985</c:v>
                </c:pt>
                <c:pt idx="30">
                  <c:v>62.416999610589095</c:v>
                </c:pt>
                <c:pt idx="31">
                  <c:v>62.220906276935253</c:v>
                </c:pt>
                <c:pt idx="32">
                  <c:v>62.024692103359946</c:v>
                </c:pt>
                <c:pt idx="33">
                  <c:v>61.828359896969133</c:v>
                </c:pt>
                <c:pt idx="34">
                  <c:v>61.631912469793249</c:v>
                </c:pt>
                <c:pt idx="35">
                  <c:v>61.435352625843663</c:v>
                </c:pt>
                <c:pt idx="36">
                  <c:v>61.238683147900808</c:v>
                </c:pt>
                <c:pt idx="37">
                  <c:v>61.04190682401709</c:v>
                </c:pt>
                <c:pt idx="38">
                  <c:v>60.845026434353244</c:v>
                </c:pt>
                <c:pt idx="39">
                  <c:v>60.648044738204788</c:v>
                </c:pt>
                <c:pt idx="40">
                  <c:v>60.45096450029822</c:v>
                </c:pt>
                <c:pt idx="41">
                  <c:v>60.253788477790124</c:v>
                </c:pt>
                <c:pt idx="42">
                  <c:v>60.05651940713441</c:v>
                </c:pt>
                <c:pt idx="43">
                  <c:v>59.859160030560588</c:v>
                </c:pt>
                <c:pt idx="44">
                  <c:v>59.661713082974167</c:v>
                </c:pt>
                <c:pt idx="45">
                  <c:v>59.464181278771669</c:v>
                </c:pt>
                <c:pt idx="46">
                  <c:v>59.266567338446798</c:v>
                </c:pt>
                <c:pt idx="47">
                  <c:v>59.068873975357171</c:v>
                </c:pt>
                <c:pt idx="48">
                  <c:v>58.871103882647901</c:v>
                </c:pt>
                <c:pt idx="51">
                  <c:v>60.477247462477926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83712"/>
        <c:axId val="80877440"/>
      </c:scatterChart>
      <c:valAx>
        <c:axId val="80877440"/>
        <c:scaling>
          <c:orientation val="minMax"/>
          <c:max val="100"/>
          <c:min val="0"/>
        </c:scaling>
        <c:delete val="0"/>
        <c:axPos val="l"/>
        <c:majorGridlines>
          <c:spPr>
            <a:ln w="19050">
              <a:solidFill>
                <a:srgbClr val="B3B3B3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 b="1"/>
                  <a:t>Phase (%)</a:t>
                </a:r>
              </a:p>
            </c:rich>
          </c:tx>
          <c:layout/>
          <c:overlay val="0"/>
        </c:title>
        <c:numFmt formatCode="General" sourceLinked="0"/>
        <c:majorTickMark val="in"/>
        <c:minorTickMark val="in"/>
        <c:tickLblPos val="low"/>
        <c:spPr>
          <a:ln w="6480">
            <a:solidFill>
              <a:srgbClr val="000000"/>
            </a:solidFill>
          </a:ln>
        </c:spPr>
        <c:txPr>
          <a:bodyPr/>
          <a:lstStyle/>
          <a:p>
            <a:pPr>
              <a:defRPr sz="1000" b="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80883712"/>
        <c:crossesAt val="0"/>
        <c:crossBetween val="midCat"/>
        <c:majorUnit val="5"/>
        <c:minorUnit val="2"/>
      </c:valAx>
      <c:valAx>
        <c:axId val="80883712"/>
        <c:scaling>
          <c:orientation val="minMax"/>
          <c:max val="24"/>
          <c:min val="0"/>
        </c:scaling>
        <c:delete val="0"/>
        <c:axPos val="b"/>
        <c:majorGridlines>
          <c:spPr>
            <a:ln w="19050">
              <a:solidFill>
                <a:srgbClr val="B3B3B3"/>
              </a:solidFill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Uhrzeit (UTC) </a:t>
                </a:r>
              </a:p>
            </c:rich>
          </c:tx>
          <c:layout/>
          <c:overlay val="0"/>
        </c:title>
        <c:numFmt formatCode="General" sourceLinked="0"/>
        <c:majorTickMark val="none"/>
        <c:minorTickMark val="none"/>
        <c:tickLblPos val="low"/>
        <c:spPr>
          <a:ln w="6480">
            <a:solidFill>
              <a:srgbClr val="000000"/>
            </a:solidFill>
          </a:ln>
        </c:spPr>
        <c:txPr>
          <a:bodyPr/>
          <a:lstStyle/>
          <a:p>
            <a:pPr>
              <a:defRPr sz="1000" b="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80877440"/>
        <c:crossesAt val="0"/>
        <c:crossBetween val="midCat"/>
        <c:majorUnit val="1"/>
        <c:minorUnit val="0.25"/>
      </c:valAx>
      <c:spPr>
        <a:noFill/>
        <a:ln w="9360">
          <a:solidFill>
            <a:srgbClr val="B3B3B3"/>
          </a:solidFill>
          <a:prstDash val="solid"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DE" sz="1400"/>
              <a:t>Mond: Azimut / UTC</a:t>
            </a:r>
          </a:p>
          <a:p>
            <a:pPr>
              <a:defRPr/>
            </a:pPr>
            <a:r>
              <a:rPr lang="de-DE" sz="1400"/>
              <a:t>Meridiandurchgang bei Azimut 180°</a:t>
            </a:r>
          </a:p>
        </c:rich>
      </c:tx>
      <c:layout>
        <c:manualLayout>
          <c:xMode val="edge"/>
          <c:yMode val="edge"/>
          <c:x val="0.27973685185185188"/>
          <c:y val="3.880550329438908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313222222222222"/>
          <c:y val="0.19635734072022157"/>
          <c:w val="0.84676296296296294"/>
          <c:h val="0.68122453719833698"/>
        </c:manualLayout>
      </c:layout>
      <c:scatterChart>
        <c:scatterStyle val="lineMarker"/>
        <c:varyColors val="0"/>
        <c:ser>
          <c:idx val="0"/>
          <c:order val="0"/>
          <c:spPr>
            <a:ln w="21600">
              <a:noFill/>
            </a:ln>
          </c:spPr>
          <c:marker>
            <c:symbol val="circle"/>
            <c:size val="4"/>
            <c:spPr>
              <a:solidFill>
                <a:srgbClr val="FFC000"/>
              </a:solidFill>
            </c:spPr>
          </c:marker>
          <c:dPt>
            <c:idx val="49"/>
            <c:marker>
              <c:spPr>
                <a:solidFill>
                  <a:srgbClr val="FFC000"/>
                </a:solidFill>
                <a:effectLst>
                  <a:glow rad="127000">
                    <a:schemeClr val="accent4">
                      <a:lumMod val="20000"/>
                      <a:lumOff val="80000"/>
                    </a:schemeClr>
                  </a:glow>
                </a:effectLst>
              </c:spPr>
            </c:marker>
            <c:bubble3D val="0"/>
            <c:spPr>
              <a:ln w="21600">
                <a:noFill/>
              </a:ln>
              <a:effectLst>
                <a:glow rad="127000">
                  <a:schemeClr val="accent4">
                    <a:lumMod val="20000"/>
                    <a:lumOff val="80000"/>
                  </a:schemeClr>
                </a:glow>
              </a:effectLst>
            </c:spPr>
          </c:dPt>
          <c:dPt>
            <c:idx val="51"/>
            <c:marker>
              <c:symbol val="circle"/>
              <c:size val="10"/>
              <c:spPr>
                <a:solidFill>
                  <a:srgbClr val="FFC000"/>
                </a:solidFill>
                <a:effectLst>
                  <a:glow rad="127000">
                    <a:schemeClr val="accent4">
                      <a:lumMod val="40000"/>
                      <a:lumOff val="60000"/>
                    </a:schemeClr>
                  </a:glow>
                </a:effectLst>
              </c:spPr>
            </c:marker>
            <c:bubble3D val="0"/>
            <c:spPr>
              <a:ln w="21600">
                <a:noFill/>
              </a:ln>
              <a:effectLst>
                <a:glow rad="127000">
                  <a:schemeClr val="accent4">
                    <a:lumMod val="40000"/>
                    <a:lumOff val="60000"/>
                  </a:schemeClr>
                </a:glow>
              </a:effectLst>
            </c:spPr>
          </c:dPt>
          <c:xVal>
            <c:numRef>
              <c:f>Berechnung!$C$2:$C$53</c:f>
              <c:numCache>
                <c:formatCode>0.00</c:formatCode>
                <c:ptCount val="52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51">
                  <c:v>19.933333333333334</c:v>
                </c:pt>
              </c:numCache>
            </c:numRef>
          </c:xVal>
          <c:yVal>
            <c:numRef>
              <c:f>Berechnung!$L$2:$L$53</c:f>
              <c:numCache>
                <c:formatCode>#,##0.00</c:formatCode>
                <c:ptCount val="52"/>
                <c:pt idx="0">
                  <c:v>104.40498886853618</c:v>
                </c:pt>
                <c:pt idx="1">
                  <c:v>111.26180654685118</c:v>
                </c:pt>
                <c:pt idx="2">
                  <c:v>118.81653314940297</c:v>
                </c:pt>
                <c:pt idx="3">
                  <c:v>127.26244981015554</c:v>
                </c:pt>
                <c:pt idx="4">
                  <c:v>136.79695223687025</c:v>
                </c:pt>
                <c:pt idx="5">
                  <c:v>147.56905570805532</c:v>
                </c:pt>
                <c:pt idx="6">
                  <c:v>159.58298297859801</c:v>
                </c:pt>
                <c:pt idx="7">
                  <c:v>172.58302338983049</c:v>
                </c:pt>
                <c:pt idx="8">
                  <c:v>186.01507553247495</c:v>
                </c:pt>
                <c:pt idx="9">
                  <c:v>199.16734088982054</c:v>
                </c:pt>
                <c:pt idx="10">
                  <c:v>211.43320702332466</c:v>
                </c:pt>
                <c:pt idx="11">
                  <c:v>222.4907677220308</c:v>
                </c:pt>
                <c:pt idx="12">
                  <c:v>232.29722308508519</c:v>
                </c:pt>
                <c:pt idx="13">
                  <c:v>240.97989221702994</c:v>
                </c:pt>
                <c:pt idx="14">
                  <c:v>248.73147112322687</c:v>
                </c:pt>
                <c:pt idx="15">
                  <c:v>255.74844517572757</c:v>
                </c:pt>
                <c:pt idx="16">
                  <c:v>262.20537888311031</c:v>
                </c:pt>
                <c:pt idx="17">
                  <c:v>268.24878492246984</c:v>
                </c:pt>
                <c:pt idx="18">
                  <c:v>273.99921505936931</c:v>
                </c:pt>
                <c:pt idx="19">
                  <c:v>279.55580430301484</c:v>
                </c:pt>
                <c:pt idx="20">
                  <c:v>285.00083911249271</c:v>
                </c:pt>
                <c:pt idx="21">
                  <c:v>290.40349931150405</c:v>
                </c:pt>
                <c:pt idx="22">
                  <c:v>295.8225696961909</c:v>
                </c:pt>
                <c:pt idx="23">
                  <c:v>301.30814288041501</c:v>
                </c:pt>
                <c:pt idx="24">
                  <c:v>306.90238808488351</c:v>
                </c:pt>
                <c:pt idx="25">
                  <c:v>312.63947160560735</c:v>
                </c:pt>
                <c:pt idx="26">
                  <c:v>318.54474183265586</c:v>
                </c:pt>
                <c:pt idx="27">
                  <c:v>324.63335451548392</c:v>
                </c:pt>
                <c:pt idx="28">
                  <c:v>330.90863112124146</c:v>
                </c:pt>
                <c:pt idx="29">
                  <c:v>337.36059737893072</c:v>
                </c:pt>
                <c:pt idx="30">
                  <c:v>343.96527370083288</c:v>
                </c:pt>
                <c:pt idx="31">
                  <c:v>350.68530423464506</c:v>
                </c:pt>
                <c:pt idx="32">
                  <c:v>357.4723291741534</c:v>
                </c:pt>
                <c:pt idx="33">
                  <c:v>4.2710944903732866</c:v>
                </c:pt>
                <c:pt idx="34">
                  <c:v>11.024774766014701</c:v>
                </c:pt>
                <c:pt idx="35">
                  <c:v>17.680576488987043</c:v>
                </c:pt>
                <c:pt idx="36">
                  <c:v>24.194584490977718</c:v>
                </c:pt>
                <c:pt idx="37">
                  <c:v>30.535079267776752</c:v>
                </c:pt>
                <c:pt idx="38">
                  <c:v>36.68404881089441</c:v>
                </c:pt>
                <c:pt idx="39">
                  <c:v>42.637102499113752</c:v>
                </c:pt>
                <c:pt idx="40">
                  <c:v>48.40230317727719</c:v>
                </c:pt>
                <c:pt idx="41">
                  <c:v>53.998520642684355</c:v>
                </c:pt>
                <c:pt idx="42">
                  <c:v>59.453825887798843</c:v>
                </c:pt>
                <c:pt idx="43">
                  <c:v>64.804298996172122</c:v>
                </c:pt>
                <c:pt idx="44">
                  <c:v>70.093490566418154</c:v>
                </c:pt>
                <c:pt idx="45">
                  <c:v>75.372686485895315</c:v>
                </c:pt>
                <c:pt idx="46">
                  <c:v>80.702096866190459</c:v>
                </c:pt>
                <c:pt idx="47">
                  <c:v>86.153110459022685</c:v>
                </c:pt>
                <c:pt idx="48">
                  <c:v>91.811791147515919</c:v>
                </c:pt>
                <c:pt idx="51">
                  <c:v>47.643885138441874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Berechnung!$C$2:$C$53</c:f>
              <c:numCache>
                <c:formatCode>0.00</c:formatCode>
                <c:ptCount val="52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51">
                  <c:v>19.933333333333334</c:v>
                </c:pt>
              </c:numCache>
            </c:numRef>
          </c:xVal>
          <c:yVal>
            <c:numRef>
              <c:f>Berechnung!$M$2:$M$53</c:f>
              <c:numCache>
                <c:formatCode>#,##0</c:formatCode>
                <c:ptCount val="52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  <c:pt idx="4">
                  <c:v>180</c:v>
                </c:pt>
                <c:pt idx="5">
                  <c:v>180</c:v>
                </c:pt>
                <c:pt idx="6">
                  <c:v>180</c:v>
                </c:pt>
                <c:pt idx="7">
                  <c:v>180</c:v>
                </c:pt>
                <c:pt idx="8">
                  <c:v>180</c:v>
                </c:pt>
                <c:pt idx="9">
                  <c:v>180</c:v>
                </c:pt>
                <c:pt idx="10">
                  <c:v>180</c:v>
                </c:pt>
                <c:pt idx="11">
                  <c:v>180</c:v>
                </c:pt>
                <c:pt idx="12">
                  <c:v>180</c:v>
                </c:pt>
                <c:pt idx="13">
                  <c:v>180</c:v>
                </c:pt>
                <c:pt idx="14">
                  <c:v>180</c:v>
                </c:pt>
                <c:pt idx="15">
                  <c:v>180</c:v>
                </c:pt>
                <c:pt idx="16">
                  <c:v>180</c:v>
                </c:pt>
                <c:pt idx="17">
                  <c:v>180</c:v>
                </c:pt>
                <c:pt idx="18">
                  <c:v>180</c:v>
                </c:pt>
                <c:pt idx="19">
                  <c:v>180</c:v>
                </c:pt>
                <c:pt idx="20">
                  <c:v>180</c:v>
                </c:pt>
                <c:pt idx="21">
                  <c:v>180</c:v>
                </c:pt>
                <c:pt idx="22">
                  <c:v>180</c:v>
                </c:pt>
                <c:pt idx="23">
                  <c:v>180</c:v>
                </c:pt>
                <c:pt idx="24">
                  <c:v>180</c:v>
                </c:pt>
                <c:pt idx="25">
                  <c:v>180</c:v>
                </c:pt>
                <c:pt idx="26">
                  <c:v>180</c:v>
                </c:pt>
                <c:pt idx="27">
                  <c:v>180</c:v>
                </c:pt>
                <c:pt idx="28">
                  <c:v>180</c:v>
                </c:pt>
                <c:pt idx="29">
                  <c:v>180</c:v>
                </c:pt>
                <c:pt idx="30">
                  <c:v>180</c:v>
                </c:pt>
                <c:pt idx="31">
                  <c:v>180</c:v>
                </c:pt>
                <c:pt idx="32">
                  <c:v>180</c:v>
                </c:pt>
                <c:pt idx="33">
                  <c:v>180</c:v>
                </c:pt>
                <c:pt idx="34">
                  <c:v>180</c:v>
                </c:pt>
                <c:pt idx="35">
                  <c:v>180</c:v>
                </c:pt>
                <c:pt idx="36">
                  <c:v>180</c:v>
                </c:pt>
                <c:pt idx="37">
                  <c:v>180</c:v>
                </c:pt>
                <c:pt idx="38">
                  <c:v>180</c:v>
                </c:pt>
                <c:pt idx="39">
                  <c:v>180</c:v>
                </c:pt>
                <c:pt idx="40">
                  <c:v>180</c:v>
                </c:pt>
                <c:pt idx="41">
                  <c:v>180</c:v>
                </c:pt>
                <c:pt idx="42">
                  <c:v>180</c:v>
                </c:pt>
                <c:pt idx="43">
                  <c:v>180</c:v>
                </c:pt>
                <c:pt idx="44">
                  <c:v>180</c:v>
                </c:pt>
                <c:pt idx="45">
                  <c:v>180</c:v>
                </c:pt>
                <c:pt idx="46">
                  <c:v>180</c:v>
                </c:pt>
                <c:pt idx="47">
                  <c:v>180</c:v>
                </c:pt>
                <c:pt idx="48">
                  <c:v>180</c:v>
                </c:pt>
                <c:pt idx="51">
                  <c:v>180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933248"/>
        <c:axId val="80906496"/>
      </c:scatterChart>
      <c:valAx>
        <c:axId val="80906496"/>
        <c:scaling>
          <c:orientation val="minMax"/>
          <c:max val="360"/>
        </c:scaling>
        <c:delete val="0"/>
        <c:axPos val="l"/>
        <c:majorGridlines>
          <c:spPr>
            <a:ln w="19050">
              <a:solidFill>
                <a:srgbClr val="B3B3B3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 b="1"/>
                  <a:t>Azimut (°)</a:t>
                </a:r>
                <a:endParaRPr lang="de-DE"/>
              </a:p>
            </c:rich>
          </c:tx>
          <c:layout/>
          <c:overlay val="0"/>
        </c:title>
        <c:numFmt formatCode="General" sourceLinked="0"/>
        <c:majorTickMark val="none"/>
        <c:minorTickMark val="none"/>
        <c:tickLblPos val="low"/>
        <c:spPr>
          <a:ln w="6480">
            <a:solidFill>
              <a:srgbClr val="000000"/>
            </a:solidFill>
          </a:ln>
        </c:spPr>
        <c:txPr>
          <a:bodyPr/>
          <a:lstStyle/>
          <a:p>
            <a:pPr>
              <a:defRPr sz="1000" b="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80933248"/>
        <c:crossesAt val="0"/>
        <c:crossBetween val="midCat"/>
        <c:majorUnit val="30"/>
      </c:valAx>
      <c:valAx>
        <c:axId val="80933248"/>
        <c:scaling>
          <c:orientation val="minMax"/>
          <c:max val="24"/>
          <c:min val="0"/>
        </c:scaling>
        <c:delete val="0"/>
        <c:axPos val="b"/>
        <c:majorGridlines>
          <c:spPr>
            <a:ln w="19050">
              <a:solidFill>
                <a:srgbClr val="B3B3B3"/>
              </a:solidFill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Uhrzeit (UTC) </a:t>
                </a:r>
              </a:p>
            </c:rich>
          </c:tx>
          <c:layout/>
          <c:overlay val="0"/>
        </c:title>
        <c:numFmt formatCode="General" sourceLinked="0"/>
        <c:majorTickMark val="none"/>
        <c:minorTickMark val="none"/>
        <c:tickLblPos val="low"/>
        <c:spPr>
          <a:ln w="6480">
            <a:solidFill>
              <a:srgbClr val="000000"/>
            </a:solidFill>
          </a:ln>
        </c:spPr>
        <c:txPr>
          <a:bodyPr/>
          <a:lstStyle/>
          <a:p>
            <a:pPr>
              <a:defRPr sz="1000" b="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80906496"/>
        <c:crossesAt val="0"/>
        <c:crossBetween val="midCat"/>
        <c:majorUnit val="1"/>
        <c:minorUnit val="0.25"/>
      </c:valAx>
      <c:spPr>
        <a:noFill/>
        <a:ln w="9360">
          <a:solidFill>
            <a:srgbClr val="B3B3B3"/>
          </a:solidFill>
          <a:prstDash val="solid"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DE" sz="1400"/>
              <a:t>Mond: Scheinbare</a:t>
            </a:r>
            <a:r>
              <a:rPr lang="de-DE" sz="1400" baseline="0"/>
              <a:t> Größe </a:t>
            </a:r>
            <a:r>
              <a:rPr lang="de-DE" sz="1400"/>
              <a:t>(´)</a:t>
            </a:r>
          </a:p>
        </c:rich>
      </c:tx>
      <c:layout>
        <c:manualLayout>
          <c:xMode val="edge"/>
          <c:yMode val="edge"/>
          <c:x val="0.32490018518518515"/>
          <c:y val="7.064262128524256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076666666666671E-2"/>
          <c:y val="0.19635734072022157"/>
          <c:w val="0.85381851851851853"/>
          <c:h val="0.68860646084928534"/>
        </c:manualLayout>
      </c:layout>
      <c:scatterChart>
        <c:scatterStyle val="lineMarker"/>
        <c:varyColors val="0"/>
        <c:ser>
          <c:idx val="0"/>
          <c:order val="0"/>
          <c:spPr>
            <a:ln w="21600">
              <a:noFill/>
            </a:ln>
          </c:spPr>
          <c:marker>
            <c:symbol val="circle"/>
            <c:size val="4"/>
            <c:spPr>
              <a:solidFill>
                <a:srgbClr val="FFC000"/>
              </a:solidFill>
            </c:spPr>
          </c:marker>
          <c:dPt>
            <c:idx val="49"/>
            <c:marker>
              <c:spPr>
                <a:solidFill>
                  <a:srgbClr val="FFC000"/>
                </a:solidFill>
                <a:effectLst>
                  <a:glow rad="127000">
                    <a:schemeClr val="accent4">
                      <a:lumMod val="20000"/>
                      <a:lumOff val="80000"/>
                    </a:schemeClr>
                  </a:glow>
                </a:effectLst>
              </c:spPr>
            </c:marker>
            <c:bubble3D val="0"/>
            <c:spPr>
              <a:ln w="21600">
                <a:noFill/>
              </a:ln>
              <a:effectLst>
                <a:glow rad="127000">
                  <a:schemeClr val="accent4">
                    <a:lumMod val="20000"/>
                    <a:lumOff val="80000"/>
                  </a:schemeClr>
                </a:glow>
              </a:effectLst>
            </c:spPr>
          </c:dPt>
          <c:dPt>
            <c:idx val="51"/>
            <c:marker>
              <c:symbol val="circle"/>
              <c:size val="10"/>
              <c:spPr>
                <a:solidFill>
                  <a:srgbClr val="FFC000"/>
                </a:solidFill>
                <a:effectLst>
                  <a:glow rad="127000">
                    <a:schemeClr val="accent4">
                      <a:lumMod val="40000"/>
                      <a:lumOff val="60000"/>
                    </a:schemeClr>
                  </a:glow>
                </a:effectLst>
              </c:spPr>
            </c:marker>
            <c:bubble3D val="0"/>
            <c:spPr>
              <a:ln w="21600">
                <a:noFill/>
              </a:ln>
              <a:effectLst>
                <a:glow rad="127000">
                  <a:schemeClr val="accent4">
                    <a:lumMod val="40000"/>
                    <a:lumOff val="60000"/>
                  </a:schemeClr>
                </a:glow>
              </a:effectLst>
            </c:spPr>
          </c:dPt>
          <c:xVal>
            <c:numRef>
              <c:f>Berechnung!$C$2:$C$53</c:f>
              <c:numCache>
                <c:formatCode>0.00</c:formatCode>
                <c:ptCount val="52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51">
                  <c:v>19.933333333333334</c:v>
                </c:pt>
              </c:numCache>
            </c:numRef>
          </c:xVal>
          <c:yVal>
            <c:numRef>
              <c:f>Berechnung!$AY$2:$AY$53</c:f>
              <c:numCache>
                <c:formatCode>#,##0.00</c:formatCode>
                <c:ptCount val="52"/>
                <c:pt idx="0">
                  <c:v>30.140651468341808</c:v>
                </c:pt>
                <c:pt idx="1">
                  <c:v>30.133894895752057</c:v>
                </c:pt>
                <c:pt idx="2">
                  <c:v>30.127171214061374</c:v>
                </c:pt>
                <c:pt idx="3">
                  <c:v>30.120480568370152</c:v>
                </c:pt>
                <c:pt idx="4">
                  <c:v>30.1138231028056</c:v>
                </c:pt>
                <c:pt idx="5">
                  <c:v>30.107198960070427</c:v>
                </c:pt>
                <c:pt idx="6">
                  <c:v>30.100608281006775</c:v>
                </c:pt>
                <c:pt idx="7">
                  <c:v>30.094051205483943</c:v>
                </c:pt>
                <c:pt idx="8">
                  <c:v>30.087527871956766</c:v>
                </c:pt>
                <c:pt idx="9">
                  <c:v>30.081038417030907</c:v>
                </c:pt>
                <c:pt idx="10">
                  <c:v>30.074582976343432</c:v>
                </c:pt>
                <c:pt idx="11">
                  <c:v>30.068161684123233</c:v>
                </c:pt>
                <c:pt idx="12">
                  <c:v>30.061774672765779</c:v>
                </c:pt>
                <c:pt idx="13">
                  <c:v>30.055422073699489</c:v>
                </c:pt>
                <c:pt idx="14">
                  <c:v>30.049104016951155</c:v>
                </c:pt>
                <c:pt idx="15">
                  <c:v>30.042820630732464</c:v>
                </c:pt>
                <c:pt idx="16">
                  <c:v>30.03657204228729</c:v>
                </c:pt>
                <c:pt idx="17">
                  <c:v>30.030358377468062</c:v>
                </c:pt>
                <c:pt idx="18">
                  <c:v>30.024179760325907</c:v>
                </c:pt>
                <c:pt idx="19">
                  <c:v>30.018036313947054</c:v>
                </c:pt>
                <c:pt idx="20">
                  <c:v>30.011928160035659</c:v>
                </c:pt>
                <c:pt idx="21">
                  <c:v>30.005855418509331</c:v>
                </c:pt>
                <c:pt idx="22">
                  <c:v>29.999818208323337</c:v>
                </c:pt>
                <c:pt idx="23">
                  <c:v>29.993816647059489</c:v>
                </c:pt>
                <c:pt idx="24">
                  <c:v>29.987850850529846</c:v>
                </c:pt>
                <c:pt idx="25">
                  <c:v>29.981920933584668</c:v>
                </c:pt>
                <c:pt idx="26">
                  <c:v>29.976027009710965</c:v>
                </c:pt>
                <c:pt idx="27">
                  <c:v>29.970169190642835</c:v>
                </c:pt>
                <c:pt idx="28">
                  <c:v>29.964347587154091</c:v>
                </c:pt>
                <c:pt idx="29">
                  <c:v>29.958562308664021</c:v>
                </c:pt>
                <c:pt idx="30">
                  <c:v>29.952813462856618</c:v>
                </c:pt>
                <c:pt idx="31">
                  <c:v>29.947101156456771</c:v>
                </c:pt>
                <c:pt idx="32">
                  <c:v>29.941425494845443</c:v>
                </c:pt>
                <c:pt idx="33">
                  <c:v>29.935786581682994</c:v>
                </c:pt>
                <c:pt idx="34">
                  <c:v>29.930184519675578</c:v>
                </c:pt>
                <c:pt idx="35">
                  <c:v>29.924619410192118</c:v>
                </c:pt>
                <c:pt idx="36">
                  <c:v>29.919091352900431</c:v>
                </c:pt>
                <c:pt idx="37">
                  <c:v>29.913600446514696</c:v>
                </c:pt>
                <c:pt idx="38">
                  <c:v>29.90814678842197</c:v>
                </c:pt>
                <c:pt idx="39">
                  <c:v>29.902730474325278</c:v>
                </c:pt>
                <c:pt idx="40">
                  <c:v>29.89735159897528</c:v>
                </c:pt>
                <c:pt idx="41">
                  <c:v>29.892010255807197</c:v>
                </c:pt>
                <c:pt idx="42">
                  <c:v>29.886706536586885</c:v>
                </c:pt>
                <c:pt idx="43">
                  <c:v>29.881440532132508</c:v>
                </c:pt>
                <c:pt idx="44">
                  <c:v>29.876212331954569</c:v>
                </c:pt>
                <c:pt idx="45">
                  <c:v>29.871022023912513</c:v>
                </c:pt>
                <c:pt idx="46">
                  <c:v>29.865869694919862</c:v>
                </c:pt>
                <c:pt idx="47">
                  <c:v>29.860755430592373</c:v>
                </c:pt>
                <c:pt idx="48">
                  <c:v>29.855679314912102</c:v>
                </c:pt>
                <c:pt idx="51">
                  <c:v>29.898066615931484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432576"/>
        <c:axId val="81430400"/>
      </c:scatterChart>
      <c:valAx>
        <c:axId val="81430400"/>
        <c:scaling>
          <c:orientation val="minMax"/>
          <c:max val="34"/>
          <c:min val="29"/>
        </c:scaling>
        <c:delete val="0"/>
        <c:axPos val="l"/>
        <c:majorGridlines>
          <c:spPr>
            <a:ln w="19050">
              <a:solidFill>
                <a:srgbClr val="B3B3B3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 b="1"/>
                  <a:t>Scheinbare</a:t>
                </a:r>
                <a:r>
                  <a:rPr lang="de-DE" b="1" baseline="0"/>
                  <a:t> Hröße (°)</a:t>
                </a:r>
                <a:endParaRPr lang="de-DE"/>
              </a:p>
            </c:rich>
          </c:tx>
          <c:layout/>
          <c:overlay val="0"/>
        </c:title>
        <c:numFmt formatCode="#,##0.0" sourceLinked="0"/>
        <c:majorTickMark val="in"/>
        <c:minorTickMark val="in"/>
        <c:tickLblPos val="low"/>
        <c:spPr>
          <a:ln w="6480">
            <a:solidFill>
              <a:srgbClr val="000000"/>
            </a:solidFill>
          </a:ln>
        </c:spPr>
        <c:txPr>
          <a:bodyPr/>
          <a:lstStyle/>
          <a:p>
            <a:pPr>
              <a:defRPr sz="1000" b="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81432576"/>
        <c:crossesAt val="0"/>
        <c:crossBetween val="midCat"/>
        <c:majorUnit val="0.5"/>
      </c:valAx>
      <c:valAx>
        <c:axId val="81432576"/>
        <c:scaling>
          <c:orientation val="minMax"/>
          <c:max val="24"/>
          <c:min val="0"/>
        </c:scaling>
        <c:delete val="0"/>
        <c:axPos val="b"/>
        <c:majorGridlines>
          <c:spPr>
            <a:ln w="19050">
              <a:solidFill>
                <a:srgbClr val="B3B3B3"/>
              </a:solidFill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Uhrzeit (UTC) </a:t>
                </a:r>
              </a:p>
            </c:rich>
          </c:tx>
          <c:layout/>
          <c:overlay val="0"/>
        </c:title>
        <c:numFmt formatCode="General" sourceLinked="0"/>
        <c:majorTickMark val="none"/>
        <c:minorTickMark val="none"/>
        <c:tickLblPos val="low"/>
        <c:spPr>
          <a:ln w="6480">
            <a:solidFill>
              <a:srgbClr val="000000"/>
            </a:solidFill>
          </a:ln>
        </c:spPr>
        <c:txPr>
          <a:bodyPr/>
          <a:lstStyle/>
          <a:p>
            <a:pPr>
              <a:defRPr sz="1000" b="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81430400"/>
        <c:crossesAt val="0"/>
        <c:crossBetween val="midCat"/>
        <c:majorUnit val="1"/>
        <c:minorUnit val="0.25"/>
      </c:valAx>
      <c:spPr>
        <a:noFill/>
        <a:ln w="9360">
          <a:solidFill>
            <a:srgbClr val="B3B3B3"/>
          </a:solidFill>
          <a:prstDash val="solid"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DE" sz="1400"/>
              <a:t>Mond: Entfernung (Tkm)</a:t>
            </a:r>
          </a:p>
        </c:rich>
      </c:tx>
      <c:layout>
        <c:manualLayout>
          <c:xMode val="edge"/>
          <c:yMode val="edge"/>
          <c:x val="0.3648816666666666"/>
          <c:y val="8.23728265638349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076666666666671E-2"/>
          <c:y val="0.19635734072022157"/>
          <c:w val="0.85381851851851853"/>
          <c:h val="0.68078632399689043"/>
        </c:manualLayout>
      </c:layout>
      <c:scatterChart>
        <c:scatterStyle val="lineMarker"/>
        <c:varyColors val="0"/>
        <c:ser>
          <c:idx val="0"/>
          <c:order val="0"/>
          <c:spPr>
            <a:ln w="21600">
              <a:noFill/>
            </a:ln>
          </c:spPr>
          <c:marker>
            <c:symbol val="circle"/>
            <c:size val="4"/>
            <c:spPr>
              <a:solidFill>
                <a:srgbClr val="FFC000"/>
              </a:solidFill>
            </c:spPr>
          </c:marker>
          <c:dPt>
            <c:idx val="49"/>
            <c:marker>
              <c:spPr>
                <a:solidFill>
                  <a:srgbClr val="FFC000"/>
                </a:solidFill>
                <a:effectLst>
                  <a:glow rad="127000">
                    <a:schemeClr val="accent4">
                      <a:lumMod val="20000"/>
                      <a:lumOff val="80000"/>
                    </a:schemeClr>
                  </a:glow>
                </a:effectLst>
              </c:spPr>
            </c:marker>
            <c:bubble3D val="0"/>
            <c:spPr>
              <a:ln w="21600">
                <a:noFill/>
              </a:ln>
              <a:effectLst>
                <a:glow rad="127000">
                  <a:schemeClr val="accent4">
                    <a:lumMod val="20000"/>
                    <a:lumOff val="80000"/>
                  </a:schemeClr>
                </a:glow>
              </a:effectLst>
            </c:spPr>
          </c:dPt>
          <c:dPt>
            <c:idx val="51"/>
            <c:marker>
              <c:symbol val="circle"/>
              <c:size val="10"/>
              <c:spPr>
                <a:solidFill>
                  <a:srgbClr val="FFC000"/>
                </a:solidFill>
                <a:effectLst>
                  <a:glow rad="127000">
                    <a:schemeClr val="accent4">
                      <a:lumMod val="40000"/>
                      <a:lumOff val="60000"/>
                    </a:schemeClr>
                  </a:glow>
                </a:effectLst>
              </c:spPr>
            </c:marker>
            <c:bubble3D val="0"/>
            <c:spPr>
              <a:ln w="21600">
                <a:noFill/>
              </a:ln>
              <a:effectLst>
                <a:glow rad="127000">
                  <a:schemeClr val="accent4">
                    <a:lumMod val="40000"/>
                    <a:lumOff val="60000"/>
                  </a:schemeClr>
                </a:glow>
              </a:effectLst>
            </c:spPr>
          </c:dPt>
          <c:xVal>
            <c:numRef>
              <c:f>Berechnung!$C$2:$C$53</c:f>
              <c:numCache>
                <c:formatCode>0.00</c:formatCode>
                <c:ptCount val="52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51">
                  <c:v>19.933333333333334</c:v>
                </c:pt>
              </c:numCache>
            </c:numRef>
          </c:xVal>
          <c:yVal>
            <c:numRef>
              <c:f>Berechnung!$AX$2:$AX$53</c:f>
              <c:numCache>
                <c:formatCode>0</c:formatCode>
                <c:ptCount val="52"/>
                <c:pt idx="0">
                  <c:v>396.45133739088192</c:v>
                </c:pt>
                <c:pt idx="1">
                  <c:v>396.54023361589316</c:v>
                </c:pt>
                <c:pt idx="2">
                  <c:v>396.62873667688189</c:v>
                </c:pt>
                <c:pt idx="3">
                  <c:v>396.71684410942436</c:v>
                </c:pt>
                <c:pt idx="4">
                  <c:v>396.80455346062706</c:v>
                </c:pt>
                <c:pt idx="5">
                  <c:v>396.89186229515042</c:v>
                </c:pt>
                <c:pt idx="6">
                  <c:v>396.97876820104591</c:v>
                </c:pt>
                <c:pt idx="7">
                  <c:v>397.06526877814065</c:v>
                </c:pt>
                <c:pt idx="8">
                  <c:v>397.15136164393959</c:v>
                </c:pt>
                <c:pt idx="9">
                  <c:v>397.23704443945189</c:v>
                </c:pt>
                <c:pt idx="10">
                  <c:v>397.32231481765314</c:v>
                </c:pt>
                <c:pt idx="11">
                  <c:v>397.40717044936775</c:v>
                </c:pt>
                <c:pt idx="12">
                  <c:v>397.49160902897609</c:v>
                </c:pt>
                <c:pt idx="13">
                  <c:v>397.57562826304849</c:v>
                </c:pt>
                <c:pt idx="14">
                  <c:v>397.6592258761687</c:v>
                </c:pt>
                <c:pt idx="15">
                  <c:v>397.74239961648993</c:v>
                </c:pt>
                <c:pt idx="16">
                  <c:v>397.82514724460719</c:v>
                </c:pt>
                <c:pt idx="17">
                  <c:v>397.90746653924072</c:v>
                </c:pt>
                <c:pt idx="18">
                  <c:v>397.98935530275088</c:v>
                </c:pt>
                <c:pt idx="19">
                  <c:v>398.07081135013851</c:v>
                </c:pt>
                <c:pt idx="20">
                  <c:v>398.15183251464947</c:v>
                </c:pt>
                <c:pt idx="21">
                  <c:v>398.23241665322257</c:v>
                </c:pt>
                <c:pt idx="22">
                  <c:v>398.31256163563796</c:v>
                </c:pt>
                <c:pt idx="23">
                  <c:v>398.3922653500457</c:v>
                </c:pt>
                <c:pt idx="24">
                  <c:v>398.47152570831145</c:v>
                </c:pt>
                <c:pt idx="25">
                  <c:v>398.55034063536476</c:v>
                </c:pt>
                <c:pt idx="26">
                  <c:v>398.62870807460592</c:v>
                </c:pt>
                <c:pt idx="27">
                  <c:v>398.70662599316734</c:v>
                </c:pt>
                <c:pt idx="28">
                  <c:v>398.78409237145172</c:v>
                </c:pt>
                <c:pt idx="29">
                  <c:v>398.86110520844784</c:v>
                </c:pt>
                <c:pt idx="30">
                  <c:v>398.93766252687891</c:v>
                </c:pt>
                <c:pt idx="31">
                  <c:v>399.01376236294499</c:v>
                </c:pt>
                <c:pt idx="32">
                  <c:v>399.08940277151817</c:v>
                </c:pt>
                <c:pt idx="33">
                  <c:v>399.16458183124047</c:v>
                </c:pt>
                <c:pt idx="34">
                  <c:v>399.23929763438429</c:v>
                </c:pt>
                <c:pt idx="35">
                  <c:v>399.31354829202724</c:v>
                </c:pt>
                <c:pt idx="36">
                  <c:v>399.38733193898378</c:v>
                </c:pt>
                <c:pt idx="37">
                  <c:v>399.46064672390423</c:v>
                </c:pt>
                <c:pt idx="38">
                  <c:v>399.53349081432776</c:v>
                </c:pt>
                <c:pt idx="39">
                  <c:v>399.60586240152384</c:v>
                </c:pt>
                <c:pt idx="40">
                  <c:v>399.67775969079025</c:v>
                </c:pt>
                <c:pt idx="41">
                  <c:v>399.74918090637061</c:v>
                </c:pt>
                <c:pt idx="42">
                  <c:v>399.82012429625934</c:v>
                </c:pt>
                <c:pt idx="43">
                  <c:v>399.89058812262061</c:v>
                </c:pt>
                <c:pt idx="44">
                  <c:v>399.96057066666918</c:v>
                </c:pt>
                <c:pt idx="45">
                  <c:v>400.03007023333635</c:v>
                </c:pt>
                <c:pt idx="46">
                  <c:v>400.09908514189954</c:v>
                </c:pt>
                <c:pt idx="47">
                  <c:v>400.16761373075695</c:v>
                </c:pt>
                <c:pt idx="48">
                  <c:v>400.23565436199664</c:v>
                </c:pt>
                <c:pt idx="51" formatCode="#,##0.00">
                  <c:v>399.66820085244888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19328"/>
        <c:axId val="81460224"/>
      </c:scatterChart>
      <c:valAx>
        <c:axId val="81460224"/>
        <c:scaling>
          <c:orientation val="minMax"/>
          <c:max val="410"/>
          <c:min val="350"/>
        </c:scaling>
        <c:delete val="0"/>
        <c:axPos val="l"/>
        <c:majorGridlines>
          <c:spPr>
            <a:ln w="19050">
              <a:solidFill>
                <a:srgbClr val="B3B3B3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 b="1"/>
                  <a:t>Entfernung (Tkm)</a:t>
                </a:r>
                <a:endParaRPr lang="de-DE"/>
              </a:p>
            </c:rich>
          </c:tx>
          <c:layout/>
          <c:overlay val="0"/>
        </c:title>
        <c:numFmt formatCode="General" sourceLinked="0"/>
        <c:majorTickMark val="in"/>
        <c:minorTickMark val="in"/>
        <c:tickLblPos val="low"/>
        <c:spPr>
          <a:ln w="6480">
            <a:solidFill>
              <a:srgbClr val="000000"/>
            </a:solidFill>
          </a:ln>
        </c:spPr>
        <c:txPr>
          <a:bodyPr/>
          <a:lstStyle/>
          <a:p>
            <a:pPr>
              <a:defRPr sz="1000" b="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80819328"/>
        <c:crossesAt val="0"/>
        <c:crossBetween val="midCat"/>
        <c:majorUnit val="5"/>
      </c:valAx>
      <c:valAx>
        <c:axId val="80819328"/>
        <c:scaling>
          <c:orientation val="minMax"/>
          <c:max val="24"/>
          <c:min val="0"/>
        </c:scaling>
        <c:delete val="0"/>
        <c:axPos val="b"/>
        <c:majorGridlines>
          <c:spPr>
            <a:ln w="19050">
              <a:solidFill>
                <a:srgbClr val="B3B3B3"/>
              </a:solidFill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Uhrzeit (UTC) </a:t>
                </a:r>
              </a:p>
            </c:rich>
          </c:tx>
          <c:layout/>
          <c:overlay val="0"/>
        </c:title>
        <c:numFmt formatCode="General" sourceLinked="0"/>
        <c:majorTickMark val="none"/>
        <c:minorTickMark val="none"/>
        <c:tickLblPos val="low"/>
        <c:spPr>
          <a:ln w="6480">
            <a:solidFill>
              <a:srgbClr val="000000"/>
            </a:solidFill>
          </a:ln>
        </c:spPr>
        <c:txPr>
          <a:bodyPr/>
          <a:lstStyle/>
          <a:p>
            <a:pPr>
              <a:defRPr sz="1000" b="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81460224"/>
        <c:crossesAt val="0"/>
        <c:crossBetween val="midCat"/>
        <c:majorUnit val="1"/>
        <c:minorUnit val="0.25"/>
      </c:valAx>
      <c:spPr>
        <a:noFill/>
        <a:ln w="9360">
          <a:solidFill>
            <a:srgbClr val="B3B3B3"/>
          </a:solidFill>
          <a:prstDash val="solid"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trlProps/ctrlProp1.xml><?xml version="1.0" encoding="utf-8"?>
<formControlPr xmlns="http://schemas.microsoft.com/office/spreadsheetml/2009/9/main" objectType="Radio" firstButton="1" fmlaLink="$C$32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29</xdr:row>
          <xdr:rowOff>0</xdr:rowOff>
        </xdr:from>
        <xdr:to>
          <xdr:col>1</xdr:col>
          <xdr:colOff>247650</xdr:colOff>
          <xdr:row>30</xdr:row>
          <xdr:rowOff>9525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MEZ =  UTC +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30</xdr:row>
          <xdr:rowOff>190500</xdr:rowOff>
        </xdr:from>
        <xdr:to>
          <xdr:col>1</xdr:col>
          <xdr:colOff>266700</xdr:colOff>
          <xdr:row>32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MESZ =  UTC +</a:t>
              </a:r>
            </a:p>
          </xdr:txBody>
        </xdr:sp>
        <xdr:clientData fLocksWithSheet="0"/>
      </xdr:twoCellAnchor>
    </mc:Choice>
    <mc:Fallback/>
  </mc:AlternateContent>
  <xdr:absoluteAnchor>
    <xdr:pos x="2933700" y="2724150"/>
    <xdr:ext cx="5391150" cy="3305176"/>
    <xdr:graphicFrame macro="">
      <xdr:nvGraphicFramePr>
        <xdr:cNvPr id="14" name="Diagramm 13">
          <a:extLst>
            <a:ext uri="{FF2B5EF4-FFF2-40B4-BE49-F238E27FC236}">
              <a16:creationId xmlns="" xmlns:a16="http://schemas.microsoft.com/office/drawing/2014/main" id="{0DDA1461-26B1-DC4D-804D-D3C2BF8CF2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8286750" y="2724151"/>
    <xdr:ext cx="5400000" cy="3314700"/>
    <xdr:graphicFrame macro="">
      <xdr:nvGraphicFramePr>
        <xdr:cNvPr id="16" name="Diagramm 15">
          <a:extLst>
            <a:ext uri="{FF2B5EF4-FFF2-40B4-BE49-F238E27FC236}">
              <a16:creationId xmlns="" xmlns:a16="http://schemas.microsoft.com/office/drawing/2014/main" id="{4F2B5DB4-7221-2E46-966F-BC6DFD9CC7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13</xdr:col>
      <xdr:colOff>1</xdr:colOff>
      <xdr:row>1</xdr:row>
      <xdr:rowOff>1</xdr:rowOff>
    </xdr:from>
    <xdr:to>
      <xdr:col>13</xdr:col>
      <xdr:colOff>1495425</xdr:colOff>
      <xdr:row>3</xdr:row>
      <xdr:rowOff>82364</xdr:rowOff>
    </xdr:to>
    <xdr:pic>
      <xdr:nvPicPr>
        <xdr:cNvPr id="17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6" y="590551"/>
          <a:ext cx="1495424" cy="615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absoluteAnchor>
    <xdr:pos x="2933700" y="6924675"/>
    <xdr:ext cx="5400000" cy="3228975"/>
    <xdr:graphicFrame macro="">
      <xdr:nvGraphicFramePr>
        <xdr:cNvPr id="19" name="Diagramm 18">
          <a:extLst>
            <a:ext uri="{FF2B5EF4-FFF2-40B4-BE49-F238E27FC236}">
              <a16:creationId xmlns="" xmlns:a16="http://schemas.microsoft.com/office/drawing/2014/main" id="{4F2B5DB4-7221-2E46-966F-BC6DFD9CC7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8286750" y="6924675"/>
    <xdr:ext cx="5400000" cy="3248025"/>
    <xdr:graphicFrame macro="">
      <xdr:nvGraphicFramePr>
        <xdr:cNvPr id="21" name="Diagramm 20">
          <a:extLst>
            <a:ext uri="{FF2B5EF4-FFF2-40B4-BE49-F238E27FC236}">
              <a16:creationId xmlns="" xmlns:a16="http://schemas.microsoft.com/office/drawing/2014/main" id="{4F2B5DB4-7221-2E46-966F-BC6DFD9CC7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  <xdr:absoluteAnchor>
    <xdr:pos x="13792200" y="6924675"/>
    <xdr:ext cx="5400000" cy="3248025"/>
    <xdr:graphicFrame macro="">
      <xdr:nvGraphicFramePr>
        <xdr:cNvPr id="23" name="Diagramm 22">
          <a:extLst>
            <a:ext uri="{FF2B5EF4-FFF2-40B4-BE49-F238E27FC236}">
              <a16:creationId xmlns="" xmlns:a16="http://schemas.microsoft.com/office/drawing/2014/main" id="{4F2B5DB4-7221-2E46-966F-BC6DFD9CC7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158"/>
  <sheetViews>
    <sheetView showGridLines="0" tabSelected="1" zoomScaleNormal="100" workbookViewId="0">
      <selection activeCell="A16" sqref="A16"/>
    </sheetView>
  </sheetViews>
  <sheetFormatPr baseColWidth="10" defaultRowHeight="15.75"/>
  <cols>
    <col min="1" max="1" width="9.6640625" style="24" customWidth="1"/>
    <col min="2" max="2" width="4.88671875" style="24" customWidth="1"/>
    <col min="3" max="3" width="8.88671875" style="24" customWidth="1"/>
    <col min="4" max="4" width="6.21875" style="24" customWidth="1"/>
    <col min="5" max="5" width="4.5546875" style="24" customWidth="1"/>
    <col min="6" max="6" width="6" style="24" customWidth="1"/>
    <col min="7" max="13" width="14.109375" style="24" customWidth="1"/>
    <col min="14" max="14" width="21.88671875" style="24" customWidth="1"/>
    <col min="15" max="19" width="14.109375" style="24" customWidth="1"/>
    <col min="20" max="20" width="2.44140625" style="24" customWidth="1"/>
    <col min="21" max="58" width="14.109375" style="24" customWidth="1"/>
    <col min="59" max="16384" width="11.5546875" style="24"/>
  </cols>
  <sheetData>
    <row r="1" spans="1:20" ht="46.5">
      <c r="A1" s="154" t="s">
        <v>167</v>
      </c>
      <c r="T1" s="159"/>
    </row>
    <row r="2" spans="1:20" ht="26.25">
      <c r="A2" s="54" t="s">
        <v>168</v>
      </c>
      <c r="T2" s="159"/>
    </row>
    <row r="3" spans="1:20">
      <c r="T3" s="159"/>
    </row>
    <row r="4" spans="1:20">
      <c r="A4" s="56" t="s">
        <v>123</v>
      </c>
      <c r="B4" s="56"/>
      <c r="C4" s="56"/>
      <c r="D4" s="57"/>
      <c r="T4" s="159"/>
    </row>
    <row r="5" spans="1:20">
      <c r="A5" s="64" t="s">
        <v>74</v>
      </c>
      <c r="B5" s="63" t="s">
        <v>122</v>
      </c>
      <c r="E5" s="56"/>
      <c r="I5" s="139" t="s">
        <v>164</v>
      </c>
      <c r="J5" s="137">
        <f>A16</f>
        <v>44820</v>
      </c>
      <c r="L5" s="137">
        <f>IF(B18+C32&gt;=24,A16+1,A16)</f>
        <v>44820</v>
      </c>
      <c r="N5" s="153"/>
      <c r="T5" s="159"/>
    </row>
    <row r="6" spans="1:20">
      <c r="A6" s="63" t="s">
        <v>124</v>
      </c>
      <c r="B6" s="56"/>
      <c r="C6" s="56"/>
      <c r="D6" s="57"/>
      <c r="E6" s="56"/>
      <c r="F6" s="62"/>
      <c r="J6" s="138">
        <f>D25</f>
        <v>0.8305555555555556</v>
      </c>
      <c r="K6" s="53" t="s">
        <v>73</v>
      </c>
      <c r="L6" s="138">
        <f>D25+C32/24</f>
        <v>0.91388888888888897</v>
      </c>
      <c r="M6" s="53" t="str">
        <f>IF(C32=2,"MESZ","MEZ")</f>
        <v>MESZ</v>
      </c>
      <c r="T6" s="159"/>
    </row>
    <row r="7" spans="1:20">
      <c r="A7" s="64" t="s">
        <v>51</v>
      </c>
      <c r="T7" s="159"/>
    </row>
    <row r="8" spans="1:20">
      <c r="A8" s="64"/>
      <c r="T8" s="159"/>
    </row>
    <row r="9" spans="1:20">
      <c r="A9" s="64"/>
      <c r="T9" s="159"/>
    </row>
    <row r="10" spans="1:20">
      <c r="A10" s="64"/>
      <c r="T10" s="159"/>
    </row>
    <row r="11" spans="1:20">
      <c r="A11" s="155"/>
      <c r="B11" s="156"/>
      <c r="C11" s="157"/>
      <c r="D11" s="158"/>
      <c r="E11" s="156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9"/>
    </row>
    <row r="12" spans="1:20">
      <c r="T12" s="159"/>
    </row>
    <row r="13" spans="1:20">
      <c r="A13" s="80" t="s">
        <v>71</v>
      </c>
      <c r="B13" s="56"/>
      <c r="C13" s="56"/>
      <c r="D13" s="57"/>
      <c r="E13" s="56"/>
      <c r="T13" s="159"/>
    </row>
    <row r="14" spans="1:20">
      <c r="A14" s="56"/>
      <c r="B14" s="56"/>
      <c r="C14" s="56"/>
      <c r="D14" s="57"/>
      <c r="E14" s="56"/>
      <c r="T14" s="159"/>
    </row>
    <row r="15" spans="1:20">
      <c r="A15" s="24" t="s">
        <v>64</v>
      </c>
      <c r="B15" s="56"/>
      <c r="C15" s="56"/>
      <c r="D15" s="56"/>
      <c r="E15" s="56"/>
      <c r="O15" s="67" t="s">
        <v>137</v>
      </c>
      <c r="T15" s="159"/>
    </row>
    <row r="16" spans="1:20">
      <c r="A16" s="161">
        <v>44820</v>
      </c>
      <c r="B16" s="56" t="s">
        <v>165</v>
      </c>
      <c r="D16" s="56"/>
      <c r="E16" s="56"/>
      <c r="O16" s="24" t="s">
        <v>129</v>
      </c>
      <c r="T16" s="159"/>
    </row>
    <row r="17" spans="1:58">
      <c r="A17" s="99"/>
      <c r="B17" s="56"/>
      <c r="C17" s="56"/>
      <c r="D17" s="56"/>
      <c r="E17" s="56"/>
      <c r="O17" s="24" t="s">
        <v>126</v>
      </c>
      <c r="T17" s="159"/>
    </row>
    <row r="18" spans="1:58">
      <c r="A18" s="56" t="s">
        <v>50</v>
      </c>
      <c r="B18" s="162">
        <v>19</v>
      </c>
      <c r="C18" s="56" t="s">
        <v>49</v>
      </c>
      <c r="D18" s="162">
        <v>56</v>
      </c>
      <c r="E18" s="56" t="s">
        <v>7</v>
      </c>
      <c r="O18" s="24" t="s">
        <v>128</v>
      </c>
      <c r="T18" s="159"/>
    </row>
    <row r="19" spans="1:58">
      <c r="A19" s="56"/>
      <c r="B19" s="56"/>
      <c r="C19" s="56"/>
      <c r="D19" s="56"/>
      <c r="E19" s="56"/>
      <c r="O19" s="24" t="s">
        <v>141</v>
      </c>
      <c r="T19" s="159"/>
    </row>
    <row r="20" spans="1:58">
      <c r="A20" s="56" t="s">
        <v>60</v>
      </c>
      <c r="B20" s="162">
        <v>52</v>
      </c>
      <c r="C20" s="56" t="s">
        <v>62</v>
      </c>
      <c r="D20" s="163">
        <v>24</v>
      </c>
      <c r="E20" s="59" t="s">
        <v>63</v>
      </c>
      <c r="F20" s="25"/>
      <c r="G20" s="25"/>
      <c r="H20" s="25"/>
      <c r="I20" s="25"/>
      <c r="J20" s="25"/>
      <c r="K20" s="25"/>
      <c r="L20" s="25"/>
      <c r="M20" s="25"/>
      <c r="N20" s="25"/>
      <c r="S20" s="25"/>
      <c r="T20" s="159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</row>
    <row r="21" spans="1:58">
      <c r="A21" s="56"/>
      <c r="B21" s="56"/>
      <c r="C21" s="56"/>
      <c r="D21" s="56"/>
      <c r="E21" s="56"/>
      <c r="H21" s="27"/>
      <c r="I21" s="27"/>
      <c r="J21" s="27"/>
      <c r="K21" s="27"/>
      <c r="L21" s="27"/>
      <c r="M21" s="27"/>
      <c r="N21" s="27"/>
      <c r="O21" s="67" t="s">
        <v>138</v>
      </c>
      <c r="T21" s="159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</row>
    <row r="22" spans="1:58">
      <c r="A22" s="56" t="s">
        <v>61</v>
      </c>
      <c r="B22" s="163">
        <v>9</v>
      </c>
      <c r="C22" s="56" t="s">
        <v>62</v>
      </c>
      <c r="D22" s="163">
        <v>44</v>
      </c>
      <c r="E22" s="59" t="s">
        <v>63</v>
      </c>
      <c r="O22" s="24" t="s">
        <v>125</v>
      </c>
      <c r="S22" s="27"/>
      <c r="T22" s="159"/>
    </row>
    <row r="23" spans="1:58">
      <c r="A23" s="60"/>
      <c r="B23" s="60"/>
      <c r="C23" s="60"/>
      <c r="D23" s="60"/>
      <c r="E23" s="59"/>
      <c r="P23" s="25"/>
      <c r="Q23" s="25"/>
      <c r="T23" s="159"/>
    </row>
    <row r="24" spans="1:58">
      <c r="A24" s="58" t="s">
        <v>65</v>
      </c>
      <c r="B24" s="58" t="s">
        <v>66</v>
      </c>
      <c r="C24" s="58" t="s">
        <v>67</v>
      </c>
      <c r="D24" s="58" t="s">
        <v>73</v>
      </c>
      <c r="E24" s="56"/>
      <c r="O24" s="67" t="s">
        <v>139</v>
      </c>
      <c r="T24" s="159"/>
    </row>
    <row r="25" spans="1:58">
      <c r="A25" s="58">
        <f>DAY(A16)</f>
        <v>16</v>
      </c>
      <c r="B25" s="58">
        <f>MONTH(A16)</f>
        <v>9</v>
      </c>
      <c r="C25" s="58">
        <f>YEAR(A16)</f>
        <v>2022</v>
      </c>
      <c r="D25" s="97">
        <f>(B18+D18/60)/24</f>
        <v>0.8305555555555556</v>
      </c>
      <c r="E25" s="56"/>
      <c r="O25" s="24" t="s">
        <v>130</v>
      </c>
      <c r="T25" s="159"/>
    </row>
    <row r="26" spans="1:58">
      <c r="A26" s="58"/>
      <c r="B26" s="58"/>
      <c r="C26" s="58"/>
      <c r="D26" s="58"/>
      <c r="E26" s="59"/>
      <c r="O26" s="24" t="s">
        <v>126</v>
      </c>
      <c r="T26" s="159"/>
    </row>
    <row r="27" spans="1:58">
      <c r="A27" s="58" t="s">
        <v>60</v>
      </c>
      <c r="B27" s="58" t="s">
        <v>61</v>
      </c>
      <c r="C27" s="58"/>
      <c r="D27" s="58"/>
      <c r="E27" s="56"/>
      <c r="O27" s="24" t="s">
        <v>142</v>
      </c>
      <c r="T27" s="159"/>
    </row>
    <row r="28" spans="1:58">
      <c r="A28" s="61">
        <f>B20+D20/60</f>
        <v>52.4</v>
      </c>
      <c r="B28" s="61">
        <f>B22+D22/60</f>
        <v>9.7333333333333325</v>
      </c>
      <c r="C28" s="58"/>
      <c r="D28" s="58"/>
      <c r="E28" s="56"/>
      <c r="O28" s="24" t="s">
        <v>127</v>
      </c>
      <c r="T28" s="159"/>
    </row>
    <row r="29" spans="1:58">
      <c r="A29" s="56"/>
      <c r="B29" s="56"/>
      <c r="C29" s="56"/>
      <c r="D29" s="56"/>
      <c r="E29" s="56"/>
      <c r="G29" s="66">
        <f>A16</f>
        <v>44820</v>
      </c>
      <c r="H29" s="79">
        <f>D25</f>
        <v>0.8305555555555556</v>
      </c>
      <c r="I29" s="80" t="s">
        <v>133</v>
      </c>
      <c r="J29" s="82">
        <f>Berechnung!J53</f>
        <v>2.288601111718469E-4</v>
      </c>
      <c r="K29" s="66">
        <f>A16</f>
        <v>44820</v>
      </c>
      <c r="L29" s="79">
        <f>D25</f>
        <v>0.8305555555555556</v>
      </c>
      <c r="M29" s="80" t="s">
        <v>131</v>
      </c>
      <c r="N29" s="81">
        <f>Berechnung!K53</f>
        <v>60.477247462477926</v>
      </c>
      <c r="T29" s="159"/>
    </row>
    <row r="30" spans="1:58">
      <c r="A30" s="174"/>
      <c r="B30" s="174"/>
      <c r="C30" s="176">
        <v>1</v>
      </c>
      <c r="D30" s="174" t="s">
        <v>49</v>
      </c>
      <c r="E30" s="174"/>
      <c r="G30" s="142"/>
      <c r="H30" s="143">
        <f>L6</f>
        <v>0.91388888888888897</v>
      </c>
      <c r="I30" s="24" t="str">
        <f>M6</f>
        <v>MESZ</v>
      </c>
      <c r="L30" s="143">
        <f>L6</f>
        <v>0.91388888888888897</v>
      </c>
      <c r="M30" s="24" t="str">
        <f>M6</f>
        <v>MESZ</v>
      </c>
      <c r="O30" s="24" t="s">
        <v>140</v>
      </c>
      <c r="T30" s="159"/>
    </row>
    <row r="31" spans="1:58">
      <c r="A31" s="174"/>
      <c r="B31" s="174"/>
      <c r="C31" s="174"/>
      <c r="D31" s="174"/>
      <c r="E31" s="174"/>
      <c r="F31" s="56"/>
      <c r="O31" s="24" t="s">
        <v>170</v>
      </c>
      <c r="T31" s="159"/>
    </row>
    <row r="32" spans="1:58">
      <c r="A32" s="175"/>
      <c r="B32" s="175"/>
      <c r="C32" s="177">
        <v>2</v>
      </c>
      <c r="D32" s="174" t="s">
        <v>49</v>
      </c>
      <c r="E32" s="174"/>
      <c r="T32" s="159"/>
    </row>
    <row r="33" spans="1:20">
      <c r="E33" s="56"/>
      <c r="T33" s="159"/>
    </row>
    <row r="34" spans="1:20">
      <c r="A34" s="56" t="s">
        <v>117</v>
      </c>
      <c r="E34" s="56"/>
      <c r="T34" s="159"/>
    </row>
    <row r="35" spans="1:20">
      <c r="A35" s="98">
        <f>A16</f>
        <v>44820</v>
      </c>
      <c r="B35" s="56"/>
      <c r="C35" s="56"/>
      <c r="D35" s="56"/>
      <c r="E35" s="56"/>
      <c r="T35" s="159"/>
    </row>
    <row r="36" spans="1:20">
      <c r="A36" s="141" t="s">
        <v>72</v>
      </c>
      <c r="B36" s="141"/>
      <c r="C36" s="146">
        <f>(B18+D18/60)/24</f>
        <v>0.8305555555555556</v>
      </c>
      <c r="D36" s="140" t="s">
        <v>73</v>
      </c>
      <c r="E36" s="140"/>
      <c r="T36" s="159"/>
    </row>
    <row r="37" spans="1:20">
      <c r="A37" s="141"/>
      <c r="B37" s="141"/>
      <c r="C37" s="152">
        <f>L6</f>
        <v>0.91388888888888897</v>
      </c>
      <c r="D37" s="141" t="str">
        <f>M6</f>
        <v>MESZ</v>
      </c>
      <c r="E37" s="141"/>
      <c r="T37" s="159"/>
    </row>
    <row r="38" spans="1:20">
      <c r="A38" s="140" t="s">
        <v>52</v>
      </c>
      <c r="B38" s="140"/>
      <c r="C38" s="147">
        <f>Berechnung!I53</f>
        <v>-0.57360008458466327</v>
      </c>
      <c r="D38" s="140" t="s">
        <v>62</v>
      </c>
      <c r="E38" s="140"/>
      <c r="T38" s="159"/>
    </row>
    <row r="39" spans="1:20">
      <c r="A39" s="140" t="s">
        <v>53</v>
      </c>
      <c r="B39" s="140"/>
      <c r="C39" s="148">
        <f>Berechnung!J53</f>
        <v>2.288601111718469E-4</v>
      </c>
      <c r="D39" s="140" t="s">
        <v>62</v>
      </c>
      <c r="E39" s="140"/>
      <c r="T39" s="159"/>
    </row>
    <row r="40" spans="1:20">
      <c r="A40" s="140" t="s">
        <v>54</v>
      </c>
      <c r="B40" s="149" t="str">
        <f>Berechnung!K58</f>
        <v>â</v>
      </c>
      <c r="C40" s="147">
        <f>Berechnung!K53</f>
        <v>60.477247462477926</v>
      </c>
      <c r="D40" s="140" t="s">
        <v>68</v>
      </c>
      <c r="E40" s="141"/>
      <c r="T40" s="159"/>
    </row>
    <row r="41" spans="1:20">
      <c r="A41" s="140" t="s">
        <v>55</v>
      </c>
      <c r="B41" s="140"/>
      <c r="C41" s="147">
        <f>Berechnung!L53</f>
        <v>47.643885138441874</v>
      </c>
      <c r="D41" s="140" t="s">
        <v>62</v>
      </c>
      <c r="E41" s="140"/>
      <c r="T41" s="159"/>
    </row>
    <row r="42" spans="1:20">
      <c r="A42" s="140" t="s">
        <v>56</v>
      </c>
      <c r="B42" s="140"/>
      <c r="C42" s="150">
        <f>Berechnung!AW53</f>
        <v>399668.20085244888</v>
      </c>
      <c r="D42" s="140" t="s">
        <v>69</v>
      </c>
      <c r="E42" s="140"/>
      <c r="T42" s="159"/>
    </row>
    <row r="43" spans="1:20">
      <c r="A43" s="140" t="s">
        <v>57</v>
      </c>
      <c r="B43" s="140"/>
      <c r="C43" s="147">
        <f>Berechnung!AY53</f>
        <v>29.898066615931484</v>
      </c>
      <c r="D43" s="140" t="s">
        <v>163</v>
      </c>
      <c r="E43" s="140"/>
      <c r="T43" s="159"/>
    </row>
    <row r="44" spans="1:20">
      <c r="A44" s="140" t="s">
        <v>58</v>
      </c>
      <c r="B44" s="140"/>
      <c r="C44" s="147">
        <f>Berechnung!AI53</f>
        <v>24.56691228942827</v>
      </c>
      <c r="D44" s="140" t="s">
        <v>62</v>
      </c>
      <c r="E44" s="140"/>
      <c r="T44" s="159"/>
    </row>
    <row r="45" spans="1:20">
      <c r="A45" s="140" t="s">
        <v>59</v>
      </c>
      <c r="B45" s="140"/>
      <c r="C45" s="151">
        <f>INT(Berechnung!AJ53)</f>
        <v>4</v>
      </c>
      <c r="D45" s="140" t="s">
        <v>49</v>
      </c>
      <c r="E45" s="140"/>
      <c r="T45" s="159"/>
    </row>
    <row r="46" spans="1:20">
      <c r="A46" s="140"/>
      <c r="B46" s="140"/>
      <c r="C46" s="150">
        <f>(Berechnung!AJ53-INT(Berechnung!AJ53))*60</f>
        <v>40.548556655580384</v>
      </c>
      <c r="D46" s="140" t="s">
        <v>7</v>
      </c>
      <c r="E46" s="140"/>
      <c r="T46" s="159"/>
    </row>
    <row r="47" spans="1:20">
      <c r="E47" s="56"/>
      <c r="T47" s="159"/>
    </row>
    <row r="48" spans="1:20">
      <c r="A48" s="141" t="s">
        <v>158</v>
      </c>
      <c r="B48" s="144">
        <f>IFERROR('MA MD MU'!BB1450," - ")</f>
        <v>0.83055555555555605</v>
      </c>
      <c r="C48" s="141" t="s">
        <v>73</v>
      </c>
      <c r="D48" s="145">
        <f>B48+$C$32/24</f>
        <v>0.91388888888888942</v>
      </c>
      <c r="E48" s="140" t="str">
        <f>IF($C$32=2,"MESZ","MEZ")</f>
        <v>MESZ</v>
      </c>
      <c r="T48" s="159"/>
    </row>
    <row r="49" spans="1:20">
      <c r="A49" s="141" t="s">
        <v>159</v>
      </c>
      <c r="B49" s="144">
        <f>IFERROR('MA MD MU'!AY1450," - ")</f>
        <v>0.15763888888888899</v>
      </c>
      <c r="C49" s="141" t="s">
        <v>73</v>
      </c>
      <c r="D49" s="145">
        <f>B49+$C$32/24</f>
        <v>0.24097222222222231</v>
      </c>
      <c r="E49" s="140" t="str">
        <f>IF($C$32=2,"MESZ","MEZ")</f>
        <v>MESZ</v>
      </c>
      <c r="T49" s="159"/>
    </row>
    <row r="50" spans="1:20">
      <c r="A50" s="140" t="s">
        <v>160</v>
      </c>
      <c r="B50" s="145">
        <f>IFERROR('MA MD MU'!BC1450," - ")</f>
        <v>0.51354166666666701</v>
      </c>
      <c r="C50" s="140" t="s">
        <v>73</v>
      </c>
      <c r="D50" s="145">
        <f>B50+$C$32/24</f>
        <v>0.59687500000000038</v>
      </c>
      <c r="E50" s="140" t="str">
        <f>IF($C$32=2,"MESZ","MEZ")</f>
        <v>MESZ</v>
      </c>
      <c r="G50" s="66">
        <f>A16</f>
        <v>44820</v>
      </c>
      <c r="H50" s="79">
        <f>D25</f>
        <v>0.8305555555555556</v>
      </c>
      <c r="I50" s="80" t="s">
        <v>134</v>
      </c>
      <c r="J50" s="81">
        <f>Berechnung!L53</f>
        <v>47.643885138441874</v>
      </c>
      <c r="K50" s="66">
        <f>A16</f>
        <v>44820</v>
      </c>
      <c r="L50" s="79">
        <f>D25</f>
        <v>0.8305555555555556</v>
      </c>
      <c r="M50" s="80" t="s">
        <v>166</v>
      </c>
      <c r="N50" s="81">
        <f>Berechnung!AY53</f>
        <v>29.898066615931484</v>
      </c>
      <c r="O50" s="66">
        <f>A16</f>
        <v>44820</v>
      </c>
      <c r="P50" s="79">
        <f>D25</f>
        <v>0.8305555555555556</v>
      </c>
      <c r="Q50" s="80" t="s">
        <v>132</v>
      </c>
      <c r="R50" s="81">
        <f>Berechnung!AW53</f>
        <v>399668.20085244888</v>
      </c>
      <c r="S50" s="80" t="s">
        <v>69</v>
      </c>
      <c r="T50" s="159"/>
    </row>
    <row r="51" spans="1:20">
      <c r="A51" s="56"/>
      <c r="B51" s="56"/>
      <c r="C51" s="56"/>
      <c r="D51" s="56"/>
      <c r="E51" s="56"/>
      <c r="H51" s="143">
        <f>L6</f>
        <v>0.91388888888888897</v>
      </c>
      <c r="I51" s="24" t="str">
        <f>M6</f>
        <v>MESZ</v>
      </c>
      <c r="L51" s="143">
        <f>L6</f>
        <v>0.91388888888888897</v>
      </c>
      <c r="M51" s="24" t="str">
        <f>M6</f>
        <v>MESZ</v>
      </c>
      <c r="P51" s="143">
        <f>L6</f>
        <v>0.91388888888888897</v>
      </c>
      <c r="Q51" s="24" t="str">
        <f>M6</f>
        <v>MESZ</v>
      </c>
      <c r="T51" s="159"/>
    </row>
    <row r="52" spans="1:20">
      <c r="A52" s="56"/>
      <c r="B52" s="56"/>
      <c r="C52" s="56"/>
      <c r="D52" s="56"/>
      <c r="E52" s="56"/>
      <c r="T52" s="159"/>
    </row>
    <row r="53" spans="1:20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59"/>
    </row>
    <row r="54" spans="1:20">
      <c r="T54" s="96"/>
    </row>
    <row r="55" spans="1:20">
      <c r="T55" s="96"/>
    </row>
    <row r="56" spans="1:20">
      <c r="T56" s="96"/>
    </row>
    <row r="57" spans="1:20">
      <c r="T57" s="96"/>
    </row>
    <row r="58" spans="1:20">
      <c r="T58" s="96"/>
    </row>
    <row r="59" spans="1:20">
      <c r="T59" s="96"/>
    </row>
    <row r="60" spans="1:20">
      <c r="T60" s="96"/>
    </row>
    <row r="61" spans="1:20">
      <c r="T61" s="96"/>
    </row>
    <row r="62" spans="1:20">
      <c r="T62" s="96"/>
    </row>
    <row r="63" spans="1:20">
      <c r="T63" s="96"/>
    </row>
    <row r="64" spans="1:20">
      <c r="T64" s="96"/>
    </row>
    <row r="65" spans="20:20">
      <c r="T65" s="96"/>
    </row>
    <row r="66" spans="20:20">
      <c r="T66" s="96"/>
    </row>
    <row r="67" spans="20:20">
      <c r="T67" s="96"/>
    </row>
    <row r="68" spans="20:20">
      <c r="T68" s="96"/>
    </row>
    <row r="69" spans="20:20">
      <c r="T69" s="96"/>
    </row>
    <row r="70" spans="20:20">
      <c r="T70" s="96"/>
    </row>
    <row r="71" spans="20:20">
      <c r="T71" s="96"/>
    </row>
    <row r="72" spans="20:20">
      <c r="T72" s="96"/>
    </row>
    <row r="73" spans="20:20">
      <c r="T73" s="96"/>
    </row>
    <row r="74" spans="20:20">
      <c r="T74" s="96"/>
    </row>
    <row r="75" spans="20:20">
      <c r="T75" s="96"/>
    </row>
    <row r="76" spans="20:20">
      <c r="T76" s="96"/>
    </row>
    <row r="77" spans="20:20">
      <c r="T77" s="96"/>
    </row>
    <row r="78" spans="20:20">
      <c r="T78" s="96"/>
    </row>
    <row r="79" spans="20:20">
      <c r="T79" s="96"/>
    </row>
    <row r="80" spans="20:20">
      <c r="T80" s="96"/>
    </row>
    <row r="81" spans="20:20">
      <c r="T81" s="96"/>
    </row>
    <row r="82" spans="20:20">
      <c r="T82" s="96"/>
    </row>
    <row r="83" spans="20:20">
      <c r="T83" s="96"/>
    </row>
    <row r="84" spans="20:20">
      <c r="T84" s="96"/>
    </row>
    <row r="85" spans="20:20">
      <c r="T85" s="96"/>
    </row>
    <row r="86" spans="20:20">
      <c r="T86" s="96"/>
    </row>
    <row r="87" spans="20:20">
      <c r="T87" s="96"/>
    </row>
    <row r="88" spans="20:20">
      <c r="T88" s="96"/>
    </row>
    <row r="89" spans="20:20">
      <c r="T89" s="96"/>
    </row>
    <row r="90" spans="20:20">
      <c r="T90" s="96"/>
    </row>
    <row r="91" spans="20:20">
      <c r="T91" s="96"/>
    </row>
    <row r="92" spans="20:20">
      <c r="T92" s="96"/>
    </row>
    <row r="93" spans="20:20">
      <c r="T93" s="96"/>
    </row>
    <row r="94" spans="20:20">
      <c r="T94" s="96"/>
    </row>
    <row r="95" spans="20:20">
      <c r="T95" s="96"/>
    </row>
    <row r="96" spans="20:20">
      <c r="T96" s="96"/>
    </row>
    <row r="97" spans="20:20">
      <c r="T97" s="96"/>
    </row>
    <row r="98" spans="20:20">
      <c r="T98" s="96"/>
    </row>
    <row r="99" spans="20:20">
      <c r="T99" s="96"/>
    </row>
    <row r="100" spans="20:20">
      <c r="T100" s="96"/>
    </row>
    <row r="101" spans="20:20">
      <c r="T101" s="96"/>
    </row>
    <row r="102" spans="20:20">
      <c r="T102" s="96"/>
    </row>
    <row r="103" spans="20:20">
      <c r="T103" s="96"/>
    </row>
    <row r="104" spans="20:20">
      <c r="T104" s="96"/>
    </row>
    <row r="105" spans="20:20">
      <c r="T105" s="96"/>
    </row>
    <row r="106" spans="20:20">
      <c r="T106" s="96"/>
    </row>
    <row r="107" spans="20:20">
      <c r="T107" s="96"/>
    </row>
    <row r="108" spans="20:20">
      <c r="T108" s="96"/>
    </row>
    <row r="109" spans="20:20">
      <c r="T109" s="96"/>
    </row>
    <row r="110" spans="20:20">
      <c r="T110" s="96"/>
    </row>
    <row r="111" spans="20:20">
      <c r="T111" s="96"/>
    </row>
    <row r="112" spans="20:20">
      <c r="T112" s="96"/>
    </row>
    <row r="113" spans="20:20">
      <c r="T113" s="96"/>
    </row>
    <row r="114" spans="20:20">
      <c r="T114" s="96"/>
    </row>
    <row r="115" spans="20:20">
      <c r="T115" s="96"/>
    </row>
    <row r="116" spans="20:20">
      <c r="T116" s="96"/>
    </row>
    <row r="117" spans="20:20">
      <c r="T117" s="96"/>
    </row>
    <row r="118" spans="20:20">
      <c r="T118" s="96"/>
    </row>
    <row r="119" spans="20:20">
      <c r="T119" s="96"/>
    </row>
    <row r="120" spans="20:20">
      <c r="T120" s="96"/>
    </row>
    <row r="121" spans="20:20">
      <c r="T121" s="96"/>
    </row>
    <row r="122" spans="20:20">
      <c r="T122" s="96"/>
    </row>
    <row r="123" spans="20:20">
      <c r="T123" s="96"/>
    </row>
    <row r="124" spans="20:20">
      <c r="T124" s="96"/>
    </row>
    <row r="125" spans="20:20">
      <c r="T125" s="96"/>
    </row>
    <row r="126" spans="20:20">
      <c r="T126" s="96"/>
    </row>
    <row r="127" spans="20:20">
      <c r="T127" s="96"/>
    </row>
    <row r="128" spans="20:20">
      <c r="T128" s="96"/>
    </row>
    <row r="129" spans="20:20">
      <c r="T129" s="96"/>
    </row>
    <row r="130" spans="20:20">
      <c r="T130" s="96"/>
    </row>
    <row r="131" spans="20:20">
      <c r="T131" s="96"/>
    </row>
    <row r="132" spans="20:20">
      <c r="T132" s="96"/>
    </row>
    <row r="133" spans="20:20">
      <c r="T133" s="96"/>
    </row>
    <row r="134" spans="20:20">
      <c r="T134" s="96"/>
    </row>
    <row r="135" spans="20:20">
      <c r="T135" s="96"/>
    </row>
    <row r="136" spans="20:20">
      <c r="T136" s="96"/>
    </row>
    <row r="137" spans="20:20">
      <c r="T137" s="96"/>
    </row>
    <row r="138" spans="20:20">
      <c r="T138" s="96"/>
    </row>
    <row r="139" spans="20:20">
      <c r="T139" s="96"/>
    </row>
    <row r="140" spans="20:20">
      <c r="T140" s="96"/>
    </row>
    <row r="141" spans="20:20">
      <c r="T141" s="96"/>
    </row>
    <row r="142" spans="20:20">
      <c r="T142" s="96"/>
    </row>
    <row r="143" spans="20:20">
      <c r="T143" s="96"/>
    </row>
    <row r="144" spans="20:20">
      <c r="T144" s="96"/>
    </row>
    <row r="145" spans="20:20">
      <c r="T145" s="96"/>
    </row>
    <row r="146" spans="20:20">
      <c r="T146" s="96"/>
    </row>
    <row r="147" spans="20:20">
      <c r="T147" s="96"/>
    </row>
    <row r="148" spans="20:20">
      <c r="T148" s="96"/>
    </row>
    <row r="149" spans="20:20">
      <c r="T149" s="96"/>
    </row>
    <row r="150" spans="20:20">
      <c r="T150" s="96"/>
    </row>
    <row r="151" spans="20:20">
      <c r="T151" s="96"/>
    </row>
    <row r="152" spans="20:20">
      <c r="T152" s="96"/>
    </row>
    <row r="153" spans="20:20">
      <c r="T153" s="96"/>
    </row>
    <row r="154" spans="20:20">
      <c r="T154" s="96"/>
    </row>
    <row r="155" spans="20:20">
      <c r="T155" s="96"/>
    </row>
    <row r="156" spans="20:20">
      <c r="T156" s="96"/>
    </row>
    <row r="157" spans="20:20">
      <c r="T157" s="96"/>
    </row>
    <row r="158" spans="20:20">
      <c r="T158" s="96"/>
    </row>
  </sheetData>
  <sheetProtection password="B62D" sheet="1" objects="1" scenarios="1" selectLockedCells="1"/>
  <pageMargins left="0" right="0" top="0.39370078740157477" bottom="0.39370078740157477" header="0" footer="0"/>
  <pageSetup paperSize="9" orientation="portrait" r:id="rId1"/>
  <headerFooter>
    <oddHeader>&amp;C&amp;A</oddHeader>
    <oddFooter>&amp;CSeite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locked="0" defaultSize="0" autoFill="0" autoLine="0" autoPict="0">
                <anchor moveWithCells="1">
                  <from>
                    <xdr:col>0</xdr:col>
                    <xdr:colOff>247650</xdr:colOff>
                    <xdr:row>29</xdr:row>
                    <xdr:rowOff>0</xdr:rowOff>
                  </from>
                  <to>
                    <xdr:col>1</xdr:col>
                    <xdr:colOff>247650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locked="0" defaultSize="0" autoFill="0" autoLine="0" autoPict="0">
                <anchor moveWithCells="1">
                  <from>
                    <xdr:col>0</xdr:col>
                    <xdr:colOff>266700</xdr:colOff>
                    <xdr:row>30</xdr:row>
                    <xdr:rowOff>190500</xdr:rowOff>
                  </from>
                  <to>
                    <xdr:col>1</xdr:col>
                    <xdr:colOff>266700</xdr:colOff>
                    <xdr:row>32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61"/>
  <sheetViews>
    <sheetView workbookViewId="0">
      <selection activeCell="H10" sqref="H10"/>
    </sheetView>
  </sheetViews>
  <sheetFormatPr baseColWidth="10" defaultRowHeight="15"/>
  <cols>
    <col min="1" max="1" width="8.44140625" style="7" customWidth="1"/>
    <col min="2" max="2" width="8.109375" style="12" customWidth="1"/>
    <col min="3" max="3" width="8.33203125" style="14" customWidth="1"/>
    <col min="4" max="4" width="3" style="14" customWidth="1"/>
    <col min="5" max="5" width="8.44140625" style="15" customWidth="1"/>
    <col min="6" max="6" width="9" style="12" customWidth="1"/>
    <col min="7" max="7" width="7.109375" style="12" customWidth="1"/>
    <col min="8" max="8" width="18.44140625" style="12" customWidth="1"/>
    <col min="9" max="9" width="10.6640625" style="8" customWidth="1"/>
    <col min="10" max="10" width="14.44140625" style="16" customWidth="1"/>
    <col min="11" max="11" width="13" style="16" customWidth="1"/>
    <col min="12" max="12" width="15" style="17" customWidth="1"/>
    <col min="13" max="13" width="5.44140625" style="17" customWidth="1"/>
    <col min="14" max="14" width="16.77734375" style="14" customWidth="1"/>
    <col min="15" max="15" width="14.33203125" style="19" customWidth="1"/>
    <col min="16" max="16" width="10" style="14" customWidth="1"/>
    <col min="17" max="17" width="12.109375" style="5" customWidth="1"/>
    <col min="18" max="18" width="14.109375" style="14" customWidth="1"/>
    <col min="19" max="19" width="10.44140625" style="6" customWidth="1"/>
    <col min="20" max="20" width="8.33203125" style="6" customWidth="1"/>
    <col min="21" max="22" width="8.44140625" style="6" customWidth="1"/>
    <col min="23" max="23" width="8.33203125" style="6" customWidth="1"/>
    <col min="24" max="24" width="10.109375" style="7" customWidth="1"/>
    <col min="25" max="25" width="10.44140625" style="8" customWidth="1"/>
    <col min="26" max="26" width="11" style="7" customWidth="1"/>
    <col min="27" max="27" width="11.6640625" style="11" customWidth="1"/>
    <col min="28" max="28" width="10.33203125" style="7" customWidth="1"/>
    <col min="29" max="29" width="8.109375" style="7" customWidth="1"/>
    <col min="30" max="30" width="9.109375" style="7" customWidth="1"/>
    <col min="31" max="31" width="9.6640625" style="7" customWidth="1"/>
    <col min="32" max="32" width="9" style="7" customWidth="1"/>
    <col min="33" max="33" width="9.109375" style="7" customWidth="1"/>
    <col min="34" max="34" width="9.44140625" style="7" customWidth="1"/>
    <col min="35" max="35" width="8.77734375" style="14" customWidth="1"/>
    <col min="36" max="36" width="9.109375" style="13" customWidth="1"/>
    <col min="37" max="37" width="10.109375" style="11" customWidth="1"/>
    <col min="38" max="38" width="16" style="6" customWidth="1"/>
    <col min="39" max="39" width="10.77734375" style="7" customWidth="1"/>
    <col min="40" max="40" width="8.77734375" style="6" customWidth="1"/>
    <col min="41" max="41" width="13.6640625" style="7" customWidth="1"/>
    <col min="42" max="42" width="10.6640625" style="11" customWidth="1"/>
    <col min="43" max="43" width="11.6640625" style="12" customWidth="1"/>
    <col min="44" max="44" width="11.44140625" style="6" customWidth="1"/>
    <col min="45" max="45" width="9.6640625" style="18" customWidth="1"/>
    <col min="46" max="46" width="7" style="9" customWidth="1"/>
    <col min="47" max="47" width="7.77734375" style="9" customWidth="1"/>
    <col min="48" max="48" width="14.77734375" style="9" customWidth="1"/>
    <col min="49" max="50" width="16.109375" style="10" customWidth="1"/>
    <col min="51" max="51" width="15.77734375" style="11" customWidth="1"/>
    <col min="52" max="52" width="20.6640625" style="12" customWidth="1"/>
    <col min="53" max="53" width="21" style="12" customWidth="1"/>
    <col min="54" max="54" width="17.6640625" style="12" customWidth="1"/>
    <col min="55" max="56" width="16.44140625" style="12" customWidth="1"/>
    <col min="57" max="57" width="14.109375" style="12" customWidth="1"/>
    <col min="58" max="58" width="52.109375" style="12" customWidth="1"/>
    <col min="59" max="67" width="14.109375" style="12" customWidth="1"/>
  </cols>
  <sheetData>
    <row r="1" spans="1:67" ht="15.75">
      <c r="A1" s="26" t="s">
        <v>70</v>
      </c>
      <c r="B1" s="26" t="s">
        <v>118</v>
      </c>
      <c r="C1" s="30" t="s">
        <v>8</v>
      </c>
      <c r="D1" s="30"/>
      <c r="E1" s="31" t="s">
        <v>64</v>
      </c>
      <c r="F1" s="31" t="s">
        <v>66</v>
      </c>
      <c r="G1" s="31" t="s">
        <v>67</v>
      </c>
      <c r="H1" s="31" t="s">
        <v>60</v>
      </c>
      <c r="I1" s="32" t="s">
        <v>52</v>
      </c>
      <c r="J1" s="33" t="s">
        <v>53</v>
      </c>
      <c r="K1" s="33" t="s">
        <v>119</v>
      </c>
      <c r="L1" s="32" t="s">
        <v>55</v>
      </c>
      <c r="M1" s="32"/>
      <c r="N1" s="30" t="s">
        <v>12</v>
      </c>
      <c r="O1" s="34" t="s">
        <v>13</v>
      </c>
      <c r="P1" s="30" t="s">
        <v>14</v>
      </c>
      <c r="Q1" s="35" t="s">
        <v>15</v>
      </c>
      <c r="R1" s="30" t="s">
        <v>16</v>
      </c>
      <c r="S1" s="36" t="s">
        <v>17</v>
      </c>
      <c r="T1" s="36" t="s">
        <v>18</v>
      </c>
      <c r="U1" s="37" t="s">
        <v>19</v>
      </c>
      <c r="V1" s="38" t="s">
        <v>20</v>
      </c>
      <c r="W1" s="38" t="s">
        <v>21</v>
      </c>
      <c r="X1" s="39" t="s">
        <v>22</v>
      </c>
      <c r="Y1" s="40" t="s">
        <v>23</v>
      </c>
      <c r="Z1" s="26" t="s">
        <v>24</v>
      </c>
      <c r="AA1" s="30" t="s">
        <v>25</v>
      </c>
      <c r="AB1" s="26" t="s">
        <v>26</v>
      </c>
      <c r="AC1" s="39" t="s">
        <v>27</v>
      </c>
      <c r="AD1" s="39" t="s">
        <v>28</v>
      </c>
      <c r="AE1" s="39" t="s">
        <v>29</v>
      </c>
      <c r="AF1" s="39" t="s">
        <v>30</v>
      </c>
      <c r="AG1" s="39" t="s">
        <v>31</v>
      </c>
      <c r="AH1" s="39" t="s">
        <v>32</v>
      </c>
      <c r="AI1" s="86" t="s">
        <v>33</v>
      </c>
      <c r="AJ1" s="90" t="s">
        <v>34</v>
      </c>
      <c r="AK1" s="30" t="s">
        <v>35</v>
      </c>
      <c r="AL1" s="36" t="s">
        <v>36</v>
      </c>
      <c r="AM1" s="26" t="s">
        <v>37</v>
      </c>
      <c r="AN1" s="36" t="s">
        <v>38</v>
      </c>
      <c r="AO1" s="26" t="s">
        <v>39</v>
      </c>
      <c r="AP1" s="30" t="s">
        <v>40</v>
      </c>
      <c r="AQ1" s="36" t="s">
        <v>41</v>
      </c>
      <c r="AR1" s="36" t="s">
        <v>42</v>
      </c>
      <c r="AS1" s="40" t="s">
        <v>43</v>
      </c>
      <c r="AT1" s="41">
        <v>1</v>
      </c>
      <c r="AU1" s="41">
        <v>2</v>
      </c>
      <c r="AV1" s="42" t="s">
        <v>44</v>
      </c>
      <c r="AW1" s="43" t="s">
        <v>45</v>
      </c>
      <c r="AX1" s="84" t="s">
        <v>120</v>
      </c>
      <c r="AY1" s="86" t="s">
        <v>121</v>
      </c>
      <c r="BG1" s="3"/>
      <c r="BH1" s="3"/>
      <c r="BI1" s="3"/>
      <c r="BJ1" s="3"/>
      <c r="BK1" s="3"/>
      <c r="BL1" s="3"/>
      <c r="BM1" s="3"/>
      <c r="BN1" s="3"/>
      <c r="BO1" s="3"/>
    </row>
    <row r="2" spans="1:67" ht="15.75">
      <c r="A2" s="39">
        <v>0</v>
      </c>
      <c r="B2" s="39">
        <v>0</v>
      </c>
      <c r="C2" s="44">
        <f>A2+B2/60</f>
        <v>0</v>
      </c>
      <c r="D2" s="43">
        <v>0</v>
      </c>
      <c r="E2" s="45">
        <f>Eingabe!$A$25</f>
        <v>16</v>
      </c>
      <c r="F2" s="45">
        <f>Eingabe!$B$25</f>
        <v>9</v>
      </c>
      <c r="G2" s="45">
        <f>Eingabe!$C$25</f>
        <v>2022</v>
      </c>
      <c r="H2" s="45">
        <f>Eingabe!$A$28</f>
        <v>52.4</v>
      </c>
      <c r="I2" s="32">
        <f t="shared" ref="I2:I33" si="0">AO2</f>
        <v>37.834093343052167</v>
      </c>
      <c r="J2" s="33">
        <f t="shared" ref="J2:J33" si="1">I2+1.02/(TAN($H$6*(I2+10.3/(I2+5.11)))*60)</f>
        <v>37.855794567060606</v>
      </c>
      <c r="K2" s="32">
        <f t="shared" ref="K2:K33" si="2">100*(1+COS($H$6*AS2))/2</f>
        <v>68.229283565064776</v>
      </c>
      <c r="L2" s="32">
        <f t="shared" ref="L2:L33" si="3">IF(AK2&gt;180, AV2-180,AV2+180)</f>
        <v>104.40498886853618</v>
      </c>
      <c r="M2" s="94">
        <v>180</v>
      </c>
      <c r="N2" s="44">
        <f>INT(365.25*IF(F2&gt;2,G2+4716,G2-1+4716))+INT(30.6001*IF(F2&gt;2,F2+1,F2+12+1))+E2+C2/24+2-INT(IF(F2&gt;2,G2,G2-1)/100)+INT(INT(IF(F2&gt;2,G2,G2-1)/100)/4)-1524.5</f>
        <v>2459838.5</v>
      </c>
      <c r="O2" s="46">
        <f t="shared" ref="O2:O33" si="4">(N2-2451545)/36525</f>
        <v>0.22706365503080081</v>
      </c>
      <c r="P2" s="44">
        <f>MOD(280.46061837+360.98564736629*(N2-2451545)+0.000387933*O2^2-O2^3/38710000+$H$4,360)</f>
        <v>4.6604040302336216</v>
      </c>
      <c r="Q2" s="37">
        <f t="shared" ref="Q2:Q33" si="5">0.606433+1336.855225*O2 - INT(0.606433+1336.855225*O2)</f>
        <v>0.15766663552358295</v>
      </c>
      <c r="R2" s="44">
        <f t="shared" ref="R2:R33" si="6">22640*SIN(S2)-4586*SIN(S2-2*U2)+2370*SIN(2*U2)+769*SIN(2*S2)-668*SIN(T2)-412*SIN(2*V2)-212*SIN(2*S2-2*U2)-206*SIN(S2+T2-2*U2)+192*SIN(S2+2*U2)-165*SIN(T2-2*U2)-125*SIN(U2)-110*SIN(S2+T2)+148*SIN(S2-T2)-55*SIN(2*V2-2*U2)</f>
        <v>18444.754201819738</v>
      </c>
      <c r="S2" s="38">
        <f t="shared" ref="S2:S33" si="7">2*PI()*(0.374897+1325.55241*O2 - INT(0.374897+1325.55241*O2))</f>
        <v>2.2598867650561658</v>
      </c>
      <c r="T2" s="47">
        <f t="shared" ref="T2:T33" si="8">2*PI()*(0.993133+99.997361*O2 - INT(0.993133+99.997361*O2))</f>
        <v>4.3913137004542424</v>
      </c>
      <c r="U2" s="47">
        <f t="shared" ref="U2:U33" si="9">2*PI()*(0.827361+1236.853086*O2 - INT(0.827361+1236.853086*O2))</f>
        <v>4.2206885330452755</v>
      </c>
      <c r="V2" s="47">
        <f t="shared" ref="V2:V33" si="10">2*PI()*(0.259086+1342.227825*O2 - INT(0.259086+1342.227825*O2))</f>
        <v>0.19001501275798371</v>
      </c>
      <c r="W2" s="47">
        <f t="shared" ref="W2:W33" si="11">V2+(R2+412*SIN(2*V2)+541*SIN(T2))/206264.8062</f>
        <v>0.27768984291307175</v>
      </c>
      <c r="X2" s="47">
        <f t="shared" ref="X2:X33" si="12">V2-2*U2</f>
        <v>-8.2513620533325671</v>
      </c>
      <c r="Y2" s="40">
        <f t="shared" ref="Y2:Y33" si="13">-526*SIN(X2)+44*SIN(S2+X2)-31*SIN(-S2+X2)-23*SIN(T2+X2)+11*SIN(-T2+X2)-25*SIN(-2*S2+V2)+21*SIN(-S2+V2)</f>
        <v>412.62396590912454</v>
      </c>
      <c r="Z2" s="48">
        <f t="shared" ref="Z2:Z33" si="14">2*PI()*(Q2+R2/1296000-INT(Q2+R2/1296000))</f>
        <v>1.0800713795716634</v>
      </c>
      <c r="AA2" s="44">
        <f t="shared" ref="AA2:AA33" si="15">Z2/$H$6</f>
        <v>61.883531622328675</v>
      </c>
      <c r="AB2" s="48">
        <f t="shared" ref="AB2:AB33" si="16">(18520*SIN(W2)+Y2)/206264.8062</f>
        <v>2.6614327266685334E-2</v>
      </c>
      <c r="AC2" s="47">
        <f t="shared" ref="AC2:AC33" si="17">COS(AB2)*COS(Z2)</f>
        <v>0.47109851512759865</v>
      </c>
      <c r="AD2" s="47">
        <f t="shared" ref="AD2:AD33" si="18">COS(AB2)*SIN(Z2)</f>
        <v>0.8816790991359239</v>
      </c>
      <c r="AE2" s="47">
        <f t="shared" ref="AE2:AE33" si="19">SIN(AB2)</f>
        <v>2.6611185457193771E-2</v>
      </c>
      <c r="AF2" s="47">
        <f t="shared" ref="AF2:AF33" si="20">COS($H$6*(23.4393-46.815*O2/3600))*AD2-SIN($H$6*(23.4393-46.815*O2/3600))*AE2</f>
        <v>0.79835870944799348</v>
      </c>
      <c r="AG2" s="47">
        <f t="shared" ref="AG2:AG33" si="21">SIN($H$6*(23.4393-46.815*O2/3600))*AD2+COS($H$6*(23.4393-46.815*O2/3600))*AE2</f>
        <v>0.37508607024669122</v>
      </c>
      <c r="AH2" s="47">
        <f t="shared" ref="AH2:AH33" si="22">SQRT(1-AG2*AG2)</f>
        <v>0.9269899891082396</v>
      </c>
      <c r="AI2" s="85">
        <f t="shared" ref="AI2:AI33" si="23">ATAN(AG2/AH2)/$H$6</f>
        <v>22.029632602422165</v>
      </c>
      <c r="AJ2" s="91">
        <f t="shared" ref="AJ2:AJ33" si="24">IF(24*ATAN(AF2/(AC2+AH2))/PI()&gt;0,24*ATAN(AF2/(AC2+AH2))/PI(),24*ATAN(AF2/(AC2+AH2))/PI()+24)</f>
        <v>3.9637223376610407</v>
      </c>
      <c r="AK2" s="44">
        <f t="shared" ref="AK2:AK33" si="25">IF(P2-15*AJ2&gt;0,P2-15*AJ2,360+P2-15*AJ2)</f>
        <v>305.204568965318</v>
      </c>
      <c r="AL2" s="37">
        <f t="shared" ref="AL2:AL33" si="26">0.950724+0.051818*COS(S2)+0.009531*COS(2*U2-S2)+0.007843*COS(2*U2)+0.002824*COS(2*S2)+0.000857*COS(2*U2+S2)+0.000533*COS(2*U2-T2)*(1-0.002495*(N2-2415020)/36525)+0.000401*COS(2*U2-T2-S2)*(1-0.002495*(N2-2415020)/36525)+0.00032*COS(S2-T2)*(1-0.002495*(N2-2415020)/36525)-0.000271*COS(U2)</f>
        <v>0.92166685024076578</v>
      </c>
      <c r="AM2" s="47">
        <f t="shared" ref="AM2:AM33" si="27">ASIN(COS($H$6*$H$2)*COS($H$6*AI2)*COS($H$6*AK2)+SIN($H$6*$H$2)*SIN($H$6*AI2))/$H$6</f>
        <v>38.55333636402559</v>
      </c>
      <c r="AN2" s="38">
        <f t="shared" ref="AN2:AN33" si="28">ASIN((0.9983271+0.0016764*COS($H$6*2*$H$2))*COS($H$6*AM2)*SIN($H$6*AL2))/$H$6</f>
        <v>0.7192430209734223</v>
      </c>
      <c r="AO2" s="38">
        <f t="shared" ref="AO2:AO33" si="29">AM2-AN2</f>
        <v>37.834093343052167</v>
      </c>
      <c r="AP2" s="44">
        <f t="shared" ref="AP2:AP33" si="30" xml:space="preserve"> MOD(280.4664567 + 360007.6982779*O2/10 + 0.03032028*O2^2/100 + O2^3/49931000,360)</f>
        <v>174.9328533533062</v>
      </c>
      <c r="AQ2" s="38">
        <f t="shared" ref="AQ2:AQ33" si="31" xml:space="preserve"> AP2 + (1.9146 - 0.004817*O2 - 0.000014*O2^2)*SIN(T2)+ (0.019993 - 0.000101*O2)*SIN(2*T2)+ 0.00029*SIN(3*T2)</f>
        <v>173.12926044189871</v>
      </c>
      <c r="AR2" s="38">
        <f t="shared" ref="AR2:AR33" si="32">ACOS(COS(Z2-$H$6*AQ2)*COS(AB2))/$H$6</f>
        <v>111.23784013289615</v>
      </c>
      <c r="AS2" s="40">
        <f t="shared" ref="AS2:AS33" si="33">180 - AR2 -0.1468*(1-0.0549*SIN(T2))*SIN($H$6*AR2)/(1-0.0167*SIN($H$6*AQ2))</f>
        <v>68.617913562806692</v>
      </c>
      <c r="AT2" s="49">
        <f t="shared" ref="AT2:AT33" si="34">SIN($H$6*AK2)</f>
        <v>-0.81709892901344749</v>
      </c>
      <c r="AU2" s="49">
        <f t="shared" ref="AU2:AU33" si="35">COS($H$6*AK2)*SIN($H$6*$H$2) - TAN($H$6*AI2)*COS($H$6*$H$2)</f>
        <v>0.20987118561148393</v>
      </c>
      <c r="AV2" s="49">
        <f>IF(OR(AND(AT2*AU2&gt;0), AND(AT2&lt;0,AU2&gt;0)), MOD(ATAN2(AU2,AT2)/$H$6+360,360),  ATAN2(AU2,AT2)/$H$6)</f>
        <v>284.40498886853618</v>
      </c>
      <c r="AW2" s="43">
        <f t="shared" ref="AW2:AW33" si="36" xml:space="preserve"> 385000.56 + (-20905355*COS(S2) - 3699111*COS(2*U2-S2) - 2955968*COS(2*U2) - 569925*COS(2*S2) + (1-0.002516*O2)*48888*COS(T2) - 3149*COS(2*V2)  +246158*COS(2*U2-2*S2) -(1-0.002516*O2)*152138*COS(2*U2-T2-S2) -170733*COS(2*U2+S2) -(1-0.002516*O2)*204586*COS(2*U2-T2) -(1-0.002516*O2)*129620*COS(T2-S2)  + 108743*COS(U2) +(1-0.002516*O2)*104755*COS(T2+S2) +10321*COS(2*U2-2*V2) +79661*COS(S2-2*V2) -34782*COS(4*U2-S2) -23210*COS(3*S2)  -21636*COS(4*U2-2*S2) +(1-0.002516*O2)*24208*COS(2*U2+T2-S2) +(1-0.002516*O2)*30824*COS(2*U2+T2) -8379*COS(U2-S2) -(1-0.002516*O2)*16675*COS(U2+T2)  -(1-0.002516*O2)*12831*COS(2*U2-T2+S2) -10445*COS(2*U2+2*S2) -11650*COS(4*U2) +14403*COS(2*U2-3*S2) -(1-0.002516*O2)*7003*COS(T2-2*S2)  + (1-0.002516*O2)*10056*COS(2*U2-T2-2*S2) +6322*COS(U2+S2) -(1-0.002516*O2)*(1-0.002516*O2)*9884*COS(2*U2-2*T2) +(1-0.002516*O2)*5751*COS(T2+2*S2) -(1-0.002516*O2)*(1-0.002516*O2)*4950*COS(2*U2-2*T2-S2)  +4130*COS(2*U2+S2-2*V2) -(1-0.002516*O2)*3958*COS(4*U2-T2-S2) +3258*COS(3*U2-S2) +(1-0.002516*O2)*2616*COS(2*U2+T2+S2) -(1-0.002516*O2)*1897*COS(4*U2-T2-2*S2)  -(1-0.002516*O2)*(1-0.002516*O2)*2117*COS(2*T2-S2) +(1-0.002516*O2)*(1-0.002516*O2)*2354*COS(2*U2+2*T2-S2) -1423*COS(4*U2+S2) -1117*COS(4*S2) -(1-0.002516*O2)*1571*COS(4*U2-T2)  -1739*COS(U2-2*S2) -4421*COS(2*S2-2*V2) +(1-0.002516*O2)*(1-0.002516*O2)*1165*COS(2*T2+S2) +8752*COS(2*U2-S2-2*V2))/1000</f>
        <v>396451.3373908819</v>
      </c>
      <c r="AX2" s="83">
        <f>AW2/1000</f>
        <v>396.45133739088192</v>
      </c>
      <c r="AY2" s="87">
        <f t="shared" ref="AY2:AY33" si="37">60*ATAN(3476/AW2)/$H$6</f>
        <v>30.140651468341808</v>
      </c>
      <c r="BG2" s="4"/>
      <c r="BH2" s="4"/>
      <c r="BI2" s="4"/>
      <c r="BJ2" s="4"/>
      <c r="BK2" s="4"/>
      <c r="BL2" s="4"/>
      <c r="BM2" s="4"/>
      <c r="BN2" s="4"/>
      <c r="BO2" s="4"/>
    </row>
    <row r="3" spans="1:67" ht="15.75">
      <c r="A3" s="39">
        <v>0</v>
      </c>
      <c r="B3" s="39">
        <v>30</v>
      </c>
      <c r="C3" s="44">
        <f t="shared" ref="C3:C33" si="38">A3+B3/60</f>
        <v>0.5</v>
      </c>
      <c r="D3" s="43">
        <v>0</v>
      </c>
      <c r="E3" s="39">
        <f t="shared" ref="E3:E54" si="39">$E$2</f>
        <v>16</v>
      </c>
      <c r="F3" s="39">
        <f t="shared" ref="F3:F50" si="40">F2</f>
        <v>9</v>
      </c>
      <c r="G3" s="39">
        <f t="shared" ref="G3:G54" si="41">$G$2</f>
        <v>2022</v>
      </c>
      <c r="H3" s="31" t="s">
        <v>61</v>
      </c>
      <c r="I3" s="32">
        <f t="shared" si="0"/>
        <v>42.148579466361937</v>
      </c>
      <c r="J3" s="33">
        <f t="shared" si="1"/>
        <v>42.167218697361207</v>
      </c>
      <c r="K3" s="32">
        <f t="shared" si="2"/>
        <v>68.038168725698483</v>
      </c>
      <c r="L3" s="32">
        <f t="shared" si="3"/>
        <v>111.26180654685118</v>
      </c>
      <c r="M3" s="94">
        <v>180</v>
      </c>
      <c r="N3" s="44">
        <f t="shared" ref="N3:N33" si="42">INT(365.25*IF(F3&gt;2,G3+4716,G3-1+4716))+INT(30.6001*IF(F3&gt;2,F3+1,F3+12+1))+E3+C3/24+2-INT(IF(F3&gt;2,G3,G3-1)/100)+INT(INT(IF(F3&gt;2,G3,G3-1)/100)/4)-1524.5</f>
        <v>2459838.5208333335</v>
      </c>
      <c r="O3" s="46">
        <f t="shared" si="4"/>
        <v>0.22706422541638571</v>
      </c>
      <c r="P3" s="44">
        <f t="shared" ref="P3:P33" si="43">MOD(280.46061837+360.98564736629*(N3-2451545)+0.000387933*O3^2-O3^3/38710000+$H$4,360)</f>
        <v>12.180938406381756</v>
      </c>
      <c r="Q3" s="37">
        <f t="shared" si="5"/>
        <v>0.15842915847304084</v>
      </c>
      <c r="R3" s="44">
        <f t="shared" si="6"/>
        <v>18375.990986398705</v>
      </c>
      <c r="S3" s="38">
        <f t="shared" si="7"/>
        <v>2.2646373305866456</v>
      </c>
      <c r="T3" s="47">
        <f t="shared" si="8"/>
        <v>4.3916720748291391</v>
      </c>
      <c r="U3" s="47">
        <f t="shared" si="9"/>
        <v>4.2251212145388957</v>
      </c>
      <c r="V3" s="47">
        <f t="shared" si="10"/>
        <v>0.1948253402799332</v>
      </c>
      <c r="W3" s="47">
        <f t="shared" si="11"/>
        <v>0.28218431148503276</v>
      </c>
      <c r="X3" s="47">
        <f t="shared" si="12"/>
        <v>-8.2554170887978575</v>
      </c>
      <c r="Y3" s="40">
        <f t="shared" si="13"/>
        <v>411.54136213976642</v>
      </c>
      <c r="Z3" s="47">
        <f t="shared" si="14"/>
        <v>1.0845290790881525</v>
      </c>
      <c r="AA3" s="44">
        <f t="shared" si="15"/>
        <v>62.138938990961009</v>
      </c>
      <c r="AB3" s="47">
        <f t="shared" si="16"/>
        <v>2.6996916450755127E-2</v>
      </c>
      <c r="AC3" s="47">
        <f t="shared" si="17"/>
        <v>0.46715879489988704</v>
      </c>
      <c r="AD3" s="47">
        <f t="shared" si="18"/>
        <v>0.88376128219034322</v>
      </c>
      <c r="AE3" s="47">
        <f t="shared" si="19"/>
        <v>2.6993637194084357E-2</v>
      </c>
      <c r="AF3" s="47">
        <f t="shared" si="20"/>
        <v>0.80011700511722594</v>
      </c>
      <c r="AG3" s="47">
        <f t="shared" si="21"/>
        <v>0.37626511726431183</v>
      </c>
      <c r="AH3" s="47">
        <f t="shared" si="22"/>
        <v>0.9265120406827283</v>
      </c>
      <c r="AI3" s="85">
        <f t="shared" si="23"/>
        <v>22.102526408589593</v>
      </c>
      <c r="AJ3" s="91">
        <f t="shared" si="24"/>
        <v>3.9813947313339555</v>
      </c>
      <c r="AK3" s="44">
        <f t="shared" si="25"/>
        <v>312.46001743637242</v>
      </c>
      <c r="AL3" s="38">
        <f t="shared" si="26"/>
        <v>0.92146321085399963</v>
      </c>
      <c r="AM3" s="47">
        <f t="shared" si="27"/>
        <v>42.822999612782986</v>
      </c>
      <c r="AN3" s="38">
        <f t="shared" si="28"/>
        <v>0.67442014642104764</v>
      </c>
      <c r="AO3" s="38">
        <f t="shared" si="29"/>
        <v>42.148579466361937</v>
      </c>
      <c r="AP3" s="44">
        <f t="shared" si="30"/>
        <v>174.9533876735386</v>
      </c>
      <c r="AQ3" s="38">
        <f t="shared" si="31"/>
        <v>173.14956725746853</v>
      </c>
      <c r="AR3" s="38">
        <f t="shared" si="32"/>
        <v>111.00260961977324</v>
      </c>
      <c r="AS3" s="40">
        <f t="shared" si="33"/>
        <v>68.852915137579728</v>
      </c>
      <c r="AT3" s="49">
        <f t="shared" si="34"/>
        <v>-0.73774860260210651</v>
      </c>
      <c r="AU3" s="49">
        <f t="shared" si="35"/>
        <v>0.28706976770782688</v>
      </c>
      <c r="AV3" s="49">
        <f t="shared" ref="AV3:AV33" si="44">IF(OR(AND(AT3*AU3&gt;0), AND(AT3&lt;0,AU3&gt;0)), MOD(ATAN2(AU3,AT3)/$H$6+360,360),  ATAN2(AU3,AT3)/$H$6)</f>
        <v>291.26180654685118</v>
      </c>
      <c r="AW3" s="43">
        <f t="shared" si="36"/>
        <v>396540.23361589317</v>
      </c>
      <c r="AX3" s="83">
        <f t="shared" ref="AX3:AX53" si="45">AW3/1000</f>
        <v>396.54023361589316</v>
      </c>
      <c r="AY3" s="87">
        <f t="shared" si="37"/>
        <v>30.133894895752057</v>
      </c>
    </row>
    <row r="4" spans="1:67" ht="15.75">
      <c r="A4" s="39">
        <v>1</v>
      </c>
      <c r="B4" s="39">
        <v>0</v>
      </c>
      <c r="C4" s="44">
        <f t="shared" si="38"/>
        <v>1</v>
      </c>
      <c r="D4" s="43">
        <v>0</v>
      </c>
      <c r="E4" s="39">
        <f t="shared" si="39"/>
        <v>16</v>
      </c>
      <c r="F4" s="39">
        <f t="shared" si="40"/>
        <v>9</v>
      </c>
      <c r="G4" s="39">
        <f t="shared" si="41"/>
        <v>2022</v>
      </c>
      <c r="H4" s="45">
        <f>Eingabe!$B$28</f>
        <v>9.7333333333333325</v>
      </c>
      <c r="I4" s="32">
        <f t="shared" si="0"/>
        <v>46.262876142972317</v>
      </c>
      <c r="J4" s="33">
        <f t="shared" si="1"/>
        <v>46.279029208202424</v>
      </c>
      <c r="K4" s="32">
        <f t="shared" si="2"/>
        <v>67.846844380874685</v>
      </c>
      <c r="L4" s="32">
        <f t="shared" si="3"/>
        <v>118.81653314940297</v>
      </c>
      <c r="M4" s="94">
        <v>180</v>
      </c>
      <c r="N4" s="44">
        <f t="shared" si="42"/>
        <v>2459838.5416666665</v>
      </c>
      <c r="O4" s="46">
        <f t="shared" si="4"/>
        <v>0.22706479580195787</v>
      </c>
      <c r="P4" s="44">
        <f t="shared" si="43"/>
        <v>19.701472614426166</v>
      </c>
      <c r="Q4" s="37">
        <f t="shared" si="5"/>
        <v>0.15919168140544571</v>
      </c>
      <c r="R4" s="44">
        <f t="shared" si="6"/>
        <v>18306.813244226149</v>
      </c>
      <c r="S4" s="38">
        <f t="shared" si="7"/>
        <v>2.2693878960114064</v>
      </c>
      <c r="T4" s="47">
        <f t="shared" si="8"/>
        <v>4.3920304491960209</v>
      </c>
      <c r="U4" s="47">
        <f t="shared" si="9"/>
        <v>4.2295538959339396</v>
      </c>
      <c r="V4" s="47">
        <f t="shared" si="10"/>
        <v>0.19963566769473537</v>
      </c>
      <c r="W4" s="47">
        <f t="shared" si="11"/>
        <v>0.28667670035916504</v>
      </c>
      <c r="X4" s="47">
        <f t="shared" si="12"/>
        <v>-8.2594721241731435</v>
      </c>
      <c r="Y4" s="40">
        <f t="shared" si="13"/>
        <v>410.45366405679033</v>
      </c>
      <c r="Z4" s="47">
        <f t="shared" si="14"/>
        <v>1.0889847688150911</v>
      </c>
      <c r="AA4" s="44">
        <f t="shared" si="15"/>
        <v>62.394231207134382</v>
      </c>
      <c r="AB4" s="47">
        <f t="shared" si="16"/>
        <v>2.7378796786950807E-2</v>
      </c>
      <c r="AC4" s="47">
        <f t="shared" si="17"/>
        <v>0.4632115940708757</v>
      </c>
      <c r="AD4" s="47">
        <f t="shared" si="18"/>
        <v>0.88582481783104761</v>
      </c>
      <c r="AE4" s="47">
        <f t="shared" si="19"/>
        <v>2.7375376397587105E-2</v>
      </c>
      <c r="AF4" s="47">
        <f t="shared" si="20"/>
        <v>0.80185847513399611</v>
      </c>
      <c r="AG4" s="47">
        <f t="shared" si="21"/>
        <v>0.37743609389418603</v>
      </c>
      <c r="AH4" s="47">
        <f t="shared" si="22"/>
        <v>0.92603563377760967</v>
      </c>
      <c r="AI4" s="85">
        <f t="shared" si="23"/>
        <v>22.174958563281134</v>
      </c>
      <c r="AJ4" s="91">
        <f t="shared" si="24"/>
        <v>3.9990769909076285</v>
      </c>
      <c r="AK4" s="44">
        <f t="shared" si="25"/>
        <v>319.71531775081172</v>
      </c>
      <c r="AL4" s="38">
        <f t="shared" si="26"/>
        <v>0.92126062067829151</v>
      </c>
      <c r="AM4" s="47">
        <f t="shared" si="27"/>
        <v>46.89111634724425</v>
      </c>
      <c r="AN4" s="38">
        <f t="shared" si="28"/>
        <v>0.6282402042719305</v>
      </c>
      <c r="AO4" s="38">
        <f t="shared" si="29"/>
        <v>46.262876142972317</v>
      </c>
      <c r="AP4" s="44">
        <f t="shared" si="30"/>
        <v>174.97392199331443</v>
      </c>
      <c r="AQ4" s="38">
        <f t="shared" si="31"/>
        <v>173.1698742994819</v>
      </c>
      <c r="AR4" s="38">
        <f t="shared" si="32"/>
        <v>110.767496900214</v>
      </c>
      <c r="AS4" s="40">
        <f t="shared" si="33"/>
        <v>69.087801467764308</v>
      </c>
      <c r="AT4" s="49">
        <f t="shared" si="34"/>
        <v>-0.64658586069253798</v>
      </c>
      <c r="AU4" s="49">
        <f t="shared" si="35"/>
        <v>0.35570659030432328</v>
      </c>
      <c r="AV4" s="49">
        <f t="shared" si="44"/>
        <v>298.81653314940297</v>
      </c>
      <c r="AW4" s="43">
        <f t="shared" si="36"/>
        <v>396628.7366768819</v>
      </c>
      <c r="AX4" s="83">
        <f t="shared" si="45"/>
        <v>396.62873667688189</v>
      </c>
      <c r="AY4" s="87">
        <f t="shared" si="37"/>
        <v>30.127171214061374</v>
      </c>
    </row>
    <row r="5" spans="1:67" ht="15.75">
      <c r="A5" s="39">
        <v>1</v>
      </c>
      <c r="B5" s="39">
        <v>30</v>
      </c>
      <c r="C5" s="44">
        <f t="shared" si="38"/>
        <v>1.5</v>
      </c>
      <c r="D5" s="43">
        <v>0</v>
      </c>
      <c r="E5" s="39">
        <f t="shared" si="39"/>
        <v>16</v>
      </c>
      <c r="F5" s="39">
        <f t="shared" si="40"/>
        <v>9</v>
      </c>
      <c r="G5" s="39">
        <f t="shared" si="41"/>
        <v>2022</v>
      </c>
      <c r="H5" s="50"/>
      <c r="I5" s="32">
        <f t="shared" si="0"/>
        <v>50.079476093837265</v>
      </c>
      <c r="J5" s="33">
        <f t="shared" si="1"/>
        <v>50.093606762288459</v>
      </c>
      <c r="K5" s="32">
        <f t="shared" si="2"/>
        <v>67.655313618776404</v>
      </c>
      <c r="L5" s="32">
        <f t="shared" si="3"/>
        <v>127.26244981015554</v>
      </c>
      <c r="M5" s="94">
        <v>180</v>
      </c>
      <c r="N5" s="44">
        <f t="shared" si="42"/>
        <v>2459838.5625</v>
      </c>
      <c r="O5" s="46">
        <f t="shared" si="4"/>
        <v>0.22706536618754278</v>
      </c>
      <c r="P5" s="44">
        <f t="shared" si="43"/>
        <v>27.2220069905743</v>
      </c>
      <c r="Q5" s="37">
        <f t="shared" si="5"/>
        <v>0.1599542043549036</v>
      </c>
      <c r="R5" s="44">
        <f t="shared" si="6"/>
        <v>18237.223809936339</v>
      </c>
      <c r="S5" s="38">
        <f t="shared" si="7"/>
        <v>2.2741384615422437</v>
      </c>
      <c r="T5" s="47">
        <f t="shared" si="8"/>
        <v>4.3923888235709398</v>
      </c>
      <c r="U5" s="47">
        <f t="shared" si="9"/>
        <v>4.2339865774275589</v>
      </c>
      <c r="V5" s="47">
        <f t="shared" si="10"/>
        <v>0.20444599521668488</v>
      </c>
      <c r="W5" s="47">
        <f t="shared" si="11"/>
        <v>0.29116702185125271</v>
      </c>
      <c r="X5" s="47">
        <f t="shared" si="12"/>
        <v>-8.2635271596384321</v>
      </c>
      <c r="Y5" s="40">
        <f t="shared" si="13"/>
        <v>409.36089773358771</v>
      </c>
      <c r="Z5" s="47">
        <f t="shared" si="14"/>
        <v>1.0934384627094684</v>
      </c>
      <c r="AA5" s="44">
        <f t="shared" si="15"/>
        <v>62.649409070525387</v>
      </c>
      <c r="AB5" s="47">
        <f t="shared" si="16"/>
        <v>2.7759962353767074E-2</v>
      </c>
      <c r="AC5" s="47">
        <f t="shared" si="17"/>
        <v>0.45925699319724111</v>
      </c>
      <c r="AD5" s="47">
        <f t="shared" si="18"/>
        <v>0.88786969574292263</v>
      </c>
      <c r="AE5" s="47">
        <f t="shared" si="19"/>
        <v>2.7756397114884004E-2</v>
      </c>
      <c r="AF5" s="47">
        <f t="shared" si="20"/>
        <v>0.80358311240177183</v>
      </c>
      <c r="AG5" s="47">
        <f t="shared" si="21"/>
        <v>0.37859899057196444</v>
      </c>
      <c r="AH5" s="47">
        <f t="shared" si="22"/>
        <v>0.92556080531637119</v>
      </c>
      <c r="AI5" s="85">
        <f t="shared" si="23"/>
        <v>22.246927877413679</v>
      </c>
      <c r="AJ5" s="91">
        <f t="shared" si="24"/>
        <v>4.016769119229366</v>
      </c>
      <c r="AK5" s="44">
        <f t="shared" si="25"/>
        <v>326.97047020213381</v>
      </c>
      <c r="AL5" s="38">
        <f t="shared" si="26"/>
        <v>0.92105908370363432</v>
      </c>
      <c r="AM5" s="47">
        <f t="shared" si="27"/>
        <v>50.662087001838763</v>
      </c>
      <c r="AN5" s="38">
        <f t="shared" si="28"/>
        <v>0.58261090800149806</v>
      </c>
      <c r="AO5" s="38">
        <f t="shared" si="29"/>
        <v>50.079476093837265</v>
      </c>
      <c r="AP5" s="44">
        <f t="shared" si="30"/>
        <v>174.99445631354865</v>
      </c>
      <c r="AQ5" s="38">
        <f t="shared" si="31"/>
        <v>173.19018156887688</v>
      </c>
      <c r="AR5" s="38">
        <f t="shared" si="32"/>
        <v>110.53250127421714</v>
      </c>
      <c r="AS5" s="40">
        <f t="shared" si="33"/>
        <v>69.322573252855861</v>
      </c>
      <c r="AT5" s="49">
        <f t="shared" si="34"/>
        <v>-0.54507120692916655</v>
      </c>
      <c r="AU5" s="49">
        <f t="shared" si="35"/>
        <v>0.4146687320026835</v>
      </c>
      <c r="AV5" s="49">
        <f t="shared" si="44"/>
        <v>307.26244981015554</v>
      </c>
      <c r="AW5" s="43">
        <f t="shared" si="36"/>
        <v>396716.84410942433</v>
      </c>
      <c r="AX5" s="83">
        <f t="shared" si="45"/>
        <v>396.71684410942436</v>
      </c>
      <c r="AY5" s="87">
        <f t="shared" si="37"/>
        <v>30.120480568370152</v>
      </c>
    </row>
    <row r="6" spans="1:67" ht="15.75">
      <c r="A6" s="39">
        <v>2</v>
      </c>
      <c r="B6" s="39">
        <v>0</v>
      </c>
      <c r="C6" s="44">
        <f t="shared" si="38"/>
        <v>2</v>
      </c>
      <c r="D6" s="43">
        <v>0</v>
      </c>
      <c r="E6" s="39">
        <f t="shared" si="39"/>
        <v>16</v>
      </c>
      <c r="F6" s="39">
        <f t="shared" si="40"/>
        <v>9</v>
      </c>
      <c r="G6" s="39">
        <f t="shared" si="41"/>
        <v>2022</v>
      </c>
      <c r="H6" s="50">
        <f>PI()/180</f>
        <v>1.7453292519943295E-2</v>
      </c>
      <c r="I6" s="32">
        <f t="shared" si="0"/>
        <v>53.473815934149897</v>
      </c>
      <c r="J6" s="33">
        <f t="shared" si="1"/>
        <v>53.486326698809968</v>
      </c>
      <c r="K6" s="32">
        <f t="shared" si="2"/>
        <v>67.463579530072366</v>
      </c>
      <c r="L6" s="32">
        <f t="shared" si="3"/>
        <v>136.79695223687025</v>
      </c>
      <c r="M6" s="94">
        <v>180</v>
      </c>
      <c r="N6" s="44">
        <f t="shared" si="42"/>
        <v>2459838.5833333335</v>
      </c>
      <c r="O6" s="46">
        <f t="shared" si="4"/>
        <v>0.22706593657312768</v>
      </c>
      <c r="P6" s="44">
        <f t="shared" si="43"/>
        <v>34.742541367188096</v>
      </c>
      <c r="Q6" s="37">
        <f t="shared" si="5"/>
        <v>0.16071672730430464</v>
      </c>
      <c r="R6" s="44">
        <f t="shared" si="6"/>
        <v>18167.225528956678</v>
      </c>
      <c r="S6" s="38">
        <f t="shared" si="7"/>
        <v>2.2788890270727236</v>
      </c>
      <c r="T6" s="47">
        <f t="shared" si="8"/>
        <v>4.3927471979458366</v>
      </c>
      <c r="U6" s="47">
        <f t="shared" si="9"/>
        <v>4.2384192589215353</v>
      </c>
      <c r="V6" s="47">
        <f t="shared" si="10"/>
        <v>0.20925632273899153</v>
      </c>
      <c r="W6" s="47">
        <f t="shared" si="11"/>
        <v>0.29565528801380825</v>
      </c>
      <c r="X6" s="47">
        <f t="shared" si="12"/>
        <v>-8.2675821951040795</v>
      </c>
      <c r="Y6" s="40">
        <f t="shared" si="13"/>
        <v>408.26308926554583</v>
      </c>
      <c r="Z6" s="47">
        <f t="shared" si="14"/>
        <v>1.0978901744588014</v>
      </c>
      <c r="AA6" s="44">
        <f t="shared" si="15"/>
        <v>62.904473365370968</v>
      </c>
      <c r="AB6" s="47">
        <f t="shared" si="16"/>
        <v>2.8140407233130584E-2</v>
      </c>
      <c r="AC6" s="47">
        <f t="shared" si="17"/>
        <v>0.45529507291691407</v>
      </c>
      <c r="AD6" s="47">
        <f t="shared" si="18"/>
        <v>0.88989590574529653</v>
      </c>
      <c r="AE6" s="47">
        <f t="shared" si="19"/>
        <v>2.8136693397417648E-2</v>
      </c>
      <c r="AF6" s="47">
        <f t="shared" si="20"/>
        <v>0.8052909099456782</v>
      </c>
      <c r="AG6" s="47">
        <f t="shared" si="21"/>
        <v>0.37975379779067847</v>
      </c>
      <c r="AH6" s="47">
        <f t="shared" si="22"/>
        <v>0.92508759210334046</v>
      </c>
      <c r="AI6" s="85">
        <f t="shared" si="23"/>
        <v>22.318433163115714</v>
      </c>
      <c r="AJ6" s="91">
        <f t="shared" si="24"/>
        <v>4.0344711166837053</v>
      </c>
      <c r="AK6" s="44">
        <f t="shared" si="25"/>
        <v>334.2254746169325</v>
      </c>
      <c r="AL6" s="38">
        <f t="shared" si="26"/>
        <v>0.92085860387832119</v>
      </c>
      <c r="AM6" s="47">
        <f t="shared" si="27"/>
        <v>54.01375206332191</v>
      </c>
      <c r="AN6" s="38">
        <f t="shared" si="28"/>
        <v>0.53993612917201617</v>
      </c>
      <c r="AO6" s="38">
        <f t="shared" si="29"/>
        <v>53.473815934149897</v>
      </c>
      <c r="AP6" s="44">
        <f t="shared" si="30"/>
        <v>175.01499063378287</v>
      </c>
      <c r="AQ6" s="38">
        <f t="shared" si="31"/>
        <v>173.21048906523362</v>
      </c>
      <c r="AR6" s="38">
        <f t="shared" si="32"/>
        <v>110.29762205479233</v>
      </c>
      <c r="AS6" s="40">
        <f t="shared" si="33"/>
        <v>69.557231179329435</v>
      </c>
      <c r="AT6" s="49">
        <f t="shared" si="34"/>
        <v>-0.4348307602886618</v>
      </c>
      <c r="AU6" s="49">
        <f t="shared" si="35"/>
        <v>0.46299837168936975</v>
      </c>
      <c r="AV6" s="49">
        <f t="shared" si="44"/>
        <v>316.79695223687025</v>
      </c>
      <c r="AW6" s="43">
        <f t="shared" si="36"/>
        <v>396804.55346062704</v>
      </c>
      <c r="AX6" s="83">
        <f t="shared" si="45"/>
        <v>396.80455346062706</v>
      </c>
      <c r="AY6" s="87">
        <f t="shared" si="37"/>
        <v>30.1138231028056</v>
      </c>
    </row>
    <row r="7" spans="1:67" ht="15.75">
      <c r="A7" s="39">
        <v>2</v>
      </c>
      <c r="B7" s="39">
        <v>30</v>
      </c>
      <c r="C7" s="44">
        <f t="shared" si="38"/>
        <v>2.5</v>
      </c>
      <c r="D7" s="43">
        <v>0</v>
      </c>
      <c r="E7" s="39">
        <f t="shared" si="39"/>
        <v>16</v>
      </c>
      <c r="F7" s="39">
        <f t="shared" si="40"/>
        <v>9</v>
      </c>
      <c r="G7" s="39">
        <f t="shared" si="41"/>
        <v>2022</v>
      </c>
      <c r="H7" s="39" t="s">
        <v>46</v>
      </c>
      <c r="I7" s="32">
        <f t="shared" si="0"/>
        <v>56.292132742142797</v>
      </c>
      <c r="J7" s="33">
        <f t="shared" si="1"/>
        <v>56.303401923725865</v>
      </c>
      <c r="K7" s="32">
        <f t="shared" si="2"/>
        <v>67.271645195096724</v>
      </c>
      <c r="L7" s="32">
        <f t="shared" si="3"/>
        <v>147.56905570805532</v>
      </c>
      <c r="M7" s="94">
        <v>180</v>
      </c>
      <c r="N7" s="44">
        <f t="shared" si="42"/>
        <v>2459838.6041666665</v>
      </c>
      <c r="O7" s="46">
        <f t="shared" si="4"/>
        <v>0.22706650695869984</v>
      </c>
      <c r="P7" s="44">
        <f t="shared" si="43"/>
        <v>42.263075575232506</v>
      </c>
      <c r="Q7" s="37">
        <f t="shared" si="5"/>
        <v>0.1614792502367095</v>
      </c>
      <c r="R7" s="44">
        <f t="shared" si="6"/>
        <v>18096.821252705151</v>
      </c>
      <c r="S7" s="38">
        <f t="shared" si="7"/>
        <v>2.2836395924974844</v>
      </c>
      <c r="T7" s="47">
        <f t="shared" si="8"/>
        <v>4.3931055723127193</v>
      </c>
      <c r="U7" s="47">
        <f t="shared" si="9"/>
        <v>4.2428519403162221</v>
      </c>
      <c r="V7" s="47">
        <f t="shared" si="10"/>
        <v>0.21406665015343654</v>
      </c>
      <c r="W7" s="47">
        <f t="shared" si="11"/>
        <v>0.30014151093376334</v>
      </c>
      <c r="X7" s="47">
        <f t="shared" si="12"/>
        <v>-8.2716372304790085</v>
      </c>
      <c r="Y7" s="40">
        <f t="shared" si="13"/>
        <v>407.16026469770418</v>
      </c>
      <c r="Z7" s="47">
        <f t="shared" si="14"/>
        <v>1.1023399177807214</v>
      </c>
      <c r="AA7" s="44">
        <f t="shared" si="15"/>
        <v>63.159424877633505</v>
      </c>
      <c r="AB7" s="47">
        <f t="shared" si="16"/>
        <v>2.8520125535616305E-2</v>
      </c>
      <c r="AC7" s="47">
        <f t="shared" si="17"/>
        <v>0.45132591368437897</v>
      </c>
      <c r="AD7" s="47">
        <f t="shared" si="18"/>
        <v>0.89190343792980586</v>
      </c>
      <c r="AE7" s="47">
        <f t="shared" si="19"/>
        <v>2.8516259326101634E-2</v>
      </c>
      <c r="AF7" s="47">
        <f t="shared" si="20"/>
        <v>0.80698186102896219</v>
      </c>
      <c r="AG7" s="47">
        <f t="shared" si="21"/>
        <v>0.38090050617870458</v>
      </c>
      <c r="AH7" s="47">
        <f t="shared" si="22"/>
        <v>0.92461603078943355</v>
      </c>
      <c r="AI7" s="85">
        <f t="shared" si="23"/>
        <v>22.389473238656485</v>
      </c>
      <c r="AJ7" s="91">
        <f t="shared" si="24"/>
        <v>4.0521829823801045</v>
      </c>
      <c r="AK7" s="44">
        <f t="shared" si="25"/>
        <v>341.48033083953095</v>
      </c>
      <c r="AL7" s="38">
        <f t="shared" si="26"/>
        <v>0.92065918509543831</v>
      </c>
      <c r="AM7" s="47">
        <f t="shared" si="27"/>
        <v>56.795241295844605</v>
      </c>
      <c r="AN7" s="38">
        <f t="shared" si="28"/>
        <v>0.50310855370180807</v>
      </c>
      <c r="AO7" s="38">
        <f t="shared" si="29"/>
        <v>56.292132742142797</v>
      </c>
      <c r="AP7" s="44">
        <f t="shared" si="30"/>
        <v>175.03552495355689</v>
      </c>
      <c r="AQ7" s="38">
        <f t="shared" si="31"/>
        <v>173.23079678813019</v>
      </c>
      <c r="AR7" s="38">
        <f t="shared" si="32"/>
        <v>110.06285855215134</v>
      </c>
      <c r="AS7" s="40">
        <f t="shared" si="33"/>
        <v>69.791775936433467</v>
      </c>
      <c r="AT7" s="49">
        <f t="shared" si="34"/>
        <v>-0.31763018925727787</v>
      </c>
      <c r="AU7" s="49">
        <f t="shared" si="35"/>
        <v>0.49990810870720453</v>
      </c>
      <c r="AV7" s="49">
        <f t="shared" si="44"/>
        <v>327.56905570805532</v>
      </c>
      <c r="AW7" s="43">
        <f t="shared" si="36"/>
        <v>396891.86229515041</v>
      </c>
      <c r="AX7" s="83">
        <f t="shared" si="45"/>
        <v>396.89186229515042</v>
      </c>
      <c r="AY7" s="87">
        <f t="shared" si="37"/>
        <v>30.107198960070427</v>
      </c>
    </row>
    <row r="8" spans="1:67" ht="15.75">
      <c r="A8" s="39">
        <v>3</v>
      </c>
      <c r="B8" s="39">
        <v>0</v>
      </c>
      <c r="C8" s="44">
        <f t="shared" si="38"/>
        <v>3</v>
      </c>
      <c r="D8" s="43">
        <v>0</v>
      </c>
      <c r="E8" s="39">
        <f t="shared" si="39"/>
        <v>16</v>
      </c>
      <c r="F8" s="39">
        <f t="shared" si="40"/>
        <v>9</v>
      </c>
      <c r="G8" s="39">
        <f t="shared" si="41"/>
        <v>2022</v>
      </c>
      <c r="H8" s="50"/>
      <c r="I8" s="32">
        <f t="shared" si="0"/>
        <v>58.360253938545476</v>
      </c>
      <c r="J8" s="33">
        <f t="shared" si="1"/>
        <v>58.370662357160242</v>
      </c>
      <c r="K8" s="32">
        <f t="shared" si="2"/>
        <v>67.07951367110077</v>
      </c>
      <c r="L8" s="32">
        <f t="shared" si="3"/>
        <v>159.58298297859801</v>
      </c>
      <c r="M8" s="94">
        <v>180</v>
      </c>
      <c r="N8" s="44">
        <f t="shared" si="42"/>
        <v>2459838.625</v>
      </c>
      <c r="O8" s="46">
        <f t="shared" si="4"/>
        <v>0.22706707734428475</v>
      </c>
      <c r="P8" s="44">
        <f t="shared" si="43"/>
        <v>49.78360995138064</v>
      </c>
      <c r="Q8" s="37">
        <f t="shared" si="5"/>
        <v>0.16224177318616739</v>
      </c>
      <c r="R8" s="44">
        <f t="shared" si="6"/>
        <v>18026.01383372222</v>
      </c>
      <c r="S8" s="38">
        <f t="shared" si="7"/>
        <v>2.2883901580279642</v>
      </c>
      <c r="T8" s="47">
        <f t="shared" si="8"/>
        <v>4.3934639466876151</v>
      </c>
      <c r="U8" s="47">
        <f t="shared" si="9"/>
        <v>4.2472846218101985</v>
      </c>
      <c r="V8" s="47">
        <f t="shared" si="10"/>
        <v>0.21887697767574318</v>
      </c>
      <c r="W8" s="47">
        <f t="shared" si="11"/>
        <v>0.30462570303554709</v>
      </c>
      <c r="X8" s="47">
        <f t="shared" si="12"/>
        <v>-8.2756922659446541</v>
      </c>
      <c r="Y8" s="40">
        <f t="shared" si="13"/>
        <v>406.05244994864017</v>
      </c>
      <c r="Z8" s="47">
        <f t="shared" si="14"/>
        <v>1.1067877067186729</v>
      </c>
      <c r="AA8" s="44">
        <f t="shared" si="15"/>
        <v>63.414264411943101</v>
      </c>
      <c r="AB8" s="47">
        <f t="shared" si="16"/>
        <v>2.8899111425899498E-2</v>
      </c>
      <c r="AC8" s="47">
        <f t="shared" si="17"/>
        <v>0.44734959550579995</v>
      </c>
      <c r="AD8" s="47">
        <f t="shared" si="18"/>
        <v>0.89389228278934973</v>
      </c>
      <c r="AE8" s="47">
        <f t="shared" si="19"/>
        <v>2.8895089036764736E-2</v>
      </c>
      <c r="AF8" s="47">
        <f t="shared" si="20"/>
        <v>0.8086559592611885</v>
      </c>
      <c r="AG8" s="47">
        <f t="shared" si="21"/>
        <v>0.38203910657439816</v>
      </c>
      <c r="AH8" s="47">
        <f t="shared" si="22"/>
        <v>0.92414615783859411</v>
      </c>
      <c r="AI8" s="85">
        <f t="shared" si="23"/>
        <v>22.46004693318395</v>
      </c>
      <c r="AJ8" s="91">
        <f t="shared" si="24"/>
        <v>4.0699047153318091</v>
      </c>
      <c r="AK8" s="44">
        <f t="shared" si="25"/>
        <v>348.7350392214035</v>
      </c>
      <c r="AL8" s="38">
        <f t="shared" si="26"/>
        <v>0.92046083117984712</v>
      </c>
      <c r="AM8" s="47">
        <f t="shared" si="27"/>
        <v>58.835572760988825</v>
      </c>
      <c r="AN8" s="38">
        <f t="shared" si="28"/>
        <v>0.4753188224433455</v>
      </c>
      <c r="AO8" s="38">
        <f t="shared" si="29"/>
        <v>58.360253938545476</v>
      </c>
      <c r="AP8" s="44">
        <f t="shared" si="30"/>
        <v>175.05605927378929</v>
      </c>
      <c r="AQ8" s="38">
        <f t="shared" si="31"/>
        <v>173.25110473850833</v>
      </c>
      <c r="AR8" s="38">
        <f t="shared" si="32"/>
        <v>109.82821005813274</v>
      </c>
      <c r="AS8" s="40">
        <f t="shared" si="33"/>
        <v>70.026208231751227</v>
      </c>
      <c r="AT8" s="49">
        <f t="shared" si="34"/>
        <v>-0.19534641295913391</v>
      </c>
      <c r="AU8" s="49">
        <f t="shared" si="35"/>
        <v>0.52479354737007355</v>
      </c>
      <c r="AV8" s="49">
        <f t="shared" si="44"/>
        <v>339.58298297859801</v>
      </c>
      <c r="AW8" s="43">
        <f t="shared" si="36"/>
        <v>396978.76820104592</v>
      </c>
      <c r="AX8" s="83">
        <f t="shared" si="45"/>
        <v>396.97876820104591</v>
      </c>
      <c r="AY8" s="87">
        <f t="shared" si="37"/>
        <v>30.100608281006775</v>
      </c>
    </row>
    <row r="9" spans="1:67" ht="15.75">
      <c r="A9" s="39">
        <v>3</v>
      </c>
      <c r="B9" s="39">
        <v>30</v>
      </c>
      <c r="C9" s="44">
        <f t="shared" si="38"/>
        <v>3.5</v>
      </c>
      <c r="D9" s="43">
        <v>0</v>
      </c>
      <c r="E9" s="39">
        <f t="shared" si="39"/>
        <v>16</v>
      </c>
      <c r="F9" s="39">
        <f t="shared" si="40"/>
        <v>9</v>
      </c>
      <c r="G9" s="39">
        <f t="shared" si="41"/>
        <v>2022</v>
      </c>
      <c r="H9" s="28" t="str">
        <f>IF(AND(MOD($G$2,4)=0,$A$5&lt;&gt;1700,$G$2&lt;&gt;1800,$G$2&lt;&gt;1900,$G$2&lt;&gt;2100,$G$2&lt;&gt;2200),"Schaltjahr","Gemeinjahr")</f>
        <v>Gemeinjahr</v>
      </c>
      <c r="I9" s="32">
        <f t="shared" si="0"/>
        <v>59.512231605223761</v>
      </c>
      <c r="J9" s="33">
        <f t="shared" si="1"/>
        <v>59.522176902478293</v>
      </c>
      <c r="K9" s="32">
        <f t="shared" si="2"/>
        <v>66.887188018023252</v>
      </c>
      <c r="L9" s="32">
        <f t="shared" si="3"/>
        <v>172.58302338983049</v>
      </c>
      <c r="M9" s="94">
        <v>180</v>
      </c>
      <c r="N9" s="44">
        <f t="shared" si="42"/>
        <v>2459838.6458333335</v>
      </c>
      <c r="O9" s="46">
        <f t="shared" si="4"/>
        <v>0.22706764772986965</v>
      </c>
      <c r="P9" s="44">
        <f t="shared" si="43"/>
        <v>57.304144327528775</v>
      </c>
      <c r="Q9" s="37">
        <f t="shared" si="5"/>
        <v>0.16300429613562528</v>
      </c>
      <c r="R9" s="44">
        <f t="shared" si="6"/>
        <v>17954.806134865739</v>
      </c>
      <c r="S9" s="38">
        <f t="shared" si="7"/>
        <v>2.2931407235588011</v>
      </c>
      <c r="T9" s="47">
        <f t="shared" si="8"/>
        <v>4.393822321062534</v>
      </c>
      <c r="U9" s="47">
        <f t="shared" si="9"/>
        <v>4.2517173033041749</v>
      </c>
      <c r="V9" s="47">
        <f t="shared" si="10"/>
        <v>0.22368730519769267</v>
      </c>
      <c r="W9" s="47">
        <f t="shared" si="11"/>
        <v>0.30910787647560967</v>
      </c>
      <c r="X9" s="47">
        <f t="shared" si="12"/>
        <v>-8.2797473014106568</v>
      </c>
      <c r="Y9" s="40">
        <f t="shared" si="13"/>
        <v>404.93967095759911</v>
      </c>
      <c r="Z9" s="47">
        <f t="shared" si="14"/>
        <v>1.1112335550450343</v>
      </c>
      <c r="AA9" s="44">
        <f t="shared" si="15"/>
        <v>63.668992757398911</v>
      </c>
      <c r="AB9" s="47">
        <f t="shared" si="16"/>
        <v>2.9277359071357468E-2</v>
      </c>
      <c r="AC9" s="47">
        <f t="shared" si="17"/>
        <v>0.44336619847129322</v>
      </c>
      <c r="AD9" s="47">
        <f t="shared" si="18"/>
        <v>0.89586243094619855</v>
      </c>
      <c r="AE9" s="47">
        <f t="shared" si="19"/>
        <v>2.9273176668775942E-2</v>
      </c>
      <c r="AF9" s="47">
        <f t="shared" si="20"/>
        <v>0.81031319836921278</v>
      </c>
      <c r="AG9" s="47">
        <f t="shared" si="21"/>
        <v>0.38316958987081767</v>
      </c>
      <c r="AH9" s="47">
        <f t="shared" si="22"/>
        <v>0.92367800958896351</v>
      </c>
      <c r="AI9" s="85">
        <f t="shared" si="23"/>
        <v>22.530153077215946</v>
      </c>
      <c r="AJ9" s="91">
        <f t="shared" si="24"/>
        <v>4.0876363120807451</v>
      </c>
      <c r="AK9" s="44">
        <f t="shared" si="25"/>
        <v>355.98959964631763</v>
      </c>
      <c r="AL9" s="38">
        <f t="shared" si="26"/>
        <v>0.92026354591501203</v>
      </c>
      <c r="AM9" s="47">
        <f t="shared" si="27"/>
        <v>59.971773493710835</v>
      </c>
      <c r="AN9" s="38">
        <f t="shared" si="28"/>
        <v>0.45954188848707694</v>
      </c>
      <c r="AO9" s="38">
        <f t="shared" si="29"/>
        <v>59.512231605223761</v>
      </c>
      <c r="AP9" s="44">
        <f t="shared" si="30"/>
        <v>175.07659359402351</v>
      </c>
      <c r="AQ9" s="38">
        <f t="shared" si="31"/>
        <v>173.27141291594981</v>
      </c>
      <c r="AR9" s="38">
        <f t="shared" si="32"/>
        <v>109.59367587770177</v>
      </c>
      <c r="AS9" s="40">
        <f t="shared" si="33"/>
        <v>70.260528759730647</v>
      </c>
      <c r="AT9" s="49">
        <f t="shared" si="34"/>
        <v>-6.9937550834426279E-2</v>
      </c>
      <c r="AU9" s="49">
        <f t="shared" si="35"/>
        <v>0.53724294279701912</v>
      </c>
      <c r="AV9" s="49">
        <f t="shared" si="44"/>
        <v>352.58302338983049</v>
      </c>
      <c r="AW9" s="43">
        <f t="shared" si="36"/>
        <v>397065.26877814066</v>
      </c>
      <c r="AX9" s="83">
        <f t="shared" si="45"/>
        <v>397.06526877814065</v>
      </c>
      <c r="AY9" s="87">
        <f t="shared" si="37"/>
        <v>30.094051205483943</v>
      </c>
    </row>
    <row r="10" spans="1:67" ht="15.75">
      <c r="A10" s="39">
        <v>4</v>
      </c>
      <c r="B10" s="39">
        <v>0</v>
      </c>
      <c r="C10" s="44">
        <f t="shared" si="38"/>
        <v>4</v>
      </c>
      <c r="D10" s="43">
        <v>0</v>
      </c>
      <c r="E10" s="39">
        <f t="shared" si="39"/>
        <v>16</v>
      </c>
      <c r="F10" s="39">
        <f t="shared" si="40"/>
        <v>9</v>
      </c>
      <c r="G10" s="39">
        <f t="shared" si="41"/>
        <v>2022</v>
      </c>
      <c r="H10" s="50"/>
      <c r="I10" s="32">
        <f t="shared" si="0"/>
        <v>59.638171553273189</v>
      </c>
      <c r="J10" s="33">
        <f t="shared" si="1"/>
        <v>59.648066882143809</v>
      </c>
      <c r="K10" s="32">
        <f t="shared" si="2"/>
        <v>66.694671285710598</v>
      </c>
      <c r="L10" s="32">
        <f t="shared" si="3"/>
        <v>186.01507553247495</v>
      </c>
      <c r="M10" s="94">
        <v>180</v>
      </c>
      <c r="N10" s="44">
        <f t="shared" si="42"/>
        <v>2459838.6666666665</v>
      </c>
      <c r="O10" s="46">
        <f t="shared" si="4"/>
        <v>0.22706821811544178</v>
      </c>
      <c r="P10" s="44">
        <f t="shared" si="43"/>
        <v>64.824678536038846</v>
      </c>
      <c r="Q10" s="37">
        <f t="shared" si="5"/>
        <v>0.1637668190679733</v>
      </c>
      <c r="R10" s="44">
        <f t="shared" si="6"/>
        <v>17883.201024520928</v>
      </c>
      <c r="S10" s="38">
        <f t="shared" si="7"/>
        <v>2.2978912889832053</v>
      </c>
      <c r="T10" s="47">
        <f t="shared" si="8"/>
        <v>4.3941806954293945</v>
      </c>
      <c r="U10" s="47">
        <f t="shared" si="9"/>
        <v>4.2561499846985047</v>
      </c>
      <c r="V10" s="47">
        <f t="shared" si="10"/>
        <v>0.22849763261213768</v>
      </c>
      <c r="W10" s="47">
        <f t="shared" si="11"/>
        <v>0.31358804344553476</v>
      </c>
      <c r="X10" s="47">
        <f t="shared" si="12"/>
        <v>-8.2838023367848717</v>
      </c>
      <c r="Y10" s="40">
        <f t="shared" si="13"/>
        <v>403.8219536105654</v>
      </c>
      <c r="Z10" s="47">
        <f t="shared" si="14"/>
        <v>1.1156774765586257</v>
      </c>
      <c r="AA10" s="44">
        <f t="shared" si="15"/>
        <v>63.923610704615086</v>
      </c>
      <c r="AB10" s="47">
        <f t="shared" si="16"/>
        <v>2.9654862667640291E-2</v>
      </c>
      <c r="AC10" s="47">
        <f t="shared" si="17"/>
        <v>0.4393758024903141</v>
      </c>
      <c r="AD10" s="47">
        <f t="shared" si="18"/>
        <v>0.89781387328541695</v>
      </c>
      <c r="AE10" s="47">
        <f t="shared" si="19"/>
        <v>2.965051639060786E-2</v>
      </c>
      <c r="AF10" s="47">
        <f t="shared" si="20"/>
        <v>0.81195357230942911</v>
      </c>
      <c r="AG10" s="47">
        <f t="shared" si="21"/>
        <v>0.38429194709224546</v>
      </c>
      <c r="AH10" s="47">
        <f t="shared" si="22"/>
        <v>0.92321162221889885</v>
      </c>
      <c r="AI10" s="85">
        <f t="shared" si="23"/>
        <v>22.599790507488127</v>
      </c>
      <c r="AJ10" s="91">
        <f t="shared" si="24"/>
        <v>4.105377767880328</v>
      </c>
      <c r="AK10" s="44">
        <f t="shared" si="25"/>
        <v>3.2440120178339242</v>
      </c>
      <c r="AL10" s="38">
        <f t="shared" si="26"/>
        <v>0.92006733302981203</v>
      </c>
      <c r="AM10" s="47">
        <f t="shared" si="27"/>
        <v>60.095892427650782</v>
      </c>
      <c r="AN10" s="38">
        <f t="shared" si="28"/>
        <v>0.45772087437759501</v>
      </c>
      <c r="AO10" s="38">
        <f t="shared" si="29"/>
        <v>59.638171553273189</v>
      </c>
      <c r="AP10" s="44">
        <f t="shared" si="30"/>
        <v>175.09712791379934</v>
      </c>
      <c r="AQ10" s="38">
        <f t="shared" si="31"/>
        <v>173.29172132003268</v>
      </c>
      <c r="AR10" s="38">
        <f t="shared" si="32"/>
        <v>109.35925531326089</v>
      </c>
      <c r="AS10" s="40">
        <f t="shared" si="33"/>
        <v>70.494738217359213</v>
      </c>
      <c r="AT10" s="49">
        <f t="shared" si="34"/>
        <v>5.6588445336126794E-2</v>
      </c>
      <c r="AU10" s="49">
        <f t="shared" si="35"/>
        <v>0.53704376935275788</v>
      </c>
      <c r="AV10" s="49">
        <f t="shared" si="44"/>
        <v>6.0150755324749525</v>
      </c>
      <c r="AW10" s="43">
        <f t="shared" si="36"/>
        <v>397151.36164393957</v>
      </c>
      <c r="AX10" s="83">
        <f t="shared" si="45"/>
        <v>397.15136164393959</v>
      </c>
      <c r="AY10" s="87">
        <f t="shared" si="37"/>
        <v>30.087527871956766</v>
      </c>
    </row>
    <row r="11" spans="1:67" ht="15.75">
      <c r="A11" s="39">
        <v>4</v>
      </c>
      <c r="B11" s="39">
        <v>30</v>
      </c>
      <c r="C11" s="44">
        <f t="shared" si="38"/>
        <v>4.5</v>
      </c>
      <c r="D11" s="43">
        <v>0</v>
      </c>
      <c r="E11" s="39">
        <f t="shared" si="39"/>
        <v>16</v>
      </c>
      <c r="F11" s="39">
        <f t="shared" si="40"/>
        <v>9</v>
      </c>
      <c r="G11" s="39">
        <f t="shared" si="41"/>
        <v>2022</v>
      </c>
      <c r="H11" s="50"/>
      <c r="I11" s="32">
        <f t="shared" si="0"/>
        <v>58.72755130417768</v>
      </c>
      <c r="J11" s="33">
        <f t="shared" si="1"/>
        <v>58.737810852914443</v>
      </c>
      <c r="K11" s="32">
        <f t="shared" si="2"/>
        <v>66.501966500987933</v>
      </c>
      <c r="L11" s="32">
        <f t="shared" si="3"/>
        <v>199.16734088982054</v>
      </c>
      <c r="M11" s="94">
        <v>180</v>
      </c>
      <c r="N11" s="44">
        <f t="shared" si="42"/>
        <v>2459838.6875</v>
      </c>
      <c r="O11" s="46">
        <f t="shared" si="4"/>
        <v>0.22706878850102669</v>
      </c>
      <c r="P11" s="44">
        <f t="shared" si="43"/>
        <v>72.34521291218698</v>
      </c>
      <c r="Q11" s="37">
        <f t="shared" si="5"/>
        <v>0.16452934201743119</v>
      </c>
      <c r="R11" s="44">
        <f t="shared" si="6"/>
        <v>17811.201371551466</v>
      </c>
      <c r="S11" s="38">
        <f t="shared" si="7"/>
        <v>2.3026418545140421</v>
      </c>
      <c r="T11" s="47">
        <f t="shared" si="8"/>
        <v>4.3945390698042912</v>
      </c>
      <c r="U11" s="47">
        <f t="shared" si="9"/>
        <v>4.260582666192481</v>
      </c>
      <c r="V11" s="47">
        <f t="shared" si="10"/>
        <v>0.23330796013444433</v>
      </c>
      <c r="W11" s="47">
        <f t="shared" si="11"/>
        <v>0.31806621647027955</v>
      </c>
      <c r="X11" s="47">
        <f t="shared" si="12"/>
        <v>-8.2878573722505173</v>
      </c>
      <c r="Y11" s="40">
        <f t="shared" si="13"/>
        <v>402.69932366233343</v>
      </c>
      <c r="Z11" s="47">
        <f t="shared" si="14"/>
        <v>1.1201194853830994</v>
      </c>
      <c r="AA11" s="44">
        <f t="shared" si="15"/>
        <v>64.178119062817302</v>
      </c>
      <c r="AB11" s="47">
        <f t="shared" si="16"/>
        <v>3.0031616463586108E-2</v>
      </c>
      <c r="AC11" s="47">
        <f t="shared" si="17"/>
        <v>0.43537848702274007</v>
      </c>
      <c r="AD11" s="47">
        <f t="shared" si="18"/>
        <v>0.89974660108152871</v>
      </c>
      <c r="AE11" s="47">
        <f t="shared" si="19"/>
        <v>3.002710242474315E-2</v>
      </c>
      <c r="AF11" s="47">
        <f t="shared" si="20"/>
        <v>0.81357707537408019</v>
      </c>
      <c r="AG11" s="47">
        <f t="shared" si="21"/>
        <v>0.38540616946741751</v>
      </c>
      <c r="AH11" s="47">
        <f t="shared" si="22"/>
        <v>0.92274703171370442</v>
      </c>
      <c r="AI11" s="85">
        <f t="shared" si="23"/>
        <v>22.668958071612426</v>
      </c>
      <c r="AJ11" s="91">
        <f t="shared" si="24"/>
        <v>4.123129077889395</v>
      </c>
      <c r="AK11" s="44">
        <f t="shared" si="25"/>
        <v>10.498276743846056</v>
      </c>
      <c r="AL11" s="38">
        <f t="shared" si="26"/>
        <v>0.91987219618557869</v>
      </c>
      <c r="AM11" s="47">
        <f t="shared" si="27"/>
        <v>59.19759382885735</v>
      </c>
      <c r="AN11" s="38">
        <f t="shared" si="28"/>
        <v>0.47004252467967172</v>
      </c>
      <c r="AO11" s="38">
        <f t="shared" si="29"/>
        <v>58.72755130417768</v>
      </c>
      <c r="AP11" s="44">
        <f t="shared" si="30"/>
        <v>175.11766223403174</v>
      </c>
      <c r="AQ11" s="38">
        <f t="shared" si="31"/>
        <v>173.31202995169491</v>
      </c>
      <c r="AR11" s="38">
        <f t="shared" si="32"/>
        <v>109.12494764891844</v>
      </c>
      <c r="AS11" s="40">
        <f t="shared" si="33"/>
        <v>70.728837319881833</v>
      </c>
      <c r="AT11" s="49">
        <f t="shared" si="34"/>
        <v>0.18220595254965347</v>
      </c>
      <c r="AU11" s="49">
        <f t="shared" si="35"/>
        <v>0.52418609361817237</v>
      </c>
      <c r="AV11" s="49">
        <f t="shared" si="44"/>
        <v>19.167340889820537</v>
      </c>
      <c r="AW11" s="43">
        <f t="shared" si="36"/>
        <v>397237.04443945189</v>
      </c>
      <c r="AX11" s="83">
        <f t="shared" si="45"/>
        <v>397.23704443945189</v>
      </c>
      <c r="AY11" s="87">
        <f t="shared" si="37"/>
        <v>30.081038417030907</v>
      </c>
    </row>
    <row r="12" spans="1:67" ht="15.75">
      <c r="A12" s="39">
        <v>5</v>
      </c>
      <c r="B12" s="39">
        <v>0</v>
      </c>
      <c r="C12" s="44">
        <f t="shared" si="38"/>
        <v>5</v>
      </c>
      <c r="D12" s="43">
        <v>0</v>
      </c>
      <c r="E12" s="39">
        <f t="shared" si="39"/>
        <v>16</v>
      </c>
      <c r="F12" s="39">
        <f t="shared" si="40"/>
        <v>9</v>
      </c>
      <c r="G12" s="39">
        <f t="shared" si="41"/>
        <v>2022</v>
      </c>
      <c r="H12" s="26" t="s">
        <v>4</v>
      </c>
      <c r="I12" s="32">
        <f t="shared" si="0"/>
        <v>56.874230503229008</v>
      </c>
      <c r="J12" s="33">
        <f t="shared" si="1"/>
        <v>56.885253397183526</v>
      </c>
      <c r="K12" s="32">
        <f t="shared" si="2"/>
        <v>66.309076693664352</v>
      </c>
      <c r="L12" s="32">
        <f t="shared" si="3"/>
        <v>211.43320702332466</v>
      </c>
      <c r="M12" s="94">
        <v>180</v>
      </c>
      <c r="N12" s="44">
        <f t="shared" si="42"/>
        <v>2459838.7083333335</v>
      </c>
      <c r="O12" s="46">
        <f t="shared" si="4"/>
        <v>0.22706935888661159</v>
      </c>
      <c r="P12" s="44">
        <f t="shared" si="43"/>
        <v>79.865747288335115</v>
      </c>
      <c r="Q12" s="37">
        <f t="shared" si="5"/>
        <v>0.16529186496688908</v>
      </c>
      <c r="R12" s="44">
        <f t="shared" si="6"/>
        <v>17738.810054750957</v>
      </c>
      <c r="S12" s="38">
        <f t="shared" si="7"/>
        <v>2.307392420044879</v>
      </c>
      <c r="T12" s="47">
        <f t="shared" si="8"/>
        <v>4.3948974441792092</v>
      </c>
      <c r="U12" s="47">
        <f t="shared" si="9"/>
        <v>4.2650153476864583</v>
      </c>
      <c r="V12" s="47">
        <f t="shared" si="10"/>
        <v>0.23811828765639381</v>
      </c>
      <c r="W12" s="47">
        <f t="shared" si="11"/>
        <v>0.32254240780576449</v>
      </c>
      <c r="X12" s="47">
        <f t="shared" si="12"/>
        <v>-8.2919124077165236</v>
      </c>
      <c r="Y12" s="40">
        <f t="shared" si="13"/>
        <v>401.57180688715846</v>
      </c>
      <c r="Z12" s="47">
        <f t="shared" si="14"/>
        <v>1.1245595953677363</v>
      </c>
      <c r="AA12" s="44">
        <f t="shared" si="15"/>
        <v>64.432518625510895</v>
      </c>
      <c r="AB12" s="47">
        <f t="shared" si="16"/>
        <v>3.0407614710320278E-2</v>
      </c>
      <c r="AC12" s="47">
        <f t="shared" si="17"/>
        <v>0.43137433161686234</v>
      </c>
      <c r="AD12" s="47">
        <f t="shared" si="18"/>
        <v>0.9016606057328449</v>
      </c>
      <c r="AE12" s="47">
        <f t="shared" si="19"/>
        <v>3.0402928996798018E-2</v>
      </c>
      <c r="AF12" s="47">
        <f t="shared" si="20"/>
        <v>0.81518370196773771</v>
      </c>
      <c r="AG12" s="47">
        <f t="shared" si="21"/>
        <v>0.38651224827717912</v>
      </c>
      <c r="AH12" s="47">
        <f t="shared" si="22"/>
        <v>0.9222842739262771</v>
      </c>
      <c r="AI12" s="85">
        <f t="shared" si="23"/>
        <v>22.737654618736091</v>
      </c>
      <c r="AJ12" s="91">
        <f t="shared" si="24"/>
        <v>4.1408902347807004</v>
      </c>
      <c r="AK12" s="44">
        <f t="shared" si="25"/>
        <v>17.752393766624607</v>
      </c>
      <c r="AL12" s="38">
        <f t="shared" si="26"/>
        <v>0.91967813900270012</v>
      </c>
      <c r="AM12" s="47">
        <f t="shared" si="27"/>
        <v>57.36908708884976</v>
      </c>
      <c r="AN12" s="38">
        <f t="shared" si="28"/>
        <v>0.49485658562074913</v>
      </c>
      <c r="AO12" s="38">
        <f t="shared" si="29"/>
        <v>56.874230503229008</v>
      </c>
      <c r="AP12" s="44">
        <f t="shared" si="30"/>
        <v>175.13819655426596</v>
      </c>
      <c r="AQ12" s="38">
        <f t="shared" si="31"/>
        <v>173.33233881052001</v>
      </c>
      <c r="AR12" s="38">
        <f t="shared" si="32"/>
        <v>108.89075218212901</v>
      </c>
      <c r="AS12" s="40">
        <f t="shared" si="33"/>
        <v>70.962826769189206</v>
      </c>
      <c r="AT12" s="49">
        <f t="shared" si="34"/>
        <v>0.30490408900997207</v>
      </c>
      <c r="AU12" s="49">
        <f t="shared" si="35"/>
        <v>0.49886270487216866</v>
      </c>
      <c r="AV12" s="49">
        <f t="shared" si="44"/>
        <v>31.433207023324655</v>
      </c>
      <c r="AW12" s="43">
        <f t="shared" si="36"/>
        <v>397322.31481765315</v>
      </c>
      <c r="AX12" s="83">
        <f t="shared" si="45"/>
        <v>397.32231481765314</v>
      </c>
      <c r="AY12" s="87">
        <f t="shared" si="37"/>
        <v>30.074582976343432</v>
      </c>
    </row>
    <row r="13" spans="1:67" ht="15.75">
      <c r="A13" s="39">
        <v>5</v>
      </c>
      <c r="B13" s="39">
        <v>30</v>
      </c>
      <c r="C13" s="44">
        <f t="shared" si="38"/>
        <v>5.5</v>
      </c>
      <c r="D13" s="43">
        <v>0</v>
      </c>
      <c r="E13" s="39">
        <f t="shared" si="39"/>
        <v>16</v>
      </c>
      <c r="F13" s="39">
        <f t="shared" si="40"/>
        <v>9</v>
      </c>
      <c r="G13" s="39">
        <f t="shared" si="41"/>
        <v>2022</v>
      </c>
      <c r="H13" s="26" t="s">
        <v>5</v>
      </c>
      <c r="I13" s="32">
        <f t="shared" si="0"/>
        <v>54.238644711236311</v>
      </c>
      <c r="J13" s="33">
        <f t="shared" si="1"/>
        <v>54.250810043565622</v>
      </c>
      <c r="K13" s="32">
        <f t="shared" si="2"/>
        <v>66.116004883624541</v>
      </c>
      <c r="L13" s="32">
        <f t="shared" si="3"/>
        <v>222.4907677220308</v>
      </c>
      <c r="M13" s="94">
        <v>180</v>
      </c>
      <c r="N13" s="44">
        <f t="shared" si="42"/>
        <v>2459838.7291666665</v>
      </c>
      <c r="O13" s="46">
        <f t="shared" si="4"/>
        <v>0.22706992927218375</v>
      </c>
      <c r="P13" s="44">
        <f t="shared" si="43"/>
        <v>87.386281496379524</v>
      </c>
      <c r="Q13" s="37">
        <f t="shared" si="5"/>
        <v>0.16605438789929394</v>
      </c>
      <c r="R13" s="44">
        <f t="shared" si="6"/>
        <v>17666.029957907624</v>
      </c>
      <c r="S13" s="38">
        <f t="shared" si="7"/>
        <v>2.3121429854692832</v>
      </c>
      <c r="T13" s="47">
        <f t="shared" si="8"/>
        <v>4.3952558185460919</v>
      </c>
      <c r="U13" s="47">
        <f t="shared" si="9"/>
        <v>4.2694480290811443</v>
      </c>
      <c r="V13" s="47">
        <f t="shared" si="10"/>
        <v>0.24292861507119601</v>
      </c>
      <c r="W13" s="47">
        <f t="shared" si="11"/>
        <v>0.32701662974126366</v>
      </c>
      <c r="X13" s="47">
        <f t="shared" si="12"/>
        <v>-8.2959674430910919</v>
      </c>
      <c r="Y13" s="40">
        <f t="shared" si="13"/>
        <v>400.43942900288221</v>
      </c>
      <c r="Z13" s="47">
        <f t="shared" si="14"/>
        <v>1.1289978203863889</v>
      </c>
      <c r="AA13" s="44">
        <f t="shared" si="15"/>
        <v>64.686810187609055</v>
      </c>
      <c r="AB13" s="47">
        <f t="shared" si="16"/>
        <v>3.0782851686645806E-2</v>
      </c>
      <c r="AC13" s="47">
        <f t="shared" si="17"/>
        <v>0.42736341564178204</v>
      </c>
      <c r="AD13" s="47">
        <f t="shared" si="18"/>
        <v>0.9035558788920216</v>
      </c>
      <c r="AE13" s="47">
        <f t="shared" si="19"/>
        <v>3.0777990360904138E-2</v>
      </c>
      <c r="AF13" s="47">
        <f t="shared" si="20"/>
        <v>0.8167734467169937</v>
      </c>
      <c r="AG13" s="47">
        <f t="shared" si="21"/>
        <v>0.3876101749296989</v>
      </c>
      <c r="AH13" s="47">
        <f t="shared" si="22"/>
        <v>0.92182338454335611</v>
      </c>
      <c r="AI13" s="85">
        <f t="shared" si="23"/>
        <v>22.805879004316459</v>
      </c>
      <c r="AJ13" s="91">
        <f t="shared" si="24"/>
        <v>4.1586612299334842</v>
      </c>
      <c r="AK13" s="44">
        <f t="shared" si="25"/>
        <v>25.006363047377263</v>
      </c>
      <c r="AL13" s="38">
        <f t="shared" si="26"/>
        <v>0.91948516504751132</v>
      </c>
      <c r="AM13" s="47">
        <f t="shared" si="27"/>
        <v>54.767956085554729</v>
      </c>
      <c r="AN13" s="38">
        <f t="shared" si="28"/>
        <v>0.52931137431842123</v>
      </c>
      <c r="AO13" s="38">
        <f t="shared" si="29"/>
        <v>54.238644711236311</v>
      </c>
      <c r="AP13" s="44">
        <f t="shared" si="30"/>
        <v>175.15873087404179</v>
      </c>
      <c r="AQ13" s="38">
        <f t="shared" si="31"/>
        <v>173.35264789608598</v>
      </c>
      <c r="AR13" s="38">
        <f t="shared" si="32"/>
        <v>108.65666820791479</v>
      </c>
      <c r="AS13" s="40">
        <f t="shared" si="33"/>
        <v>71.196707269582475</v>
      </c>
      <c r="AT13" s="49">
        <f t="shared" si="34"/>
        <v>0.42271891016719282</v>
      </c>
      <c r="AU13" s="49">
        <f t="shared" si="35"/>
        <v>0.46146600166001134</v>
      </c>
      <c r="AV13" s="49">
        <f t="shared" si="44"/>
        <v>42.490767722030796</v>
      </c>
      <c r="AW13" s="43">
        <f t="shared" si="36"/>
        <v>397407.17044936778</v>
      </c>
      <c r="AX13" s="83">
        <f t="shared" si="45"/>
        <v>397.40717044936775</v>
      </c>
      <c r="AY13" s="87">
        <f t="shared" si="37"/>
        <v>30.068161684123233</v>
      </c>
    </row>
    <row r="14" spans="1:67" ht="15.75">
      <c r="A14" s="39">
        <v>6</v>
      </c>
      <c r="B14" s="39">
        <v>0</v>
      </c>
      <c r="C14" s="44">
        <f t="shared" si="38"/>
        <v>6</v>
      </c>
      <c r="D14" s="43">
        <v>0</v>
      </c>
      <c r="E14" s="39">
        <f t="shared" si="39"/>
        <v>16</v>
      </c>
      <c r="F14" s="39">
        <f t="shared" si="40"/>
        <v>9</v>
      </c>
      <c r="G14" s="39">
        <f t="shared" si="41"/>
        <v>2022</v>
      </c>
      <c r="H14" s="26" t="s">
        <v>6</v>
      </c>
      <c r="I14" s="32">
        <f t="shared" si="0"/>
        <v>50.998042634470579</v>
      </c>
      <c r="J14" s="33">
        <f t="shared" si="1"/>
        <v>51.011719968001081</v>
      </c>
      <c r="K14" s="32">
        <f t="shared" si="2"/>
        <v>65.922754067962757</v>
      </c>
      <c r="L14" s="32">
        <f t="shared" si="3"/>
        <v>232.29722308508519</v>
      </c>
      <c r="M14" s="94">
        <v>180</v>
      </c>
      <c r="N14" s="44">
        <f t="shared" si="42"/>
        <v>2459838.75</v>
      </c>
      <c r="O14" s="46">
        <f t="shared" si="4"/>
        <v>0.22707049965776865</v>
      </c>
      <c r="P14" s="44">
        <f t="shared" si="43"/>
        <v>94.906815872527659</v>
      </c>
      <c r="Q14" s="37">
        <f t="shared" si="5"/>
        <v>0.16681691084869499</v>
      </c>
      <c r="R14" s="44">
        <f t="shared" si="6"/>
        <v>17592.863964705772</v>
      </c>
      <c r="S14" s="38">
        <f t="shared" si="7"/>
        <v>2.3168935510001201</v>
      </c>
      <c r="T14" s="47">
        <f t="shared" si="8"/>
        <v>4.3956141929209886</v>
      </c>
      <c r="U14" s="47">
        <f t="shared" si="9"/>
        <v>4.2738807105751215</v>
      </c>
      <c r="V14" s="47">
        <f t="shared" si="10"/>
        <v>0.24773894259314549</v>
      </c>
      <c r="W14" s="47">
        <f t="shared" si="11"/>
        <v>0.33148889489559291</v>
      </c>
      <c r="X14" s="47">
        <f t="shared" si="12"/>
        <v>-8.3000224785570982</v>
      </c>
      <c r="Y14" s="40">
        <f t="shared" si="13"/>
        <v>399.30221559253175</v>
      </c>
      <c r="Z14" s="47">
        <f t="shared" si="14"/>
        <v>1.1334341746334904</v>
      </c>
      <c r="AA14" s="44">
        <f t="shared" si="15"/>
        <v>64.940994562392916</v>
      </c>
      <c r="AB14" s="47">
        <f t="shared" si="16"/>
        <v>3.115732172366608E-2</v>
      </c>
      <c r="AC14" s="47">
        <f t="shared" si="17"/>
        <v>0.42334581801903715</v>
      </c>
      <c r="AD14" s="47">
        <f t="shared" si="18"/>
        <v>0.90543241258817042</v>
      </c>
      <c r="AE14" s="47">
        <f t="shared" si="19"/>
        <v>3.1152280824321411E-2</v>
      </c>
      <c r="AF14" s="47">
        <f t="shared" si="20"/>
        <v>0.81834630457270852</v>
      </c>
      <c r="AG14" s="47">
        <f t="shared" si="21"/>
        <v>0.38869994103161876</v>
      </c>
      <c r="AH14" s="47">
        <f t="shared" si="22"/>
        <v>0.92136439905284817</v>
      </c>
      <c r="AI14" s="85">
        <f t="shared" si="23"/>
        <v>22.873630094657482</v>
      </c>
      <c r="AJ14" s="91">
        <f t="shared" si="24"/>
        <v>4.1764420546216821</v>
      </c>
      <c r="AK14" s="44">
        <f t="shared" si="25"/>
        <v>32.260185053202427</v>
      </c>
      <c r="AL14" s="38">
        <f t="shared" si="26"/>
        <v>0.91929327781964099</v>
      </c>
      <c r="AM14" s="47">
        <f t="shared" si="27"/>
        <v>51.568243167708808</v>
      </c>
      <c r="AN14" s="38">
        <f t="shared" si="28"/>
        <v>0.57020053323823106</v>
      </c>
      <c r="AO14" s="38">
        <f t="shared" si="29"/>
        <v>50.998042634470579</v>
      </c>
      <c r="AP14" s="44">
        <f t="shared" si="30"/>
        <v>175.17926519427419</v>
      </c>
      <c r="AQ14" s="38">
        <f t="shared" si="31"/>
        <v>173.37295720933076</v>
      </c>
      <c r="AR14" s="38">
        <f t="shared" si="32"/>
        <v>108.42269500327262</v>
      </c>
      <c r="AS14" s="40">
        <f t="shared" si="33"/>
        <v>71.43047954335313</v>
      </c>
      <c r="AT14" s="49">
        <f t="shared" si="34"/>
        <v>0.53376484635576027</v>
      </c>
      <c r="AU14" s="49">
        <f t="shared" si="35"/>
        <v>0.41258167885017244</v>
      </c>
      <c r="AV14" s="49">
        <f t="shared" si="44"/>
        <v>52.297223085085193</v>
      </c>
      <c r="AW14" s="43">
        <f t="shared" si="36"/>
        <v>397491.60902897606</v>
      </c>
      <c r="AX14" s="83">
        <f t="shared" si="45"/>
        <v>397.49160902897609</v>
      </c>
      <c r="AY14" s="87">
        <f t="shared" si="37"/>
        <v>30.061774672765779</v>
      </c>
    </row>
    <row r="15" spans="1:67" ht="15.75">
      <c r="A15" s="39">
        <v>6</v>
      </c>
      <c r="B15" s="39">
        <v>30</v>
      </c>
      <c r="C15" s="44">
        <f t="shared" si="38"/>
        <v>6.5</v>
      </c>
      <c r="D15" s="43">
        <v>0</v>
      </c>
      <c r="E15" s="39">
        <f t="shared" si="39"/>
        <v>16</v>
      </c>
      <c r="F15" s="39">
        <f t="shared" si="40"/>
        <v>9</v>
      </c>
      <c r="G15" s="39">
        <f t="shared" si="41"/>
        <v>2022</v>
      </c>
      <c r="H15" s="29"/>
      <c r="I15" s="32">
        <f t="shared" si="0"/>
        <v>47.313102850264599</v>
      </c>
      <c r="J15" s="33">
        <f t="shared" si="1"/>
        <v>47.328675251281275</v>
      </c>
      <c r="K15" s="32">
        <f t="shared" si="2"/>
        <v>65.729327246894968</v>
      </c>
      <c r="L15" s="32">
        <f t="shared" si="3"/>
        <v>240.97989221702994</v>
      </c>
      <c r="M15" s="94">
        <v>180</v>
      </c>
      <c r="N15" s="44">
        <f t="shared" si="42"/>
        <v>2459838.7708333335</v>
      </c>
      <c r="O15" s="46">
        <f t="shared" si="4"/>
        <v>0.22707107004335356</v>
      </c>
      <c r="P15" s="44">
        <f t="shared" si="43"/>
        <v>102.42735024914145</v>
      </c>
      <c r="Q15" s="37">
        <f t="shared" si="5"/>
        <v>0.16757943379815288</v>
      </c>
      <c r="R15" s="44">
        <f t="shared" si="6"/>
        <v>17519.314968345327</v>
      </c>
      <c r="S15" s="38">
        <f t="shared" si="7"/>
        <v>2.3216441165305999</v>
      </c>
      <c r="T15" s="47">
        <f t="shared" si="8"/>
        <v>4.3959725672958854</v>
      </c>
      <c r="U15" s="47">
        <f t="shared" si="9"/>
        <v>4.2783133920687408</v>
      </c>
      <c r="V15" s="47">
        <f t="shared" si="10"/>
        <v>0.25254927011545214</v>
      </c>
      <c r="W15" s="47">
        <f t="shared" si="11"/>
        <v>0.33595921561948827</v>
      </c>
      <c r="X15" s="47">
        <f t="shared" si="12"/>
        <v>-8.3040775140220298</v>
      </c>
      <c r="Y15" s="40">
        <f t="shared" si="13"/>
        <v>398.16019225712188</v>
      </c>
      <c r="Z15" s="47">
        <f t="shared" si="14"/>
        <v>1.1378686720292372</v>
      </c>
      <c r="AA15" s="44">
        <f t="shared" si="15"/>
        <v>65.195072547430954</v>
      </c>
      <c r="AB15" s="47">
        <f t="shared" si="16"/>
        <v>3.1531019154527683E-2</v>
      </c>
      <c r="AC15" s="47">
        <f t="shared" si="17"/>
        <v>0.4193216177601769</v>
      </c>
      <c r="AD15" s="47">
        <f t="shared" si="18"/>
        <v>0.90729019897037233</v>
      </c>
      <c r="AE15" s="47">
        <f t="shared" si="19"/>
        <v>3.1525794697206094E-2</v>
      </c>
      <c r="AF15" s="47">
        <f t="shared" si="20"/>
        <v>0.81990227059466314</v>
      </c>
      <c r="AG15" s="47">
        <f t="shared" si="21"/>
        <v>0.38978153823995315</v>
      </c>
      <c r="AH15" s="47">
        <f t="shared" si="22"/>
        <v>0.920907352803362</v>
      </c>
      <c r="AI15" s="85">
        <f t="shared" si="23"/>
        <v>22.940906757818688</v>
      </c>
      <c r="AJ15" s="91">
        <f t="shared" si="24"/>
        <v>4.1942326976332476</v>
      </c>
      <c r="AK15" s="44">
        <f t="shared" si="25"/>
        <v>39.51385978464274</v>
      </c>
      <c r="AL15" s="38">
        <f t="shared" si="26"/>
        <v>0.91910248077817247</v>
      </c>
      <c r="AM15" s="47">
        <f t="shared" si="27"/>
        <v>47.927655801358078</v>
      </c>
      <c r="AN15" s="38">
        <f t="shared" si="28"/>
        <v>0.61455295109347796</v>
      </c>
      <c r="AO15" s="38">
        <f t="shared" si="29"/>
        <v>47.313102850264599</v>
      </c>
      <c r="AP15" s="44">
        <f t="shared" si="30"/>
        <v>175.19979951450841</v>
      </c>
      <c r="AQ15" s="38">
        <f t="shared" si="31"/>
        <v>173.39326674983778</v>
      </c>
      <c r="AR15" s="38">
        <f t="shared" si="32"/>
        <v>108.18883185856119</v>
      </c>
      <c r="AS15" s="40">
        <f t="shared" si="33"/>
        <v>71.664144299423441</v>
      </c>
      <c r="AT15" s="49">
        <f t="shared" si="34"/>
        <v>0.63626485678499656</v>
      </c>
      <c r="AU15" s="49">
        <f t="shared" si="35"/>
        <v>0.3529793306699302</v>
      </c>
      <c r="AV15" s="49">
        <f t="shared" si="44"/>
        <v>60.979892217029942</v>
      </c>
      <c r="AW15" s="43">
        <f t="shared" si="36"/>
        <v>397575.62826304848</v>
      </c>
      <c r="AX15" s="83">
        <f t="shared" si="45"/>
        <v>397.57562826304849</v>
      </c>
      <c r="AY15" s="87">
        <f t="shared" si="37"/>
        <v>30.055422073699489</v>
      </c>
    </row>
    <row r="16" spans="1:67" ht="15.75">
      <c r="A16" s="39">
        <v>7</v>
      </c>
      <c r="B16" s="39">
        <v>0</v>
      </c>
      <c r="C16" s="44">
        <f t="shared" si="38"/>
        <v>7</v>
      </c>
      <c r="D16" s="43">
        <v>0</v>
      </c>
      <c r="E16" s="39">
        <f t="shared" si="39"/>
        <v>16</v>
      </c>
      <c r="F16" s="39">
        <f t="shared" si="40"/>
        <v>9</v>
      </c>
      <c r="G16" s="39">
        <f t="shared" si="41"/>
        <v>2022</v>
      </c>
      <c r="H16" s="24"/>
      <c r="I16" s="32">
        <f t="shared" si="0"/>
        <v>43.315680191758887</v>
      </c>
      <c r="J16" s="33">
        <f t="shared" si="1"/>
        <v>43.333576693776372</v>
      </c>
      <c r="K16" s="32">
        <f t="shared" si="2"/>
        <v>65.535727410990447</v>
      </c>
      <c r="L16" s="32">
        <f t="shared" si="3"/>
        <v>248.73147112322687</v>
      </c>
      <c r="M16" s="94">
        <v>180</v>
      </c>
      <c r="N16" s="44">
        <f t="shared" si="42"/>
        <v>2459838.7916666665</v>
      </c>
      <c r="O16" s="46">
        <f t="shared" si="4"/>
        <v>0.22707164042892572</v>
      </c>
      <c r="P16" s="44">
        <f t="shared" si="43"/>
        <v>109.94788445718586</v>
      </c>
      <c r="Q16" s="37">
        <f t="shared" si="5"/>
        <v>0.16834195673055774</v>
      </c>
      <c r="R16" s="44">
        <f t="shared" si="6"/>
        <v>17445.385866499291</v>
      </c>
      <c r="S16" s="38">
        <f t="shared" si="7"/>
        <v>2.3263946819553611</v>
      </c>
      <c r="T16" s="47">
        <f t="shared" si="8"/>
        <v>4.3963309416627903</v>
      </c>
      <c r="U16" s="47">
        <f t="shared" si="9"/>
        <v>4.2827460734637848</v>
      </c>
      <c r="V16" s="47">
        <f t="shared" si="10"/>
        <v>0.25735959752989712</v>
      </c>
      <c r="W16" s="47">
        <f t="shared" si="11"/>
        <v>0.34042760429208174</v>
      </c>
      <c r="X16" s="47">
        <f t="shared" si="12"/>
        <v>-8.3081325493976728</v>
      </c>
      <c r="Y16" s="40">
        <f t="shared" si="13"/>
        <v>397.0133845369748</v>
      </c>
      <c r="Z16" s="47">
        <f t="shared" si="14"/>
        <v>1.1423013265144402</v>
      </c>
      <c r="AA16" s="44">
        <f t="shared" si="15"/>
        <v>65.44904494147282</v>
      </c>
      <c r="AB16" s="47">
        <f t="shared" si="16"/>
        <v>3.1903938339181898E-2</v>
      </c>
      <c r="AC16" s="47">
        <f t="shared" si="17"/>
        <v>0.41529089370119426</v>
      </c>
      <c r="AD16" s="47">
        <f t="shared" si="18"/>
        <v>0.90912923043296978</v>
      </c>
      <c r="AE16" s="47">
        <f t="shared" si="19"/>
        <v>3.1898526317362876E-2</v>
      </c>
      <c r="AF16" s="47">
        <f t="shared" si="20"/>
        <v>0.82144134005666924</v>
      </c>
      <c r="AG16" s="47">
        <f t="shared" si="21"/>
        <v>0.39085495833463207</v>
      </c>
      <c r="AH16" s="47">
        <f t="shared" si="22"/>
        <v>0.92045228097128051</v>
      </c>
      <c r="AI16" s="85">
        <f t="shared" si="23"/>
        <v>23.007707868231606</v>
      </c>
      <c r="AJ16" s="91">
        <f t="shared" si="24"/>
        <v>4.2120331464503522</v>
      </c>
      <c r="AK16" s="44">
        <f t="shared" si="25"/>
        <v>46.767387260430581</v>
      </c>
      <c r="AL16" s="38">
        <f t="shared" si="26"/>
        <v>0.91891277732870413</v>
      </c>
      <c r="AM16" s="47">
        <f t="shared" si="27"/>
        <v>43.975559810984151</v>
      </c>
      <c r="AN16" s="38">
        <f t="shared" si="28"/>
        <v>0.65987961922526461</v>
      </c>
      <c r="AO16" s="38">
        <f t="shared" si="29"/>
        <v>43.315680191758887</v>
      </c>
      <c r="AP16" s="44">
        <f t="shared" si="30"/>
        <v>175.22033383428425</v>
      </c>
      <c r="AQ16" s="38">
        <f t="shared" si="31"/>
        <v>173.41357651718479</v>
      </c>
      <c r="AR16" s="38">
        <f t="shared" si="32"/>
        <v>107.95507806195702</v>
      </c>
      <c r="AS16" s="40">
        <f t="shared" si="33"/>
        <v>71.897702248877067</v>
      </c>
      <c r="AT16" s="49">
        <f t="shared" si="34"/>
        <v>0.72857886535771743</v>
      </c>
      <c r="AU16" s="49">
        <f t="shared" si="35"/>
        <v>0.28360010567092669</v>
      </c>
      <c r="AV16" s="49">
        <f t="shared" si="44"/>
        <v>68.731471123226868</v>
      </c>
      <c r="AW16" s="43">
        <f t="shared" si="36"/>
        <v>397659.2258761687</v>
      </c>
      <c r="AX16" s="83">
        <f t="shared" si="45"/>
        <v>397.6592258761687</v>
      </c>
      <c r="AY16" s="87">
        <f t="shared" si="37"/>
        <v>30.049104016951155</v>
      </c>
    </row>
    <row r="17" spans="1:51" ht="15.75">
      <c r="A17" s="39">
        <v>7</v>
      </c>
      <c r="B17" s="39">
        <v>30</v>
      </c>
      <c r="C17" s="44">
        <f t="shared" si="38"/>
        <v>7.5</v>
      </c>
      <c r="D17" s="43">
        <v>0</v>
      </c>
      <c r="E17" s="39">
        <f t="shared" si="39"/>
        <v>16</v>
      </c>
      <c r="F17" s="39">
        <f t="shared" si="40"/>
        <v>9</v>
      </c>
      <c r="G17" s="39">
        <f t="shared" si="41"/>
        <v>2022</v>
      </c>
      <c r="H17" s="50"/>
      <c r="I17" s="32">
        <f t="shared" si="0"/>
        <v>39.109464888490187</v>
      </c>
      <c r="J17" s="33">
        <f t="shared" si="1"/>
        <v>39.130203503580454</v>
      </c>
      <c r="K17" s="32">
        <f t="shared" si="2"/>
        <v>65.341957528163249</v>
      </c>
      <c r="L17" s="32">
        <f t="shared" si="3"/>
        <v>255.74844517572757</v>
      </c>
      <c r="M17" s="94">
        <v>180</v>
      </c>
      <c r="N17" s="44">
        <f t="shared" si="42"/>
        <v>2459838.8125</v>
      </c>
      <c r="O17" s="46">
        <f t="shared" si="4"/>
        <v>0.22707221081451062</v>
      </c>
      <c r="P17" s="44">
        <f t="shared" si="43"/>
        <v>117.468418833334</v>
      </c>
      <c r="Q17" s="37">
        <f t="shared" si="5"/>
        <v>0.16910447968001563</v>
      </c>
      <c r="R17" s="44">
        <f t="shared" si="6"/>
        <v>17371.079556189135</v>
      </c>
      <c r="S17" s="38">
        <f t="shared" si="7"/>
        <v>2.331145247486198</v>
      </c>
      <c r="T17" s="47">
        <f t="shared" si="8"/>
        <v>4.3966893160376861</v>
      </c>
      <c r="U17" s="47">
        <f t="shared" si="9"/>
        <v>4.2871787549574041</v>
      </c>
      <c r="V17" s="47">
        <f t="shared" si="10"/>
        <v>0.26216992505220377</v>
      </c>
      <c r="W17" s="47">
        <f t="shared" si="11"/>
        <v>0.34489407362267749</v>
      </c>
      <c r="X17" s="47">
        <f t="shared" si="12"/>
        <v>-8.3121875848626043</v>
      </c>
      <c r="Y17" s="40">
        <f t="shared" si="13"/>
        <v>395.86181783627364</v>
      </c>
      <c r="Z17" s="47">
        <f t="shared" si="14"/>
        <v>1.1467321523485496</v>
      </c>
      <c r="AA17" s="44">
        <f t="shared" si="15"/>
        <v>65.702912561524826</v>
      </c>
      <c r="AB17" s="47">
        <f t="shared" si="16"/>
        <v>3.2276073689376711E-2</v>
      </c>
      <c r="AC17" s="47">
        <f t="shared" si="17"/>
        <v>0.41125372423077755</v>
      </c>
      <c r="AD17" s="47">
        <f t="shared" si="18"/>
        <v>0.91094949973499606</v>
      </c>
      <c r="AE17" s="47">
        <f t="shared" si="19"/>
        <v>3.2270470075225398E-2</v>
      </c>
      <c r="AF17" s="47">
        <f t="shared" si="20"/>
        <v>0.82296350854621159</v>
      </c>
      <c r="AG17" s="47">
        <f t="shared" si="21"/>
        <v>0.39192019328892103</v>
      </c>
      <c r="AH17" s="47">
        <f t="shared" si="22"/>
        <v>0.91999921852813271</v>
      </c>
      <c r="AI17" s="85">
        <f t="shared" si="23"/>
        <v>23.074032311197705</v>
      </c>
      <c r="AJ17" s="91">
        <f t="shared" si="24"/>
        <v>4.2298433884492219</v>
      </c>
      <c r="AK17" s="44">
        <f t="shared" si="25"/>
        <v>54.020768006595674</v>
      </c>
      <c r="AL17" s="38">
        <f t="shared" si="26"/>
        <v>0.91872417081107394</v>
      </c>
      <c r="AM17" s="47">
        <f t="shared" si="27"/>
        <v>39.81366998775659</v>
      </c>
      <c r="AN17" s="38">
        <f t="shared" si="28"/>
        <v>0.70420509926640107</v>
      </c>
      <c r="AO17" s="38">
        <f t="shared" si="29"/>
        <v>39.109464888490187</v>
      </c>
      <c r="AP17" s="44">
        <f t="shared" si="30"/>
        <v>175.24086815451847</v>
      </c>
      <c r="AQ17" s="38">
        <f t="shared" si="31"/>
        <v>173.43388651231169</v>
      </c>
      <c r="AR17" s="38">
        <f t="shared" si="32"/>
        <v>107.72143288374843</v>
      </c>
      <c r="AS17" s="40">
        <f t="shared" si="33"/>
        <v>72.131154120652539</v>
      </c>
      <c r="AT17" s="49">
        <f t="shared" si="34"/>
        <v>0.80922999579985844</v>
      </c>
      <c r="AU17" s="49">
        <f t="shared" si="35"/>
        <v>0.20554161397114845</v>
      </c>
      <c r="AV17" s="49">
        <f t="shared" si="44"/>
        <v>75.748445175727568</v>
      </c>
      <c r="AW17" s="43">
        <f t="shared" si="36"/>
        <v>397742.39961648994</v>
      </c>
      <c r="AX17" s="83">
        <f t="shared" si="45"/>
        <v>397.74239961648993</v>
      </c>
      <c r="AY17" s="87">
        <f t="shared" si="37"/>
        <v>30.042820630732464</v>
      </c>
    </row>
    <row r="18" spans="1:51" ht="15.75">
      <c r="A18" s="39">
        <v>8</v>
      </c>
      <c r="B18" s="39">
        <v>0</v>
      </c>
      <c r="C18" s="44">
        <f t="shared" si="38"/>
        <v>8</v>
      </c>
      <c r="D18" s="43">
        <v>0</v>
      </c>
      <c r="E18" s="39">
        <f t="shared" si="39"/>
        <v>16</v>
      </c>
      <c r="F18" s="39">
        <f t="shared" si="40"/>
        <v>9</v>
      </c>
      <c r="G18" s="39">
        <f t="shared" si="41"/>
        <v>2022</v>
      </c>
      <c r="H18" s="50"/>
      <c r="I18" s="32">
        <f t="shared" si="0"/>
        <v>34.775475695548991</v>
      </c>
      <c r="J18" s="33">
        <f t="shared" si="1"/>
        <v>34.799723830605934</v>
      </c>
      <c r="K18" s="32">
        <f t="shared" si="2"/>
        <v>65.148020569743053</v>
      </c>
      <c r="L18" s="32">
        <f t="shared" si="3"/>
        <v>262.20537888311031</v>
      </c>
      <c r="M18" s="94">
        <v>180</v>
      </c>
      <c r="N18" s="44">
        <f t="shared" si="42"/>
        <v>2459838.8333333335</v>
      </c>
      <c r="O18" s="46">
        <f t="shared" si="4"/>
        <v>0.22707278120009552</v>
      </c>
      <c r="P18" s="44">
        <f t="shared" si="43"/>
        <v>124.98895320948213</v>
      </c>
      <c r="Q18" s="37">
        <f t="shared" si="5"/>
        <v>0.16986700262947352</v>
      </c>
      <c r="R18" s="44">
        <f t="shared" si="6"/>
        <v>17296.398943523807</v>
      </c>
      <c r="S18" s="38">
        <f t="shared" si="7"/>
        <v>2.3358958130166778</v>
      </c>
      <c r="T18" s="47">
        <f t="shared" si="8"/>
        <v>4.3970476904125828</v>
      </c>
      <c r="U18" s="47">
        <f t="shared" si="9"/>
        <v>4.2916114364513804</v>
      </c>
      <c r="V18" s="47">
        <f t="shared" si="10"/>
        <v>0.26698025257415331</v>
      </c>
      <c r="W18" s="47">
        <f t="shared" si="11"/>
        <v>0.34935863604800799</v>
      </c>
      <c r="X18" s="47">
        <f t="shared" si="12"/>
        <v>-8.3162426203286071</v>
      </c>
      <c r="Y18" s="40">
        <f t="shared" si="13"/>
        <v>394.70551757284886</v>
      </c>
      <c r="Z18" s="47">
        <f t="shared" si="14"/>
        <v>1.1511611635136327</v>
      </c>
      <c r="AA18" s="44">
        <f t="shared" si="15"/>
        <v>65.956676208700401</v>
      </c>
      <c r="AB18" s="47">
        <f t="shared" si="16"/>
        <v>3.2647419618184591E-2</v>
      </c>
      <c r="AC18" s="47">
        <f t="shared" si="17"/>
        <v>0.40721018783240404</v>
      </c>
      <c r="AD18" s="47">
        <f t="shared" si="18"/>
        <v>0.91275099975050655</v>
      </c>
      <c r="AE18" s="47">
        <f t="shared" si="19"/>
        <v>3.2641620363410839E-2</v>
      </c>
      <c r="AF18" s="47">
        <f t="shared" si="20"/>
        <v>0.82446877175543931</v>
      </c>
      <c r="AG18" s="47">
        <f t="shared" si="21"/>
        <v>0.39297723512383703</v>
      </c>
      <c r="AH18" s="47">
        <f t="shared" si="22"/>
        <v>0.91954820029970397</v>
      </c>
      <c r="AI18" s="85">
        <f t="shared" si="23"/>
        <v>23.139878973940643</v>
      </c>
      <c r="AJ18" s="91">
        <f t="shared" si="24"/>
        <v>4.247663408508302</v>
      </c>
      <c r="AK18" s="44">
        <f t="shared" si="25"/>
        <v>61.274002081857603</v>
      </c>
      <c r="AL18" s="38">
        <f t="shared" si="26"/>
        <v>0.91853666452492988</v>
      </c>
      <c r="AM18" s="47">
        <f t="shared" si="27"/>
        <v>35.521488874046312</v>
      </c>
      <c r="AN18" s="38">
        <f t="shared" si="28"/>
        <v>0.74601317849732274</v>
      </c>
      <c r="AO18" s="38">
        <f t="shared" si="29"/>
        <v>34.775475695548991</v>
      </c>
      <c r="AP18" s="44">
        <f t="shared" si="30"/>
        <v>175.26140247475087</v>
      </c>
      <c r="AQ18" s="38">
        <f t="shared" si="31"/>
        <v>173.45419673479617</v>
      </c>
      <c r="AR18" s="38">
        <f t="shared" si="32"/>
        <v>107.48789560778046</v>
      </c>
      <c r="AS18" s="40">
        <f t="shared" si="33"/>
        <v>72.364500630124923</v>
      </c>
      <c r="AT18" s="49">
        <f t="shared" si="34"/>
        <v>0.87692817235443621</v>
      </c>
      <c r="AU18" s="49">
        <f t="shared" si="35"/>
        <v>0.12004034828203514</v>
      </c>
      <c r="AV18" s="49">
        <f t="shared" si="44"/>
        <v>82.205378883110313</v>
      </c>
      <c r="AW18" s="43">
        <f t="shared" si="36"/>
        <v>397825.14724460721</v>
      </c>
      <c r="AX18" s="83">
        <f t="shared" si="45"/>
        <v>397.82514724460719</v>
      </c>
      <c r="AY18" s="87">
        <f t="shared" si="37"/>
        <v>30.03657204228729</v>
      </c>
    </row>
    <row r="19" spans="1:51" ht="15.75">
      <c r="A19" s="39">
        <v>8</v>
      </c>
      <c r="B19" s="39">
        <v>30</v>
      </c>
      <c r="C19" s="44">
        <f t="shared" si="38"/>
        <v>8.5</v>
      </c>
      <c r="D19" s="43">
        <v>0</v>
      </c>
      <c r="E19" s="39">
        <f t="shared" si="39"/>
        <v>16</v>
      </c>
      <c r="F19" s="39">
        <f t="shared" si="40"/>
        <v>9</v>
      </c>
      <c r="G19" s="39">
        <f t="shared" si="41"/>
        <v>2022</v>
      </c>
      <c r="H19" s="50"/>
      <c r="I19" s="32">
        <f t="shared" si="0"/>
        <v>30.378123475010778</v>
      </c>
      <c r="J19" s="33">
        <f t="shared" si="1"/>
        <v>30.406790786274719</v>
      </c>
      <c r="K19" s="32">
        <f t="shared" si="2"/>
        <v>64.95391949760068</v>
      </c>
      <c r="L19" s="32">
        <f t="shared" si="3"/>
        <v>268.24878492246984</v>
      </c>
      <c r="M19" s="94">
        <v>180</v>
      </c>
      <c r="N19" s="44">
        <f t="shared" si="42"/>
        <v>2459838.8541666665</v>
      </c>
      <c r="O19" s="46">
        <f t="shared" si="4"/>
        <v>0.22707335158566766</v>
      </c>
      <c r="P19" s="44">
        <f t="shared" si="43"/>
        <v>132.50948741845787</v>
      </c>
      <c r="Q19" s="37">
        <f t="shared" si="5"/>
        <v>0.17062952556182154</v>
      </c>
      <c r="R19" s="44">
        <f t="shared" si="6"/>
        <v>17221.346938589308</v>
      </c>
      <c r="S19" s="38">
        <f t="shared" si="7"/>
        <v>2.3406463784410816</v>
      </c>
      <c r="T19" s="47">
        <f t="shared" si="8"/>
        <v>4.3974060647794655</v>
      </c>
      <c r="U19" s="47">
        <f t="shared" si="9"/>
        <v>4.2960441178460673</v>
      </c>
      <c r="V19" s="47">
        <f t="shared" si="10"/>
        <v>0.27179057998859829</v>
      </c>
      <c r="W19" s="47">
        <f t="shared" si="11"/>
        <v>0.35382130403373657</v>
      </c>
      <c r="X19" s="47">
        <f t="shared" si="12"/>
        <v>-8.320297655703536</v>
      </c>
      <c r="Y19" s="40">
        <f t="shared" si="13"/>
        <v>393.54450910370207</v>
      </c>
      <c r="Z19" s="47">
        <f t="shared" si="14"/>
        <v>1.1555883740106798</v>
      </c>
      <c r="AA19" s="44">
        <f t="shared" si="15"/>
        <v>66.21033668519722</v>
      </c>
      <c r="AB19" s="47">
        <f t="shared" si="16"/>
        <v>3.3017970565094805E-2</v>
      </c>
      <c r="AC19" s="47">
        <f t="shared" si="17"/>
        <v>0.4031603628158475</v>
      </c>
      <c r="AD19" s="47">
        <f t="shared" si="18"/>
        <v>0.91453372359096519</v>
      </c>
      <c r="AE19" s="47">
        <f t="shared" si="19"/>
        <v>3.3011971601801353E-2</v>
      </c>
      <c r="AF19" s="47">
        <f t="shared" si="20"/>
        <v>0.82595712558348089</v>
      </c>
      <c r="AG19" s="47">
        <f t="shared" si="21"/>
        <v>0.3940260759798368</v>
      </c>
      <c r="AH19" s="47">
        <f t="shared" si="22"/>
        <v>0.91909926093318772</v>
      </c>
      <c r="AI19" s="85">
        <f t="shared" si="23"/>
        <v>23.205246750176652</v>
      </c>
      <c r="AJ19" s="91">
        <f t="shared" si="24"/>
        <v>4.2654931901979065</v>
      </c>
      <c r="AK19" s="44">
        <f t="shared" si="25"/>
        <v>68.527089565489263</v>
      </c>
      <c r="AL19" s="38">
        <f t="shared" si="26"/>
        <v>0.9183502617171414</v>
      </c>
      <c r="AM19" s="47">
        <f t="shared" si="27"/>
        <v>31.162300082285441</v>
      </c>
      <c r="AN19" s="38">
        <f t="shared" si="28"/>
        <v>0.78417660727466421</v>
      </c>
      <c r="AO19" s="38">
        <f t="shared" si="29"/>
        <v>30.378123475010778</v>
      </c>
      <c r="AP19" s="44">
        <f t="shared" si="30"/>
        <v>175.28193679452488</v>
      </c>
      <c r="AQ19" s="38">
        <f t="shared" si="31"/>
        <v>173.47450718421976</v>
      </c>
      <c r="AR19" s="38">
        <f t="shared" si="32"/>
        <v>107.25446551584459</v>
      </c>
      <c r="AS19" s="40">
        <f t="shared" si="33"/>
        <v>72.597742494703155</v>
      </c>
      <c r="AT19" s="49">
        <f t="shared" si="34"/>
        <v>0.93059074653552243</v>
      </c>
      <c r="AU19" s="49">
        <f t="shared" si="35"/>
        <v>2.845187237608271E-2</v>
      </c>
      <c r="AV19" s="49">
        <f t="shared" si="44"/>
        <v>88.248784922469838</v>
      </c>
      <c r="AW19" s="43">
        <f t="shared" si="36"/>
        <v>397907.46653924073</v>
      </c>
      <c r="AX19" s="83">
        <f t="shared" si="45"/>
        <v>397.90746653924072</v>
      </c>
      <c r="AY19" s="87">
        <f t="shared" si="37"/>
        <v>30.030358377468062</v>
      </c>
    </row>
    <row r="20" spans="1:51" ht="15.75">
      <c r="A20" s="39">
        <v>9</v>
      </c>
      <c r="B20" s="39">
        <v>0</v>
      </c>
      <c r="C20" s="44">
        <f t="shared" si="38"/>
        <v>9</v>
      </c>
      <c r="D20" s="43">
        <v>0</v>
      </c>
      <c r="E20" s="39">
        <f t="shared" si="39"/>
        <v>16</v>
      </c>
      <c r="F20" s="39">
        <f t="shared" si="40"/>
        <v>9</v>
      </c>
      <c r="G20" s="39">
        <f t="shared" si="41"/>
        <v>2022</v>
      </c>
      <c r="H20" s="50"/>
      <c r="I20" s="32">
        <f t="shared" si="0"/>
        <v>25.970335640930568</v>
      </c>
      <c r="J20" s="33">
        <f t="shared" si="1"/>
        <v>26.00472990514535</v>
      </c>
      <c r="K20" s="32">
        <f t="shared" si="2"/>
        <v>64.759657251098275</v>
      </c>
      <c r="L20" s="32">
        <f t="shared" si="3"/>
        <v>273.99921505936931</v>
      </c>
      <c r="M20" s="94">
        <v>180</v>
      </c>
      <c r="N20" s="44">
        <f t="shared" si="42"/>
        <v>2459838.875</v>
      </c>
      <c r="O20" s="46">
        <f t="shared" si="4"/>
        <v>0.22707392197125256</v>
      </c>
      <c r="P20" s="44">
        <f t="shared" si="43"/>
        <v>140.030021794606</v>
      </c>
      <c r="Q20" s="37">
        <f t="shared" si="5"/>
        <v>0.17139204851127943</v>
      </c>
      <c r="R20" s="44">
        <f t="shared" si="6"/>
        <v>17145.926450249051</v>
      </c>
      <c r="S20" s="38">
        <f t="shared" si="7"/>
        <v>2.3453969439719189</v>
      </c>
      <c r="T20" s="47">
        <f t="shared" si="8"/>
        <v>4.3977644391543613</v>
      </c>
      <c r="U20" s="47">
        <f t="shared" si="9"/>
        <v>4.3004767993396866</v>
      </c>
      <c r="V20" s="47">
        <f t="shared" si="10"/>
        <v>0.27660090751090494</v>
      </c>
      <c r="W20" s="47">
        <f t="shared" si="11"/>
        <v>0.35828209037190728</v>
      </c>
      <c r="X20" s="47">
        <f t="shared" si="12"/>
        <v>-8.3243526911684675</v>
      </c>
      <c r="Y20" s="40">
        <f t="shared" si="13"/>
        <v>392.37881764415999</v>
      </c>
      <c r="Z20" s="47">
        <f t="shared" si="14"/>
        <v>1.1600137981572678</v>
      </c>
      <c r="AA20" s="44">
        <f t="shared" si="15"/>
        <v>66.463894811351992</v>
      </c>
      <c r="AB20" s="47">
        <f t="shared" si="16"/>
        <v>3.3387721020488266E-2</v>
      </c>
      <c r="AC20" s="47">
        <f t="shared" si="17"/>
        <v>0.39910432704424847</v>
      </c>
      <c r="AD20" s="47">
        <f t="shared" si="18"/>
        <v>0.91629766472095786</v>
      </c>
      <c r="AE20" s="47">
        <f t="shared" si="19"/>
        <v>3.3381518262006402E-2</v>
      </c>
      <c r="AF20" s="47">
        <f t="shared" si="20"/>
        <v>0.82742856623288075</v>
      </c>
      <c r="AG20" s="47">
        <f t="shared" si="21"/>
        <v>0.39506670818528461</v>
      </c>
      <c r="AH20" s="47">
        <f t="shared" si="22"/>
        <v>0.91865243486513615</v>
      </c>
      <c r="AI20" s="85">
        <f t="shared" si="23"/>
        <v>23.270134544497541</v>
      </c>
      <c r="AJ20" s="91">
        <f t="shared" si="24"/>
        <v>4.2833327169826525</v>
      </c>
      <c r="AK20" s="44">
        <f t="shared" si="25"/>
        <v>75.780031039866216</v>
      </c>
      <c r="AL20" s="38">
        <f t="shared" si="26"/>
        <v>0.91816496556965088</v>
      </c>
      <c r="AM20" s="47">
        <f t="shared" si="27"/>
        <v>26.788232307573068</v>
      </c>
      <c r="AN20" s="38">
        <f t="shared" si="28"/>
        <v>0.81789666664250049</v>
      </c>
      <c r="AO20" s="38">
        <f t="shared" si="29"/>
        <v>25.970335640930568</v>
      </c>
      <c r="AP20" s="44">
        <f t="shared" si="30"/>
        <v>175.30247111475728</v>
      </c>
      <c r="AQ20" s="38">
        <f t="shared" si="31"/>
        <v>173.49481786152208</v>
      </c>
      <c r="AR20" s="38">
        <f t="shared" si="32"/>
        <v>107.02114187198042</v>
      </c>
      <c r="AS20" s="40">
        <f t="shared" si="33"/>
        <v>72.830880449516258</v>
      </c>
      <c r="AT20" s="49">
        <f t="shared" si="34"/>
        <v>0.96935979548155904</v>
      </c>
      <c r="AU20" s="49">
        <f t="shared" si="35"/>
        <v>-6.7770895167044515E-2</v>
      </c>
      <c r="AV20" s="49">
        <f t="shared" si="44"/>
        <v>93.999215059369291</v>
      </c>
      <c r="AW20" s="43">
        <f t="shared" si="36"/>
        <v>397989.35530275089</v>
      </c>
      <c r="AX20" s="83">
        <f t="shared" si="45"/>
        <v>397.98935530275088</v>
      </c>
      <c r="AY20" s="87">
        <f t="shared" si="37"/>
        <v>30.024179760325907</v>
      </c>
    </row>
    <row r="21" spans="1:51" ht="15.75">
      <c r="A21" s="39">
        <v>9</v>
      </c>
      <c r="B21" s="39">
        <v>30</v>
      </c>
      <c r="C21" s="44">
        <f t="shared" si="38"/>
        <v>9.5</v>
      </c>
      <c r="D21" s="43">
        <v>0</v>
      </c>
      <c r="E21" s="39">
        <f t="shared" si="39"/>
        <v>16</v>
      </c>
      <c r="F21" s="39">
        <f t="shared" si="40"/>
        <v>9</v>
      </c>
      <c r="G21" s="39">
        <f t="shared" si="41"/>
        <v>2022</v>
      </c>
      <c r="H21" s="50"/>
      <c r="I21" s="32">
        <f t="shared" si="0"/>
        <v>21.597494603002854</v>
      </c>
      <c r="J21" s="33">
        <f t="shared" si="1"/>
        <v>21.639606723377948</v>
      </c>
      <c r="K21" s="32">
        <f t="shared" si="2"/>
        <v>64.565236773320279</v>
      </c>
      <c r="L21" s="32">
        <f t="shared" si="3"/>
        <v>279.55580430301484</v>
      </c>
      <c r="M21" s="94">
        <v>180</v>
      </c>
      <c r="N21" s="44">
        <f t="shared" si="42"/>
        <v>2459838.8958333335</v>
      </c>
      <c r="O21" s="46">
        <f t="shared" si="4"/>
        <v>0.22707449235683747</v>
      </c>
      <c r="P21" s="44">
        <f t="shared" si="43"/>
        <v>147.55055617075413</v>
      </c>
      <c r="Q21" s="37">
        <f t="shared" si="5"/>
        <v>0.17215457146073732</v>
      </c>
      <c r="R21" s="44">
        <f t="shared" si="6"/>
        <v>17070.140396049199</v>
      </c>
      <c r="S21" s="38">
        <f t="shared" si="7"/>
        <v>2.3501475095027557</v>
      </c>
      <c r="T21" s="47">
        <f t="shared" si="8"/>
        <v>4.398122813529258</v>
      </c>
      <c r="U21" s="47">
        <f t="shared" si="9"/>
        <v>4.304909480833663</v>
      </c>
      <c r="V21" s="47">
        <f t="shared" si="10"/>
        <v>0.28141123503285442</v>
      </c>
      <c r="W21" s="47">
        <f t="shared" si="11"/>
        <v>0.36274100758083305</v>
      </c>
      <c r="X21" s="47">
        <f t="shared" si="12"/>
        <v>-8.328407726634472</v>
      </c>
      <c r="Y21" s="40">
        <f t="shared" si="13"/>
        <v>391.20846842252803</v>
      </c>
      <c r="Z21" s="47">
        <f t="shared" si="14"/>
        <v>1.164437449990555</v>
      </c>
      <c r="AA21" s="44">
        <f t="shared" si="15"/>
        <v>66.717351391434661</v>
      </c>
      <c r="AB21" s="47">
        <f t="shared" si="16"/>
        <v>3.3756665475655763E-2</v>
      </c>
      <c r="AC21" s="47">
        <f t="shared" si="17"/>
        <v>0.3950421584804214</v>
      </c>
      <c r="AD21" s="47">
        <f t="shared" si="18"/>
        <v>0.91804281671547849</v>
      </c>
      <c r="AE21" s="47">
        <f t="shared" si="19"/>
        <v>3.3750254817408946E-2</v>
      </c>
      <c r="AF21" s="47">
        <f t="shared" si="20"/>
        <v>0.8288830900067784</v>
      </c>
      <c r="AG21" s="47">
        <f t="shared" si="21"/>
        <v>0.39609912411408421</v>
      </c>
      <c r="AH21" s="47">
        <f t="shared" si="22"/>
        <v>0.91820775637981589</v>
      </c>
      <c r="AI21" s="85">
        <f t="shared" si="23"/>
        <v>23.334541263610198</v>
      </c>
      <c r="AJ21" s="91">
        <f t="shared" si="24"/>
        <v>4.3011819698189422</v>
      </c>
      <c r="AK21" s="44">
        <f t="shared" si="25"/>
        <v>83.032826623470001</v>
      </c>
      <c r="AL21" s="38">
        <f t="shared" si="26"/>
        <v>0.91798077922470411</v>
      </c>
      <c r="AM21" s="47">
        <f t="shared" si="27"/>
        <v>22.444152167364134</v>
      </c>
      <c r="AN21" s="38">
        <f t="shared" si="28"/>
        <v>0.84665756436128059</v>
      </c>
      <c r="AO21" s="38">
        <f t="shared" si="29"/>
        <v>21.597494603002854</v>
      </c>
      <c r="AP21" s="44">
        <f t="shared" si="30"/>
        <v>175.32300543499332</v>
      </c>
      <c r="AQ21" s="38">
        <f t="shared" si="31"/>
        <v>173.51512876628632</v>
      </c>
      <c r="AR21" s="38">
        <f t="shared" si="32"/>
        <v>106.78792395398493</v>
      </c>
      <c r="AS21" s="40">
        <f t="shared" si="33"/>
        <v>73.063915215929796</v>
      </c>
      <c r="AT21" s="49">
        <f t="shared" si="34"/>
        <v>0.99261581166227553</v>
      </c>
      <c r="AU21" s="49">
        <f t="shared" si="35"/>
        <v>-0.16710093210193974</v>
      </c>
      <c r="AV21" s="49">
        <f t="shared" si="44"/>
        <v>99.555804303014867</v>
      </c>
      <c r="AW21" s="43">
        <f t="shared" si="36"/>
        <v>398070.81135013851</v>
      </c>
      <c r="AX21" s="83">
        <f t="shared" si="45"/>
        <v>398.07081135013851</v>
      </c>
      <c r="AY21" s="87">
        <f t="shared" si="37"/>
        <v>30.018036313947054</v>
      </c>
    </row>
    <row r="22" spans="1:51" ht="15.75">
      <c r="A22" s="39">
        <v>10</v>
      </c>
      <c r="B22" s="39">
        <v>0</v>
      </c>
      <c r="C22" s="44">
        <f t="shared" si="38"/>
        <v>10</v>
      </c>
      <c r="D22" s="43">
        <v>0</v>
      </c>
      <c r="E22" s="39">
        <f t="shared" si="39"/>
        <v>16</v>
      </c>
      <c r="F22" s="39">
        <f t="shared" si="40"/>
        <v>9</v>
      </c>
      <c r="G22" s="39">
        <f t="shared" si="41"/>
        <v>2022</v>
      </c>
      <c r="H22" s="50"/>
      <c r="I22" s="32">
        <f t="shared" si="0"/>
        <v>17.30036006588298</v>
      </c>
      <c r="J22" s="33">
        <f t="shared" si="1"/>
        <v>17.353436243597731</v>
      </c>
      <c r="K22" s="32">
        <f t="shared" si="2"/>
        <v>64.370660998061894</v>
      </c>
      <c r="L22" s="32">
        <f t="shared" si="3"/>
        <v>285.00083911249271</v>
      </c>
      <c r="M22" s="94">
        <v>180</v>
      </c>
      <c r="N22" s="44">
        <f t="shared" si="42"/>
        <v>2459838.9166666665</v>
      </c>
      <c r="O22" s="46">
        <f t="shared" si="4"/>
        <v>0.22707506274240963</v>
      </c>
      <c r="P22" s="44">
        <f t="shared" si="43"/>
        <v>155.07109037879854</v>
      </c>
      <c r="Q22" s="37">
        <f t="shared" si="5"/>
        <v>0.17291709439314218</v>
      </c>
      <c r="R22" s="44">
        <f t="shared" si="6"/>
        <v>16993.991697044989</v>
      </c>
      <c r="S22" s="38">
        <f t="shared" si="7"/>
        <v>2.3548980749271595</v>
      </c>
      <c r="T22" s="47">
        <f t="shared" si="8"/>
        <v>4.3984811878961629</v>
      </c>
      <c r="U22" s="47">
        <f t="shared" si="9"/>
        <v>4.3093421622283499</v>
      </c>
      <c r="V22" s="47">
        <f t="shared" si="10"/>
        <v>0.28622156244765662</v>
      </c>
      <c r="W22" s="47">
        <f t="shared" si="11"/>
        <v>0.36719806820627199</v>
      </c>
      <c r="X22" s="47">
        <f t="shared" si="12"/>
        <v>-8.3324627620090439</v>
      </c>
      <c r="Y22" s="40">
        <f t="shared" si="13"/>
        <v>390.03348660361388</v>
      </c>
      <c r="Z22" s="47">
        <f t="shared" si="14"/>
        <v>1.1688593435650694</v>
      </c>
      <c r="AA22" s="44">
        <f t="shared" si="15"/>
        <v>66.970707230710346</v>
      </c>
      <c r="AB22" s="47">
        <f t="shared" si="16"/>
        <v>3.4124798447731891E-2</v>
      </c>
      <c r="AC22" s="47">
        <f t="shared" si="17"/>
        <v>0.39097393491545024</v>
      </c>
      <c r="AD22" s="47">
        <f t="shared" si="18"/>
        <v>0.91976917337937958</v>
      </c>
      <c r="AE22" s="47">
        <f t="shared" si="19"/>
        <v>3.4118175768087296E-2</v>
      </c>
      <c r="AF22" s="47">
        <f t="shared" si="20"/>
        <v>0.83032069340859094</v>
      </c>
      <c r="AG22" s="47">
        <f t="shared" si="21"/>
        <v>0.39712331625605413</v>
      </c>
      <c r="AH22" s="47">
        <f t="shared" si="22"/>
        <v>0.91776525957664912</v>
      </c>
      <c r="AI22" s="85">
        <f t="shared" si="23"/>
        <v>23.398465820832115</v>
      </c>
      <c r="AJ22" s="91">
        <f t="shared" si="24"/>
        <v>4.3190409283545232</v>
      </c>
      <c r="AK22" s="44">
        <f t="shared" si="25"/>
        <v>90.285476453480698</v>
      </c>
      <c r="AL22" s="38">
        <f t="shared" si="26"/>
        <v>0.91779770577247699</v>
      </c>
      <c r="AM22" s="47">
        <f t="shared" si="27"/>
        <v>18.170553439288295</v>
      </c>
      <c r="AN22" s="38">
        <f t="shared" si="28"/>
        <v>0.87019337340531389</v>
      </c>
      <c r="AO22" s="38">
        <f t="shared" si="29"/>
        <v>17.30036006588298</v>
      </c>
      <c r="AP22" s="44">
        <f t="shared" si="30"/>
        <v>175.34353975476733</v>
      </c>
      <c r="AQ22" s="38">
        <f t="shared" si="31"/>
        <v>173.53543989808475</v>
      </c>
      <c r="AR22" s="38">
        <f t="shared" si="32"/>
        <v>106.55481103769688</v>
      </c>
      <c r="AS22" s="40">
        <f t="shared" si="33"/>
        <v>73.296847517248864</v>
      </c>
      <c r="AT22" s="49">
        <f t="shared" si="34"/>
        <v>0.99998758735237414</v>
      </c>
      <c r="AU22" s="49">
        <f t="shared" si="35"/>
        <v>-0.26796156309826141</v>
      </c>
      <c r="AV22" s="49">
        <f t="shared" si="44"/>
        <v>105.00083911249274</v>
      </c>
      <c r="AW22" s="43">
        <f t="shared" si="36"/>
        <v>398151.83251464949</v>
      </c>
      <c r="AX22" s="83">
        <f t="shared" si="45"/>
        <v>398.15183251464947</v>
      </c>
      <c r="AY22" s="87">
        <f t="shared" si="37"/>
        <v>30.011928160035659</v>
      </c>
    </row>
    <row r="23" spans="1:51" ht="15.75">
      <c r="A23" s="39">
        <v>10</v>
      </c>
      <c r="B23" s="39">
        <v>30</v>
      </c>
      <c r="C23" s="44">
        <f t="shared" si="38"/>
        <v>10.5</v>
      </c>
      <c r="D23" s="43">
        <v>0</v>
      </c>
      <c r="E23" s="39">
        <f t="shared" si="39"/>
        <v>16</v>
      </c>
      <c r="F23" s="39">
        <f t="shared" si="40"/>
        <v>9</v>
      </c>
      <c r="G23" s="39">
        <f t="shared" si="41"/>
        <v>2022</v>
      </c>
      <c r="H23" s="50"/>
      <c r="I23" s="32">
        <f t="shared" si="0"/>
        <v>13.117217368026186</v>
      </c>
      <c r="J23" s="33">
        <f t="shared" si="1"/>
        <v>13.18704788161911</v>
      </c>
      <c r="K23" s="32">
        <f t="shared" si="2"/>
        <v>64.175932836885366</v>
      </c>
      <c r="L23" s="32">
        <f t="shared" si="3"/>
        <v>290.40349931150405</v>
      </c>
      <c r="M23" s="94">
        <v>180</v>
      </c>
      <c r="N23" s="44">
        <f t="shared" si="42"/>
        <v>2459838.9375</v>
      </c>
      <c r="O23" s="46">
        <f t="shared" si="4"/>
        <v>0.22707563312799453</v>
      </c>
      <c r="P23" s="44">
        <f t="shared" si="43"/>
        <v>162.59162475494668</v>
      </c>
      <c r="Q23" s="37">
        <f t="shared" si="5"/>
        <v>0.17367961734254322</v>
      </c>
      <c r="R23" s="44">
        <f t="shared" si="6"/>
        <v>16917.483272496291</v>
      </c>
      <c r="S23" s="38">
        <f t="shared" si="7"/>
        <v>2.3596486404579968</v>
      </c>
      <c r="T23" s="47">
        <f t="shared" si="8"/>
        <v>4.3988395622710597</v>
      </c>
      <c r="U23" s="47">
        <f t="shared" si="9"/>
        <v>4.3137748437223271</v>
      </c>
      <c r="V23" s="47">
        <f t="shared" si="10"/>
        <v>0.29103188996960611</v>
      </c>
      <c r="W23" s="47">
        <f t="shared" si="11"/>
        <v>0.37165328511655382</v>
      </c>
      <c r="X23" s="47">
        <f t="shared" si="12"/>
        <v>-8.3365177974750484</v>
      </c>
      <c r="Y23" s="40">
        <f t="shared" si="13"/>
        <v>388.85389720643514</v>
      </c>
      <c r="Z23" s="47">
        <f t="shared" si="14"/>
        <v>1.1732794932477197</v>
      </c>
      <c r="AA23" s="44">
        <f t="shared" si="15"/>
        <v>67.223963152342307</v>
      </c>
      <c r="AB23" s="47">
        <f t="shared" si="16"/>
        <v>3.4492114503840397E-2</v>
      </c>
      <c r="AC23" s="47">
        <f t="shared" si="17"/>
        <v>0.3868997336967348</v>
      </c>
      <c r="AD23" s="47">
        <f t="shared" si="18"/>
        <v>0.92147672885847109</v>
      </c>
      <c r="AE23" s="47">
        <f t="shared" si="19"/>
        <v>3.4485275664946802E-2</v>
      </c>
      <c r="AF23" s="47">
        <f t="shared" si="20"/>
        <v>0.83174137323434993</v>
      </c>
      <c r="AG23" s="47">
        <f t="shared" si="21"/>
        <v>0.39813927728325604</v>
      </c>
      <c r="AH23" s="47">
        <f t="shared" si="22"/>
        <v>0.9173249783388473</v>
      </c>
      <c r="AI23" s="85">
        <f t="shared" si="23"/>
        <v>23.461907140347062</v>
      </c>
      <c r="AJ23" s="91">
        <f t="shared" si="24"/>
        <v>4.3369095721239805</v>
      </c>
      <c r="AK23" s="44">
        <f t="shared" si="25"/>
        <v>97.537981173086976</v>
      </c>
      <c r="AL23" s="38">
        <f t="shared" si="26"/>
        <v>0.91761574823910508</v>
      </c>
      <c r="AM23" s="47">
        <f t="shared" si="27"/>
        <v>14.005680904663954</v>
      </c>
      <c r="AN23" s="38">
        <f t="shared" si="28"/>
        <v>0.88846353663776867</v>
      </c>
      <c r="AO23" s="38">
        <f t="shared" si="29"/>
        <v>13.117217368026186</v>
      </c>
      <c r="AP23" s="44">
        <f t="shared" si="30"/>
        <v>175.36407407500155</v>
      </c>
      <c r="AQ23" s="38">
        <f t="shared" si="31"/>
        <v>173.5557512578624</v>
      </c>
      <c r="AR23" s="38">
        <f t="shared" si="32"/>
        <v>106.32180238148059</v>
      </c>
      <c r="AS23" s="40">
        <f t="shared" si="33"/>
        <v>73.529678094222803</v>
      </c>
      <c r="AT23" s="49">
        <f t="shared" si="34"/>
        <v>0.99135811818482289</v>
      </c>
      <c r="AU23" s="49">
        <f t="shared" si="35"/>
        <v>-0.36875170162752224</v>
      </c>
      <c r="AV23" s="49">
        <f t="shared" si="44"/>
        <v>110.40349931150406</v>
      </c>
      <c r="AW23" s="43">
        <f t="shared" si="36"/>
        <v>398232.41665322258</v>
      </c>
      <c r="AX23" s="83">
        <f t="shared" si="45"/>
        <v>398.23241665322257</v>
      </c>
      <c r="AY23" s="87">
        <f t="shared" si="37"/>
        <v>30.005855418509331</v>
      </c>
    </row>
    <row r="24" spans="1:51" ht="15.75">
      <c r="A24" s="39">
        <v>11</v>
      </c>
      <c r="B24" s="39">
        <v>0</v>
      </c>
      <c r="C24" s="44">
        <f t="shared" si="38"/>
        <v>11</v>
      </c>
      <c r="D24" s="43">
        <v>0</v>
      </c>
      <c r="E24" s="39">
        <f t="shared" si="39"/>
        <v>16</v>
      </c>
      <c r="F24" s="39">
        <f t="shared" si="40"/>
        <v>9</v>
      </c>
      <c r="G24" s="39">
        <f t="shared" si="41"/>
        <v>2022</v>
      </c>
      <c r="H24" s="50"/>
      <c r="I24" s="32">
        <f t="shared" si="0"/>
        <v>9.0854490852569896</v>
      </c>
      <c r="J24" s="33">
        <f t="shared" si="1"/>
        <v>9.183755713101597</v>
      </c>
      <c r="K24" s="32">
        <f t="shared" si="2"/>
        <v>63.981055205220457</v>
      </c>
      <c r="L24" s="32">
        <f t="shared" si="3"/>
        <v>295.8225696961909</v>
      </c>
      <c r="M24" s="94">
        <v>180</v>
      </c>
      <c r="N24" s="44">
        <f t="shared" si="42"/>
        <v>2459838.9583333335</v>
      </c>
      <c r="O24" s="46">
        <f t="shared" si="4"/>
        <v>0.22707620351357943</v>
      </c>
      <c r="P24" s="44">
        <f t="shared" si="43"/>
        <v>170.11215913156047</v>
      </c>
      <c r="Q24" s="37">
        <f t="shared" si="5"/>
        <v>0.17444214029200111</v>
      </c>
      <c r="R24" s="44">
        <f t="shared" si="6"/>
        <v>16840.618049941713</v>
      </c>
      <c r="S24" s="38">
        <f t="shared" si="7"/>
        <v>2.3643992059888337</v>
      </c>
      <c r="T24" s="47">
        <f t="shared" si="8"/>
        <v>4.3991979366459555</v>
      </c>
      <c r="U24" s="47">
        <f t="shared" si="9"/>
        <v>4.3182075252163035</v>
      </c>
      <c r="V24" s="47">
        <f t="shared" si="10"/>
        <v>0.29584221749191275</v>
      </c>
      <c r="W24" s="47">
        <f t="shared" si="11"/>
        <v>0.37610667090726596</v>
      </c>
      <c r="X24" s="47">
        <f t="shared" si="12"/>
        <v>-8.3405728329406941</v>
      </c>
      <c r="Y24" s="40">
        <f t="shared" si="13"/>
        <v>387.66972526291306</v>
      </c>
      <c r="Z24" s="47">
        <f t="shared" si="14"/>
        <v>1.1776979131251808</v>
      </c>
      <c r="AA24" s="44">
        <f t="shared" si="15"/>
        <v>67.477119963437545</v>
      </c>
      <c r="AB24" s="47">
        <f t="shared" si="16"/>
        <v>3.4858608211786636E-2</v>
      </c>
      <c r="AC24" s="47">
        <f t="shared" si="17"/>
        <v>0.38281963227347293</v>
      </c>
      <c r="AD24" s="47">
        <f t="shared" si="18"/>
        <v>0.9231654774059147</v>
      </c>
      <c r="AE24" s="47">
        <f t="shared" si="19"/>
        <v>3.4851549060441384E-2</v>
      </c>
      <c r="AF24" s="47">
        <f t="shared" si="20"/>
        <v>0.83314512637796601</v>
      </c>
      <c r="AG24" s="47">
        <f t="shared" si="21"/>
        <v>0.39914699991186925</v>
      </c>
      <c r="AH24" s="47">
        <f t="shared" si="22"/>
        <v>0.91688694639053203</v>
      </c>
      <c r="AI24" s="85">
        <f t="shared" si="23"/>
        <v>23.524864148696647</v>
      </c>
      <c r="AJ24" s="91">
        <f t="shared" si="24"/>
        <v>4.3547878781574969</v>
      </c>
      <c r="AK24" s="44">
        <f t="shared" si="25"/>
        <v>104.79034095919802</v>
      </c>
      <c r="AL24" s="38">
        <f t="shared" si="26"/>
        <v>0.91743490961153551</v>
      </c>
      <c r="AM24" s="47">
        <f t="shared" si="27"/>
        <v>9.9870822367487015</v>
      </c>
      <c r="AN24" s="38">
        <f t="shared" si="28"/>
        <v>0.9016331514917113</v>
      </c>
      <c r="AO24" s="38">
        <f t="shared" si="29"/>
        <v>9.0854490852569896</v>
      </c>
      <c r="AP24" s="44">
        <f t="shared" si="30"/>
        <v>175.38460839523577</v>
      </c>
      <c r="AQ24" s="38">
        <f t="shared" si="31"/>
        <v>173.57606284519699</v>
      </c>
      <c r="AR24" s="38">
        <f t="shared" si="32"/>
        <v>106.0888972574559</v>
      </c>
      <c r="AS24" s="40">
        <f t="shared" si="33"/>
        <v>73.762407673839817</v>
      </c>
      <c r="AT24" s="49">
        <f t="shared" si="34"/>
        <v>0.96686643843899822</v>
      </c>
      <c r="AU24" s="49">
        <f t="shared" si="35"/>
        <v>-0.46787145726719875</v>
      </c>
      <c r="AV24" s="49">
        <f t="shared" si="44"/>
        <v>115.82256969619088</v>
      </c>
      <c r="AW24" s="43">
        <f t="shared" si="36"/>
        <v>398312.56163563795</v>
      </c>
      <c r="AX24" s="83">
        <f t="shared" si="45"/>
        <v>398.31256163563796</v>
      </c>
      <c r="AY24" s="87">
        <f t="shared" si="37"/>
        <v>29.999818208323337</v>
      </c>
    </row>
    <row r="25" spans="1:51" ht="15.75">
      <c r="A25" s="39">
        <v>11</v>
      </c>
      <c r="B25" s="39">
        <v>30</v>
      </c>
      <c r="C25" s="44">
        <f t="shared" si="38"/>
        <v>11.5</v>
      </c>
      <c r="D25" s="43">
        <v>0</v>
      </c>
      <c r="E25" s="39">
        <f t="shared" si="39"/>
        <v>16</v>
      </c>
      <c r="F25" s="39">
        <f t="shared" si="40"/>
        <v>9</v>
      </c>
      <c r="G25" s="39">
        <f t="shared" si="41"/>
        <v>2022</v>
      </c>
      <c r="H25" s="50"/>
      <c r="I25" s="32">
        <f t="shared" si="0"/>
        <v>5.2426547024496326</v>
      </c>
      <c r="J25" s="33">
        <f t="shared" si="1"/>
        <v>5.3981924231603049</v>
      </c>
      <c r="K25" s="32">
        <f t="shared" si="2"/>
        <v>63.786031009507695</v>
      </c>
      <c r="L25" s="32">
        <f t="shared" si="3"/>
        <v>301.30814288041501</v>
      </c>
      <c r="M25" s="94">
        <v>180</v>
      </c>
      <c r="N25" s="44">
        <f t="shared" si="42"/>
        <v>2459838.9791666665</v>
      </c>
      <c r="O25" s="46">
        <f t="shared" si="4"/>
        <v>0.22707677389915157</v>
      </c>
      <c r="P25" s="44">
        <f t="shared" si="43"/>
        <v>177.63269333960488</v>
      </c>
      <c r="Q25" s="37">
        <f t="shared" si="5"/>
        <v>0.17520466322440598</v>
      </c>
      <c r="R25" s="44">
        <f t="shared" si="6"/>
        <v>16763.398959961301</v>
      </c>
      <c r="S25" s="38">
        <f t="shared" si="7"/>
        <v>2.3691497714132375</v>
      </c>
      <c r="T25" s="47">
        <f t="shared" si="8"/>
        <v>4.3995563110128382</v>
      </c>
      <c r="U25" s="47">
        <f t="shared" si="9"/>
        <v>4.3226402066109904</v>
      </c>
      <c r="V25" s="47">
        <f t="shared" si="10"/>
        <v>0.30065254490635773</v>
      </c>
      <c r="W25" s="47">
        <f t="shared" si="11"/>
        <v>0.38055823819672335</v>
      </c>
      <c r="X25" s="47">
        <f t="shared" si="12"/>
        <v>-8.344627868315623</v>
      </c>
      <c r="Y25" s="40">
        <f t="shared" si="13"/>
        <v>386.48099573743377</v>
      </c>
      <c r="Z25" s="47">
        <f t="shared" si="14"/>
        <v>1.1821146172978014</v>
      </c>
      <c r="AA25" s="44">
        <f t="shared" si="15"/>
        <v>67.730178471886518</v>
      </c>
      <c r="AB25" s="47">
        <f t="shared" si="16"/>
        <v>3.5224274164369677E-2</v>
      </c>
      <c r="AC25" s="47">
        <f t="shared" si="17"/>
        <v>0.37873370792731237</v>
      </c>
      <c r="AD25" s="47">
        <f t="shared" si="18"/>
        <v>0.92483541349660514</v>
      </c>
      <c r="AE25" s="47">
        <f t="shared" si="19"/>
        <v>3.5216990532872569E-2</v>
      </c>
      <c r="AF25" s="47">
        <f t="shared" si="20"/>
        <v>0.83453194992651047</v>
      </c>
      <c r="AG25" s="47">
        <f t="shared" si="21"/>
        <v>0.40014647696997818</v>
      </c>
      <c r="AH25" s="47">
        <f t="shared" si="22"/>
        <v>0.91645119726503432</v>
      </c>
      <c r="AI25" s="85">
        <f t="shared" si="23"/>
        <v>23.587335779120831</v>
      </c>
      <c r="AJ25" s="91">
        <f t="shared" si="24"/>
        <v>4.3726758221686799</v>
      </c>
      <c r="AK25" s="44">
        <f t="shared" si="25"/>
        <v>112.04255600707468</v>
      </c>
      <c r="AL25" s="38">
        <f t="shared" si="26"/>
        <v>0.9172551928253545</v>
      </c>
      <c r="AM25" s="47">
        <f t="shared" si="27"/>
        <v>6.1527095119430637</v>
      </c>
      <c r="AN25" s="38">
        <f t="shared" si="28"/>
        <v>0.91005480949343087</v>
      </c>
      <c r="AO25" s="38">
        <f t="shared" si="29"/>
        <v>5.2426547024496326</v>
      </c>
      <c r="AP25" s="44">
        <f t="shared" si="30"/>
        <v>175.40514271500797</v>
      </c>
      <c r="AQ25" s="38">
        <f t="shared" si="31"/>
        <v>173.59637465966424</v>
      </c>
      <c r="AR25" s="38">
        <f t="shared" si="32"/>
        <v>105.8560949360254</v>
      </c>
      <c r="AS25" s="40">
        <f t="shared" si="33"/>
        <v>73.995036984787703</v>
      </c>
      <c r="AT25" s="49">
        <f t="shared" si="34"/>
        <v>0.92690536262910628</v>
      </c>
      <c r="AU25" s="49">
        <f t="shared" si="35"/>
        <v>-0.56374773957133573</v>
      </c>
      <c r="AV25" s="49">
        <f t="shared" si="44"/>
        <v>121.30814288041501</v>
      </c>
      <c r="AW25" s="43">
        <f t="shared" si="36"/>
        <v>398392.26535004569</v>
      </c>
      <c r="AX25" s="83">
        <f t="shared" si="45"/>
        <v>398.3922653500457</v>
      </c>
      <c r="AY25" s="87">
        <f t="shared" si="37"/>
        <v>29.993816647059489</v>
      </c>
    </row>
    <row r="26" spans="1:51" ht="15.75">
      <c r="A26" s="39">
        <v>12</v>
      </c>
      <c r="B26" s="39">
        <v>0</v>
      </c>
      <c r="C26" s="44">
        <f t="shared" si="38"/>
        <v>12</v>
      </c>
      <c r="D26" s="43">
        <v>0</v>
      </c>
      <c r="E26" s="39">
        <f t="shared" si="39"/>
        <v>16</v>
      </c>
      <c r="F26" s="39">
        <f t="shared" si="40"/>
        <v>9</v>
      </c>
      <c r="G26" s="39">
        <f t="shared" si="41"/>
        <v>2022</v>
      </c>
      <c r="H26" s="50"/>
      <c r="I26" s="32">
        <f t="shared" si="0"/>
        <v>1.6273792689434639</v>
      </c>
      <c r="J26" s="33">
        <f t="shared" si="1"/>
        <v>1.9356785113193382</v>
      </c>
      <c r="K26" s="32">
        <f t="shared" si="2"/>
        <v>63.590863134134509</v>
      </c>
      <c r="L26" s="32">
        <f t="shared" si="3"/>
        <v>306.90238808488351</v>
      </c>
      <c r="M26" s="94">
        <v>180</v>
      </c>
      <c r="N26" s="44">
        <f t="shared" si="42"/>
        <v>2459839</v>
      </c>
      <c r="O26" s="46">
        <f t="shared" si="4"/>
        <v>0.22707734428473647</v>
      </c>
      <c r="P26" s="44">
        <f t="shared" si="43"/>
        <v>185.15322771575302</v>
      </c>
      <c r="Q26" s="37">
        <f t="shared" si="5"/>
        <v>0.17596718617380702</v>
      </c>
      <c r="R26" s="44">
        <f t="shared" si="6"/>
        <v>16685.82893079822</v>
      </c>
      <c r="S26" s="38">
        <f t="shared" si="7"/>
        <v>2.3739003369437173</v>
      </c>
      <c r="T26" s="47">
        <f t="shared" si="8"/>
        <v>4.3999146853877349</v>
      </c>
      <c r="U26" s="47">
        <f t="shared" si="9"/>
        <v>4.3270728881046097</v>
      </c>
      <c r="V26" s="47">
        <f t="shared" si="10"/>
        <v>0.30546287242830727</v>
      </c>
      <c r="W26" s="47">
        <f t="shared" si="11"/>
        <v>0.38500799992608947</v>
      </c>
      <c r="X26" s="47">
        <f t="shared" si="12"/>
        <v>-8.3486829037809116</v>
      </c>
      <c r="Y26" s="40">
        <f t="shared" si="13"/>
        <v>385.28773344650324</v>
      </c>
      <c r="Z26" s="47">
        <f t="shared" si="14"/>
        <v>1.1865296201760418</v>
      </c>
      <c r="AA26" s="44">
        <f t="shared" si="15"/>
        <v>67.9831395033478</v>
      </c>
      <c r="AB26" s="47">
        <f t="shared" si="16"/>
        <v>3.5589107003823998E-2</v>
      </c>
      <c r="AC26" s="47">
        <f t="shared" si="17"/>
        <v>0.37464203749767966</v>
      </c>
      <c r="AD26" s="47">
        <f t="shared" si="18"/>
        <v>0.92648653193525821</v>
      </c>
      <c r="AE26" s="47">
        <f t="shared" si="19"/>
        <v>3.5581594710816088E-2</v>
      </c>
      <c r="AF26" s="47">
        <f t="shared" si="20"/>
        <v>0.83590184124967037</v>
      </c>
      <c r="AG26" s="47">
        <f t="shared" si="21"/>
        <v>0.40113770146297378</v>
      </c>
      <c r="AH26" s="47">
        <f t="shared" si="22"/>
        <v>0.91601776427370785</v>
      </c>
      <c r="AI26" s="85">
        <f t="shared" si="23"/>
        <v>23.649320975761533</v>
      </c>
      <c r="AJ26" s="91">
        <f t="shared" si="24"/>
        <v>4.390573379759326</v>
      </c>
      <c r="AK26" s="44">
        <f t="shared" si="25"/>
        <v>119.29462701936313</v>
      </c>
      <c r="AL26" s="38">
        <f t="shared" si="26"/>
        <v>0.91707660075308128</v>
      </c>
      <c r="AM26" s="47">
        <f t="shared" si="27"/>
        <v>2.5416284690452855</v>
      </c>
      <c r="AN26" s="38">
        <f t="shared" si="28"/>
        <v>0.91424920010182165</v>
      </c>
      <c r="AO26" s="38">
        <f t="shared" si="29"/>
        <v>1.6273792689434639</v>
      </c>
      <c r="AP26" s="44">
        <f t="shared" si="30"/>
        <v>175.42567703524219</v>
      </c>
      <c r="AQ26" s="38">
        <f t="shared" si="31"/>
        <v>173.61668670221104</v>
      </c>
      <c r="AR26" s="38">
        <f t="shared" si="32"/>
        <v>105.62339467026621</v>
      </c>
      <c r="AS26" s="40">
        <f t="shared" si="33"/>
        <v>74.227566773051066</v>
      </c>
      <c r="AT26" s="49">
        <f t="shared" si="34"/>
        <v>0.87211516102559727</v>
      </c>
      <c r="AU26" s="49">
        <f t="shared" si="35"/>
        <v>-0.65485942791826668</v>
      </c>
      <c r="AV26" s="49">
        <f t="shared" si="44"/>
        <v>126.90238808488353</v>
      </c>
      <c r="AW26" s="43">
        <f t="shared" si="36"/>
        <v>398471.52570831147</v>
      </c>
      <c r="AX26" s="83">
        <f t="shared" si="45"/>
        <v>398.47152570831145</v>
      </c>
      <c r="AY26" s="87">
        <f t="shared" si="37"/>
        <v>29.987850850529846</v>
      </c>
    </row>
    <row r="27" spans="1:51" ht="15.75">
      <c r="A27" s="39">
        <v>12</v>
      </c>
      <c r="B27" s="39">
        <v>30</v>
      </c>
      <c r="C27" s="44">
        <f t="shared" si="38"/>
        <v>12.5</v>
      </c>
      <c r="D27" s="43">
        <v>0</v>
      </c>
      <c r="E27" s="39">
        <f t="shared" si="39"/>
        <v>16</v>
      </c>
      <c r="F27" s="39">
        <f t="shared" si="40"/>
        <v>9</v>
      </c>
      <c r="G27" s="39">
        <f t="shared" si="41"/>
        <v>2022</v>
      </c>
      <c r="H27" s="50"/>
      <c r="I27" s="32">
        <f t="shared" si="0"/>
        <v>-1.7205443622201004</v>
      </c>
      <c r="J27" s="33">
        <f t="shared" si="1"/>
        <v>-0.98181835061344946</v>
      </c>
      <c r="K27" s="32">
        <f t="shared" si="2"/>
        <v>63.395554467618176</v>
      </c>
      <c r="L27" s="32">
        <f t="shared" si="3"/>
        <v>312.63947160560735</v>
      </c>
      <c r="M27" s="94">
        <v>180</v>
      </c>
      <c r="N27" s="44">
        <f t="shared" si="42"/>
        <v>2459839.0208333335</v>
      </c>
      <c r="O27" s="46">
        <f t="shared" si="4"/>
        <v>0.22707791467032137</v>
      </c>
      <c r="P27" s="44">
        <f t="shared" si="43"/>
        <v>192.67376209190115</v>
      </c>
      <c r="Q27" s="37">
        <f t="shared" si="5"/>
        <v>0.17672970912326491</v>
      </c>
      <c r="R27" s="44">
        <f t="shared" si="6"/>
        <v>16607.910898562492</v>
      </c>
      <c r="S27" s="38">
        <f t="shared" si="7"/>
        <v>2.3786509024745541</v>
      </c>
      <c r="T27" s="47">
        <f t="shared" si="8"/>
        <v>4.4002730597626307</v>
      </c>
      <c r="U27" s="47">
        <f t="shared" si="9"/>
        <v>4.331505569598586</v>
      </c>
      <c r="V27" s="47">
        <f t="shared" si="10"/>
        <v>0.31027319995061392</v>
      </c>
      <c r="W27" s="47">
        <f t="shared" si="11"/>
        <v>0.38945596876078636</v>
      </c>
      <c r="X27" s="47">
        <f t="shared" si="12"/>
        <v>-8.3527379392465573</v>
      </c>
      <c r="Y27" s="40">
        <f t="shared" si="13"/>
        <v>384.08996321696605</v>
      </c>
      <c r="Z27" s="47">
        <f t="shared" si="14"/>
        <v>1.1909429358881329</v>
      </c>
      <c r="AA27" s="44">
        <f t="shared" si="15"/>
        <v>68.236003867309407</v>
      </c>
      <c r="AB27" s="47">
        <f t="shared" si="16"/>
        <v>3.5953101372495369E-2</v>
      </c>
      <c r="AC27" s="47">
        <f t="shared" si="17"/>
        <v>0.37054469793009992</v>
      </c>
      <c r="AD27" s="47">
        <f t="shared" si="18"/>
        <v>0.92811882763029496</v>
      </c>
      <c r="AE27" s="47">
        <f t="shared" si="19"/>
        <v>3.5945356223828301E-2</v>
      </c>
      <c r="AF27" s="47">
        <f t="shared" si="20"/>
        <v>0.83725479781189271</v>
      </c>
      <c r="AG27" s="47">
        <f t="shared" si="21"/>
        <v>0.40212066643839356</v>
      </c>
      <c r="AH27" s="47">
        <f t="shared" si="22"/>
        <v>0.91558668056232784</v>
      </c>
      <c r="AI27" s="85">
        <f t="shared" si="23"/>
        <v>23.71081868532713</v>
      </c>
      <c r="AJ27" s="91">
        <f t="shared" si="24"/>
        <v>4.4084805240232283</v>
      </c>
      <c r="AK27" s="44">
        <f t="shared" si="25"/>
        <v>126.54655423155273</v>
      </c>
      <c r="AL27" s="38">
        <f t="shared" si="26"/>
        <v>0.91689913622851971</v>
      </c>
      <c r="AM27" s="47">
        <f t="shared" si="27"/>
        <v>-0.80566237607806979</v>
      </c>
      <c r="AN27" s="38">
        <f t="shared" si="28"/>
        <v>0.91488198614203076</v>
      </c>
      <c r="AO27" s="38">
        <f t="shared" si="29"/>
        <v>-1.7205443622201004</v>
      </c>
      <c r="AP27" s="44">
        <f t="shared" si="30"/>
        <v>175.44621135547823</v>
      </c>
      <c r="AQ27" s="38">
        <f t="shared" si="31"/>
        <v>173.63699897241491</v>
      </c>
      <c r="AR27" s="38">
        <f t="shared" si="32"/>
        <v>105.39079572714199</v>
      </c>
      <c r="AS27" s="40">
        <f t="shared" si="33"/>
        <v>74.459997770722794</v>
      </c>
      <c r="AT27" s="49">
        <f t="shared" si="34"/>
        <v>0.80337328715920098</v>
      </c>
      <c r="AU27" s="49">
        <f t="shared" si="35"/>
        <v>-0.73976168625170236</v>
      </c>
      <c r="AV27" s="49">
        <f t="shared" si="44"/>
        <v>132.63947160560738</v>
      </c>
      <c r="AW27" s="43">
        <f t="shared" si="36"/>
        <v>398550.34063536476</v>
      </c>
      <c r="AX27" s="83">
        <f t="shared" si="45"/>
        <v>398.55034063536476</v>
      </c>
      <c r="AY27" s="87">
        <f t="shared" si="37"/>
        <v>29.981920933584668</v>
      </c>
    </row>
    <row r="28" spans="1:51" ht="15.75">
      <c r="A28" s="39">
        <v>13</v>
      </c>
      <c r="B28" s="39">
        <v>0</v>
      </c>
      <c r="C28" s="44">
        <f t="shared" si="38"/>
        <v>13</v>
      </c>
      <c r="D28" s="43">
        <v>0</v>
      </c>
      <c r="E28" s="39">
        <f t="shared" si="39"/>
        <v>16</v>
      </c>
      <c r="F28" s="39">
        <f t="shared" si="40"/>
        <v>9</v>
      </c>
      <c r="G28" s="39">
        <f t="shared" si="41"/>
        <v>2022</v>
      </c>
      <c r="H28" s="50"/>
      <c r="I28" s="32">
        <f t="shared" si="0"/>
        <v>-4.760079735535431</v>
      </c>
      <c r="J28" s="33">
        <f t="shared" si="1"/>
        <v>-4.7230769000614661</v>
      </c>
      <c r="K28" s="32">
        <f t="shared" si="2"/>
        <v>63.200107889715127</v>
      </c>
      <c r="L28" s="32">
        <f t="shared" si="3"/>
        <v>318.54474183265586</v>
      </c>
      <c r="M28" s="94">
        <v>180</v>
      </c>
      <c r="N28" s="44">
        <f t="shared" si="42"/>
        <v>2459839.0416666665</v>
      </c>
      <c r="O28" s="46">
        <f t="shared" si="4"/>
        <v>0.22707848505589354</v>
      </c>
      <c r="P28" s="44">
        <f t="shared" si="43"/>
        <v>200.19429629994556</v>
      </c>
      <c r="Q28" s="37">
        <f t="shared" si="5"/>
        <v>0.17749223205566977</v>
      </c>
      <c r="R28" s="44">
        <f t="shared" si="6"/>
        <v>16529.647801948118</v>
      </c>
      <c r="S28" s="38">
        <f t="shared" si="7"/>
        <v>2.3834014678993154</v>
      </c>
      <c r="T28" s="47">
        <f t="shared" si="8"/>
        <v>4.4006314341295365</v>
      </c>
      <c r="U28" s="47">
        <f t="shared" si="9"/>
        <v>4.3359382509932729</v>
      </c>
      <c r="V28" s="47">
        <f t="shared" si="10"/>
        <v>0.3150835273650589</v>
      </c>
      <c r="W28" s="47">
        <f t="shared" si="11"/>
        <v>0.39390215738751333</v>
      </c>
      <c r="X28" s="47">
        <f t="shared" si="12"/>
        <v>-8.3567929746214862</v>
      </c>
      <c r="Y28" s="40">
        <f t="shared" si="13"/>
        <v>382.88770980657569</v>
      </c>
      <c r="Z28" s="47">
        <f t="shared" si="14"/>
        <v>1.19535457857376</v>
      </c>
      <c r="AA28" s="44">
        <f t="shared" si="15"/>
        <v>68.488772373915594</v>
      </c>
      <c r="AB28" s="47">
        <f t="shared" si="16"/>
        <v>3.6316251937160732E-2</v>
      </c>
      <c r="AC28" s="47">
        <f t="shared" si="17"/>
        <v>0.36644176600560235</v>
      </c>
      <c r="AD28" s="47">
        <f t="shared" si="18"/>
        <v>0.92973229570459948</v>
      </c>
      <c r="AE28" s="47">
        <f t="shared" si="19"/>
        <v>3.6308269726751739E-2</v>
      </c>
      <c r="AF28" s="47">
        <f t="shared" si="20"/>
        <v>0.83859081726433782</v>
      </c>
      <c r="AG28" s="47">
        <f t="shared" si="21"/>
        <v>0.40309536505227317</v>
      </c>
      <c r="AH28" s="47">
        <f t="shared" si="22"/>
        <v>0.91515797907977325</v>
      </c>
      <c r="AI28" s="85">
        <f t="shared" si="23"/>
        <v>23.771827861349347</v>
      </c>
      <c r="AJ28" s="91">
        <f t="shared" si="24"/>
        <v>4.4263972267367473</v>
      </c>
      <c r="AK28" s="44">
        <f t="shared" si="25"/>
        <v>133.79833789889437</v>
      </c>
      <c r="AL28" s="38">
        <f t="shared" si="26"/>
        <v>0.91672280203489076</v>
      </c>
      <c r="AM28" s="47">
        <f t="shared" si="27"/>
        <v>-3.8473450436145495</v>
      </c>
      <c r="AN28" s="38">
        <f t="shared" si="28"/>
        <v>0.91273469192088141</v>
      </c>
      <c r="AO28" s="38">
        <f t="shared" si="29"/>
        <v>-4.760079735535431</v>
      </c>
      <c r="AP28" s="44">
        <f t="shared" si="30"/>
        <v>175.46674567525224</v>
      </c>
      <c r="AQ28" s="38">
        <f t="shared" si="31"/>
        <v>173.6573114698497</v>
      </c>
      <c r="AR28" s="38">
        <f t="shared" si="32"/>
        <v>105.15829737204386</v>
      </c>
      <c r="AS28" s="40">
        <f t="shared" si="33"/>
        <v>74.692330711451646</v>
      </c>
      <c r="AT28" s="49">
        <f t="shared" si="34"/>
        <v>0.72178030627067991</v>
      </c>
      <c r="AU28" s="49">
        <f t="shared" si="35"/>
        <v>-0.81710907296519408</v>
      </c>
      <c r="AV28" s="49">
        <f t="shared" si="44"/>
        <v>138.54474183265586</v>
      </c>
      <c r="AW28" s="43">
        <f t="shared" si="36"/>
        <v>398628.70807460591</v>
      </c>
      <c r="AX28" s="83">
        <f t="shared" si="45"/>
        <v>398.62870807460592</v>
      </c>
      <c r="AY28" s="87">
        <f t="shared" si="37"/>
        <v>29.976027009710965</v>
      </c>
    </row>
    <row r="29" spans="1:51" ht="15.75">
      <c r="A29" s="39">
        <v>13</v>
      </c>
      <c r="B29" s="39">
        <v>30</v>
      </c>
      <c r="C29" s="44">
        <f t="shared" si="38"/>
        <v>13.5</v>
      </c>
      <c r="D29" s="43">
        <v>0</v>
      </c>
      <c r="E29" s="39">
        <f t="shared" si="39"/>
        <v>16</v>
      </c>
      <c r="F29" s="39">
        <f t="shared" si="40"/>
        <v>9</v>
      </c>
      <c r="G29" s="39">
        <f t="shared" si="41"/>
        <v>2022</v>
      </c>
      <c r="H29" s="50"/>
      <c r="I29" s="32">
        <f t="shared" si="0"/>
        <v>-7.4495577291450212</v>
      </c>
      <c r="J29" s="33">
        <f t="shared" si="1"/>
        <v>-7.5305640937232079</v>
      </c>
      <c r="K29" s="32">
        <f t="shared" si="2"/>
        <v>63.004526258312879</v>
      </c>
      <c r="L29" s="32">
        <f t="shared" si="3"/>
        <v>324.63335451548392</v>
      </c>
      <c r="M29" s="94">
        <v>180</v>
      </c>
      <c r="N29" s="44">
        <f t="shared" si="42"/>
        <v>2459839.0625</v>
      </c>
      <c r="O29" s="46">
        <f t="shared" si="4"/>
        <v>0.22707905544147844</v>
      </c>
      <c r="P29" s="44">
        <f t="shared" si="43"/>
        <v>207.71483067655936</v>
      </c>
      <c r="Q29" s="37">
        <f t="shared" si="5"/>
        <v>0.17825475500512766</v>
      </c>
      <c r="R29" s="44">
        <f t="shared" si="6"/>
        <v>16451.042576798336</v>
      </c>
      <c r="S29" s="38">
        <f t="shared" si="7"/>
        <v>2.3881520334297952</v>
      </c>
      <c r="T29" s="47">
        <f t="shared" si="8"/>
        <v>4.4009898085044323</v>
      </c>
      <c r="U29" s="47">
        <f t="shared" si="9"/>
        <v>4.3403709324872493</v>
      </c>
      <c r="V29" s="47">
        <f t="shared" si="10"/>
        <v>0.31989385488736555</v>
      </c>
      <c r="W29" s="47">
        <f t="shared" si="11"/>
        <v>0.39834657881406971</v>
      </c>
      <c r="X29" s="47">
        <f t="shared" si="12"/>
        <v>-8.3608480100871336</v>
      </c>
      <c r="Y29" s="40">
        <f t="shared" si="13"/>
        <v>381.68099782162614</v>
      </c>
      <c r="Z29" s="47">
        <f t="shared" si="14"/>
        <v>1.1997645626805882</v>
      </c>
      <c r="AA29" s="44">
        <f t="shared" si="15"/>
        <v>68.741445850956609</v>
      </c>
      <c r="AB29" s="47">
        <f t="shared" si="16"/>
        <v>3.6678553413298072E-2</v>
      </c>
      <c r="AC29" s="47">
        <f t="shared" si="17"/>
        <v>0.36233331806460506</v>
      </c>
      <c r="AD29" s="47">
        <f t="shared" si="18"/>
        <v>0.93132693160004831</v>
      </c>
      <c r="AE29" s="47">
        <f t="shared" si="19"/>
        <v>3.6670329923968632E-2</v>
      </c>
      <c r="AF29" s="47">
        <f t="shared" si="20"/>
        <v>0.83990989753113887</v>
      </c>
      <c r="AG29" s="47">
        <f t="shared" si="21"/>
        <v>0.40406179063297432</v>
      </c>
      <c r="AH29" s="47">
        <f t="shared" si="22"/>
        <v>0.91473169254731435</v>
      </c>
      <c r="AI29" s="85">
        <f t="shared" si="23"/>
        <v>23.83234746829396</v>
      </c>
      <c r="AJ29" s="91">
        <f t="shared" si="24"/>
        <v>4.4443234595676895</v>
      </c>
      <c r="AK29" s="44">
        <f t="shared" si="25"/>
        <v>141.04997878304403</v>
      </c>
      <c r="AL29" s="38">
        <f t="shared" si="26"/>
        <v>0.9165476008933473</v>
      </c>
      <c r="AM29" s="47">
        <f t="shared" si="27"/>
        <v>-6.5408900207938601</v>
      </c>
      <c r="AN29" s="38">
        <f t="shared" si="28"/>
        <v>0.90866770835116095</v>
      </c>
      <c r="AO29" s="38">
        <f t="shared" si="29"/>
        <v>-7.4495577291450212</v>
      </c>
      <c r="AP29" s="44">
        <f t="shared" si="30"/>
        <v>175.48727999548646</v>
      </c>
      <c r="AQ29" s="38">
        <f t="shared" si="31"/>
        <v>173.67762419546045</v>
      </c>
      <c r="AR29" s="38">
        <f t="shared" si="32"/>
        <v>104.92589885317949</v>
      </c>
      <c r="AS29" s="40">
        <f t="shared" si="33"/>
        <v>74.924566346042596</v>
      </c>
      <c r="AT29" s="49">
        <f t="shared" si="34"/>
        <v>0.62864225170351207</v>
      </c>
      <c r="AU29" s="49">
        <f t="shared" si="35"/>
        <v>-0.88567705416368758</v>
      </c>
      <c r="AV29" s="49">
        <f t="shared" si="44"/>
        <v>144.63335451548389</v>
      </c>
      <c r="AW29" s="43">
        <f t="shared" si="36"/>
        <v>398706.62599316734</v>
      </c>
      <c r="AX29" s="83">
        <f t="shared" si="45"/>
        <v>398.70662599316734</v>
      </c>
      <c r="AY29" s="87">
        <f t="shared" si="37"/>
        <v>29.970169190642835</v>
      </c>
    </row>
    <row r="30" spans="1:51" ht="15.75">
      <c r="A30" s="39">
        <v>14</v>
      </c>
      <c r="B30" s="39">
        <v>0</v>
      </c>
      <c r="C30" s="44">
        <f t="shared" si="38"/>
        <v>14</v>
      </c>
      <c r="D30" s="43">
        <v>0</v>
      </c>
      <c r="E30" s="39">
        <f t="shared" si="39"/>
        <v>16</v>
      </c>
      <c r="F30" s="39">
        <f t="shared" si="40"/>
        <v>9</v>
      </c>
      <c r="G30" s="39">
        <f t="shared" si="41"/>
        <v>2022</v>
      </c>
      <c r="H30" s="50"/>
      <c r="I30" s="32">
        <f t="shared" si="0"/>
        <v>-9.7477879153941878</v>
      </c>
      <c r="J30" s="33">
        <f t="shared" si="1"/>
        <v>-9.8279821970622283</v>
      </c>
      <c r="K30" s="32">
        <f t="shared" si="2"/>
        <v>62.808812435751179</v>
      </c>
      <c r="L30" s="32">
        <f t="shared" si="3"/>
        <v>330.90863112124146</v>
      </c>
      <c r="M30" s="94">
        <v>180</v>
      </c>
      <c r="N30" s="44">
        <f t="shared" si="42"/>
        <v>2459839.0833333335</v>
      </c>
      <c r="O30" s="46">
        <f t="shared" si="4"/>
        <v>0.22707962582706334</v>
      </c>
      <c r="P30" s="44">
        <f t="shared" si="43"/>
        <v>215.23536505270749</v>
      </c>
      <c r="Q30" s="37">
        <f t="shared" si="5"/>
        <v>0.17901727795458555</v>
      </c>
      <c r="R30" s="44">
        <f t="shared" si="6"/>
        <v>16372.098166405496</v>
      </c>
      <c r="S30" s="38">
        <f t="shared" si="7"/>
        <v>2.3929025989606321</v>
      </c>
      <c r="T30" s="47">
        <f t="shared" si="8"/>
        <v>4.4013481828793291</v>
      </c>
      <c r="U30" s="47">
        <f t="shared" si="9"/>
        <v>4.3448036139808686</v>
      </c>
      <c r="V30" s="47">
        <f t="shared" si="10"/>
        <v>0.32470418240931503</v>
      </c>
      <c r="W30" s="47">
        <f t="shared" si="11"/>
        <v>0.40278924576947911</v>
      </c>
      <c r="X30" s="47">
        <f t="shared" si="12"/>
        <v>-8.3649030455524223</v>
      </c>
      <c r="Y30" s="40">
        <f t="shared" si="13"/>
        <v>380.46985187790483</v>
      </c>
      <c r="Z30" s="47">
        <f t="shared" si="14"/>
        <v>1.2041729023709533</v>
      </c>
      <c r="AA30" s="44">
        <f t="shared" si="15"/>
        <v>68.994025109874542</v>
      </c>
      <c r="AB30" s="47">
        <f t="shared" si="16"/>
        <v>3.704000051593908E-2</v>
      </c>
      <c r="AC30" s="47">
        <f t="shared" si="17"/>
        <v>0.3582194305591187</v>
      </c>
      <c r="AD30" s="47">
        <f t="shared" si="18"/>
        <v>0.93290273085845499</v>
      </c>
      <c r="AE30" s="47">
        <f t="shared" si="19"/>
        <v>3.7031531520285557E-2</v>
      </c>
      <c r="AF30" s="47">
        <f t="shared" si="20"/>
        <v>0.84121203662795285</v>
      </c>
      <c r="AG30" s="47">
        <f t="shared" si="21"/>
        <v>0.40501993654899571</v>
      </c>
      <c r="AH30" s="47">
        <f t="shared" si="22"/>
        <v>0.9143078535142567</v>
      </c>
      <c r="AI30" s="85">
        <f t="shared" si="23"/>
        <v>23.892376473399118</v>
      </c>
      <c r="AJ30" s="91">
        <f t="shared" si="24"/>
        <v>4.4622591916690038</v>
      </c>
      <c r="AK30" s="44">
        <f t="shared" si="25"/>
        <v>148.30147717767244</v>
      </c>
      <c r="AL30" s="38">
        <f t="shared" si="26"/>
        <v>0.91637353548685008</v>
      </c>
      <c r="AM30" s="47">
        <f t="shared" si="27"/>
        <v>-8.8442136264925377</v>
      </c>
      <c r="AN30" s="38">
        <f t="shared" si="28"/>
        <v>0.90357428890165004</v>
      </c>
      <c r="AO30" s="38">
        <f t="shared" si="29"/>
        <v>-9.7477879153941878</v>
      </c>
      <c r="AP30" s="44">
        <f t="shared" si="30"/>
        <v>175.50781431571886</v>
      </c>
      <c r="AQ30" s="38">
        <f t="shared" si="31"/>
        <v>173.6979371488228</v>
      </c>
      <c r="AR30" s="38">
        <f t="shared" si="32"/>
        <v>104.69359943283825</v>
      </c>
      <c r="AS30" s="40">
        <f t="shared" si="33"/>
        <v>75.156705411214205</v>
      </c>
      <c r="AT30" s="49">
        <f t="shared" si="34"/>
        <v>0.52544971561400389</v>
      </c>
      <c r="AU30" s="49">
        <f t="shared" si="35"/>
        <v>-0.94438156410795415</v>
      </c>
      <c r="AV30" s="49">
        <f t="shared" si="44"/>
        <v>150.90863112124146</v>
      </c>
      <c r="AW30" s="43">
        <f t="shared" si="36"/>
        <v>398784.09237145173</v>
      </c>
      <c r="AX30" s="83">
        <f t="shared" si="45"/>
        <v>398.78409237145172</v>
      </c>
      <c r="AY30" s="87">
        <f t="shared" si="37"/>
        <v>29.964347587154091</v>
      </c>
    </row>
    <row r="31" spans="1:51" ht="15.75">
      <c r="A31" s="39">
        <v>14</v>
      </c>
      <c r="B31" s="39">
        <v>30</v>
      </c>
      <c r="C31" s="44">
        <f t="shared" si="38"/>
        <v>14.5</v>
      </c>
      <c r="D31" s="43">
        <v>0</v>
      </c>
      <c r="E31" s="39">
        <f t="shared" si="39"/>
        <v>16</v>
      </c>
      <c r="F31" s="39">
        <f t="shared" si="40"/>
        <v>9</v>
      </c>
      <c r="G31" s="39">
        <f t="shared" si="41"/>
        <v>2022</v>
      </c>
      <c r="H31" s="50"/>
      <c r="I31" s="32">
        <f t="shared" si="0"/>
        <v>-11.615717153956156</v>
      </c>
      <c r="J31" s="33">
        <f t="shared" si="1"/>
        <v>-11.688203055840564</v>
      </c>
      <c r="K31" s="32">
        <f t="shared" si="2"/>
        <v>62.612969275796985</v>
      </c>
      <c r="L31" s="32">
        <f t="shared" si="3"/>
        <v>337.36059737893072</v>
      </c>
      <c r="M31" s="94">
        <v>180</v>
      </c>
      <c r="N31" s="44">
        <f t="shared" si="42"/>
        <v>2459839.1041666665</v>
      </c>
      <c r="O31" s="46">
        <f t="shared" si="4"/>
        <v>0.2270801962126355</v>
      </c>
      <c r="P31" s="44">
        <f t="shared" si="43"/>
        <v>222.7558992607519</v>
      </c>
      <c r="Q31" s="37">
        <f t="shared" si="5"/>
        <v>0.17977980088699042</v>
      </c>
      <c r="R31" s="44">
        <f t="shared" si="6"/>
        <v>16292.817516208037</v>
      </c>
      <c r="S31" s="38">
        <f t="shared" si="7"/>
        <v>2.3976531643853933</v>
      </c>
      <c r="T31" s="47">
        <f t="shared" si="8"/>
        <v>4.4017065572462117</v>
      </c>
      <c r="U31" s="47">
        <f t="shared" si="9"/>
        <v>4.3492362953759125</v>
      </c>
      <c r="V31" s="47">
        <f t="shared" si="10"/>
        <v>0.32951450982411723</v>
      </c>
      <c r="W31" s="47">
        <f t="shared" si="11"/>
        <v>0.40723017100482872</v>
      </c>
      <c r="X31" s="47">
        <f t="shared" si="12"/>
        <v>-8.3689580809277082</v>
      </c>
      <c r="Y31" s="40">
        <f t="shared" si="13"/>
        <v>379.25429651902766</v>
      </c>
      <c r="Z31" s="47">
        <f t="shared" si="14"/>
        <v>1.2085796118175971</v>
      </c>
      <c r="AA31" s="44">
        <f t="shared" si="15"/>
        <v>69.24651096270766</v>
      </c>
      <c r="AB31" s="47">
        <f t="shared" si="16"/>
        <v>3.7400587984162945E-2</v>
      </c>
      <c r="AC31" s="47">
        <f t="shared" si="17"/>
        <v>0.35410017977883601</v>
      </c>
      <c r="AD31" s="47">
        <f t="shared" si="18"/>
        <v>0.9344596892295195</v>
      </c>
      <c r="AE31" s="47">
        <f t="shared" si="19"/>
        <v>3.7391869245411449E-2</v>
      </c>
      <c r="AF31" s="47">
        <f t="shared" si="20"/>
        <v>0.84249723275126864</v>
      </c>
      <c r="AG31" s="47">
        <f t="shared" si="21"/>
        <v>0.4059697962743668</v>
      </c>
      <c r="AH31" s="47">
        <f t="shared" si="22"/>
        <v>0.91388649432681146</v>
      </c>
      <c r="AI31" s="85">
        <f t="shared" si="23"/>
        <v>23.951913850878082</v>
      </c>
      <c r="AJ31" s="91">
        <f t="shared" si="24"/>
        <v>4.4802043908813474</v>
      </c>
      <c r="AK31" s="44">
        <f t="shared" si="25"/>
        <v>155.55283339753169</v>
      </c>
      <c r="AL31" s="38">
        <f t="shared" si="26"/>
        <v>0.91620060844853835</v>
      </c>
      <c r="AM31" s="47">
        <f t="shared" si="27"/>
        <v>-10.717391342534409</v>
      </c>
      <c r="AN31" s="38">
        <f t="shared" si="28"/>
        <v>0.89832581142174683</v>
      </c>
      <c r="AO31" s="38">
        <f t="shared" si="29"/>
        <v>-11.615717153956156</v>
      </c>
      <c r="AP31" s="44">
        <f t="shared" si="30"/>
        <v>175.52834863549288</v>
      </c>
      <c r="AQ31" s="38">
        <f t="shared" si="31"/>
        <v>173.71825032951767</v>
      </c>
      <c r="AR31" s="38">
        <f t="shared" si="32"/>
        <v>104.46139837182439</v>
      </c>
      <c r="AS31" s="40">
        <f t="shared" si="33"/>
        <v>75.388748645154408</v>
      </c>
      <c r="AT31" s="49">
        <f t="shared" si="34"/>
        <v>0.41385397594608581</v>
      </c>
      <c r="AU31" s="49">
        <f t="shared" si="35"/>
        <v>-0.99229633187157851</v>
      </c>
      <c r="AV31" s="49">
        <f t="shared" si="44"/>
        <v>157.36059737893069</v>
      </c>
      <c r="AW31" s="43">
        <f t="shared" si="36"/>
        <v>398861.10520844784</v>
      </c>
      <c r="AX31" s="83">
        <f t="shared" si="45"/>
        <v>398.86110520844784</v>
      </c>
      <c r="AY31" s="87">
        <f t="shared" si="37"/>
        <v>29.958562308664021</v>
      </c>
    </row>
    <row r="32" spans="1:51" ht="15.75">
      <c r="A32" s="39">
        <v>15</v>
      </c>
      <c r="B32" s="39">
        <v>0</v>
      </c>
      <c r="C32" s="44">
        <f t="shared" si="38"/>
        <v>15</v>
      </c>
      <c r="D32" s="43">
        <v>0</v>
      </c>
      <c r="E32" s="39">
        <f t="shared" si="39"/>
        <v>16</v>
      </c>
      <c r="F32" s="39">
        <f t="shared" si="40"/>
        <v>9</v>
      </c>
      <c r="G32" s="39">
        <f t="shared" si="41"/>
        <v>2022</v>
      </c>
      <c r="H32" s="50"/>
      <c r="I32" s="32">
        <f t="shared" si="0"/>
        <v>-13.018544347995084</v>
      </c>
      <c r="J32" s="33">
        <f t="shared" si="1"/>
        <v>-13.085136345144956</v>
      </c>
      <c r="K32" s="32">
        <f t="shared" si="2"/>
        <v>62.416999610589095</v>
      </c>
      <c r="L32" s="32">
        <f t="shared" si="3"/>
        <v>343.96527370083288</v>
      </c>
      <c r="M32" s="94">
        <v>180</v>
      </c>
      <c r="N32" s="44">
        <f t="shared" si="42"/>
        <v>2459839.125</v>
      </c>
      <c r="O32" s="46">
        <f t="shared" si="4"/>
        <v>0.22708076659822041</v>
      </c>
      <c r="P32" s="44">
        <f t="shared" si="43"/>
        <v>230.27643363690004</v>
      </c>
      <c r="Q32" s="37">
        <f t="shared" si="5"/>
        <v>0.18054232383639146</v>
      </c>
      <c r="R32" s="44">
        <f t="shared" si="6"/>
        <v>16213.203568259958</v>
      </c>
      <c r="S32" s="38">
        <f t="shared" si="7"/>
        <v>2.4024037299158731</v>
      </c>
      <c r="T32" s="47">
        <f t="shared" si="8"/>
        <v>4.4020649316211307</v>
      </c>
      <c r="U32" s="47">
        <f t="shared" si="9"/>
        <v>4.3536689768695318</v>
      </c>
      <c r="V32" s="47">
        <f t="shared" si="10"/>
        <v>0.33432483734606672</v>
      </c>
      <c r="W32" s="47">
        <f t="shared" si="11"/>
        <v>0.41166936758722689</v>
      </c>
      <c r="X32" s="47">
        <f t="shared" si="12"/>
        <v>-8.3730131163929968</v>
      </c>
      <c r="Y32" s="40">
        <f t="shared" si="13"/>
        <v>378.0343561350295</v>
      </c>
      <c r="Z32" s="47">
        <f t="shared" si="14"/>
        <v>1.2129847054979375</v>
      </c>
      <c r="AA32" s="44">
        <f t="shared" si="15"/>
        <v>69.498904238950914</v>
      </c>
      <c r="AB32" s="47">
        <f t="shared" si="16"/>
        <v>3.7760310604745446E-2</v>
      </c>
      <c r="AC32" s="47">
        <f t="shared" si="17"/>
        <v>0.34997564157580796</v>
      </c>
      <c r="AD32" s="47">
        <f t="shared" si="18"/>
        <v>0.93599780277095401</v>
      </c>
      <c r="AE32" s="47">
        <f t="shared" si="19"/>
        <v>3.7751337877589462E-2</v>
      </c>
      <c r="AF32" s="47">
        <f t="shared" si="20"/>
        <v>0.84376548436087329</v>
      </c>
      <c r="AG32" s="47">
        <f t="shared" si="21"/>
        <v>0.40691136345015311</v>
      </c>
      <c r="AH32" s="47">
        <f t="shared" si="22"/>
        <v>0.9134676470982086</v>
      </c>
      <c r="AI32" s="85">
        <f t="shared" si="23"/>
        <v>24.010958585889583</v>
      </c>
      <c r="AJ32" s="91">
        <f t="shared" si="24"/>
        <v>4.4981590249366681</v>
      </c>
      <c r="AK32" s="44">
        <f t="shared" si="25"/>
        <v>162.80404826285002</v>
      </c>
      <c r="AL32" s="38">
        <f t="shared" si="26"/>
        <v>0.91602882235052041</v>
      </c>
      <c r="AM32" s="47">
        <f t="shared" si="27"/>
        <v>-12.124833622815419</v>
      </c>
      <c r="AN32" s="38">
        <f t="shared" si="28"/>
        <v>0.89371072517966366</v>
      </c>
      <c r="AO32" s="38">
        <f t="shared" si="29"/>
        <v>-13.018544347995084</v>
      </c>
      <c r="AP32" s="44">
        <f t="shared" si="30"/>
        <v>175.54888295572709</v>
      </c>
      <c r="AQ32" s="38">
        <f t="shared" si="31"/>
        <v>173.7385637384865</v>
      </c>
      <c r="AR32" s="38">
        <f t="shared" si="32"/>
        <v>104.22929491395618</v>
      </c>
      <c r="AS32" s="40">
        <f t="shared" si="33"/>
        <v>75.620696803011271</v>
      </c>
      <c r="AT32" s="49">
        <f t="shared" si="34"/>
        <v>0.29564055362065478</v>
      </c>
      <c r="AU32" s="49">
        <f t="shared" si="35"/>
        <v>-1.0286676770594918</v>
      </c>
      <c r="AV32" s="49">
        <f t="shared" si="44"/>
        <v>163.96527370083288</v>
      </c>
      <c r="AW32" s="43">
        <f t="shared" si="36"/>
        <v>398937.66252687894</v>
      </c>
      <c r="AX32" s="83">
        <f t="shared" si="45"/>
        <v>398.93766252687891</v>
      </c>
      <c r="AY32" s="87">
        <f t="shared" si="37"/>
        <v>29.952813462856618</v>
      </c>
    </row>
    <row r="33" spans="1:51" ht="15.75">
      <c r="A33" s="39">
        <v>15</v>
      </c>
      <c r="B33" s="39">
        <v>30</v>
      </c>
      <c r="C33" s="44">
        <f t="shared" si="38"/>
        <v>15.5</v>
      </c>
      <c r="D33" s="43">
        <v>0</v>
      </c>
      <c r="E33" s="39">
        <f t="shared" si="39"/>
        <v>16</v>
      </c>
      <c r="F33" s="39">
        <f t="shared" si="40"/>
        <v>9</v>
      </c>
      <c r="G33" s="39">
        <f t="shared" si="41"/>
        <v>2022</v>
      </c>
      <c r="H33" s="50"/>
      <c r="I33" s="32">
        <f t="shared" si="0"/>
        <v>-13.928069903028184</v>
      </c>
      <c r="J33" s="33">
        <f t="shared" si="1"/>
        <v>-13.991091646161097</v>
      </c>
      <c r="K33" s="32">
        <f t="shared" si="2"/>
        <v>62.220906276935253</v>
      </c>
      <c r="L33" s="32">
        <f t="shared" si="3"/>
        <v>350.68530423464506</v>
      </c>
      <c r="M33" s="94">
        <v>180</v>
      </c>
      <c r="N33" s="44">
        <f t="shared" si="42"/>
        <v>2459839.1458333335</v>
      </c>
      <c r="O33" s="46">
        <f t="shared" si="4"/>
        <v>0.22708133698380531</v>
      </c>
      <c r="P33" s="44">
        <f t="shared" si="43"/>
        <v>237.79696801351383</v>
      </c>
      <c r="Q33" s="37">
        <f t="shared" si="5"/>
        <v>0.18130484678584935</v>
      </c>
      <c r="R33" s="44">
        <f t="shared" si="6"/>
        <v>16133.25927169575</v>
      </c>
      <c r="S33" s="38">
        <f t="shared" si="7"/>
        <v>2.40715429544671</v>
      </c>
      <c r="T33" s="47">
        <f t="shared" si="8"/>
        <v>4.4024233059960265</v>
      </c>
      <c r="U33" s="47">
        <f t="shared" si="9"/>
        <v>4.358101658363509</v>
      </c>
      <c r="V33" s="47">
        <f t="shared" si="10"/>
        <v>0.33913516486837336</v>
      </c>
      <c r="W33" s="47">
        <f t="shared" si="11"/>
        <v>0.41610684830650274</v>
      </c>
      <c r="X33" s="47">
        <f t="shared" si="12"/>
        <v>-8.3770681518586443</v>
      </c>
      <c r="Y33" s="40">
        <f t="shared" si="13"/>
        <v>376.81005512321462</v>
      </c>
      <c r="Z33" s="47">
        <f t="shared" si="14"/>
        <v>1.2173881976033483</v>
      </c>
      <c r="AA33" s="44">
        <f t="shared" si="15"/>
        <v>69.751205751710131</v>
      </c>
      <c r="AB33" s="47">
        <f t="shared" si="16"/>
        <v>3.8119163163832785E-2</v>
      </c>
      <c r="AC33" s="47">
        <f t="shared" si="17"/>
        <v>0.34584589191710163</v>
      </c>
      <c r="AD33" s="47">
        <f t="shared" si="18"/>
        <v>0.93751706763777576</v>
      </c>
      <c r="AE33" s="47">
        <f t="shared" si="19"/>
        <v>3.8109932195303786E-2</v>
      </c>
      <c r="AF33" s="47">
        <f t="shared" si="20"/>
        <v>0.84501679000573582</v>
      </c>
      <c r="AG33" s="47">
        <f t="shared" si="21"/>
        <v>0.40784463175634234</v>
      </c>
      <c r="AH33" s="47">
        <f t="shared" si="22"/>
        <v>0.91305134376306218</v>
      </c>
      <c r="AI33" s="85">
        <f t="shared" si="23"/>
        <v>24.069509666619741</v>
      </c>
      <c r="AJ33" s="91">
        <f t="shared" si="24"/>
        <v>4.5161230590561479</v>
      </c>
      <c r="AK33" s="44">
        <f t="shared" si="25"/>
        <v>170.05512212767161</v>
      </c>
      <c r="AL33" s="38">
        <f t="shared" si="26"/>
        <v>0.91585817972725159</v>
      </c>
      <c r="AM33" s="47">
        <f t="shared" si="27"/>
        <v>-13.037697666450685</v>
      </c>
      <c r="AN33" s="38">
        <f t="shared" si="28"/>
        <v>0.8903722365774992</v>
      </c>
      <c r="AO33" s="38">
        <f t="shared" si="29"/>
        <v>-13.928069903028184</v>
      </c>
      <c r="AP33" s="44">
        <f t="shared" si="30"/>
        <v>175.56941727596131</v>
      </c>
      <c r="AQ33" s="38">
        <f t="shared" si="31"/>
        <v>173.75887737530655</v>
      </c>
      <c r="AR33" s="38">
        <f t="shared" si="32"/>
        <v>103.99728831719675</v>
      </c>
      <c r="AS33" s="40">
        <f t="shared" si="33"/>
        <v>75.852550625783678</v>
      </c>
      <c r="AT33" s="49">
        <f t="shared" si="34"/>
        <v>0.17270065072614235</v>
      </c>
      <c r="AU33" s="49">
        <f t="shared" si="35"/>
        <v>-1.0529265338884777</v>
      </c>
      <c r="AV33" s="49">
        <f t="shared" si="44"/>
        <v>170.68530423464503</v>
      </c>
      <c r="AW33" s="43">
        <f t="shared" si="36"/>
        <v>399013.76236294501</v>
      </c>
      <c r="AX33" s="83">
        <f t="shared" si="45"/>
        <v>399.01376236294499</v>
      </c>
      <c r="AY33" s="87">
        <f t="shared" si="37"/>
        <v>29.947101156456771</v>
      </c>
    </row>
    <row r="34" spans="1:51" ht="15.75">
      <c r="A34" s="39">
        <v>16</v>
      </c>
      <c r="B34" s="39">
        <v>0</v>
      </c>
      <c r="C34" s="44">
        <f t="shared" ref="C34:C50" si="46">A34+B34/60</f>
        <v>16</v>
      </c>
      <c r="D34" s="43">
        <v>0</v>
      </c>
      <c r="E34" s="39">
        <f t="shared" si="39"/>
        <v>16</v>
      </c>
      <c r="F34" s="39">
        <f t="shared" si="40"/>
        <v>9</v>
      </c>
      <c r="G34" s="39">
        <f t="shared" si="41"/>
        <v>2022</v>
      </c>
      <c r="H34" s="50"/>
      <c r="I34" s="32">
        <f t="shared" ref="I34:I50" si="47">AO34</f>
        <v>-14.324931601435434</v>
      </c>
      <c r="J34" s="33">
        <f t="shared" ref="J34:J50" si="48">I34+1.02/(TAN($H$6*(I34+10.3/(I34+5.11)))*60)</f>
        <v>-14.386470613369072</v>
      </c>
      <c r="K34" s="32">
        <f t="shared" ref="K34:K50" si="49">100*(1+COS($H$6*AS34))/2</f>
        <v>62.024692103359946</v>
      </c>
      <c r="L34" s="32">
        <f t="shared" ref="L34:L50" si="50">IF(AK34&gt;180, AV34-180,AV34+180)</f>
        <v>357.4723291741534</v>
      </c>
      <c r="M34" s="94">
        <v>180</v>
      </c>
      <c r="N34" s="44">
        <f t="shared" ref="N34:N50" si="51">INT(365.25*IF(F34&gt;2,G34+4716,G34-1+4716))+INT(30.6001*IF(F34&gt;2,F34+1,F34+12+1))+E34+C34/24+2-INT(IF(F34&gt;2,G34,G34-1)/100)+INT(INT(IF(F34&gt;2,G34,G34-1)/100)/4)-1524.5</f>
        <v>2459839.1666666665</v>
      </c>
      <c r="O34" s="46">
        <f t="shared" ref="O34:O50" si="52">(N34-2451545)/36525</f>
        <v>0.22708190736937744</v>
      </c>
      <c r="P34" s="44">
        <f t="shared" ref="P34:P50" si="53">MOD(280.46061837+360.98564736629*(N34-2451545)+0.000387933*O34^2-O34^3/38710000+$H$4,360)</f>
        <v>245.31750222155824</v>
      </c>
      <c r="Q34" s="37">
        <f t="shared" ref="Q34:Q50" si="54">0.606433+1336.855225*O34 - INT(0.606433+1336.855225*O34)</f>
        <v>0.18206736971825421</v>
      </c>
      <c r="R34" s="44">
        <f t="shared" ref="R34:R50" si="55">22640*SIN(S34)-4586*SIN(S34-2*U34)+2370*SIN(2*U34)+769*SIN(2*S34)-668*SIN(T34)-412*SIN(2*V34)-212*SIN(2*S34-2*U34)-206*SIN(S34+T34-2*U34)+192*SIN(S34+2*U34)-165*SIN(T34-2*U34)-125*SIN(U34)-110*SIN(S34+T34)+148*SIN(S34-T34)-55*SIN(2*V34-2*U34)</f>
        <v>16052.987577343887</v>
      </c>
      <c r="S34" s="38">
        <f t="shared" ref="S34:S50" si="56">2*PI()*(0.374897+1325.55241*O34 - INT(0.374897+1325.55241*O34))</f>
        <v>2.4119048608711142</v>
      </c>
      <c r="T34" s="47">
        <f t="shared" ref="T34:T50" si="57">2*PI()*(0.993133+99.997361*O34 - INT(0.993133+99.997361*O34))</f>
        <v>4.4027816803629092</v>
      </c>
      <c r="U34" s="47">
        <f t="shared" ref="U34:U50" si="58">2*PI()*(0.827361+1236.853086*O34 - INT(0.827361+1236.853086*O34))</f>
        <v>4.362534339758195</v>
      </c>
      <c r="V34" s="47">
        <f t="shared" ref="V34:V50" si="59">2*PI()*(0.259086+1342.227825*O34 - INT(0.259086+1342.227825*O34))</f>
        <v>0.34394549228281834</v>
      </c>
      <c r="W34" s="47">
        <f t="shared" ref="W34:W50" si="60">V34+(R34+412*SIN(2*V34)+541*SIN(T34))/206264.8062</f>
        <v>0.42054262596988284</v>
      </c>
      <c r="X34" s="47">
        <f t="shared" ref="X34:X50" si="61">V34-2*U34</f>
        <v>-8.3811231872335714</v>
      </c>
      <c r="Y34" s="40">
        <f t="shared" ref="Y34:Y50" si="62">-526*SIN(X34)+44*SIN(S34+X34)-31*SIN(-S34+X34)-23*SIN(T34+X34)+11*SIN(-T34+X34)-25*SIN(-2*S34+V34)+21*SIN(-S34+V34)</f>
        <v>375.58141780754761</v>
      </c>
      <c r="Z34" s="47">
        <f t="shared" ref="Z34:Z50" si="63">2*PI()*(Q34+R34/1296000-INT(Q34+R34/1296000))</f>
        <v>1.2217901023323459</v>
      </c>
      <c r="AA34" s="44">
        <f t="shared" ref="AA34:AA50" si="64">Z34/$H$6</f>
        <v>70.00341631450037</v>
      </c>
      <c r="AB34" s="47">
        <f t="shared" ref="AB34:AB50" si="65">(18520*SIN(W34)+Y34)/206264.8062</f>
        <v>3.8477140470795812E-2</v>
      </c>
      <c r="AC34" s="47">
        <f t="shared" ref="AC34:AC50" si="66">COS(AB34)*COS(Z34)</f>
        <v>0.34171100661191217</v>
      </c>
      <c r="AD34" s="47">
        <f t="shared" ref="AD34:AD50" si="67">COS(AB34)*SIN(Z34)</f>
        <v>0.93901748018579023</v>
      </c>
      <c r="AE34" s="47">
        <f t="shared" ref="AE34:AE50" si="68">SIN(AB34)</f>
        <v>3.8467647001117232E-2</v>
      </c>
      <c r="AF34" s="47">
        <f t="shared" ref="AF34:AF50" si="69">COS($H$6*(23.4393-46.815*O34/3600))*AD34-SIN($H$6*(23.4393-46.815*O34/3600))*AE34</f>
        <v>0.84625114840947246</v>
      </c>
      <c r="AG34" s="47">
        <f t="shared" ref="AG34:AG50" si="70">SIN($H$6*(23.4393-46.815*O34/3600))*AD34+COS($H$6*(23.4393-46.815*O34/3600))*AE34</f>
        <v>0.40876959497487392</v>
      </c>
      <c r="AH34" s="47">
        <f t="shared" ref="AH34:AH50" si="71">SQRT(1-AG34*AG34)</f>
        <v>0.91263761604706917</v>
      </c>
      <c r="AI34" s="85">
        <f t="shared" ref="AI34:AI50" si="72">ATAN(AG34/AH34)/$H$6</f>
        <v>24.127566088342085</v>
      </c>
      <c r="AJ34" s="91">
        <f t="shared" ref="AJ34:AJ50" si="73">IF(24*ATAN(AF34/(AC34+AH34))/PI()&gt;0,24*ATAN(AF34/(AC34+AH34))/PI(),24*ATAN(AF34/(AC34+AH34))/PI()+24)</f>
        <v>4.5340964571463269</v>
      </c>
      <c r="AK34" s="44">
        <f t="shared" ref="AK34:AK50" si="74">IF(P34-15*AJ34&gt;0,P34-15*AJ34,360+P34-15*AJ34)</f>
        <v>177.30605536436335</v>
      </c>
      <c r="AL34" s="38">
        <f t="shared" ref="AL34:AL50" si="75">0.950724+0.051818*COS(S34)+0.009531*COS(2*U34-S34)+0.007843*COS(2*U34)+0.002824*COS(2*S34)+0.000857*COS(2*U34+S34)+0.000533*COS(2*U34-T34)*(1-0.002495*(N34-2415020)/36525)+0.000401*COS(2*U34-T34-S34)*(1-0.002495*(N34-2415020)/36525)+0.00032*COS(S34-T34)*(1-0.002495*(N34-2415020)/36525)-0.000271*COS(U34)</f>
        <v>0.91568868306420026</v>
      </c>
      <c r="AM34" s="47">
        <f t="shared" ref="AM34:AM50" si="76">ASIN(COS($H$6*$H$2)*COS($H$6*AI34)*COS($H$6*AK34)+SIN($H$6*$H$2)*SIN($H$6*AI34))/$H$6</f>
        <v>-13.436179428424103</v>
      </c>
      <c r="AN34" s="38">
        <f t="shared" ref="AN34:AN50" si="77">ASIN((0.9983271+0.0016764*COS($H$6*2*$H$2))*COS($H$6*AM34)*SIN($H$6*AL34))/$H$6</f>
        <v>0.88875217301133214</v>
      </c>
      <c r="AO34" s="38">
        <f t="shared" ref="AO34:AO50" si="78">AM34-AN34</f>
        <v>-14.324931601435434</v>
      </c>
      <c r="AP34" s="44">
        <f t="shared" ref="AP34:AP50" si="79" xml:space="preserve"> MOD(280.4664567 + 360007.6982779*O34/10 + 0.03032028*O34^2/100 + O34^3/49931000,360)</f>
        <v>175.58995159573533</v>
      </c>
      <c r="AQ34" s="38">
        <f t="shared" ref="AQ34:AQ50" si="80" xml:space="preserve"> AP34 + (1.9146 - 0.004817*O34 - 0.000014*O34^2)*SIN(T34)+ (0.019993 - 0.000101*O34)*SIN(2*T34)+ 0.00029*SIN(3*T34)</f>
        <v>173.77919123955522</v>
      </c>
      <c r="AR34" s="38">
        <f t="shared" ref="AR34:AR50" si="81">ACOS(COS(Z34-$H$6*AQ34)*COS(AB34))/$H$6</f>
        <v>103.76537783822326</v>
      </c>
      <c r="AS34" s="40">
        <f t="shared" ref="AS34:AS50" si="82">180 - AR34 -0.1468*(1-0.0549*SIN(T34))*SIN($H$6*AR34)/(1-0.0167*SIN($H$6*AQ34))</f>
        <v>76.084310855741549</v>
      </c>
      <c r="AT34" s="49">
        <f t="shared" ref="AT34:AT50" si="83">SIN($H$6*AK34)</f>
        <v>4.7000881725937728E-2</v>
      </c>
      <c r="AU34" s="49">
        <f t="shared" ref="AU34:AU50" si="84">COS($H$6*AK34)*SIN($H$6*$H$2) - TAN($H$6*AI34)*COS($H$6*$H$2)</f>
        <v>-1.0646975313557365</v>
      </c>
      <c r="AV34" s="49">
        <f t="shared" ref="AV34:AV50" si="85">IF(OR(AND(AT34*AU34&gt;0), AND(AT34&lt;0,AU34&gt;0)), MOD(ATAN2(AU34,AT34)/$H$6+360,360),  ATAN2(AU34,AT34)/$H$6)</f>
        <v>177.47232917415343</v>
      </c>
      <c r="AW34" s="43">
        <f t="shared" ref="AW34:AW50" si="86" xml:space="preserve"> 385000.56 + (-20905355*COS(S34) - 3699111*COS(2*U34-S34) - 2955968*COS(2*U34) - 569925*COS(2*S34) + (1-0.002516*O34)*48888*COS(T34) - 3149*COS(2*V34)  +246158*COS(2*U34-2*S34) -(1-0.002516*O34)*152138*COS(2*U34-T34-S34) -170733*COS(2*U34+S34) -(1-0.002516*O34)*204586*COS(2*U34-T34) -(1-0.002516*O34)*129620*COS(T34-S34)  + 108743*COS(U34) +(1-0.002516*O34)*104755*COS(T34+S34) +10321*COS(2*U34-2*V34) +79661*COS(S34-2*V34) -34782*COS(4*U34-S34) -23210*COS(3*S34)  -21636*COS(4*U34-2*S34) +(1-0.002516*O34)*24208*COS(2*U34+T34-S34) +(1-0.002516*O34)*30824*COS(2*U34+T34) -8379*COS(U34-S34) -(1-0.002516*O34)*16675*COS(U34+T34)  -(1-0.002516*O34)*12831*COS(2*U34-T34+S34) -10445*COS(2*U34+2*S34) -11650*COS(4*U34) +14403*COS(2*U34-3*S34) -(1-0.002516*O34)*7003*COS(T34-2*S34)  + (1-0.002516*O34)*10056*COS(2*U34-T34-2*S34) +6322*COS(U34+S34) -(1-0.002516*O34)*(1-0.002516*O34)*9884*COS(2*U34-2*T34) +(1-0.002516*O34)*5751*COS(T34+2*S34) -(1-0.002516*O34)*(1-0.002516*O34)*4950*COS(2*U34-2*T34-S34)  +4130*COS(2*U34+S34-2*V34) -(1-0.002516*O34)*3958*COS(4*U34-T34-S34) +3258*COS(3*U34-S34) +(1-0.002516*O34)*2616*COS(2*U34+T34+S34) -(1-0.002516*O34)*1897*COS(4*U34-T34-2*S34)  -(1-0.002516*O34)*(1-0.002516*O34)*2117*COS(2*T34-S34) +(1-0.002516*O34)*(1-0.002516*O34)*2354*COS(2*U34+2*T34-S34) -1423*COS(4*U34+S34) -1117*COS(4*S34) -(1-0.002516*O34)*1571*COS(4*U34-T34)  -1739*COS(U34-2*S34) -4421*COS(2*S34-2*V34) +(1-0.002516*O34)*(1-0.002516*O34)*1165*COS(2*T34+S34) +8752*COS(2*U34-S34-2*V34))/1000</f>
        <v>399089.40277151816</v>
      </c>
      <c r="AX34" s="83">
        <f t="shared" si="45"/>
        <v>399.08940277151817</v>
      </c>
      <c r="AY34" s="87">
        <f t="shared" ref="AY34:AY50" si="87">60*ATAN(3476/AW34)/$H$6</f>
        <v>29.941425494845443</v>
      </c>
    </row>
    <row r="35" spans="1:51" ht="15.75">
      <c r="A35" s="39">
        <v>16</v>
      </c>
      <c r="B35" s="39">
        <v>30</v>
      </c>
      <c r="C35" s="44">
        <f t="shared" si="46"/>
        <v>16.5</v>
      </c>
      <c r="D35" s="43">
        <v>0</v>
      </c>
      <c r="E35" s="39">
        <f t="shared" si="39"/>
        <v>16</v>
      </c>
      <c r="F35" s="39">
        <f t="shared" si="40"/>
        <v>9</v>
      </c>
      <c r="G35" s="39">
        <f t="shared" si="41"/>
        <v>2022</v>
      </c>
      <c r="H35" s="50"/>
      <c r="I35" s="32">
        <f t="shared" si="47"/>
        <v>-14.20031206540988</v>
      </c>
      <c r="J35" s="33">
        <f t="shared" si="48"/>
        <v>-14.262311633944524</v>
      </c>
      <c r="K35" s="32">
        <f t="shared" si="49"/>
        <v>61.828359896969133</v>
      </c>
      <c r="L35" s="32">
        <f t="shared" si="50"/>
        <v>4.2710944903732866</v>
      </c>
      <c r="M35" s="94">
        <v>180</v>
      </c>
      <c r="N35" s="44">
        <f t="shared" si="51"/>
        <v>2459839.1875</v>
      </c>
      <c r="O35" s="46">
        <f t="shared" si="52"/>
        <v>0.22708247775496235</v>
      </c>
      <c r="P35" s="44">
        <f t="shared" si="53"/>
        <v>252.83803659770638</v>
      </c>
      <c r="Q35" s="37">
        <f t="shared" si="54"/>
        <v>0.18282989266765526</v>
      </c>
      <c r="R35" s="44">
        <f t="shared" si="55"/>
        <v>15972.391432120334</v>
      </c>
      <c r="S35" s="38">
        <f t="shared" si="56"/>
        <v>2.4166554264019511</v>
      </c>
      <c r="T35" s="47">
        <f t="shared" si="57"/>
        <v>4.4031400547378059</v>
      </c>
      <c r="U35" s="47">
        <f t="shared" si="58"/>
        <v>4.3669670212518152</v>
      </c>
      <c r="V35" s="47">
        <f t="shared" si="59"/>
        <v>0.34875581980476789</v>
      </c>
      <c r="W35" s="47">
        <f t="shared" si="60"/>
        <v>0.42497671370092899</v>
      </c>
      <c r="X35" s="47">
        <f t="shared" si="61"/>
        <v>-8.3851782226988618</v>
      </c>
      <c r="Y35" s="40">
        <f t="shared" si="62"/>
        <v>374.34846835465839</v>
      </c>
      <c r="Z35" s="47">
        <f t="shared" si="63"/>
        <v>1.2261904341859191</v>
      </c>
      <c r="AA35" s="44">
        <f t="shared" si="64"/>
        <v>70.255536758167096</v>
      </c>
      <c r="AB35" s="47">
        <f t="shared" si="65"/>
        <v>3.8834237382134318E-2</v>
      </c>
      <c r="AC35" s="47">
        <f t="shared" si="66"/>
        <v>0.33757106103398743</v>
      </c>
      <c r="AD35" s="47">
        <f t="shared" si="67"/>
        <v>0.94049903706849269</v>
      </c>
      <c r="AE35" s="47">
        <f t="shared" si="68"/>
        <v>3.8824477145556764E-2</v>
      </c>
      <c r="AF35" s="47">
        <f t="shared" si="69"/>
        <v>0.84746855854975323</v>
      </c>
      <c r="AG35" s="47">
        <f t="shared" si="70"/>
        <v>0.40968624705009471</v>
      </c>
      <c r="AH35" s="47">
        <f t="shared" si="71"/>
        <v>0.91222649543740442</v>
      </c>
      <c r="AI35" s="85">
        <f t="shared" si="72"/>
        <v>24.185126857326765</v>
      </c>
      <c r="AJ35" s="91">
        <f t="shared" si="73"/>
        <v>4.5520791830104113</v>
      </c>
      <c r="AK35" s="44">
        <f t="shared" si="74"/>
        <v>184.55684885255022</v>
      </c>
      <c r="AL35" s="38">
        <f t="shared" si="75"/>
        <v>0.91552033478677985</v>
      </c>
      <c r="AM35" s="47">
        <f t="shared" si="76"/>
        <v>-13.311262537357264</v>
      </c>
      <c r="AN35" s="38">
        <f t="shared" si="77"/>
        <v>0.88904952805261672</v>
      </c>
      <c r="AO35" s="38">
        <f t="shared" si="78"/>
        <v>-14.20031206540988</v>
      </c>
      <c r="AP35" s="44">
        <f t="shared" si="79"/>
        <v>175.61048591596955</v>
      </c>
      <c r="AQ35" s="38">
        <f t="shared" si="80"/>
        <v>173.7995053321755</v>
      </c>
      <c r="AR35" s="38">
        <f t="shared" si="81"/>
        <v>103.53356271687655</v>
      </c>
      <c r="AS35" s="40">
        <f t="shared" si="82"/>
        <v>76.315978251966769</v>
      </c>
      <c r="AT35" s="49">
        <f t="shared" si="83"/>
        <v>-7.9448197978208374E-2</v>
      </c>
      <c r="AU35" s="49">
        <f t="shared" si="84"/>
        <v>-1.0638049693016518</v>
      </c>
      <c r="AV35" s="49">
        <f t="shared" si="85"/>
        <v>184.27109449037329</v>
      </c>
      <c r="AW35" s="43">
        <f t="shared" si="86"/>
        <v>399164.58183124044</v>
      </c>
      <c r="AX35" s="83">
        <f t="shared" si="45"/>
        <v>399.16458183124047</v>
      </c>
      <c r="AY35" s="87">
        <f t="shared" si="87"/>
        <v>29.935786581682994</v>
      </c>
    </row>
    <row r="36" spans="1:51" ht="15.75">
      <c r="A36" s="39">
        <v>17</v>
      </c>
      <c r="B36" s="39">
        <v>0</v>
      </c>
      <c r="C36" s="44">
        <f t="shared" si="46"/>
        <v>17</v>
      </c>
      <c r="D36" s="43">
        <v>0</v>
      </c>
      <c r="E36" s="39">
        <f t="shared" si="39"/>
        <v>16</v>
      </c>
      <c r="F36" s="39">
        <f t="shared" si="40"/>
        <v>9</v>
      </c>
      <c r="G36" s="39">
        <f t="shared" si="41"/>
        <v>2022</v>
      </c>
      <c r="H36" s="50"/>
      <c r="I36" s="32">
        <f t="shared" si="47"/>
        <v>-13.556754427972432</v>
      </c>
      <c r="J36" s="33">
        <f t="shared" si="48"/>
        <v>-13.621205428412543</v>
      </c>
      <c r="K36" s="32">
        <f t="shared" si="49"/>
        <v>61.631912469793249</v>
      </c>
      <c r="L36" s="32">
        <f t="shared" si="50"/>
        <v>11.024774766014701</v>
      </c>
      <c r="M36" s="94">
        <v>180</v>
      </c>
      <c r="N36" s="44">
        <f t="shared" si="51"/>
        <v>2459839.2083333335</v>
      </c>
      <c r="O36" s="46">
        <f t="shared" si="52"/>
        <v>0.22708304814054725</v>
      </c>
      <c r="P36" s="44">
        <f t="shared" si="53"/>
        <v>260.35857097385451</v>
      </c>
      <c r="Q36" s="37">
        <f t="shared" si="54"/>
        <v>0.18359241561711315</v>
      </c>
      <c r="R36" s="44">
        <f t="shared" si="55"/>
        <v>15891.473789694415</v>
      </c>
      <c r="S36" s="38">
        <f t="shared" si="56"/>
        <v>2.4214059919324309</v>
      </c>
      <c r="T36" s="47">
        <f t="shared" si="57"/>
        <v>4.4034984291127017</v>
      </c>
      <c r="U36" s="47">
        <f t="shared" si="58"/>
        <v>4.3713997027457916</v>
      </c>
      <c r="V36" s="47">
        <f t="shared" si="59"/>
        <v>0.35356614732707453</v>
      </c>
      <c r="W36" s="47">
        <f t="shared" si="60"/>
        <v>0.42940912434331319</v>
      </c>
      <c r="X36" s="47">
        <f t="shared" si="61"/>
        <v>-8.3892332581645093</v>
      </c>
      <c r="Y36" s="40">
        <f t="shared" si="62"/>
        <v>373.11123093768066</v>
      </c>
      <c r="Z36" s="47">
        <f t="shared" si="63"/>
        <v>1.2305892073774278</v>
      </c>
      <c r="AA36" s="44">
        <f t="shared" si="64"/>
        <v>70.507567897075845</v>
      </c>
      <c r="AB36" s="47">
        <f t="shared" si="65"/>
        <v>3.9190448753209574E-2</v>
      </c>
      <c r="AC36" s="47">
        <f t="shared" si="66"/>
        <v>0.33342613067646792</v>
      </c>
      <c r="AD36" s="47">
        <f t="shared" si="67"/>
        <v>0.94196173503401903</v>
      </c>
      <c r="AE36" s="47">
        <f t="shared" si="68"/>
        <v>3.9180417478880611E-2</v>
      </c>
      <c r="AF36" s="47">
        <f t="shared" si="69"/>
        <v>0.84866901949118834</v>
      </c>
      <c r="AG36" s="47">
        <f t="shared" si="70"/>
        <v>0.41059458196374643</v>
      </c>
      <c r="AH36" s="47">
        <f t="shared" si="71"/>
        <v>0.91181801323620293</v>
      </c>
      <c r="AI36" s="85">
        <f t="shared" si="72"/>
        <v>24.242190983105679</v>
      </c>
      <c r="AJ36" s="91">
        <f t="shared" si="73"/>
        <v>4.5700711979429967</v>
      </c>
      <c r="AK36" s="44">
        <f t="shared" si="74"/>
        <v>191.80750300470956</v>
      </c>
      <c r="AL36" s="38">
        <f t="shared" si="75"/>
        <v>0.91535313728341805</v>
      </c>
      <c r="AM36" s="47">
        <f t="shared" si="76"/>
        <v>-12.665553448782333</v>
      </c>
      <c r="AN36" s="38">
        <f t="shared" si="77"/>
        <v>0.89120097919009922</v>
      </c>
      <c r="AO36" s="38">
        <f t="shared" si="78"/>
        <v>-13.556754427972432</v>
      </c>
      <c r="AP36" s="44">
        <f t="shared" si="79"/>
        <v>175.63102023620195</v>
      </c>
      <c r="AQ36" s="38">
        <f t="shared" si="80"/>
        <v>173.81981965274286</v>
      </c>
      <c r="AR36" s="38">
        <f t="shared" si="81"/>
        <v>103.30184220724567</v>
      </c>
      <c r="AS36" s="40">
        <f t="shared" si="82"/>
        <v>76.547553559288914</v>
      </c>
      <c r="AT36" s="49">
        <f t="shared" si="83"/>
        <v>-0.20462423486342163</v>
      </c>
      <c r="AU36" s="49">
        <f t="shared" si="84"/>
        <v>-1.0502755991306223</v>
      </c>
      <c r="AV36" s="49">
        <f t="shared" si="85"/>
        <v>191.0247747660147</v>
      </c>
      <c r="AW36" s="43">
        <f t="shared" si="86"/>
        <v>399239.2976343843</v>
      </c>
      <c r="AX36" s="83">
        <f t="shared" si="45"/>
        <v>399.23929763438429</v>
      </c>
      <c r="AY36" s="87">
        <f t="shared" si="87"/>
        <v>29.930184519675578</v>
      </c>
    </row>
    <row r="37" spans="1:51" ht="15.75">
      <c r="A37" s="39">
        <v>17</v>
      </c>
      <c r="B37" s="39">
        <v>30</v>
      </c>
      <c r="C37" s="44">
        <f t="shared" si="46"/>
        <v>17.5</v>
      </c>
      <c r="D37" s="43">
        <v>0</v>
      </c>
      <c r="E37" s="39">
        <f t="shared" si="39"/>
        <v>16</v>
      </c>
      <c r="F37" s="39">
        <f t="shared" si="40"/>
        <v>9</v>
      </c>
      <c r="G37" s="39">
        <f t="shared" si="41"/>
        <v>2022</v>
      </c>
      <c r="H37" s="50"/>
      <c r="I37" s="32">
        <f t="shared" si="47"/>
        <v>-12.407898543980043</v>
      </c>
      <c r="J37" s="33">
        <f t="shared" si="48"/>
        <v>-12.477009829175861</v>
      </c>
      <c r="K37" s="32">
        <f t="shared" si="49"/>
        <v>61.435352625843663</v>
      </c>
      <c r="L37" s="32">
        <f t="shared" si="50"/>
        <v>17.680576488987043</v>
      </c>
      <c r="M37" s="94">
        <v>180</v>
      </c>
      <c r="N37" s="44">
        <f t="shared" si="51"/>
        <v>2459839.2291666665</v>
      </c>
      <c r="O37" s="46">
        <f t="shared" si="52"/>
        <v>0.22708361852611941</v>
      </c>
      <c r="P37" s="44">
        <f t="shared" si="53"/>
        <v>267.87910518189892</v>
      </c>
      <c r="Q37" s="37">
        <f t="shared" si="54"/>
        <v>0.18435493854951801</v>
      </c>
      <c r="R37" s="44">
        <f t="shared" si="55"/>
        <v>15810.237604935828</v>
      </c>
      <c r="S37" s="38">
        <f t="shared" si="56"/>
        <v>2.4261565573571922</v>
      </c>
      <c r="T37" s="47">
        <f t="shared" si="57"/>
        <v>4.4038568034795844</v>
      </c>
      <c r="U37" s="47">
        <f t="shared" si="58"/>
        <v>4.3758323841408355</v>
      </c>
      <c r="V37" s="47">
        <f t="shared" si="59"/>
        <v>0.35837647474151951</v>
      </c>
      <c r="W37" s="47">
        <f t="shared" si="60"/>
        <v>0.43383987075645375</v>
      </c>
      <c r="X37" s="47">
        <f t="shared" si="61"/>
        <v>-8.3932882935401523</v>
      </c>
      <c r="Y37" s="40">
        <f t="shared" si="62"/>
        <v>371.86972965413048</v>
      </c>
      <c r="Z37" s="47">
        <f t="shared" si="63"/>
        <v>1.2349864361249805</v>
      </c>
      <c r="AA37" s="44">
        <f t="shared" si="64"/>
        <v>70.759510545864202</v>
      </c>
      <c r="AB37" s="47">
        <f t="shared" si="65"/>
        <v>3.9545769462032095E-2</v>
      </c>
      <c r="AC37" s="47">
        <f t="shared" si="66"/>
        <v>0.32927629087844973</v>
      </c>
      <c r="AD37" s="47">
        <f t="shared" si="67"/>
        <v>0.94340557102478562</v>
      </c>
      <c r="AE37" s="47">
        <f t="shared" si="68"/>
        <v>3.9535462874848097E-2</v>
      </c>
      <c r="AF37" s="47">
        <f t="shared" si="69"/>
        <v>0.84985253046729381</v>
      </c>
      <c r="AG37" s="47">
        <f t="shared" si="70"/>
        <v>0.41149459379640424</v>
      </c>
      <c r="AH37" s="47">
        <f t="shared" si="71"/>
        <v>0.91141220053076544</v>
      </c>
      <c r="AI37" s="85">
        <f t="shared" si="72"/>
        <v>24.298757482437697</v>
      </c>
      <c r="AJ37" s="91">
        <f t="shared" si="73"/>
        <v>4.588072461926469</v>
      </c>
      <c r="AK37" s="44">
        <f t="shared" si="74"/>
        <v>199.05801825300188</v>
      </c>
      <c r="AL37" s="38">
        <f t="shared" si="75"/>
        <v>0.91518709289429245</v>
      </c>
      <c r="AM37" s="47">
        <f t="shared" si="76"/>
        <v>-11.513011465973349</v>
      </c>
      <c r="AN37" s="38">
        <f t="shared" si="77"/>
        <v>0.89488707800669287</v>
      </c>
      <c r="AO37" s="38">
        <f t="shared" si="78"/>
        <v>-12.407898543980043</v>
      </c>
      <c r="AP37" s="44">
        <f t="shared" si="79"/>
        <v>175.65155455597778</v>
      </c>
      <c r="AQ37" s="38">
        <f t="shared" si="80"/>
        <v>173.84013420083997</v>
      </c>
      <c r="AR37" s="38">
        <f t="shared" si="81"/>
        <v>103.07021556229468</v>
      </c>
      <c r="AS37" s="40">
        <f t="shared" si="82"/>
        <v>76.779037523648526</v>
      </c>
      <c r="AT37" s="49">
        <f t="shared" si="83"/>
        <v>-0.32652542850929772</v>
      </c>
      <c r="AU37" s="49">
        <f t="shared" si="84"/>
        <v>-1.0243381702172676</v>
      </c>
      <c r="AV37" s="49">
        <f t="shared" si="85"/>
        <v>197.68057648898704</v>
      </c>
      <c r="AW37" s="43">
        <f t="shared" si="86"/>
        <v>399313.54829202726</v>
      </c>
      <c r="AX37" s="83">
        <f t="shared" si="45"/>
        <v>399.31354829202724</v>
      </c>
      <c r="AY37" s="87">
        <f t="shared" si="87"/>
        <v>29.924619410192118</v>
      </c>
    </row>
    <row r="38" spans="1:51" ht="15.75">
      <c r="A38" s="39">
        <v>18</v>
      </c>
      <c r="B38" s="39">
        <v>0</v>
      </c>
      <c r="C38" s="44">
        <f t="shared" si="46"/>
        <v>18</v>
      </c>
      <c r="D38" s="43">
        <v>0</v>
      </c>
      <c r="E38" s="39">
        <f t="shared" si="39"/>
        <v>16</v>
      </c>
      <c r="F38" s="39">
        <f t="shared" si="40"/>
        <v>9</v>
      </c>
      <c r="G38" s="39">
        <f t="shared" si="41"/>
        <v>2022</v>
      </c>
      <c r="H38" s="50"/>
      <c r="I38" s="32">
        <f t="shared" si="47"/>
        <v>-10.77719643030378</v>
      </c>
      <c r="J38" s="33">
        <f t="shared" si="48"/>
        <v>-10.853283282945817</v>
      </c>
      <c r="K38" s="32">
        <f t="shared" si="49"/>
        <v>61.238683147900808</v>
      </c>
      <c r="L38" s="32">
        <f t="shared" si="50"/>
        <v>24.194584490977718</v>
      </c>
      <c r="M38" s="94">
        <v>180</v>
      </c>
      <c r="N38" s="44">
        <f t="shared" si="51"/>
        <v>2459839.25</v>
      </c>
      <c r="O38" s="46">
        <f t="shared" si="52"/>
        <v>0.22708418891170432</v>
      </c>
      <c r="P38" s="44">
        <f t="shared" si="53"/>
        <v>275.39963955851272</v>
      </c>
      <c r="Q38" s="37">
        <f t="shared" si="54"/>
        <v>0.1851174614989759</v>
      </c>
      <c r="R38" s="44">
        <f t="shared" si="55"/>
        <v>15728.685828351283</v>
      </c>
      <c r="S38" s="38">
        <f t="shared" si="56"/>
        <v>2.430907122888029</v>
      </c>
      <c r="T38" s="47">
        <f t="shared" si="57"/>
        <v>4.4042151778544811</v>
      </c>
      <c r="U38" s="47">
        <f t="shared" si="58"/>
        <v>4.3802650656344548</v>
      </c>
      <c r="V38" s="47">
        <f t="shared" si="59"/>
        <v>0.36318680226382616</v>
      </c>
      <c r="W38" s="47">
        <f t="shared" si="60"/>
        <v>0.43826896611463451</v>
      </c>
      <c r="X38" s="47">
        <f t="shared" si="61"/>
        <v>-8.3973433290050838</v>
      </c>
      <c r="Y38" s="40">
        <f t="shared" si="62"/>
        <v>370.62398844213237</v>
      </c>
      <c r="Z38" s="47">
        <f t="shared" si="63"/>
        <v>1.239382134947332</v>
      </c>
      <c r="AA38" s="44">
        <f t="shared" si="64"/>
        <v>71.011365536395573</v>
      </c>
      <c r="AB38" s="47">
        <f t="shared" si="65"/>
        <v>3.9900194433033415E-2</v>
      </c>
      <c r="AC38" s="47">
        <f t="shared" si="66"/>
        <v>0.32512161654565835</v>
      </c>
      <c r="AD38" s="47">
        <f t="shared" si="67"/>
        <v>0.9448305422709633</v>
      </c>
      <c r="AE38" s="47">
        <f t="shared" si="68"/>
        <v>3.9889608254471451E-2</v>
      </c>
      <c r="AF38" s="47">
        <f t="shared" si="69"/>
        <v>0.85101909095680706</v>
      </c>
      <c r="AG38" s="47">
        <f t="shared" si="70"/>
        <v>0.41238627678644646</v>
      </c>
      <c r="AH38" s="47">
        <f t="shared" si="71"/>
        <v>0.91100908816444437</v>
      </c>
      <c r="AI38" s="85">
        <f t="shared" si="72"/>
        <v>24.354825383128929</v>
      </c>
      <c r="AJ38" s="91">
        <f t="shared" si="73"/>
        <v>4.6060829348482697</v>
      </c>
      <c r="AK38" s="44">
        <f t="shared" si="74"/>
        <v>206.30839553578869</v>
      </c>
      <c r="AL38" s="38">
        <f t="shared" si="75"/>
        <v>0.91502220390066602</v>
      </c>
      <c r="AM38" s="47">
        <f t="shared" si="76"/>
        <v>-9.8776335414434708</v>
      </c>
      <c r="AN38" s="38">
        <f t="shared" si="77"/>
        <v>0.89956288886031011</v>
      </c>
      <c r="AO38" s="38">
        <f t="shared" si="78"/>
        <v>-10.77719643030378</v>
      </c>
      <c r="AP38" s="44">
        <f t="shared" si="79"/>
        <v>175.67208887621382</v>
      </c>
      <c r="AQ38" s="38">
        <f t="shared" si="80"/>
        <v>173.86044897740621</v>
      </c>
      <c r="AR38" s="38">
        <f t="shared" si="81"/>
        <v>102.83868201826455</v>
      </c>
      <c r="AS38" s="40">
        <f t="shared" si="82"/>
        <v>77.010430907686128</v>
      </c>
      <c r="AT38" s="49">
        <f t="shared" si="83"/>
        <v>-0.44320254799246062</v>
      </c>
      <c r="AU38" s="49">
        <f t="shared" si="84"/>
        <v>-0.98641974127399568</v>
      </c>
      <c r="AV38" s="49">
        <f t="shared" si="85"/>
        <v>204.19458449097772</v>
      </c>
      <c r="AW38" s="43">
        <f t="shared" si="86"/>
        <v>399387.33193898376</v>
      </c>
      <c r="AX38" s="83">
        <f t="shared" si="45"/>
        <v>399.38733193898378</v>
      </c>
      <c r="AY38" s="87">
        <f t="shared" si="87"/>
        <v>29.919091352900431</v>
      </c>
    </row>
    <row r="39" spans="1:51" ht="15.75">
      <c r="A39" s="39">
        <v>18</v>
      </c>
      <c r="B39" s="39">
        <v>30</v>
      </c>
      <c r="C39" s="44">
        <f t="shared" si="46"/>
        <v>18.5</v>
      </c>
      <c r="D39" s="43">
        <v>0</v>
      </c>
      <c r="E39" s="39">
        <f t="shared" si="39"/>
        <v>16</v>
      </c>
      <c r="F39" s="39">
        <f t="shared" si="40"/>
        <v>9</v>
      </c>
      <c r="G39" s="39">
        <f t="shared" si="41"/>
        <v>2022</v>
      </c>
      <c r="H39" s="50"/>
      <c r="I39" s="32">
        <f t="shared" si="47"/>
        <v>-8.6958902898095847</v>
      </c>
      <c r="J39" s="33">
        <f t="shared" si="48"/>
        <v>-8.7789413866330683</v>
      </c>
      <c r="K39" s="32">
        <f t="shared" si="49"/>
        <v>61.04190682401709</v>
      </c>
      <c r="L39" s="32">
        <f t="shared" si="50"/>
        <v>30.535079267776752</v>
      </c>
      <c r="M39" s="94">
        <v>180</v>
      </c>
      <c r="N39" s="44">
        <f t="shared" si="51"/>
        <v>2459839.2708333335</v>
      </c>
      <c r="O39" s="46">
        <f t="shared" si="52"/>
        <v>0.22708475929728922</v>
      </c>
      <c r="P39" s="44">
        <f t="shared" si="53"/>
        <v>282.92017393466085</v>
      </c>
      <c r="Q39" s="37">
        <f t="shared" si="54"/>
        <v>0.18587998444837694</v>
      </c>
      <c r="R39" s="44">
        <f t="shared" si="55"/>
        <v>15646.821416812341</v>
      </c>
      <c r="S39" s="38">
        <f t="shared" si="56"/>
        <v>2.4356576884185088</v>
      </c>
      <c r="T39" s="47">
        <f t="shared" si="57"/>
        <v>4.4045735522294001</v>
      </c>
      <c r="U39" s="47">
        <f t="shared" si="58"/>
        <v>4.3846977471284312</v>
      </c>
      <c r="V39" s="47">
        <f t="shared" si="59"/>
        <v>0.36799712978577565</v>
      </c>
      <c r="W39" s="47">
        <f t="shared" si="60"/>
        <v>0.44269642330933395</v>
      </c>
      <c r="X39" s="47">
        <f t="shared" si="61"/>
        <v>-8.4013983644710866</v>
      </c>
      <c r="Y39" s="40">
        <f t="shared" si="62"/>
        <v>369.37403124407047</v>
      </c>
      <c r="Z39" s="47">
        <f t="shared" si="63"/>
        <v>1.2437763180722952</v>
      </c>
      <c r="AA39" s="44">
        <f t="shared" si="64"/>
        <v>71.263133683863572</v>
      </c>
      <c r="AB39" s="47">
        <f t="shared" si="65"/>
        <v>4.0253718588974738E-2</v>
      </c>
      <c r="AC39" s="47">
        <f t="shared" si="66"/>
        <v>0.32096218270934812</v>
      </c>
      <c r="AD39" s="47">
        <f t="shared" si="67"/>
        <v>0.94623664609441216</v>
      </c>
      <c r="AE39" s="47">
        <f t="shared" si="68"/>
        <v>4.0242848537960514E-2</v>
      </c>
      <c r="AF39" s="47">
        <f t="shared" si="69"/>
        <v>0.85216870052290961</v>
      </c>
      <c r="AG39" s="47">
        <f t="shared" si="70"/>
        <v>0.41326962520798294</v>
      </c>
      <c r="AH39" s="47">
        <f t="shared" si="71"/>
        <v>0.91060870678928463</v>
      </c>
      <c r="AI39" s="85">
        <f t="shared" si="72"/>
        <v>24.410393716471525</v>
      </c>
      <c r="AJ39" s="91">
        <f t="shared" si="73"/>
        <v>4.6241025740836967</v>
      </c>
      <c r="AK39" s="44">
        <f t="shared" si="74"/>
        <v>213.55863532340538</v>
      </c>
      <c r="AL39" s="38">
        <f t="shared" si="75"/>
        <v>0.9148584725473714</v>
      </c>
      <c r="AM39" s="47">
        <f t="shared" si="76"/>
        <v>-7.7913829258812619</v>
      </c>
      <c r="AN39" s="38">
        <f t="shared" si="77"/>
        <v>0.90450736392832298</v>
      </c>
      <c r="AO39" s="38">
        <f t="shared" si="78"/>
        <v>-8.6958902898095847</v>
      </c>
      <c r="AP39" s="44">
        <f t="shared" si="79"/>
        <v>175.69262319644622</v>
      </c>
      <c r="AQ39" s="38">
        <f t="shared" si="80"/>
        <v>173.88076398201511</v>
      </c>
      <c r="AR39" s="38">
        <f t="shared" si="81"/>
        <v>102.60724082585121</v>
      </c>
      <c r="AS39" s="40">
        <f t="shared" si="82"/>
        <v>77.241734459583554</v>
      </c>
      <c r="AT39" s="49">
        <f t="shared" si="83"/>
        <v>-0.55279007775491784</v>
      </c>
      <c r="AU39" s="49">
        <f t="shared" si="84"/>
        <v>-0.93713882788046354</v>
      </c>
      <c r="AV39" s="49">
        <f t="shared" si="85"/>
        <v>210.53507926777675</v>
      </c>
      <c r="AW39" s="43">
        <f t="shared" si="86"/>
        <v>399460.64672390424</v>
      </c>
      <c r="AX39" s="83">
        <f t="shared" si="45"/>
        <v>399.46064672390423</v>
      </c>
      <c r="AY39" s="87">
        <f t="shared" si="87"/>
        <v>29.913600446514696</v>
      </c>
    </row>
    <row r="40" spans="1:51" ht="15.75">
      <c r="A40" s="39">
        <v>19</v>
      </c>
      <c r="B40" s="39">
        <v>0</v>
      </c>
      <c r="C40" s="44">
        <f t="shared" si="46"/>
        <v>19</v>
      </c>
      <c r="D40" s="43">
        <v>0</v>
      </c>
      <c r="E40" s="39">
        <f t="shared" si="39"/>
        <v>16</v>
      </c>
      <c r="F40" s="39">
        <f t="shared" si="40"/>
        <v>9</v>
      </c>
      <c r="G40" s="39">
        <f t="shared" si="41"/>
        <v>2022</v>
      </c>
      <c r="H40" s="50"/>
      <c r="I40" s="32">
        <f t="shared" si="47"/>
        <v>-6.2006554233689988</v>
      </c>
      <c r="J40" s="33">
        <f t="shared" si="48"/>
        <v>-6.2613604394911633</v>
      </c>
      <c r="K40" s="32">
        <f t="shared" si="49"/>
        <v>60.845026434353244</v>
      </c>
      <c r="L40" s="32">
        <f t="shared" si="50"/>
        <v>36.68404881089441</v>
      </c>
      <c r="M40" s="94">
        <v>180</v>
      </c>
      <c r="N40" s="44">
        <f t="shared" si="51"/>
        <v>2459839.2916666665</v>
      </c>
      <c r="O40" s="46">
        <f t="shared" si="52"/>
        <v>0.22708532968286138</v>
      </c>
      <c r="P40" s="44">
        <f t="shared" si="53"/>
        <v>290.44070814270526</v>
      </c>
      <c r="Q40" s="37">
        <f t="shared" si="54"/>
        <v>0.18664250738083865</v>
      </c>
      <c r="R40" s="44">
        <f t="shared" si="55"/>
        <v>15564.647327966337</v>
      </c>
      <c r="S40" s="38">
        <f t="shared" si="56"/>
        <v>2.4404082538432696</v>
      </c>
      <c r="T40" s="47">
        <f t="shared" si="57"/>
        <v>4.4049319265962827</v>
      </c>
      <c r="U40" s="47">
        <f t="shared" si="58"/>
        <v>4.3891304285231181</v>
      </c>
      <c r="V40" s="47">
        <f t="shared" si="59"/>
        <v>0.37280745720057784</v>
      </c>
      <c r="W40" s="47">
        <f t="shared" si="60"/>
        <v>0.44712225524860022</v>
      </c>
      <c r="X40" s="47">
        <f t="shared" si="61"/>
        <v>-8.4054533998456584</v>
      </c>
      <c r="Y40" s="40">
        <f t="shared" si="62"/>
        <v>368.11988192614859</v>
      </c>
      <c r="Z40" s="47">
        <f t="shared" si="63"/>
        <v>1.2481689997328735</v>
      </c>
      <c r="AA40" s="44">
        <f t="shared" si="64"/>
        <v>71.514815803759234</v>
      </c>
      <c r="AB40" s="47">
        <f t="shared" si="65"/>
        <v>4.060633687490435E-2</v>
      </c>
      <c r="AC40" s="47">
        <f t="shared" si="66"/>
        <v>0.31679806424805479</v>
      </c>
      <c r="AD40" s="47">
        <f t="shared" si="67"/>
        <v>0.94762388000595721</v>
      </c>
      <c r="AE40" s="47">
        <f t="shared" si="68"/>
        <v>4.0595178668660782E-2</v>
      </c>
      <c r="AF40" s="47">
        <f t="shared" si="69"/>
        <v>0.85330135889295733</v>
      </c>
      <c r="AG40" s="47">
        <f t="shared" si="70"/>
        <v>0.41414463343150754</v>
      </c>
      <c r="AH40" s="47">
        <f t="shared" si="71"/>
        <v>0.91021108683638996</v>
      </c>
      <c r="AI40" s="85">
        <f t="shared" si="72"/>
        <v>24.465461521164173</v>
      </c>
      <c r="AJ40" s="91">
        <f t="shared" si="73"/>
        <v>4.642131335711345</v>
      </c>
      <c r="AK40" s="44">
        <f t="shared" si="74"/>
        <v>220.80873810703508</v>
      </c>
      <c r="AL40" s="38">
        <f t="shared" si="75"/>
        <v>0.9146959010318525</v>
      </c>
      <c r="AM40" s="47">
        <f t="shared" si="76"/>
        <v>-5.2917721919183229</v>
      </c>
      <c r="AN40" s="38">
        <f t="shared" si="77"/>
        <v>0.90888323145067573</v>
      </c>
      <c r="AO40" s="38">
        <f t="shared" si="78"/>
        <v>-6.2006554233689988</v>
      </c>
      <c r="AP40" s="44">
        <f t="shared" si="79"/>
        <v>175.71315751622024</v>
      </c>
      <c r="AQ40" s="38">
        <f t="shared" si="80"/>
        <v>173.90107921424922</v>
      </c>
      <c r="AR40" s="38">
        <f t="shared" si="81"/>
        <v>102.37589123461802</v>
      </c>
      <c r="AS40" s="40">
        <f t="shared" si="82"/>
        <v>77.47294892864187</v>
      </c>
      <c r="AT40" s="49">
        <f t="shared" si="83"/>
        <v>-0.65353604475145677</v>
      </c>
      <c r="AU40" s="49">
        <f t="shared" si="84"/>
        <v>-0.87729548584437633</v>
      </c>
      <c r="AV40" s="49">
        <f t="shared" si="85"/>
        <v>216.68404881089441</v>
      </c>
      <c r="AW40" s="43">
        <f t="shared" si="86"/>
        <v>399533.49081432779</v>
      </c>
      <c r="AX40" s="83">
        <f t="shared" si="45"/>
        <v>399.53349081432776</v>
      </c>
      <c r="AY40" s="87">
        <f t="shared" si="87"/>
        <v>29.90814678842197</v>
      </c>
    </row>
    <row r="41" spans="1:51" ht="15.75">
      <c r="A41" s="39">
        <v>19</v>
      </c>
      <c r="B41" s="39">
        <v>30</v>
      </c>
      <c r="C41" s="44">
        <f t="shared" si="46"/>
        <v>19.5</v>
      </c>
      <c r="D41" s="43">
        <v>0</v>
      </c>
      <c r="E41" s="39">
        <f t="shared" si="39"/>
        <v>16</v>
      </c>
      <c r="F41" s="39">
        <f t="shared" si="40"/>
        <v>9</v>
      </c>
      <c r="G41" s="39">
        <f t="shared" si="41"/>
        <v>2022</v>
      </c>
      <c r="H41" s="50"/>
      <c r="I41" s="32">
        <f t="shared" si="47"/>
        <v>-3.3313023873657919</v>
      </c>
      <c r="J41" s="33">
        <f t="shared" si="48"/>
        <v>-2.9355109048421628</v>
      </c>
      <c r="K41" s="32">
        <f t="shared" si="49"/>
        <v>60.648044738204788</v>
      </c>
      <c r="L41" s="32">
        <f t="shared" si="50"/>
        <v>42.637102499113752</v>
      </c>
      <c r="M41" s="94">
        <v>180</v>
      </c>
      <c r="N41" s="44">
        <f t="shared" si="51"/>
        <v>2459839.3125</v>
      </c>
      <c r="O41" s="46">
        <f t="shared" si="52"/>
        <v>0.22708590006844626</v>
      </c>
      <c r="P41" s="44">
        <f t="shared" si="53"/>
        <v>297.9612425188534</v>
      </c>
      <c r="Q41" s="37">
        <f t="shared" si="54"/>
        <v>0.1874050303302397</v>
      </c>
      <c r="R41" s="44">
        <f t="shared" si="55"/>
        <v>15482.166514627068</v>
      </c>
      <c r="S41" s="38">
        <f t="shared" si="56"/>
        <v>2.4451588193737495</v>
      </c>
      <c r="T41" s="47">
        <f t="shared" si="57"/>
        <v>4.4052903009711786</v>
      </c>
      <c r="U41" s="47">
        <f t="shared" si="58"/>
        <v>4.3935631100167374</v>
      </c>
      <c r="V41" s="47">
        <f t="shared" si="59"/>
        <v>0.37761778472252733</v>
      </c>
      <c r="W41" s="47">
        <f t="shared" si="60"/>
        <v>0.45154647515054575</v>
      </c>
      <c r="X41" s="47">
        <f t="shared" si="61"/>
        <v>-8.409508435310947</v>
      </c>
      <c r="Y41" s="40">
        <f t="shared" si="62"/>
        <v>366.86156419075309</v>
      </c>
      <c r="Z41" s="47">
        <f t="shared" si="63"/>
        <v>1.2525601944575782</v>
      </c>
      <c r="AA41" s="44">
        <f t="shared" si="64"/>
        <v>71.766412728504918</v>
      </c>
      <c r="AB41" s="47">
        <f t="shared" si="65"/>
        <v>4.0958044281301682E-2</v>
      </c>
      <c r="AC41" s="47">
        <f t="shared" si="66"/>
        <v>0.31262933561238271</v>
      </c>
      <c r="AD41" s="47">
        <f t="shared" si="67"/>
        <v>0.94899224179344799</v>
      </c>
      <c r="AE41" s="47">
        <f t="shared" si="68"/>
        <v>4.0946593636176642E-2</v>
      </c>
      <c r="AF41" s="47">
        <f t="shared" si="69"/>
        <v>0.85441706603007805</v>
      </c>
      <c r="AG41" s="47">
        <f t="shared" si="70"/>
        <v>0.41501129598013764</v>
      </c>
      <c r="AH41" s="47">
        <f t="shared" si="71"/>
        <v>0.90981625848788095</v>
      </c>
      <c r="AI41" s="85">
        <f t="shared" si="72"/>
        <v>24.520027846964688</v>
      </c>
      <c r="AJ41" s="91">
        <f t="shared" si="73"/>
        <v>4.6601691757110499</v>
      </c>
      <c r="AK41" s="44">
        <f t="shared" si="74"/>
        <v>228.05870488318766</v>
      </c>
      <c r="AL41" s="38">
        <f t="shared" si="75"/>
        <v>0.91453449149371835</v>
      </c>
      <c r="AM41" s="47">
        <f t="shared" si="76"/>
        <v>-2.4195032604137259</v>
      </c>
      <c r="AN41" s="38">
        <f t="shared" si="77"/>
        <v>0.91179912695206611</v>
      </c>
      <c r="AO41" s="38">
        <f t="shared" si="78"/>
        <v>-3.3313023873657919</v>
      </c>
      <c r="AP41" s="44">
        <f t="shared" si="79"/>
        <v>175.73369183645445</v>
      </c>
      <c r="AQ41" s="38">
        <f t="shared" si="80"/>
        <v>173.92139467504975</v>
      </c>
      <c r="AR41" s="38">
        <f t="shared" si="81"/>
        <v>102.14463247771853</v>
      </c>
      <c r="AS41" s="40">
        <f t="shared" si="82"/>
        <v>77.704075080550226</v>
      </c>
      <c r="AT41" s="49">
        <f t="shared" si="83"/>
        <v>-0.74383002215279381</v>
      </c>
      <c r="AU41" s="49">
        <f t="shared" si="84"/>
        <v>-0.8078584891741023</v>
      </c>
      <c r="AV41" s="49">
        <f t="shared" si="85"/>
        <v>222.63710249911375</v>
      </c>
      <c r="AW41" s="43">
        <f t="shared" si="86"/>
        <v>399605.86240152386</v>
      </c>
      <c r="AX41" s="83">
        <f t="shared" si="45"/>
        <v>399.60586240152384</v>
      </c>
      <c r="AY41" s="87">
        <f t="shared" si="87"/>
        <v>29.902730474325278</v>
      </c>
    </row>
    <row r="42" spans="1:51" ht="15.75">
      <c r="A42" s="39">
        <v>20</v>
      </c>
      <c r="B42" s="39">
        <v>0</v>
      </c>
      <c r="C42" s="44">
        <f t="shared" si="46"/>
        <v>20</v>
      </c>
      <c r="D42" s="43">
        <v>0</v>
      </c>
      <c r="E42" s="39">
        <f t="shared" si="39"/>
        <v>16</v>
      </c>
      <c r="F42" s="39">
        <f t="shared" si="40"/>
        <v>9</v>
      </c>
      <c r="G42" s="39">
        <f t="shared" si="41"/>
        <v>2022</v>
      </c>
      <c r="H42" s="50"/>
      <c r="I42" s="32">
        <f t="shared" si="47"/>
        <v>-0.12883081572949118</v>
      </c>
      <c r="J42" s="33">
        <f t="shared" si="48"/>
        <v>0.37332394660084811</v>
      </c>
      <c r="K42" s="32">
        <f t="shared" si="49"/>
        <v>60.45096450029822</v>
      </c>
      <c r="L42" s="32">
        <f t="shared" si="50"/>
        <v>48.40230317727719</v>
      </c>
      <c r="M42" s="94">
        <v>180</v>
      </c>
      <c r="N42" s="44">
        <f t="shared" si="51"/>
        <v>2459839.3333333335</v>
      </c>
      <c r="O42" s="46">
        <f t="shared" si="52"/>
        <v>0.22708647045403116</v>
      </c>
      <c r="P42" s="44">
        <f t="shared" si="53"/>
        <v>305.48177689500153</v>
      </c>
      <c r="Q42" s="37">
        <f t="shared" si="54"/>
        <v>0.18816755327964074</v>
      </c>
      <c r="R42" s="44">
        <f t="shared" si="55"/>
        <v>15399.381935579529</v>
      </c>
      <c r="S42" s="38">
        <f t="shared" si="56"/>
        <v>2.4499093849045868</v>
      </c>
      <c r="T42" s="47">
        <f t="shared" si="57"/>
        <v>4.4056486753460753</v>
      </c>
      <c r="U42" s="47">
        <f t="shared" si="58"/>
        <v>4.3979957915107137</v>
      </c>
      <c r="V42" s="47">
        <f t="shared" si="59"/>
        <v>0.38242811224447681</v>
      </c>
      <c r="W42" s="47">
        <f t="shared" si="60"/>
        <v>0.45596909595146906</v>
      </c>
      <c r="X42" s="47">
        <f t="shared" si="61"/>
        <v>-8.4135634707769498</v>
      </c>
      <c r="Y42" s="40">
        <f t="shared" si="62"/>
        <v>365.59910174519553</v>
      </c>
      <c r="Z42" s="47">
        <f t="shared" si="63"/>
        <v>1.2569499164845708</v>
      </c>
      <c r="AA42" s="44">
        <f t="shared" si="64"/>
        <v>72.017925273887201</v>
      </c>
      <c r="AB42" s="47">
        <f t="shared" si="65"/>
        <v>4.1308835796784252E-2</v>
      </c>
      <c r="AC42" s="47">
        <f t="shared" si="66"/>
        <v>0.3084560713810261</v>
      </c>
      <c r="AD42" s="47">
        <f t="shared" si="67"/>
        <v>0.95034172933501193</v>
      </c>
      <c r="AE42" s="47">
        <f t="shared" si="68"/>
        <v>4.1297088429115426E-2</v>
      </c>
      <c r="AF42" s="47">
        <f t="shared" si="69"/>
        <v>0.85551582198062659</v>
      </c>
      <c r="AG42" s="47">
        <f t="shared" si="70"/>
        <v>0.41586960741198215</v>
      </c>
      <c r="AH42" s="47">
        <f t="shared" si="71"/>
        <v>0.90942425172798413</v>
      </c>
      <c r="AI42" s="85">
        <f t="shared" si="72"/>
        <v>24.574091747397333</v>
      </c>
      <c r="AJ42" s="91">
        <f t="shared" si="73"/>
        <v>4.6782160475644954</v>
      </c>
      <c r="AK42" s="44">
        <f t="shared" si="74"/>
        <v>235.30853618153409</v>
      </c>
      <c r="AL42" s="38">
        <f t="shared" si="75"/>
        <v>0.91437424603674677</v>
      </c>
      <c r="AM42" s="47">
        <f t="shared" si="76"/>
        <v>0.783536722731348</v>
      </c>
      <c r="AN42" s="38">
        <f t="shared" si="77"/>
        <v>0.91236753846083918</v>
      </c>
      <c r="AO42" s="38">
        <f t="shared" si="78"/>
        <v>-0.12883081572949118</v>
      </c>
      <c r="AP42" s="44">
        <f t="shared" si="79"/>
        <v>175.75422615668685</v>
      </c>
      <c r="AQ42" s="38">
        <f t="shared" si="80"/>
        <v>173.94171036399192</v>
      </c>
      <c r="AR42" s="38">
        <f t="shared" si="81"/>
        <v>101.91346380274157</v>
      </c>
      <c r="AS42" s="40">
        <f t="shared" si="82"/>
        <v>77.935113666558919</v>
      </c>
      <c r="AT42" s="49">
        <f t="shared" si="83"/>
        <v>-0.82222884571608446</v>
      </c>
      <c r="AU42" s="49">
        <f t="shared" si="84"/>
        <v>-0.72994982591784707</v>
      </c>
      <c r="AV42" s="49">
        <f t="shared" si="85"/>
        <v>228.40230317727719</v>
      </c>
      <c r="AW42" s="43">
        <f t="shared" si="86"/>
        <v>399677.75969079026</v>
      </c>
      <c r="AX42" s="83">
        <f t="shared" si="45"/>
        <v>399.67775969079025</v>
      </c>
      <c r="AY42" s="87">
        <f t="shared" si="87"/>
        <v>29.89735159897528</v>
      </c>
    </row>
    <row r="43" spans="1:51" ht="15.75">
      <c r="A43" s="39">
        <v>20</v>
      </c>
      <c r="B43" s="39">
        <v>30</v>
      </c>
      <c r="C43" s="44">
        <f t="shared" si="46"/>
        <v>20.5</v>
      </c>
      <c r="D43" s="43">
        <v>0</v>
      </c>
      <c r="E43" s="39">
        <f t="shared" si="39"/>
        <v>16</v>
      </c>
      <c r="F43" s="39">
        <f t="shared" si="40"/>
        <v>9</v>
      </c>
      <c r="G43" s="39">
        <f t="shared" si="41"/>
        <v>2022</v>
      </c>
      <c r="H43" s="50"/>
      <c r="I43" s="32">
        <f t="shared" si="47"/>
        <v>3.3660106786388178</v>
      </c>
      <c r="J43" s="33">
        <f t="shared" si="48"/>
        <v>3.5781713804830146</v>
      </c>
      <c r="K43" s="32">
        <f t="shared" si="49"/>
        <v>60.253788477790124</v>
      </c>
      <c r="L43" s="32">
        <f t="shared" si="50"/>
        <v>53.998520642684355</v>
      </c>
      <c r="M43" s="94">
        <v>180</v>
      </c>
      <c r="N43" s="44">
        <f t="shared" si="51"/>
        <v>2459839.3541666665</v>
      </c>
      <c r="O43" s="46">
        <f t="shared" si="52"/>
        <v>0.22708704083960332</v>
      </c>
      <c r="P43" s="44">
        <f t="shared" si="53"/>
        <v>313.0023111035116</v>
      </c>
      <c r="Q43" s="37">
        <f t="shared" si="54"/>
        <v>0.18893007621204561</v>
      </c>
      <c r="R43" s="44">
        <f t="shared" si="55"/>
        <v>15316.296550024081</v>
      </c>
      <c r="S43" s="38">
        <f t="shared" si="56"/>
        <v>2.4546599503289905</v>
      </c>
      <c r="T43" s="47">
        <f t="shared" si="57"/>
        <v>4.406007049712958</v>
      </c>
      <c r="U43" s="47">
        <f t="shared" si="58"/>
        <v>4.4024284729054006</v>
      </c>
      <c r="V43" s="47">
        <f t="shared" si="59"/>
        <v>0.38723843965927895</v>
      </c>
      <c r="W43" s="47">
        <f t="shared" si="60"/>
        <v>0.46039013060142281</v>
      </c>
      <c r="X43" s="47">
        <f t="shared" si="61"/>
        <v>-8.4176185061515216</v>
      </c>
      <c r="Y43" s="40">
        <f t="shared" si="62"/>
        <v>364.33251821801042</v>
      </c>
      <c r="Z43" s="47">
        <f t="shared" si="63"/>
        <v>1.2613381800536689</v>
      </c>
      <c r="AA43" s="44">
        <f t="shared" si="64"/>
        <v>72.269354255787547</v>
      </c>
      <c r="AB43" s="47">
        <f t="shared" si="65"/>
        <v>4.1658706431592384E-2</v>
      </c>
      <c r="AC43" s="47">
        <f t="shared" si="66"/>
        <v>0.30427834598521003</v>
      </c>
      <c r="AD43" s="47">
        <f t="shared" si="67"/>
        <v>0.9516723406914056</v>
      </c>
      <c r="AE43" s="47">
        <f t="shared" si="68"/>
        <v>4.1646658058551798E-2</v>
      </c>
      <c r="AF43" s="47">
        <f t="shared" si="69"/>
        <v>0.85659762694958408</v>
      </c>
      <c r="AG43" s="47">
        <f t="shared" si="70"/>
        <v>0.41671956237840097</v>
      </c>
      <c r="AH43" s="47">
        <f t="shared" si="71"/>
        <v>0.9090350963143029</v>
      </c>
      <c r="AI43" s="85">
        <f t="shared" si="72"/>
        <v>24.627652283527063</v>
      </c>
      <c r="AJ43" s="91">
        <f t="shared" si="73"/>
        <v>4.6962719034573261</v>
      </c>
      <c r="AK43" s="44">
        <f t="shared" si="74"/>
        <v>242.55823255165171</v>
      </c>
      <c r="AL43" s="38">
        <f t="shared" si="75"/>
        <v>0.91421516671824821</v>
      </c>
      <c r="AM43" s="47">
        <f t="shared" si="76"/>
        <v>4.2757654498282456</v>
      </c>
      <c r="AN43" s="38">
        <f t="shared" si="77"/>
        <v>0.90975477118942782</v>
      </c>
      <c r="AO43" s="38">
        <f t="shared" si="78"/>
        <v>3.3660106786388178</v>
      </c>
      <c r="AP43" s="44">
        <f t="shared" si="79"/>
        <v>175.77476047646087</v>
      </c>
      <c r="AQ43" s="38">
        <f t="shared" si="80"/>
        <v>173.96202628065635</v>
      </c>
      <c r="AR43" s="38">
        <f t="shared" si="81"/>
        <v>101.68238445635782</v>
      </c>
      <c r="AS43" s="40">
        <f t="shared" si="82"/>
        <v>78.166065438823878</v>
      </c>
      <c r="AT43" s="49">
        <f t="shared" si="83"/>
        <v>-0.88747967306247355</v>
      </c>
      <c r="AU43" s="49">
        <f t="shared" si="84"/>
        <v>-0.64482673599514406</v>
      </c>
      <c r="AV43" s="49">
        <f t="shared" si="85"/>
        <v>233.99852064268435</v>
      </c>
      <c r="AW43" s="43">
        <f t="shared" si="86"/>
        <v>399749.18090637063</v>
      </c>
      <c r="AX43" s="83">
        <f t="shared" si="45"/>
        <v>399.74918090637061</v>
      </c>
      <c r="AY43" s="87">
        <f t="shared" si="87"/>
        <v>29.892010255807197</v>
      </c>
    </row>
    <row r="44" spans="1:51" ht="15.75">
      <c r="A44" s="39">
        <v>21</v>
      </c>
      <c r="B44" s="39">
        <v>0</v>
      </c>
      <c r="C44" s="44">
        <f t="shared" si="46"/>
        <v>21</v>
      </c>
      <c r="D44" s="43">
        <v>0</v>
      </c>
      <c r="E44" s="39">
        <f t="shared" si="39"/>
        <v>16</v>
      </c>
      <c r="F44" s="39">
        <f t="shared" si="40"/>
        <v>9</v>
      </c>
      <c r="G44" s="39">
        <f t="shared" si="41"/>
        <v>2022</v>
      </c>
      <c r="H44" s="50"/>
      <c r="I44" s="32">
        <f t="shared" si="47"/>
        <v>7.1136210353263873</v>
      </c>
      <c r="J44" s="33">
        <f t="shared" si="48"/>
        <v>7.2352561363937422</v>
      </c>
      <c r="K44" s="32">
        <f t="shared" si="49"/>
        <v>60.05651940713441</v>
      </c>
      <c r="L44" s="32">
        <f t="shared" si="50"/>
        <v>59.453825887798843</v>
      </c>
      <c r="M44" s="94">
        <v>180</v>
      </c>
      <c r="N44" s="44">
        <f t="shared" si="51"/>
        <v>2459839.375</v>
      </c>
      <c r="O44" s="46">
        <f t="shared" si="52"/>
        <v>0.22708761122518822</v>
      </c>
      <c r="P44" s="44">
        <f t="shared" si="53"/>
        <v>320.52284547965974</v>
      </c>
      <c r="Q44" s="37">
        <f t="shared" si="54"/>
        <v>0.18969259916150349</v>
      </c>
      <c r="R44" s="44">
        <f t="shared" si="55"/>
        <v>15232.913311794819</v>
      </c>
      <c r="S44" s="38">
        <f t="shared" si="56"/>
        <v>2.4594105158598274</v>
      </c>
      <c r="T44" s="47">
        <f t="shared" si="57"/>
        <v>4.4063654240878538</v>
      </c>
      <c r="U44" s="47">
        <f t="shared" si="58"/>
        <v>4.4068611543993779</v>
      </c>
      <c r="V44" s="47">
        <f t="shared" si="59"/>
        <v>0.3920487671812285</v>
      </c>
      <c r="W44" s="47">
        <f t="shared" si="60"/>
        <v>0.46480959235863545</v>
      </c>
      <c r="X44" s="47">
        <f t="shared" si="61"/>
        <v>-8.4216735416175279</v>
      </c>
      <c r="Y44" s="40">
        <f t="shared" si="62"/>
        <v>363.06183707130401</v>
      </c>
      <c r="Z44" s="47">
        <f t="shared" si="63"/>
        <v>1.2657249996994024</v>
      </c>
      <c r="AA44" s="44">
        <f t="shared" si="64"/>
        <v>72.520700506973157</v>
      </c>
      <c r="AB44" s="47">
        <f t="shared" si="65"/>
        <v>4.2007651240655544E-2</v>
      </c>
      <c r="AC44" s="47">
        <f t="shared" si="66"/>
        <v>0.30009623342977532</v>
      </c>
      <c r="AD44" s="47">
        <f t="shared" si="67"/>
        <v>0.95298407419134701</v>
      </c>
      <c r="AE44" s="47">
        <f t="shared" si="68"/>
        <v>4.1995297581072018E-2</v>
      </c>
      <c r="AF44" s="47">
        <f t="shared" si="69"/>
        <v>0.85766248136968581</v>
      </c>
      <c r="AG44" s="47">
        <f t="shared" si="70"/>
        <v>0.41756115567908714</v>
      </c>
      <c r="AH44" s="47">
        <f t="shared" si="71"/>
        <v>0.90864882175015516</v>
      </c>
      <c r="AI44" s="85">
        <f t="shared" si="72"/>
        <v>24.680708527542794</v>
      </c>
      <c r="AJ44" s="91">
        <f t="shared" si="73"/>
        <v>4.7143366954919061</v>
      </c>
      <c r="AK44" s="44">
        <f t="shared" si="74"/>
        <v>249.80779504728116</v>
      </c>
      <c r="AL44" s="38">
        <f t="shared" si="75"/>
        <v>0.91405725553872608</v>
      </c>
      <c r="AM44" s="47">
        <f t="shared" si="76"/>
        <v>8.0168426280712204</v>
      </c>
      <c r="AN44" s="38">
        <f t="shared" si="77"/>
        <v>0.90322159274483316</v>
      </c>
      <c r="AO44" s="38">
        <f t="shared" si="78"/>
        <v>7.1136210353263873</v>
      </c>
      <c r="AP44" s="44">
        <f t="shared" si="79"/>
        <v>175.79529479669691</v>
      </c>
      <c r="AQ44" s="38">
        <f t="shared" si="80"/>
        <v>173.98234242598602</v>
      </c>
      <c r="AR44" s="38">
        <f t="shared" si="81"/>
        <v>101.45139366889352</v>
      </c>
      <c r="AS44" s="40">
        <f t="shared" si="82"/>
        <v>78.396931165824881</v>
      </c>
      <c r="AT44" s="49">
        <f t="shared" si="83"/>
        <v>-0.93853999163162838</v>
      </c>
      <c r="AU44" s="49">
        <f t="shared" si="84"/>
        <v>-0.55386158649448669</v>
      </c>
      <c r="AV44" s="49">
        <f t="shared" si="85"/>
        <v>239.45382588779884</v>
      </c>
      <c r="AW44" s="43">
        <f t="shared" si="86"/>
        <v>399820.12429625931</v>
      </c>
      <c r="AX44" s="83">
        <f t="shared" si="45"/>
        <v>399.82012429625934</v>
      </c>
      <c r="AY44" s="87">
        <f t="shared" si="87"/>
        <v>29.886706536586885</v>
      </c>
    </row>
    <row r="45" spans="1:51" ht="15.75">
      <c r="A45" s="39">
        <v>21</v>
      </c>
      <c r="B45" s="39">
        <v>30</v>
      </c>
      <c r="C45" s="44">
        <f t="shared" si="46"/>
        <v>21.5</v>
      </c>
      <c r="D45" s="43">
        <v>0</v>
      </c>
      <c r="E45" s="39">
        <f t="shared" si="39"/>
        <v>16</v>
      </c>
      <c r="F45" s="39">
        <f t="shared" si="40"/>
        <v>9</v>
      </c>
      <c r="G45" s="39">
        <f t="shared" si="41"/>
        <v>2022</v>
      </c>
      <c r="H45" s="50"/>
      <c r="I45" s="32">
        <f t="shared" si="47"/>
        <v>11.075936423303354</v>
      </c>
      <c r="J45" s="33">
        <f t="shared" si="48"/>
        <v>11.157937726414184</v>
      </c>
      <c r="K45" s="32">
        <f t="shared" si="49"/>
        <v>59.859160030560588</v>
      </c>
      <c r="L45" s="32">
        <f t="shared" si="50"/>
        <v>64.804298996172122</v>
      </c>
      <c r="M45" s="94">
        <v>180</v>
      </c>
      <c r="N45" s="44">
        <f t="shared" si="51"/>
        <v>2459839.3958333335</v>
      </c>
      <c r="O45" s="46">
        <f t="shared" si="52"/>
        <v>0.22708818161077313</v>
      </c>
      <c r="P45" s="44">
        <f t="shared" si="53"/>
        <v>328.04337985627353</v>
      </c>
      <c r="Q45" s="37">
        <f t="shared" si="54"/>
        <v>0.19045512211096138</v>
      </c>
      <c r="R45" s="44">
        <f t="shared" si="55"/>
        <v>15149.235180395901</v>
      </c>
      <c r="S45" s="38">
        <f t="shared" si="56"/>
        <v>2.4641610813906647</v>
      </c>
      <c r="T45" s="47">
        <f t="shared" si="57"/>
        <v>4.4067237984627505</v>
      </c>
      <c r="U45" s="47">
        <f t="shared" si="58"/>
        <v>4.4112938358929972</v>
      </c>
      <c r="V45" s="47">
        <f t="shared" si="59"/>
        <v>0.39685909470353514</v>
      </c>
      <c r="W45" s="47">
        <f t="shared" si="60"/>
        <v>0.46922749419880272</v>
      </c>
      <c r="X45" s="47">
        <f t="shared" si="61"/>
        <v>-8.4257285770824595</v>
      </c>
      <c r="Y45" s="40">
        <f t="shared" si="62"/>
        <v>361.7870817722843</v>
      </c>
      <c r="Z45" s="47">
        <f t="shared" si="63"/>
        <v>1.2701103896627046</v>
      </c>
      <c r="AA45" s="44">
        <f t="shared" si="64"/>
        <v>72.771964843389398</v>
      </c>
      <c r="AB45" s="47">
        <f t="shared" si="65"/>
        <v>4.2355665276715769E-2</v>
      </c>
      <c r="AC45" s="47">
        <f t="shared" si="66"/>
        <v>0.29590980785395427</v>
      </c>
      <c r="AD45" s="47">
        <f t="shared" si="67"/>
        <v>0.95427692825147226</v>
      </c>
      <c r="AE45" s="47">
        <f t="shared" si="68"/>
        <v>4.2343002051935801E-2</v>
      </c>
      <c r="AF45" s="47">
        <f t="shared" si="69"/>
        <v>0.85871038575486014</v>
      </c>
      <c r="AG45" s="47">
        <f t="shared" si="70"/>
        <v>0.41839438214748437</v>
      </c>
      <c r="AH45" s="47">
        <f t="shared" si="71"/>
        <v>0.9082654573347072</v>
      </c>
      <c r="AI45" s="85">
        <f t="shared" si="72"/>
        <v>24.733259555646402</v>
      </c>
      <c r="AJ45" s="91">
        <f t="shared" si="73"/>
        <v>4.732410373272149</v>
      </c>
      <c r="AK45" s="44">
        <f t="shared" si="74"/>
        <v>257.05722425719131</v>
      </c>
      <c r="AL45" s="38">
        <f t="shared" si="75"/>
        <v>0.91390051446356702</v>
      </c>
      <c r="AM45" s="47">
        <f t="shared" si="76"/>
        <v>11.968091436326114</v>
      </c>
      <c r="AN45" s="38">
        <f t="shared" si="77"/>
        <v>0.89215501302275957</v>
      </c>
      <c r="AO45" s="38">
        <f t="shared" si="78"/>
        <v>11.075936423303354</v>
      </c>
      <c r="AP45" s="44">
        <f t="shared" si="79"/>
        <v>175.81582911692931</v>
      </c>
      <c r="AQ45" s="38">
        <f t="shared" si="80"/>
        <v>174.00265879955239</v>
      </c>
      <c r="AR45" s="38">
        <f t="shared" si="81"/>
        <v>101.22049068530463</v>
      </c>
      <c r="AS45" s="40">
        <f t="shared" si="82"/>
        <v>78.627711601408677</v>
      </c>
      <c r="AT45" s="49">
        <f t="shared" si="83"/>
        <v>-0.97459424902638048</v>
      </c>
      <c r="AU45" s="49">
        <f t="shared" si="84"/>
        <v>-0.45851992780512013</v>
      </c>
      <c r="AV45" s="49">
        <f t="shared" si="85"/>
        <v>244.80429899617212</v>
      </c>
      <c r="AW45" s="43">
        <f t="shared" si="86"/>
        <v>399890.5881226206</v>
      </c>
      <c r="AX45" s="83">
        <f t="shared" si="45"/>
        <v>399.89058812262061</v>
      </c>
      <c r="AY45" s="87">
        <f t="shared" si="87"/>
        <v>29.881440532132508</v>
      </c>
    </row>
    <row r="46" spans="1:51" ht="15.75">
      <c r="A46" s="39">
        <v>22</v>
      </c>
      <c r="B46" s="39">
        <v>0</v>
      </c>
      <c r="C46" s="44">
        <f t="shared" si="46"/>
        <v>22</v>
      </c>
      <c r="D46" s="43">
        <v>0</v>
      </c>
      <c r="E46" s="39">
        <f t="shared" si="39"/>
        <v>16</v>
      </c>
      <c r="F46" s="39">
        <f t="shared" si="40"/>
        <v>9</v>
      </c>
      <c r="G46" s="39">
        <f t="shared" si="41"/>
        <v>2022</v>
      </c>
      <c r="H46" s="50"/>
      <c r="I46" s="32">
        <f t="shared" si="47"/>
        <v>15.21638101591652</v>
      </c>
      <c r="J46" s="33">
        <f t="shared" si="48"/>
        <v>15.276766927879297</v>
      </c>
      <c r="K46" s="32">
        <f t="shared" si="49"/>
        <v>59.661713082974167</v>
      </c>
      <c r="L46" s="32">
        <f t="shared" si="50"/>
        <v>70.093490566418154</v>
      </c>
      <c r="M46" s="94">
        <v>180</v>
      </c>
      <c r="N46" s="44">
        <f t="shared" si="51"/>
        <v>2459839.4166666665</v>
      </c>
      <c r="O46" s="46">
        <f t="shared" si="52"/>
        <v>0.22708875199634529</v>
      </c>
      <c r="P46" s="44">
        <f t="shared" si="53"/>
        <v>335.56391406431794</v>
      </c>
      <c r="Q46" s="37">
        <f t="shared" si="54"/>
        <v>0.19121764504336625</v>
      </c>
      <c r="R46" s="44">
        <f t="shared" si="55"/>
        <v>15065.265115323422</v>
      </c>
      <c r="S46" s="38">
        <f t="shared" si="56"/>
        <v>2.4689116468150685</v>
      </c>
      <c r="T46" s="47">
        <f t="shared" si="57"/>
        <v>4.4070821728296554</v>
      </c>
      <c r="U46" s="47">
        <f t="shared" si="58"/>
        <v>4.4157265172880411</v>
      </c>
      <c r="V46" s="47">
        <f t="shared" si="59"/>
        <v>0.40166942211798012</v>
      </c>
      <c r="W46" s="47">
        <f t="shared" si="60"/>
        <v>0.47364384910824403</v>
      </c>
      <c r="X46" s="47">
        <f t="shared" si="61"/>
        <v>-8.4297836124581025</v>
      </c>
      <c r="Y46" s="40">
        <f t="shared" si="62"/>
        <v>360.5082757055016</v>
      </c>
      <c r="Z46" s="47">
        <f t="shared" si="63"/>
        <v>1.2744943641844706</v>
      </c>
      <c r="AA46" s="44">
        <f t="shared" si="64"/>
        <v>73.023148080979468</v>
      </c>
      <c r="AB46" s="47">
        <f t="shared" si="65"/>
        <v>4.270274361344914E-2</v>
      </c>
      <c r="AC46" s="47">
        <f t="shared" si="66"/>
        <v>0.29171914325317788</v>
      </c>
      <c r="AD46" s="47">
        <f t="shared" si="67"/>
        <v>0.95555090146558597</v>
      </c>
      <c r="AE46" s="47">
        <f t="shared" si="68"/>
        <v>4.2689766548176487E-2</v>
      </c>
      <c r="AF46" s="47">
        <f t="shared" si="69"/>
        <v>0.8597413407729273</v>
      </c>
      <c r="AG46" s="47">
        <f t="shared" si="70"/>
        <v>0.41921923670747885</v>
      </c>
      <c r="AH46" s="47">
        <f t="shared" si="71"/>
        <v>0.90788503213479554</v>
      </c>
      <c r="AI46" s="85">
        <f t="shared" si="72"/>
        <v>24.785304451732088</v>
      </c>
      <c r="AJ46" s="91">
        <f t="shared" si="73"/>
        <v>4.7504928851157535</v>
      </c>
      <c r="AK46" s="44">
        <f t="shared" si="74"/>
        <v>264.30652078758163</v>
      </c>
      <c r="AL46" s="38">
        <f t="shared" si="75"/>
        <v>0.91374494541251239</v>
      </c>
      <c r="AM46" s="47">
        <f t="shared" si="76"/>
        <v>16.092473725860142</v>
      </c>
      <c r="AN46" s="38">
        <f t="shared" si="77"/>
        <v>0.87609270994362243</v>
      </c>
      <c r="AO46" s="38">
        <f t="shared" si="78"/>
        <v>15.21638101591652</v>
      </c>
      <c r="AP46" s="44">
        <f t="shared" si="79"/>
        <v>175.83636343670514</v>
      </c>
      <c r="AQ46" s="38">
        <f t="shared" si="80"/>
        <v>174.02297540093969</v>
      </c>
      <c r="AR46" s="38">
        <f t="shared" si="81"/>
        <v>100.98967474974798</v>
      </c>
      <c r="AS46" s="40">
        <f t="shared" si="82"/>
        <v>78.858407500209353</v>
      </c>
      <c r="AT46" s="49">
        <f t="shared" si="83"/>
        <v>-0.99506686701952074</v>
      </c>
      <c r="AU46" s="49">
        <f t="shared" si="84"/>
        <v>-0.36033704730824034</v>
      </c>
      <c r="AV46" s="49">
        <f t="shared" si="85"/>
        <v>250.09349056641815</v>
      </c>
      <c r="AW46" s="43">
        <f t="shared" si="86"/>
        <v>399960.57066666917</v>
      </c>
      <c r="AX46" s="83">
        <f t="shared" si="45"/>
        <v>399.96057066666918</v>
      </c>
      <c r="AY46" s="87">
        <f t="shared" si="87"/>
        <v>29.876212331954569</v>
      </c>
    </row>
    <row r="47" spans="1:51" ht="15.75">
      <c r="A47" s="39">
        <v>22</v>
      </c>
      <c r="B47" s="39">
        <v>30</v>
      </c>
      <c r="C47" s="44">
        <f t="shared" si="46"/>
        <v>22.5</v>
      </c>
      <c r="D47" s="43">
        <v>0</v>
      </c>
      <c r="E47" s="39">
        <f t="shared" si="39"/>
        <v>16</v>
      </c>
      <c r="F47" s="39">
        <f t="shared" si="40"/>
        <v>9</v>
      </c>
      <c r="G47" s="39">
        <f t="shared" si="41"/>
        <v>2022</v>
      </c>
      <c r="H47" s="50"/>
      <c r="I47" s="32">
        <f t="shared" si="47"/>
        <v>19.499437759637903</v>
      </c>
      <c r="J47" s="33">
        <f t="shared" si="48"/>
        <v>19.546353744644829</v>
      </c>
      <c r="K47" s="32">
        <f t="shared" si="49"/>
        <v>59.464181278771669</v>
      </c>
      <c r="L47" s="32">
        <f t="shared" si="50"/>
        <v>75.372686485895315</v>
      </c>
      <c r="M47" s="94">
        <v>180</v>
      </c>
      <c r="N47" s="44">
        <f t="shared" si="51"/>
        <v>2459839.4375</v>
      </c>
      <c r="O47" s="46">
        <f t="shared" si="52"/>
        <v>0.22708932238193019</v>
      </c>
      <c r="P47" s="44">
        <f t="shared" si="53"/>
        <v>343.08444844093174</v>
      </c>
      <c r="Q47" s="37">
        <f t="shared" si="54"/>
        <v>0.19198016799282414</v>
      </c>
      <c r="R47" s="44">
        <f t="shared" si="55"/>
        <v>14981.006070240424</v>
      </c>
      <c r="S47" s="38">
        <f t="shared" si="56"/>
        <v>2.4736622123459053</v>
      </c>
      <c r="T47" s="47">
        <f t="shared" si="57"/>
        <v>4.4074405472045521</v>
      </c>
      <c r="U47" s="47">
        <f t="shared" si="58"/>
        <v>4.4201591987820175</v>
      </c>
      <c r="V47" s="47">
        <f t="shared" si="59"/>
        <v>0.40647974964028677</v>
      </c>
      <c r="W47" s="47">
        <f t="shared" si="60"/>
        <v>0.47805867038202393</v>
      </c>
      <c r="X47" s="47">
        <f t="shared" si="61"/>
        <v>-8.4338386479237482</v>
      </c>
      <c r="Y47" s="40">
        <f t="shared" si="62"/>
        <v>359.22544208925547</v>
      </c>
      <c r="Z47" s="47">
        <f t="shared" si="63"/>
        <v>1.2788769377987568</v>
      </c>
      <c r="AA47" s="44">
        <f t="shared" si="64"/>
        <v>73.274251052483464</v>
      </c>
      <c r="AB47" s="47">
        <f t="shared" si="65"/>
        <v>4.3048881368690589E-2</v>
      </c>
      <c r="AC47" s="47">
        <f t="shared" si="66"/>
        <v>0.28752431319895122</v>
      </c>
      <c r="AD47" s="47">
        <f t="shared" si="67"/>
        <v>0.95680599268639588</v>
      </c>
      <c r="AE47" s="47">
        <f t="shared" si="68"/>
        <v>4.3035586191802255E-2</v>
      </c>
      <c r="AF47" s="47">
        <f t="shared" si="69"/>
        <v>0.86075534731136438</v>
      </c>
      <c r="AG47" s="47">
        <f t="shared" si="70"/>
        <v>0.4200357144271949</v>
      </c>
      <c r="AH47" s="47">
        <f t="shared" si="71"/>
        <v>0.90750757495771683</v>
      </c>
      <c r="AI47" s="85">
        <f t="shared" si="72"/>
        <v>24.836842310891807</v>
      </c>
      <c r="AJ47" s="91">
        <f t="shared" si="73"/>
        <v>4.7685841792708326</v>
      </c>
      <c r="AK47" s="44">
        <f t="shared" si="74"/>
        <v>271.55568575186925</v>
      </c>
      <c r="AL47" s="38">
        <f t="shared" si="75"/>
        <v>0.91359055024964708</v>
      </c>
      <c r="AM47" s="47">
        <f t="shared" si="76"/>
        <v>20.354179893665133</v>
      </c>
      <c r="AN47" s="38">
        <f t="shared" si="77"/>
        <v>0.85474213402723132</v>
      </c>
      <c r="AO47" s="38">
        <f t="shared" si="78"/>
        <v>19.499437759637903</v>
      </c>
      <c r="AP47" s="44">
        <f t="shared" si="79"/>
        <v>175.85689775693754</v>
      </c>
      <c r="AQ47" s="38">
        <f t="shared" si="80"/>
        <v>174.04329223108354</v>
      </c>
      <c r="AR47" s="38">
        <f t="shared" si="81"/>
        <v>100.75894509012974</v>
      </c>
      <c r="AS47" s="40">
        <f t="shared" si="82"/>
        <v>79.089019633092164</v>
      </c>
      <c r="AT47" s="49">
        <f t="shared" si="83"/>
        <v>-0.99963141147827272</v>
      </c>
      <c r="AU47" s="49">
        <f t="shared" si="84"/>
        <v>-0.26089341041692049</v>
      </c>
      <c r="AV47" s="49">
        <f t="shared" si="85"/>
        <v>255.37268648589531</v>
      </c>
      <c r="AW47" s="43">
        <f t="shared" si="86"/>
        <v>400030.07023333636</v>
      </c>
      <c r="AX47" s="83">
        <f t="shared" si="45"/>
        <v>400.03007023333635</v>
      </c>
      <c r="AY47" s="87">
        <f t="shared" si="87"/>
        <v>29.871022023912513</v>
      </c>
    </row>
    <row r="48" spans="1:51" ht="15.75">
      <c r="A48" s="39">
        <v>23</v>
      </c>
      <c r="B48" s="39">
        <v>0</v>
      </c>
      <c r="C48" s="44">
        <f t="shared" si="46"/>
        <v>23</v>
      </c>
      <c r="D48" s="43">
        <v>0</v>
      </c>
      <c r="E48" s="39">
        <f t="shared" si="39"/>
        <v>16</v>
      </c>
      <c r="F48" s="39">
        <f t="shared" si="40"/>
        <v>9</v>
      </c>
      <c r="G48" s="39">
        <f t="shared" si="41"/>
        <v>2022</v>
      </c>
      <c r="H48" s="50"/>
      <c r="I48" s="32">
        <f t="shared" si="47"/>
        <v>23.889865996787325</v>
      </c>
      <c r="J48" s="33">
        <f t="shared" si="48"/>
        <v>23.92761332304168</v>
      </c>
      <c r="K48" s="32">
        <f t="shared" si="49"/>
        <v>59.266567338446798</v>
      </c>
      <c r="L48" s="32">
        <f t="shared" si="50"/>
        <v>80.702096866190459</v>
      </c>
      <c r="M48" s="94">
        <v>180</v>
      </c>
      <c r="N48" s="44">
        <f t="shared" si="51"/>
        <v>2459839.4583333335</v>
      </c>
      <c r="O48" s="46">
        <f t="shared" si="52"/>
        <v>0.22708989276751509</v>
      </c>
      <c r="P48" s="44">
        <f t="shared" si="53"/>
        <v>350.60498281707987</v>
      </c>
      <c r="Q48" s="37">
        <f t="shared" si="54"/>
        <v>0.19274269094222518</v>
      </c>
      <c r="R48" s="44">
        <f t="shared" si="55"/>
        <v>14896.461004150167</v>
      </c>
      <c r="S48" s="38">
        <f t="shared" si="56"/>
        <v>2.4784127778767426</v>
      </c>
      <c r="T48" s="47">
        <f t="shared" si="57"/>
        <v>4.407798921579448</v>
      </c>
      <c r="U48" s="47">
        <f t="shared" si="58"/>
        <v>4.4245918802756368</v>
      </c>
      <c r="V48" s="47">
        <f t="shared" si="59"/>
        <v>0.41129007716223626</v>
      </c>
      <c r="W48" s="47">
        <f t="shared" si="60"/>
        <v>0.48247197102858408</v>
      </c>
      <c r="X48" s="47">
        <f t="shared" si="61"/>
        <v>-8.4378936833890368</v>
      </c>
      <c r="Y48" s="40">
        <f t="shared" si="62"/>
        <v>357.9386041441727</v>
      </c>
      <c r="Z48" s="47">
        <f t="shared" si="63"/>
        <v>1.283258124743712</v>
      </c>
      <c r="AA48" s="44">
        <f t="shared" si="64"/>
        <v>73.525274573687213</v>
      </c>
      <c r="AB48" s="47">
        <f t="shared" si="65"/>
        <v>4.3394073657487278E-2</v>
      </c>
      <c r="AC48" s="47">
        <f t="shared" si="66"/>
        <v>0.28332539140269031</v>
      </c>
      <c r="AD48" s="47">
        <f t="shared" si="67"/>
        <v>0.95804220085276903</v>
      </c>
      <c r="AE48" s="47">
        <f t="shared" si="68"/>
        <v>4.3380456102889757E-2</v>
      </c>
      <c r="AF48" s="47">
        <f t="shared" si="69"/>
        <v>0.86175240633746786</v>
      </c>
      <c r="AG48" s="47">
        <f t="shared" si="70"/>
        <v>0.42084381040725283</v>
      </c>
      <c r="AH48" s="47">
        <f t="shared" si="71"/>
        <v>0.90713311440047451</v>
      </c>
      <c r="AI48" s="85">
        <f t="shared" si="72"/>
        <v>24.887872232473214</v>
      </c>
      <c r="AJ48" s="91">
        <f t="shared" si="73"/>
        <v>4.7866842014923758</v>
      </c>
      <c r="AK48" s="44">
        <f t="shared" si="74"/>
        <v>278.80471979469422</v>
      </c>
      <c r="AL48" s="38">
        <f t="shared" si="75"/>
        <v>0.91343733080458167</v>
      </c>
      <c r="AM48" s="47">
        <f t="shared" si="76"/>
        <v>24.717862584542985</v>
      </c>
      <c r="AN48" s="38">
        <f t="shared" si="77"/>
        <v>0.82799658775565976</v>
      </c>
      <c r="AO48" s="38">
        <f t="shared" si="78"/>
        <v>23.889865996787325</v>
      </c>
      <c r="AP48" s="44">
        <f t="shared" si="79"/>
        <v>175.87743207717176</v>
      </c>
      <c r="AQ48" s="38">
        <f t="shared" si="80"/>
        <v>174.06360928956624</v>
      </c>
      <c r="AR48" s="38">
        <f t="shared" si="81"/>
        <v>100.52830094914951</v>
      </c>
      <c r="AS48" s="40">
        <f t="shared" si="82"/>
        <v>79.319548756125911</v>
      </c>
      <c r="AT48" s="49">
        <f t="shared" si="83"/>
        <v>-0.98821577573887032</v>
      </c>
      <c r="AU48" s="49">
        <f t="shared" si="84"/>
        <v>-0.1617894038032503</v>
      </c>
      <c r="AV48" s="49">
        <f t="shared" si="85"/>
        <v>260.70209686619046</v>
      </c>
      <c r="AW48" s="43">
        <f t="shared" si="86"/>
        <v>400099.08514189953</v>
      </c>
      <c r="AX48" s="83">
        <f t="shared" si="45"/>
        <v>400.09908514189954</v>
      </c>
      <c r="AY48" s="87">
        <f t="shared" si="87"/>
        <v>29.865869694919862</v>
      </c>
    </row>
    <row r="49" spans="1:67" ht="15.75">
      <c r="A49" s="39">
        <v>23</v>
      </c>
      <c r="B49" s="39">
        <v>30</v>
      </c>
      <c r="C49" s="44">
        <f t="shared" si="46"/>
        <v>23.5</v>
      </c>
      <c r="D49" s="43">
        <v>0</v>
      </c>
      <c r="E49" s="39">
        <f t="shared" si="39"/>
        <v>16</v>
      </c>
      <c r="F49" s="39">
        <f t="shared" si="40"/>
        <v>9</v>
      </c>
      <c r="G49" s="39">
        <f t="shared" si="41"/>
        <v>2022</v>
      </c>
      <c r="H49" s="50"/>
      <c r="I49" s="32">
        <f t="shared" si="47"/>
        <v>28.351546469197469</v>
      </c>
      <c r="J49" s="33">
        <f t="shared" si="48"/>
        <v>28.382649956038975</v>
      </c>
      <c r="K49" s="32">
        <f t="shared" si="49"/>
        <v>59.068873975357171</v>
      </c>
      <c r="L49" s="32">
        <f t="shared" si="50"/>
        <v>86.153110459022685</v>
      </c>
      <c r="M49" s="94">
        <v>180</v>
      </c>
      <c r="N49" s="44">
        <f t="shared" si="51"/>
        <v>2459839.4791666665</v>
      </c>
      <c r="O49" s="46">
        <f t="shared" si="52"/>
        <v>0.22709046315308723</v>
      </c>
      <c r="P49" s="44">
        <f t="shared" si="53"/>
        <v>358.12551702512428</v>
      </c>
      <c r="Q49" s="37">
        <f t="shared" si="54"/>
        <v>0.19350521387463004</v>
      </c>
      <c r="R49" s="44">
        <f t="shared" si="55"/>
        <v>14811.63287564782</v>
      </c>
      <c r="S49" s="38">
        <f t="shared" si="56"/>
        <v>2.4831633433011464</v>
      </c>
      <c r="T49" s="47">
        <f t="shared" si="57"/>
        <v>4.4081572959463307</v>
      </c>
      <c r="U49" s="47">
        <f t="shared" si="58"/>
        <v>4.4290245616703237</v>
      </c>
      <c r="V49" s="47">
        <f t="shared" si="59"/>
        <v>0.41610040457668129</v>
      </c>
      <c r="W49" s="47">
        <f t="shared" si="60"/>
        <v>0.48688376406790224</v>
      </c>
      <c r="X49" s="47">
        <f t="shared" si="61"/>
        <v>-8.4419487187639657</v>
      </c>
      <c r="Y49" s="40">
        <f t="shared" si="62"/>
        <v>356.64778500804084</v>
      </c>
      <c r="Z49" s="47">
        <f t="shared" si="63"/>
        <v>1.2876379392565773</v>
      </c>
      <c r="AA49" s="44">
        <f t="shared" si="64"/>
        <v>73.77621946032454</v>
      </c>
      <c r="AB49" s="47">
        <f t="shared" si="65"/>
        <v>4.3738315615479251E-2</v>
      </c>
      <c r="AC49" s="47">
        <f t="shared" si="66"/>
        <v>0.27912245143502257</v>
      </c>
      <c r="AD49" s="47">
        <f t="shared" si="67"/>
        <v>0.95925952507575973</v>
      </c>
      <c r="AE49" s="47">
        <f t="shared" si="68"/>
        <v>4.3724371422941902E-2</v>
      </c>
      <c r="AF49" s="47">
        <f t="shared" si="69"/>
        <v>0.86273251896799497</v>
      </c>
      <c r="AG49" s="47">
        <f t="shared" si="70"/>
        <v>0.42164351983641557</v>
      </c>
      <c r="AH49" s="47">
        <f t="shared" si="71"/>
        <v>0.90676167882192626</v>
      </c>
      <c r="AI49" s="85">
        <f t="shared" si="72"/>
        <v>24.938393323696694</v>
      </c>
      <c r="AJ49" s="91">
        <f t="shared" si="73"/>
        <v>4.804792896263792</v>
      </c>
      <c r="AK49" s="44">
        <f t="shared" si="74"/>
        <v>286.05362358116741</v>
      </c>
      <c r="AL49" s="38">
        <f t="shared" si="75"/>
        <v>0.91328528886218063</v>
      </c>
      <c r="AM49" s="47">
        <f t="shared" si="76"/>
        <v>29.147497269886102</v>
      </c>
      <c r="AN49" s="38">
        <f t="shared" si="77"/>
        <v>0.79595080068863189</v>
      </c>
      <c r="AO49" s="38">
        <f t="shared" si="78"/>
        <v>28.351546469197469</v>
      </c>
      <c r="AP49" s="44">
        <f t="shared" si="79"/>
        <v>175.8979663969476</v>
      </c>
      <c r="AQ49" s="38">
        <f t="shared" si="80"/>
        <v>174.08392657596465</v>
      </c>
      <c r="AR49" s="38">
        <f t="shared" si="81"/>
        <v>100.29774156875365</v>
      </c>
      <c r="AS49" s="40">
        <f t="shared" si="82"/>
        <v>79.549995626121358</v>
      </c>
      <c r="AT49" s="49">
        <f t="shared" si="83"/>
        <v>-0.96100330376031451</v>
      </c>
      <c r="AU49" s="49">
        <f t="shared" si="84"/>
        <v>-6.4619744570541704E-2</v>
      </c>
      <c r="AV49" s="49">
        <f t="shared" si="85"/>
        <v>266.15311045902268</v>
      </c>
      <c r="AW49" s="43">
        <f t="shared" si="86"/>
        <v>400167.61373075697</v>
      </c>
      <c r="AX49" s="83">
        <f t="shared" si="45"/>
        <v>400.16761373075695</v>
      </c>
      <c r="AY49" s="87">
        <f t="shared" si="87"/>
        <v>29.860755430592373</v>
      </c>
    </row>
    <row r="50" spans="1:67" ht="15.75">
      <c r="A50" s="39">
        <v>24</v>
      </c>
      <c r="B50" s="39">
        <v>0</v>
      </c>
      <c r="C50" s="44">
        <f t="shared" si="46"/>
        <v>24</v>
      </c>
      <c r="D50" s="43">
        <v>0</v>
      </c>
      <c r="E50" s="39">
        <f t="shared" si="39"/>
        <v>16</v>
      </c>
      <c r="F50" s="39">
        <f t="shared" si="40"/>
        <v>9</v>
      </c>
      <c r="G50" s="39">
        <f t="shared" si="41"/>
        <v>2022</v>
      </c>
      <c r="H50" s="50"/>
      <c r="I50" s="32">
        <f t="shared" si="47"/>
        <v>32.845867235883965</v>
      </c>
      <c r="J50" s="33">
        <f t="shared" si="48"/>
        <v>32.871928044025857</v>
      </c>
      <c r="K50" s="32">
        <f t="shared" si="49"/>
        <v>58.871103882647901</v>
      </c>
      <c r="L50" s="32">
        <f t="shared" si="50"/>
        <v>91.811791147515919</v>
      </c>
      <c r="M50" s="94">
        <v>180</v>
      </c>
      <c r="N50" s="44">
        <f t="shared" si="51"/>
        <v>2459839.5</v>
      </c>
      <c r="O50" s="46">
        <f t="shared" si="52"/>
        <v>0.22709103353867213</v>
      </c>
      <c r="P50" s="44">
        <f t="shared" si="53"/>
        <v>5.6460514012724161</v>
      </c>
      <c r="Q50" s="37">
        <f t="shared" si="54"/>
        <v>0.19426773682408793</v>
      </c>
      <c r="R50" s="44">
        <f t="shared" si="55"/>
        <v>14726.524637060988</v>
      </c>
      <c r="S50" s="38">
        <f t="shared" si="56"/>
        <v>2.4879139088316262</v>
      </c>
      <c r="T50" s="47">
        <f t="shared" si="57"/>
        <v>4.4085156703212274</v>
      </c>
      <c r="U50" s="47">
        <f t="shared" si="58"/>
        <v>4.4334572431643</v>
      </c>
      <c r="V50" s="47">
        <f t="shared" si="59"/>
        <v>0.42091073209898794</v>
      </c>
      <c r="W50" s="47">
        <f t="shared" si="60"/>
        <v>0.49129406282547616</v>
      </c>
      <c r="X50" s="47">
        <f t="shared" si="61"/>
        <v>-8.4460037542296114</v>
      </c>
      <c r="Y50" s="40">
        <f t="shared" si="62"/>
        <v>355.35300764880839</v>
      </c>
      <c r="Z50" s="47">
        <f t="shared" si="63"/>
        <v>1.2920163958645781</v>
      </c>
      <c r="AA50" s="44">
        <f t="shared" si="64"/>
        <v>74.027086544744151</v>
      </c>
      <c r="AB50" s="47">
        <f t="shared" si="65"/>
        <v>4.4081602421614546E-2</v>
      </c>
      <c r="AC50" s="47">
        <f t="shared" si="66"/>
        <v>0.27491556644685672</v>
      </c>
      <c r="AD50" s="47">
        <f t="shared" si="67"/>
        <v>0.96045796471606526</v>
      </c>
      <c r="AE50" s="47">
        <f t="shared" si="68"/>
        <v>4.4067327337578469E-2</v>
      </c>
      <c r="AF50" s="47">
        <f t="shared" si="69"/>
        <v>0.86369568653120365</v>
      </c>
      <c r="AG50" s="47">
        <f t="shared" si="70"/>
        <v>0.42243483804321408</v>
      </c>
      <c r="AH50" s="47">
        <f t="shared" si="71"/>
        <v>0.90639329631645194</v>
      </c>
      <c r="AI50" s="85">
        <f t="shared" si="72"/>
        <v>24.988404703026621</v>
      </c>
      <c r="AJ50" s="91">
        <f t="shared" si="73"/>
        <v>4.8229102080075048</v>
      </c>
      <c r="AK50" s="44">
        <f t="shared" si="74"/>
        <v>293.30239828115987</v>
      </c>
      <c r="AL50" s="38">
        <f t="shared" si="75"/>
        <v>0.91313442615278828</v>
      </c>
      <c r="AM50" s="47">
        <f t="shared" si="76"/>
        <v>33.604786179990917</v>
      </c>
      <c r="AN50" s="38">
        <f t="shared" si="77"/>
        <v>0.75891894410695138</v>
      </c>
      <c r="AO50" s="38">
        <f t="shared" si="78"/>
        <v>32.845867235883965</v>
      </c>
      <c r="AP50" s="44">
        <f t="shared" si="79"/>
        <v>175.91850071718</v>
      </c>
      <c r="AQ50" s="38">
        <f t="shared" si="80"/>
        <v>174.10424409121609</v>
      </c>
      <c r="AR50" s="38">
        <f t="shared" si="81"/>
        <v>100.06726617484398</v>
      </c>
      <c r="AS50" s="40">
        <f t="shared" si="82"/>
        <v>79.78036101591556</v>
      </c>
      <c r="AT50" s="49">
        <f t="shared" si="83"/>
        <v>-0.91842982383336325</v>
      </c>
      <c r="AU50" s="49">
        <f t="shared" si="84"/>
        <v>2.9052015543720833E-2</v>
      </c>
      <c r="AV50" s="49">
        <f t="shared" si="85"/>
        <v>271.81179114751592</v>
      </c>
      <c r="AW50" s="43">
        <f t="shared" si="86"/>
        <v>400235.65436199663</v>
      </c>
      <c r="AX50" s="83">
        <f t="shared" si="45"/>
        <v>400.23565436199664</v>
      </c>
      <c r="AY50" s="87">
        <f t="shared" si="87"/>
        <v>29.855679314912102</v>
      </c>
    </row>
    <row r="51" spans="1:67" ht="15.75">
      <c r="AX51" s="83"/>
      <c r="AY51" s="88"/>
    </row>
    <row r="52" spans="1:67" ht="15.75">
      <c r="AX52" s="83"/>
      <c r="AY52" s="88"/>
    </row>
    <row r="53" spans="1:67" s="24" customFormat="1" ht="15.75">
      <c r="A53" s="68">
        <f>Eingabe!B18</f>
        <v>19</v>
      </c>
      <c r="B53" s="68">
        <f>Eingabe!D18</f>
        <v>56</v>
      </c>
      <c r="C53" s="69">
        <f>A53+B53/60</f>
        <v>19.933333333333334</v>
      </c>
      <c r="D53" s="69"/>
      <c r="E53" s="68">
        <f t="shared" si="39"/>
        <v>16</v>
      </c>
      <c r="F53" s="68">
        <f>F50</f>
        <v>9</v>
      </c>
      <c r="G53" s="68">
        <f t="shared" si="41"/>
        <v>2022</v>
      </c>
      <c r="H53" s="70"/>
      <c r="I53" s="71">
        <f t="shared" ref="I53" si="88">AO53</f>
        <v>-0.57360008458466327</v>
      </c>
      <c r="J53" s="72">
        <f t="shared" ref="J53" si="89">I53+1.02/(TAN($H$6*(I53+10.3/(I53+5.11)))*60)</f>
        <v>2.288601111718469E-4</v>
      </c>
      <c r="K53" s="71">
        <f t="shared" ref="K53" si="90">100*(1+COS($H$6*AS53))/2</f>
        <v>60.477247462477926</v>
      </c>
      <c r="L53" s="71">
        <f t="shared" ref="L53" si="91">IF(AK53&gt;180, AV53-180,AV53+180)</f>
        <v>47.643885138441874</v>
      </c>
      <c r="M53" s="95">
        <v>180</v>
      </c>
      <c r="N53" s="69">
        <f t="shared" ref="N53" si="92">INT(365.25*IF(F53&gt;2,G53+4716,G53-1+4716))+INT(30.6001*IF(F53&gt;2,F53+1,F53+12+1))+E53+C53/24+2-INT(IF(F53&gt;2,G53,G53-1)/100)+INT(INT(IF(F53&gt;2,G53,G53-1)/100)/4)-1524.5</f>
        <v>2459839.3305555554</v>
      </c>
      <c r="O53" s="73">
        <f t="shared" ref="O53" si="93">(N53-2451545)/36525</f>
        <v>0.22708639440261219</v>
      </c>
      <c r="P53" s="69">
        <f t="shared" ref="P53" si="94">MOD(280.46061837+360.98564736629*(N53-2451545)+0.000387933*O53^2-O53^3/38710000+$H$4,360)</f>
        <v>304.47903887741268</v>
      </c>
      <c r="Q53" s="74">
        <f t="shared" ref="Q53" si="95">0.606433+1336.855225*O53 - INT(0.606433+1336.855225*O53)</f>
        <v>0.18806588354283349</v>
      </c>
      <c r="R53" s="69">
        <f t="shared" ref="R53" si="96">22640*SIN(S53)-4586*SIN(S53-2*U53)+2370*SIN(2*U53)+769*SIN(2*S53)-668*SIN(T53)-412*SIN(2*V53)-212*SIN(2*S53-2*U53)-206*SIN(S53+T53-2*U53)+192*SIN(S53+2*U53)-165*SIN(T53-2*U53)-125*SIN(U53)-110*SIN(S53+T53)+148*SIN(S53-T53)-55*SIN(2*V53-2*U53)</f>
        <v>15410.437325157198</v>
      </c>
      <c r="S53" s="75">
        <f t="shared" ref="S53" si="97">2*PI()*(0.374897+1325.55241*O53 - INT(0.374897+1325.55241*O53))</f>
        <v>2.4492759761034248</v>
      </c>
      <c r="T53" s="76">
        <f t="shared" ref="T53" si="98">2*PI()*(0.993133+99.997361*O53 - INT(0.993133+99.997361*O53))</f>
        <v>4.405600892091269</v>
      </c>
      <c r="U53" s="76">
        <f t="shared" ref="U53" si="99">2*PI()*(0.827361+1236.853086*O53 - INT(0.827361+1236.853086*O53))</f>
        <v>4.3974047672521817</v>
      </c>
      <c r="V53" s="76">
        <f t="shared" ref="V53" si="100">2*PI()*(0.259086+1342.227825*O53 - INT(0.259086+1342.227825*O53))</f>
        <v>0.38178673517711897</v>
      </c>
      <c r="W53" s="76">
        <f t="shared" ref="W53" si="101">V53+(R53+412*SIN(2*V53)+541*SIN(T53))/206264.8062</f>
        <v>0.45537950504232905</v>
      </c>
      <c r="X53" s="76">
        <f t="shared" ref="X53" si="102">V53-2*U53</f>
        <v>-8.4130227993272442</v>
      </c>
      <c r="Y53" s="77">
        <f t="shared" ref="Y53" si="103">-526*SIN(X53)+44*SIN(S53+X53)-31*SIN(-S53+X53)-23*SIN(T53+X53)+11*SIN(-T53+X53)-25*SIN(-2*S53+V53)+21*SIN(-S53+V53)</f>
        <v>365.76766871105963</v>
      </c>
      <c r="Z53" s="76">
        <f t="shared" ref="Z53" si="104">2*PI()*(Q53+R53/1296000-INT(Q53+R53/1296000))</f>
        <v>1.2563647047292512</v>
      </c>
      <c r="AA53" s="69">
        <f t="shared" ref="AA53" si="105">Z53/$H$6</f>
        <v>71.984395110185957</v>
      </c>
      <c r="AB53" s="76">
        <f t="shared" ref="AB53" si="106">(18520*SIN(W53)+Y53)/206264.8062</f>
        <v>4.1262116687491655E-2</v>
      </c>
      <c r="AC53" s="76">
        <f t="shared" ref="AC53" si="107">COS(AB53)*COS(Z53)</f>
        <v>0.30901276605046452</v>
      </c>
      <c r="AD53" s="76">
        <f t="shared" ref="AD53" si="108">COS(AB53)*SIN(Z53)</f>
        <v>0.95016288822728856</v>
      </c>
      <c r="AE53" s="76">
        <f t="shared" ref="AE53" si="109">SIN(AB53)</f>
        <v>4.1250409130311992E-2</v>
      </c>
      <c r="AF53" s="76">
        <f t="shared" ref="AF53" si="110">COS($H$6*(23.4393-46.815*O53/3600))*AD53-SIN($H$6*(23.4393-46.815*O53/3600))*AE53</f>
        <v>0.85537030056782959</v>
      </c>
      <c r="AG53" s="76">
        <f t="shared" ref="AG53" si="111">SIN($H$6*(23.4393-46.815*O53/3600))*AD53+COS($H$6*(23.4393-46.815*O53/3600))*AE53</f>
        <v>0.41575564857779368</v>
      </c>
      <c r="AH53" s="76">
        <f t="shared" ref="AH53" si="112">SQRT(1-AG53*AG53)</f>
        <v>0.90947635520427805</v>
      </c>
      <c r="AI53" s="92">
        <f t="shared" ref="AI53" si="113">ATAN(AG53/AH53)/$H$6</f>
        <v>24.56691228942827</v>
      </c>
      <c r="AJ53" s="93">
        <f t="shared" ref="AJ53" si="114">IF(24*ATAN(AF53/(AC53+AH53))/PI()&gt;0,24*ATAN(AF53/(AC53+AH53))/PI(),24*ATAN(AF53/(AC53+AH53))/PI()+24)</f>
        <v>4.6758092775930065</v>
      </c>
      <c r="AK53" s="69">
        <f t="shared" ref="AK53" si="115">IF(P53-15*AJ53&gt;0,P53-15*AJ53,360+P53-15*AJ53)</f>
        <v>234.34189971351759</v>
      </c>
      <c r="AL53" s="75">
        <f t="shared" ref="AL53" si="116">0.950724+0.051818*COS(S53)+0.009531*COS(2*U53-S53)+0.007843*COS(2*U53)+0.002824*COS(2*S53)+0.000857*COS(2*U53+S53)+0.000533*COS(2*U53-T53)*(1-0.002495*(N53-2415020)/36525)+0.000401*COS(2*U53-T53-S53)*(1-0.002495*(N53-2415020)/36525)+0.00032*COS(S53-T53)*(1-0.002495*(N53-2415020)/36525)-0.000271*COS(U53)</f>
        <v>0.91439554476749096</v>
      </c>
      <c r="AM53" s="76">
        <f t="shared" ref="AM53" si="117">ASIN(COS($H$6*$H$2)*COS($H$6*AI53)*COS($H$6*AK53)+SIN($H$6*$H$2)*SIN($H$6*AI53))/$H$6</f>
        <v>0.33885807492983921</v>
      </c>
      <c r="AN53" s="75">
        <f t="shared" ref="AN53" si="118">ASIN((0.9983271+0.0016764*COS($H$6*2*$H$2))*COS($H$6*AM53)*SIN($H$6*AL53))/$H$6</f>
        <v>0.91245815951450249</v>
      </c>
      <c r="AO53" s="75">
        <f t="shared" ref="AO53" si="119">AM53-AN53</f>
        <v>-0.57360008458466327</v>
      </c>
      <c r="AP53" s="69">
        <f t="shared" ref="AP53" si="120" xml:space="preserve"> MOD(280.4664567 + 360007.6982779*O53/10 + 0.03032028*O53^2/100 + O53^3/49931000,360)</f>
        <v>175.75148824704775</v>
      </c>
      <c r="AQ53" s="75">
        <f t="shared" ref="AQ53" si="121" xml:space="preserve"> AP53 + (1.9146 - 0.004817*O53 - 0.000014*O53^2)*SIN(T53)+ (0.019993 - 0.000101*O53)*SIN(2*T53)+ 0.00029*SIN(3*T53)</f>
        <v>173.93900159201166</v>
      </c>
      <c r="AR53" s="75">
        <f t="shared" ref="AR53" si="122">ACOS(COS(Z53-$H$6*AQ53)*COS(AB53))/$H$6</f>
        <v>101.94428111836176</v>
      </c>
      <c r="AS53" s="77">
        <f t="shared" ref="AS53" si="123">180 - AR53 -0.1468*(1-0.0549*SIN(T53))*SIN($H$6*AR53)/(1-0.0167*SIN($H$6*AQ53))</f>
        <v>77.904313550808183</v>
      </c>
      <c r="AT53" s="55">
        <f t="shared" ref="AT53" si="124">SIN($H$6*AK53)</f>
        <v>-0.81251004636992397</v>
      </c>
      <c r="AU53" s="55">
        <f t="shared" ref="AU53" si="125">COS($H$6*AK53)*SIN($H$6*$H$2) - TAN($H$6*AI53)*COS($H$6*$H$2)</f>
        <v>-0.74078318866414272</v>
      </c>
      <c r="AV53" s="55">
        <f t="shared" ref="AV53" si="126">IF(OR(AND(AT53*AU53&gt;0), AND(AT53&lt;0,AU53&gt;0)), MOD(ATAN2(AU53,AT53)/$H$6+360,360),  ATAN2(AU53,AT53)/$H$6)</f>
        <v>227.64388513844187</v>
      </c>
      <c r="AW53" s="78">
        <f t="shared" ref="AW53" si="127" xml:space="preserve"> 385000.56 + (-20905355*COS(S53) - 3699111*COS(2*U53-S53) - 2955968*COS(2*U53) - 569925*COS(2*S53) + (1-0.002516*O53)*48888*COS(T53) - 3149*COS(2*V53)  +246158*COS(2*U53-2*S53) -(1-0.002516*O53)*152138*COS(2*U53-T53-S53) -170733*COS(2*U53+S53) -(1-0.002516*O53)*204586*COS(2*U53-T53) -(1-0.002516*O53)*129620*COS(T53-S53)  + 108743*COS(U53) +(1-0.002516*O53)*104755*COS(T53+S53) +10321*COS(2*U53-2*V53) +79661*COS(S53-2*V53) -34782*COS(4*U53-S53) -23210*COS(3*S53)  -21636*COS(4*U53-2*S53) +(1-0.002516*O53)*24208*COS(2*U53+T53-S53) +(1-0.002516*O53)*30824*COS(2*U53+T53) -8379*COS(U53-S53) -(1-0.002516*O53)*16675*COS(U53+T53)  -(1-0.002516*O53)*12831*COS(2*U53-T53+S53) -10445*COS(2*U53+2*S53) -11650*COS(4*U53) +14403*COS(2*U53-3*S53) -(1-0.002516*O53)*7003*COS(T53-2*S53)  + (1-0.002516*O53)*10056*COS(2*U53-T53-2*S53) +6322*COS(U53+S53) -(1-0.002516*O53)*(1-0.002516*O53)*9884*COS(2*U53-2*T53) +(1-0.002516*O53)*5751*COS(T53+2*S53) -(1-0.002516*O53)*(1-0.002516*O53)*4950*COS(2*U53-2*T53-S53)  +4130*COS(2*U53+S53-2*V53) -(1-0.002516*O53)*3958*COS(4*U53-T53-S53) +3258*COS(3*U53-S53) +(1-0.002516*O53)*2616*COS(2*U53+T53+S53) -(1-0.002516*O53)*1897*COS(4*U53-T53-2*S53)  -(1-0.002516*O53)*(1-0.002516*O53)*2117*COS(2*T53-S53) +(1-0.002516*O53)*(1-0.002516*O53)*2354*COS(2*U53+2*T53-S53) -1423*COS(4*U53+S53) -1117*COS(4*S53) -(1-0.002516*O53)*1571*COS(4*U53-T53)  -1739*COS(U53-2*S53) -4421*COS(2*S53-2*V53) +(1-0.002516*O53)*(1-0.002516*O53)*1165*COS(2*T53+S53) +8752*COS(2*U53-S53-2*V53))/1000</f>
        <v>399668.20085244888</v>
      </c>
      <c r="AX53" s="89">
        <f t="shared" si="45"/>
        <v>399.66820085244888</v>
      </c>
      <c r="AY53" s="89">
        <f t="shared" ref="AY53" si="128">60*ATAN(3476/AW53)/$H$6</f>
        <v>29.898066615931484</v>
      </c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</row>
    <row r="54" spans="1:67" ht="15.75">
      <c r="A54" s="7">
        <f>IF(A53&gt;=23,A53+0.9999,A53+1)</f>
        <v>20</v>
      </c>
      <c r="B54" s="7">
        <v>0</v>
      </c>
      <c r="C54" s="125">
        <f>A54+B54/60</f>
        <v>20</v>
      </c>
      <c r="D54" s="65"/>
      <c r="E54" s="120">
        <f t="shared" si="39"/>
        <v>16</v>
      </c>
      <c r="F54" s="120">
        <f>F50</f>
        <v>9</v>
      </c>
      <c r="G54" s="120">
        <f t="shared" si="41"/>
        <v>2022</v>
      </c>
      <c r="H54" s="121"/>
      <c r="I54" s="122">
        <f t="shared" ref="I54" si="129">AO54</f>
        <v>-0.12883081572949118</v>
      </c>
      <c r="J54" s="123">
        <f t="shared" ref="J54" si="130">I54+1.02/(TAN($H$6*(I54+10.3/(I54+5.11)))*60)</f>
        <v>0.37332394660084811</v>
      </c>
      <c r="K54" s="122">
        <f t="shared" ref="K54" si="131">100*(1+COS($H$6*AS54))/2</f>
        <v>60.45096450029822</v>
      </c>
      <c r="L54" s="122">
        <f t="shared" ref="L54" si="132">IF(AK54&gt;180, AV54-180,AV54+180)</f>
        <v>48.40230317727719</v>
      </c>
      <c r="M54" s="124">
        <v>181</v>
      </c>
      <c r="N54" s="125">
        <f t="shared" ref="N54" si="133">INT(365.25*IF(F54&gt;2,G54+4716,G54-1+4716))+INT(30.6001*IF(F54&gt;2,F54+1,F54+12+1))+E54+C54/24+2-INT(IF(F54&gt;2,G54,G54-1)/100)+INT(INT(IF(F54&gt;2,G54,G54-1)/100)/4)-1524.5</f>
        <v>2459839.3333333335</v>
      </c>
      <c r="O54" s="126">
        <f t="shared" ref="O54" si="134">(N54-2451545)/36525</f>
        <v>0.22708647045403116</v>
      </c>
      <c r="P54" s="125">
        <f t="shared" ref="P54" si="135">MOD(280.46061837+360.98564736629*(N54-2451545)+0.000387933*O54^2-O54^3/38710000+$H$4,360)</f>
        <v>305.48177689500153</v>
      </c>
      <c r="Q54" s="127">
        <f t="shared" ref="Q54" si="136">0.606433+1336.855225*O54 - INT(0.606433+1336.855225*O54)</f>
        <v>0.18816755327964074</v>
      </c>
      <c r="R54" s="125">
        <f t="shared" ref="R54" si="137">22640*SIN(S54)-4586*SIN(S54-2*U54)+2370*SIN(2*U54)+769*SIN(2*S54)-668*SIN(T54)-412*SIN(2*V54)-212*SIN(2*S54-2*U54)-206*SIN(S54+T54-2*U54)+192*SIN(S54+2*U54)-165*SIN(T54-2*U54)-125*SIN(U54)-110*SIN(S54+T54)+148*SIN(S54-T54)-55*SIN(2*V54-2*U54)</f>
        <v>15399.381935579529</v>
      </c>
      <c r="S54" s="128">
        <f t="shared" ref="S54" si="138">2*PI()*(0.374897+1325.55241*O54 - INT(0.374897+1325.55241*O54))</f>
        <v>2.4499093849045868</v>
      </c>
      <c r="T54" s="129">
        <f t="shared" ref="T54" si="139">2*PI()*(0.993133+99.997361*O54 - INT(0.993133+99.997361*O54))</f>
        <v>4.4056486753460753</v>
      </c>
      <c r="U54" s="129">
        <f t="shared" ref="U54" si="140">2*PI()*(0.827361+1236.853086*O54 - INT(0.827361+1236.853086*O54))</f>
        <v>4.3979957915107137</v>
      </c>
      <c r="V54" s="129">
        <f t="shared" ref="V54" si="141">2*PI()*(0.259086+1342.227825*O54 - INT(0.259086+1342.227825*O54))</f>
        <v>0.38242811224447681</v>
      </c>
      <c r="W54" s="129">
        <f t="shared" ref="W54" si="142">V54+(R54+412*SIN(2*V54)+541*SIN(T54))/206264.8062</f>
        <v>0.45596909595146906</v>
      </c>
      <c r="X54" s="129">
        <f t="shared" ref="X54" si="143">V54-2*U54</f>
        <v>-8.4135634707769498</v>
      </c>
      <c r="Y54" s="130">
        <f t="shared" ref="Y54" si="144">-526*SIN(X54)+44*SIN(S54+X54)-31*SIN(-S54+X54)-23*SIN(T54+X54)+11*SIN(-T54+X54)-25*SIN(-2*S54+V54)+21*SIN(-S54+V54)</f>
        <v>365.59910174519553</v>
      </c>
      <c r="Z54" s="129">
        <f t="shared" ref="Z54" si="145">2*PI()*(Q54+R54/1296000-INT(Q54+R54/1296000))</f>
        <v>1.2569499164845708</v>
      </c>
      <c r="AA54" s="125">
        <f t="shared" ref="AA54" si="146">Z54/$H$6</f>
        <v>72.017925273887201</v>
      </c>
      <c r="AB54" s="129">
        <f t="shared" ref="AB54" si="147">(18520*SIN(W54)+Y54)/206264.8062</f>
        <v>4.1308835796784252E-2</v>
      </c>
      <c r="AC54" s="129">
        <f t="shared" ref="AC54" si="148">COS(AB54)*COS(Z54)</f>
        <v>0.3084560713810261</v>
      </c>
      <c r="AD54" s="129">
        <f t="shared" ref="AD54" si="149">COS(AB54)*SIN(Z54)</f>
        <v>0.95034172933501193</v>
      </c>
      <c r="AE54" s="129">
        <f t="shared" ref="AE54" si="150">SIN(AB54)</f>
        <v>4.1297088429115426E-2</v>
      </c>
      <c r="AF54" s="129">
        <f t="shared" ref="AF54" si="151">COS($H$6*(23.4393-46.815*O54/3600))*AD54-SIN($H$6*(23.4393-46.815*O54/3600))*AE54</f>
        <v>0.85551582198062659</v>
      </c>
      <c r="AG54" s="129">
        <f t="shared" ref="AG54" si="152">SIN($H$6*(23.4393-46.815*O54/3600))*AD54+COS($H$6*(23.4393-46.815*O54/3600))*AE54</f>
        <v>0.41586960741198215</v>
      </c>
      <c r="AH54" s="129">
        <f t="shared" ref="AH54" si="153">SQRT(1-AG54*AG54)</f>
        <v>0.90942425172798413</v>
      </c>
      <c r="AI54" s="131">
        <f t="shared" ref="AI54" si="154">ATAN(AG54/AH54)/$H$6</f>
        <v>24.574091747397333</v>
      </c>
      <c r="AJ54" s="132">
        <f t="shared" ref="AJ54" si="155">IF(24*ATAN(AF54/(AC54+AH54))/PI()&gt;0,24*ATAN(AF54/(AC54+AH54))/PI(),24*ATAN(AF54/(AC54+AH54))/PI()+24)</f>
        <v>4.6782160475644954</v>
      </c>
      <c r="AK54" s="125">
        <f t="shared" ref="AK54" si="156">IF(P54-15*AJ54&gt;0,P54-15*AJ54,360+P54-15*AJ54)</f>
        <v>235.30853618153409</v>
      </c>
      <c r="AL54" s="128">
        <f t="shared" ref="AL54" si="157">0.950724+0.051818*COS(S54)+0.009531*COS(2*U54-S54)+0.007843*COS(2*U54)+0.002824*COS(2*S54)+0.000857*COS(2*U54+S54)+0.000533*COS(2*U54-T54)*(1-0.002495*(N54-2415020)/36525)+0.000401*COS(2*U54-T54-S54)*(1-0.002495*(N54-2415020)/36525)+0.00032*COS(S54-T54)*(1-0.002495*(N54-2415020)/36525)-0.000271*COS(U54)</f>
        <v>0.91437424603674677</v>
      </c>
      <c r="AM54" s="129">
        <f t="shared" ref="AM54" si="158">ASIN(COS($H$6*$H$2)*COS($H$6*AI54)*COS($H$6*AK54)+SIN($H$6*$H$2)*SIN($H$6*AI54))/$H$6</f>
        <v>0.783536722731348</v>
      </c>
      <c r="AN54" s="128">
        <f t="shared" ref="AN54" si="159">ASIN((0.9983271+0.0016764*COS($H$6*2*$H$2))*COS($H$6*AM54)*SIN($H$6*AL54))/$H$6</f>
        <v>0.91236753846083918</v>
      </c>
      <c r="AO54" s="128">
        <f t="shared" ref="AO54" si="160">AM54-AN54</f>
        <v>-0.12883081572949118</v>
      </c>
      <c r="AP54" s="125">
        <f t="shared" ref="AP54" si="161" xml:space="preserve"> MOD(280.4664567 + 360007.6982779*O54/10 + 0.03032028*O54^2/100 + O54^3/49931000,360)</f>
        <v>175.75422615668685</v>
      </c>
      <c r="AQ54" s="128">
        <f t="shared" ref="AQ54" si="162" xml:space="preserve"> AP54 + (1.9146 - 0.004817*O54 - 0.000014*O54^2)*SIN(T54)+ (0.019993 - 0.000101*O54)*SIN(2*T54)+ 0.00029*SIN(3*T54)</f>
        <v>173.94171036399192</v>
      </c>
      <c r="AR54" s="128">
        <f t="shared" ref="AR54" si="163">ACOS(COS(Z54-$H$6*AQ54)*COS(AB54))/$H$6</f>
        <v>101.91346380274157</v>
      </c>
      <c r="AS54" s="130">
        <f t="shared" ref="AS54" si="164">180 - AR54 -0.1468*(1-0.0549*SIN(T54))*SIN($H$6*AR54)/(1-0.0167*SIN($H$6*AQ54))</f>
        <v>77.935113666558919</v>
      </c>
      <c r="AT54" s="133">
        <f t="shared" ref="AT54" si="165">SIN($H$6*AK54)</f>
        <v>-0.82222884571608446</v>
      </c>
      <c r="AU54" s="133">
        <f t="shared" ref="AU54" si="166">COS($H$6*AK54)*SIN($H$6*$H$2) - TAN($H$6*AI54)*COS($H$6*$H$2)</f>
        <v>-0.72994982591784707</v>
      </c>
      <c r="AV54" s="133">
        <f t="shared" ref="AV54" si="167">IF(OR(AND(AT54*AU54&gt;0), AND(AT54&lt;0,AU54&gt;0)), MOD(ATAN2(AU54,AT54)/$H$6+360,360),  ATAN2(AU54,AT54)/$H$6)</f>
        <v>228.40230317727719</v>
      </c>
      <c r="AW54" s="134">
        <f t="shared" ref="AW54" si="168" xml:space="preserve"> 385000.56 + (-20905355*COS(S54) - 3699111*COS(2*U54-S54) - 2955968*COS(2*U54) - 569925*COS(2*S54) + (1-0.002516*O54)*48888*COS(T54) - 3149*COS(2*V54)  +246158*COS(2*U54-2*S54) -(1-0.002516*O54)*152138*COS(2*U54-T54-S54) -170733*COS(2*U54+S54) -(1-0.002516*O54)*204586*COS(2*U54-T54) -(1-0.002516*O54)*129620*COS(T54-S54)  + 108743*COS(U54) +(1-0.002516*O54)*104755*COS(T54+S54) +10321*COS(2*U54-2*V54) +79661*COS(S54-2*V54) -34782*COS(4*U54-S54) -23210*COS(3*S54)  -21636*COS(4*U54-2*S54) +(1-0.002516*O54)*24208*COS(2*U54+T54-S54) +(1-0.002516*O54)*30824*COS(2*U54+T54) -8379*COS(U54-S54) -(1-0.002516*O54)*16675*COS(U54+T54)  -(1-0.002516*O54)*12831*COS(2*U54-T54+S54) -10445*COS(2*U54+2*S54) -11650*COS(4*U54) +14403*COS(2*U54-3*S54) -(1-0.002516*O54)*7003*COS(T54-2*S54)  + (1-0.002516*O54)*10056*COS(2*U54-T54-2*S54) +6322*COS(U54+S54) -(1-0.002516*O54)*(1-0.002516*O54)*9884*COS(2*U54-2*T54) +(1-0.002516*O54)*5751*COS(T54+2*S54) -(1-0.002516*O54)*(1-0.002516*O54)*4950*COS(2*U54-2*T54-S54)  +4130*COS(2*U54+S54-2*V54) -(1-0.002516*O54)*3958*COS(4*U54-T54-S54) +3258*COS(3*U54-S54) +(1-0.002516*O54)*2616*COS(2*U54+T54+S54) -(1-0.002516*O54)*1897*COS(4*U54-T54-2*S54)  -(1-0.002516*O54)*(1-0.002516*O54)*2117*COS(2*T54-S54) +(1-0.002516*O54)*(1-0.002516*O54)*2354*COS(2*U54+2*T54-S54) -1423*COS(4*U54+S54) -1117*COS(4*S54) -(1-0.002516*O54)*1571*COS(4*U54-T54)  -1739*COS(U54-2*S54) -4421*COS(2*S54-2*V54) +(1-0.002516*O54)*(1-0.002516*O54)*1165*COS(2*T54+S54) +8752*COS(2*U54-S54-2*V54))/1000</f>
        <v>399677.75969079026</v>
      </c>
      <c r="AX54" s="135">
        <f t="shared" ref="AX54" si="169">AW54/1000</f>
        <v>399.67775969079025</v>
      </c>
      <c r="AY54" s="135">
        <f t="shared" ref="AY54" si="170">60*ATAN(3476/AW54)/$H$6</f>
        <v>29.89735159897528</v>
      </c>
    </row>
    <row r="56" spans="1:67">
      <c r="K56" s="16" t="str">
        <f>IF(K53&lt;K54,"zunehmend","Abnehmend")</f>
        <v>Abnehmend</v>
      </c>
    </row>
    <row r="57" spans="1:67">
      <c r="AV57" s="20" t="s">
        <v>47</v>
      </c>
      <c r="AW57" s="10">
        <f>MAX(AW2:AW50)</f>
        <v>400235.65436199663</v>
      </c>
    </row>
    <row r="58" spans="1:67">
      <c r="K58" s="136" t="str">
        <f>IF(K56="Abnehmend",K61,K60)</f>
        <v>â</v>
      </c>
      <c r="AV58" s="20" t="s">
        <v>48</v>
      </c>
      <c r="AW58" s="10">
        <f>MIN(AW2:AW50)</f>
        <v>396451.3373908819</v>
      </c>
    </row>
    <row r="60" spans="1:67">
      <c r="K60" s="136" t="s">
        <v>161</v>
      </c>
    </row>
    <row r="61" spans="1:67">
      <c r="K61" s="136" t="s">
        <v>162</v>
      </c>
    </row>
  </sheetData>
  <sheetProtection password="B62D" sheet="1" objects="1" scenarios="1" selectLockedCells="1"/>
  <pageMargins left="0" right="0" top="0.39370078740157477" bottom="0.39370078740157477" header="0" footer="0"/>
  <pageSetup paperSize="9" orientation="portrait" r:id="rId1"/>
  <headerFooter>
    <oddHeader>&amp;C&amp;A</oddHeader>
    <oddFooter>&amp;CSeite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452"/>
  <sheetViews>
    <sheetView workbookViewId="0">
      <selection activeCell="C38" sqref="C38"/>
    </sheetView>
  </sheetViews>
  <sheetFormatPr baseColWidth="10" defaultRowHeight="15.75"/>
  <cols>
    <col min="1" max="1" width="11.44140625" customWidth="1"/>
    <col min="2" max="2" width="14.109375" customWidth="1"/>
    <col min="3" max="3" width="14" customWidth="1"/>
    <col min="4" max="4" width="10.77734375" customWidth="1"/>
    <col min="5" max="5" width="12.109375" customWidth="1"/>
    <col min="6" max="6" width="12.109375" style="22" customWidth="1"/>
    <col min="7" max="7" width="13.6640625" style="2" customWidth="1"/>
    <col min="8" max="8" width="12" style="23" customWidth="1"/>
    <col min="9" max="9" width="5.88671875" style="23" customWidth="1"/>
    <col min="10" max="10" width="13.33203125" style="22" customWidth="1"/>
    <col min="11" max="12" width="11.44140625" style="1" customWidth="1"/>
    <col min="13" max="13" width="9.88671875" customWidth="1"/>
    <col min="14" max="14" width="10.6640625" style="1" customWidth="1"/>
    <col min="15" max="15" width="10.33203125" customWidth="1"/>
    <col min="16" max="16" width="11" customWidth="1"/>
    <col min="17" max="52" width="14.109375" customWidth="1"/>
    <col min="53" max="53" width="18.6640625" customWidth="1"/>
    <col min="54" max="65" width="14.109375" customWidth="1"/>
  </cols>
  <sheetData>
    <row r="1" spans="1:58">
      <c r="A1" s="24"/>
      <c r="B1" s="24"/>
      <c r="C1" s="24"/>
      <c r="D1" s="24"/>
      <c r="E1" s="24"/>
      <c r="F1" s="42"/>
      <c r="G1" s="52"/>
      <c r="H1" s="51"/>
      <c r="I1" s="51"/>
      <c r="J1" s="49"/>
      <c r="K1" s="24"/>
      <c r="L1" s="24"/>
      <c r="M1" s="24"/>
      <c r="N1" s="24"/>
      <c r="BE1" s="4">
        <f>SMALL(K:K,COUNTIF(K:K,"&lt;"&amp;180)+COUNTIF(K:K,180+MIN(ABS(180-SMALL(K:K,FREQUENCY(K:K,180)+{0,1})))))</f>
        <v>180.186473400799</v>
      </c>
    </row>
    <row r="2" spans="1:58">
      <c r="A2" s="21" t="s">
        <v>49</v>
      </c>
      <c r="B2" s="21" t="s">
        <v>143</v>
      </c>
      <c r="C2" s="100" t="s">
        <v>8</v>
      </c>
      <c r="D2" s="4" t="s">
        <v>144</v>
      </c>
      <c r="E2" s="4" t="s">
        <v>0</v>
      </c>
      <c r="F2" s="4" t="s">
        <v>1</v>
      </c>
      <c r="G2" s="4" t="s">
        <v>2</v>
      </c>
      <c r="H2" s="101" t="s">
        <v>9</v>
      </c>
      <c r="I2" s="102" t="s">
        <v>10</v>
      </c>
      <c r="J2" s="102" t="s">
        <v>145</v>
      </c>
      <c r="K2" s="101" t="s">
        <v>11</v>
      </c>
      <c r="L2" s="24" t="s">
        <v>12</v>
      </c>
      <c r="M2" s="24" t="s">
        <v>13</v>
      </c>
      <c r="N2" s="24" t="s">
        <v>14</v>
      </c>
      <c r="O2" t="s">
        <v>15</v>
      </c>
      <c r="P2" t="s">
        <v>16</v>
      </c>
      <c r="Q2" t="s">
        <v>17</v>
      </c>
      <c r="R2" t="s">
        <v>18</v>
      </c>
      <c r="S2" t="s">
        <v>19</v>
      </c>
      <c r="T2" t="s">
        <v>20</v>
      </c>
      <c r="U2" s="6" t="s">
        <v>21</v>
      </c>
      <c r="V2" s="7" t="s">
        <v>22</v>
      </c>
      <c r="W2" s="8" t="s">
        <v>23</v>
      </c>
      <c r="X2" s="3" t="s">
        <v>24</v>
      </c>
      <c r="Y2" s="100" t="s">
        <v>25</v>
      </c>
      <c r="Z2" s="3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31</v>
      </c>
      <c r="AF2" s="7" t="s">
        <v>32</v>
      </c>
      <c r="AG2" s="100" t="s">
        <v>33</v>
      </c>
      <c r="AH2" s="104" t="s">
        <v>34</v>
      </c>
      <c r="AI2" s="100" t="s">
        <v>35</v>
      </c>
      <c r="AJ2" s="103" t="s">
        <v>36</v>
      </c>
      <c r="AK2" s="3" t="s">
        <v>37</v>
      </c>
      <c r="AL2" s="103" t="s">
        <v>38</v>
      </c>
      <c r="AM2" s="3" t="s">
        <v>39</v>
      </c>
      <c r="AN2" s="100" t="s">
        <v>40</v>
      </c>
      <c r="AO2" s="103" t="s">
        <v>41</v>
      </c>
      <c r="AP2" s="103" t="s">
        <v>42</v>
      </c>
      <c r="AQ2" s="8" t="s">
        <v>43</v>
      </c>
      <c r="AR2" s="105">
        <v>1</v>
      </c>
      <c r="AS2" s="105">
        <v>2</v>
      </c>
      <c r="AT2" s="9" t="s">
        <v>44</v>
      </c>
      <c r="AU2" s="10" t="s">
        <v>45</v>
      </c>
      <c r="AV2" s="11" t="s">
        <v>146</v>
      </c>
      <c r="AW2" s="12"/>
      <c r="AX2" s="12" t="s">
        <v>147</v>
      </c>
      <c r="AY2" s="12"/>
      <c r="AZ2" s="12"/>
      <c r="BA2" s="12" t="s">
        <v>148</v>
      </c>
      <c r="BB2" t="s">
        <v>149</v>
      </c>
      <c r="BC2" s="12" t="s">
        <v>150</v>
      </c>
      <c r="BD2" s="3"/>
      <c r="BE2" s="12"/>
    </row>
    <row r="3" spans="1:58">
      <c r="A3">
        <f>HOUR(B3)</f>
        <v>0</v>
      </c>
      <c r="B3" s="106">
        <v>0</v>
      </c>
      <c r="C3" s="6">
        <f>B3*24</f>
        <v>0</v>
      </c>
      <c r="D3" s="118">
        <f>Eingabe!$A$25</f>
        <v>16</v>
      </c>
      <c r="E3" s="107">
        <f>Eingabe!$B$25</f>
        <v>9</v>
      </c>
      <c r="F3" s="107">
        <f>Eingabe!$C$25</f>
        <v>2022</v>
      </c>
      <c r="G3" s="119">
        <f>Eingabe!$A$28</f>
        <v>52.4</v>
      </c>
      <c r="H3" s="101">
        <f t="shared" ref="H3:H4" si="0">AM3</f>
        <v>37.834093343052167</v>
      </c>
      <c r="I3" s="102">
        <f>H3+1.02/(TAN($G$7*(H3+10.3/(H3+5.11)))*60)</f>
        <v>37.855794567060606</v>
      </c>
      <c r="J3" s="101">
        <f>100*(1+COS($G$7*AQ3))/2</f>
        <v>68.229283565064776</v>
      </c>
      <c r="K3" s="101">
        <f t="shared" ref="K3" si="1">IF(AI3&gt;180, AT3-180,AT3+180)</f>
        <v>104.40498886853618</v>
      </c>
      <c r="L3" s="11">
        <f>INT(365.25*IF(E3&gt;2,F3+4716,F3-1+4716))+INT(30.6001*IF(E3&gt;2,E3+1,E3+12+1))+D3+C3/24+2-INT(IF(E3&gt;2,F3,F3-1)/100)+INT(INT(IF(E3&gt;2,F3,F3-1)/100)/4)-1524.5</f>
        <v>2459838.5</v>
      </c>
      <c r="M3" s="108">
        <f t="shared" ref="M3" si="2">(L3-2451545)/36525</f>
        <v>0.22706365503080081</v>
      </c>
      <c r="N3" s="11">
        <f>MOD(280.46061837+360.98564736629*(L3-2451545)+0.000387933*M3^2-M3^3/38710000+$G$5,360)</f>
        <v>4.6604040302336216</v>
      </c>
      <c r="O3" s="5">
        <f t="shared" ref="O3" si="3">0.606433+1336.855225*M3 - INT(0.606433+1336.855225*M3)</f>
        <v>0.15766663552358295</v>
      </c>
      <c r="P3" s="11">
        <f t="shared" ref="P3" si="4">22640*SIN(Q3)-4586*SIN(Q3-2*S3)+2370*SIN(2*S3)+769*SIN(2*Q3)-668*SIN(R3)-412*SIN(2*T3)-212*SIN(2*Q3-2*S3)-206*SIN(Q3+R3-2*S3)+192*SIN(Q3+2*S3)-165*SIN(R3-2*S3)-125*SIN(S3)-110*SIN(Q3+R3)+148*SIN(Q3-R3)-55*SIN(2*T3-2*S3)</f>
        <v>18444.754201819738</v>
      </c>
      <c r="Q3" s="6">
        <f t="shared" ref="Q3" si="5">2*PI()*(0.374897+1325.55241*M3 - INT(0.374897+1325.55241*M3))</f>
        <v>2.2598867650561658</v>
      </c>
      <c r="R3" s="13">
        <f t="shared" ref="R3" si="6">2*PI()*(0.993133+99.997361*M3 - INT(0.993133+99.997361*M3))</f>
        <v>4.3913137004542424</v>
      </c>
      <c r="S3" s="13">
        <f t="shared" ref="S3" si="7">2*PI()*(0.827361+1236.853086*M3 - INT(0.827361+1236.853086*M3))</f>
        <v>4.2206885330452755</v>
      </c>
      <c r="T3" s="13">
        <f t="shared" ref="T3" si="8">2*PI()*(0.259086+1342.227825*M3 - INT(0.259086+1342.227825*M3))</f>
        <v>0.19001501275798371</v>
      </c>
      <c r="U3" s="13">
        <f t="shared" ref="U3" si="9">T3+(P3+412*SIN(2*T3)+541*SIN(R3))/206264.8062</f>
        <v>0.27768984291307175</v>
      </c>
      <c r="V3" s="13">
        <f t="shared" ref="V3" si="10">T3-2*S3</f>
        <v>-8.2513620533325671</v>
      </c>
      <c r="W3" s="8">
        <f t="shared" ref="W3" si="11">-526*SIN(V3)+44*SIN(Q3+V3)-31*SIN(-Q3+V3)-23*SIN(R3+V3)+11*SIN(-R3+V3)-25*SIN(-2*Q3+T3)+21*SIN(-Q3+T3)</f>
        <v>412.62396590912454</v>
      </c>
      <c r="X3" s="13">
        <f t="shared" ref="X3" si="12">2*PI()*(O3+P3/1296000-INT(O3+P3/1296000))</f>
        <v>1.0800713795716634</v>
      </c>
      <c r="Y3" s="11">
        <f>X3/$G$7</f>
        <v>61.883531622328675</v>
      </c>
      <c r="Z3" s="13">
        <f t="shared" ref="Z3" si="13">(18520*SIN(U3)+W3)/206264.8062</f>
        <v>2.6614327266685334E-2</v>
      </c>
      <c r="AA3" s="13">
        <f t="shared" ref="AA3" si="14">COS(Z3)*COS(X3)</f>
        <v>0.47109851512759865</v>
      </c>
      <c r="AB3" s="13">
        <f t="shared" ref="AB3" si="15">COS(Z3)*SIN(X3)</f>
        <v>0.8816790991359239</v>
      </c>
      <c r="AC3" s="13">
        <f t="shared" ref="AC3" si="16">SIN(Z3)</f>
        <v>2.6611185457193771E-2</v>
      </c>
      <c r="AD3" s="13">
        <f>COS($G$7*(23.4393-46.815*M3/3600))*AB3-SIN($G$7*(23.4393-46.815*M3/3600))*AC3</f>
        <v>0.79835870944799348</v>
      </c>
      <c r="AE3" s="13">
        <f>SIN($G$7*(23.4393-46.815*M3/3600))*AB3+COS($G$7*(23.4393-46.815*M3/3600))*AC3</f>
        <v>0.37508607024669122</v>
      </c>
      <c r="AF3" s="13">
        <f t="shared" ref="AF3" si="17">SQRT(1-AE3*AE3)</f>
        <v>0.9269899891082396</v>
      </c>
      <c r="AG3" s="11">
        <f>ATAN(AE3/AF3)/$G$7</f>
        <v>22.029632602422165</v>
      </c>
      <c r="AH3" s="13">
        <f t="shared" ref="AH3" si="18">IF(24*ATAN(AD3/(AA3+AF3))/PI()&gt;0,24*ATAN(AD3/(AA3+AF3))/PI(),24*ATAN(AD3/(AA3+AF3))/PI()+24)</f>
        <v>3.9637223376610407</v>
      </c>
      <c r="AI3" s="11">
        <f>IF(N3-15*AH3&gt;0,N3-15*AH3,360+N3-15*AH3)</f>
        <v>305.204568965318</v>
      </c>
      <c r="AJ3" s="6">
        <f t="shared" ref="AJ3" si="19">0.950724+0.051818*COS(Q3)+0.009531*COS(2*S3-Q3)+0.007843*COS(2*S3)+0.002824*COS(2*Q3)+0.000857*COS(2*S3+Q3)+0.000533*COS(2*S3-R3)*(1-0.002495*(L3-2415020)/36525)+0.000401*COS(2*S3-R3-Q3)*(1-0.002495*(L3-2415020)/36525)+0.00032*COS(Q3-R3)*(1-0.002495*(L3-2415020)/36525)-0.000271*COS(S3)</f>
        <v>0.92166685024076578</v>
      </c>
      <c r="AK3" s="13">
        <f>ASIN(COS($G$7*$G$3)*COS($G$7*AG3)*COS($G$7*AI3)+SIN($G$7*$G$3)*SIN($G$7*AG3))/$G$7</f>
        <v>38.55333636402559</v>
      </c>
      <c r="AL3" s="6">
        <f>ASIN((0.9983271+0.0016764*COS($G$7*2*$G$3))*COS($G$7*AK3)*SIN($G$7*AJ3))/$G$7</f>
        <v>0.7192430209734223</v>
      </c>
      <c r="AM3" s="6">
        <f t="shared" ref="AM3" si="20">AK3-AL3</f>
        <v>37.834093343052167</v>
      </c>
      <c r="AN3" s="11">
        <f t="shared" ref="AN3" si="21" xml:space="preserve"> MOD(280.4664567 + 360007.6982779*M3/10 + 0.03032028*M3^2/100 + M3^3/49931000,360)</f>
        <v>174.9328533533062</v>
      </c>
      <c r="AO3" s="6">
        <f t="shared" ref="AO3" si="22" xml:space="preserve"> AN3 + (1.9146 - 0.004817*M3 - 0.000014*M3^2)*SIN(R3)+ (0.019993 - 0.000101*M3)*SIN(2*R3)+ 0.00029*SIN(3*R3)</f>
        <v>173.12926044189871</v>
      </c>
      <c r="AP3" s="6">
        <f>ACOS(COS(X3-$G$7*AO3)*COS(Z3))/$G$7</f>
        <v>111.23784013289615</v>
      </c>
      <c r="AQ3" s="8">
        <f>180 - AP3 -0.1468*(1-0.0549*SIN(R3))*SIN($G$7*AP3)/(1-0.0167*SIN($G$7*AO3))</f>
        <v>68.617913562806692</v>
      </c>
      <c r="AR3" s="109">
        <f>SIN($G$7*AI3)</f>
        <v>-0.81709892901344749</v>
      </c>
      <c r="AS3" s="109">
        <f>COS($G$7*AI3)*SIN($G$7*$G$3) - TAN($G$7*AG3)*COS($G$7*$G$3)</f>
        <v>0.20987118561148393</v>
      </c>
      <c r="AT3" s="109">
        <f>IF(OR(AND(AR3*AS3&gt;0), AND(AR3&lt;0,AS3&gt;0)), MOD(ATAN2(AS3,AR3)/$G$7+360,360),  ATAN2(AS3,AR3)/$G$7)</f>
        <v>284.40498886853618</v>
      </c>
      <c r="AU3" s="10">
        <f t="shared" ref="AU3" si="23" xml:space="preserve"> 385000.56 + (-20905355*COS(Q3) - 3699111*COS(2*S3-Q3) - 2955968*COS(2*S3) - 569925*COS(2*Q3) + (1-0.002516*M3)*48888*COS(R3) - 3149*COS(2*T3)  +246158*COS(2*S3-2*Q3) -(1-0.002516*M3)*152138*COS(2*S3-R3-Q3) -170733*COS(2*S3+Q3) -(1-0.002516*M3)*204586*COS(2*S3-R3) -(1-0.002516*M3)*129620*COS(R3-Q3)  + 108743*COS(S3) +(1-0.002516*M3)*104755*COS(R3+Q3) +10321*COS(2*S3-2*T3) +79661*COS(Q3-2*T3) -34782*COS(4*S3-Q3) -23210*COS(3*Q3)  -21636*COS(4*S3-2*Q3) +(1-0.002516*M3)*24208*COS(2*S3+R3-Q3) +(1-0.002516*M3)*30824*COS(2*S3+R3) -8379*COS(S3-Q3) -(1-0.002516*M3)*16675*COS(S3+R3)  -(1-0.002516*M3)*12831*COS(2*S3-R3+Q3) -10445*COS(2*S3+2*Q3) -11650*COS(4*S3) +14403*COS(2*S3-3*Q3) -(1-0.002516*M3)*7003*COS(R3-2*Q3)  + (1-0.002516*M3)*10056*COS(2*S3-R3-2*Q3) +6322*COS(S3+Q3) -(1-0.002516*M3)*(1-0.002516*M3)*9884*COS(2*S3-2*R3) +(1-0.002516*M3)*5751*COS(R3+2*Q3) -(1-0.002516*M3)*(1-0.002516*M3)*4950*COS(2*S3-2*R3-Q3)  +4130*COS(2*S3+Q3-2*T3) -(1-0.002516*M3)*3958*COS(4*S3-R3-Q3) +3258*COS(3*S3-Q3) +(1-0.002516*M3)*2616*COS(2*S3+R3+Q3) -(1-0.002516*M3)*1897*COS(4*S3-R3-2*Q3)  -(1-0.002516*M3)*(1-0.002516*M3)*2117*COS(2*R3-Q3) +(1-0.002516*M3)*(1-0.002516*M3)*2354*COS(2*S3+2*R3-Q3) -1423*COS(4*S3+Q3) -1117*COS(4*Q3) -(1-0.002516*M3)*1571*COS(4*S3-R3)  -1739*COS(S3-2*Q3) -4421*COS(2*Q3-2*T3) +(1-0.002516*M3)*(1-0.002516*M3)*1165*COS(2*R3+Q3) +8752*COS(2*S3-Q3-2*T3))/1000</f>
        <v>396451.3373908819</v>
      </c>
      <c r="AV3" s="8">
        <f>60*ATAN(3476/AU3)/$G$7</f>
        <v>30.140651468341808</v>
      </c>
      <c r="AW3" s="12"/>
      <c r="AX3" s="110">
        <f>ROUND(K3,1)</f>
        <v>104.4</v>
      </c>
      <c r="AY3" s="111">
        <f>IF(AND(AX3&lt;=180.2,AX3&gt;=179.8),B3, 0)</f>
        <v>0</v>
      </c>
      <c r="AZ3" s="12"/>
      <c r="BA3" s="14">
        <f>ROUND(I3,1)</f>
        <v>37.9</v>
      </c>
      <c r="BB3" s="112">
        <f>IF(AND(BA3&gt;=0,BA2&lt;0),B3, 0)</f>
        <v>0</v>
      </c>
      <c r="BC3" s="112">
        <f>IF(AND(BA3&lt;=0,BA2&gt;=0),B3, 0)</f>
        <v>0</v>
      </c>
      <c r="BD3" s="4"/>
      <c r="BE3" s="111">
        <f>IF(K3=$BE$1,B3,0)</f>
        <v>0</v>
      </c>
    </row>
    <row r="4" spans="1:58">
      <c r="A4">
        <f t="shared" ref="A4:A67" si="24">HOUR(B4)</f>
        <v>0</v>
      </c>
      <c r="B4" s="106">
        <v>6.9444444444444447E-4</v>
      </c>
      <c r="C4" s="6">
        <f t="shared" ref="C4:C67" si="25">B4*24</f>
        <v>1.6666666666666666E-2</v>
      </c>
      <c r="D4" s="7">
        <f>$D$3</f>
        <v>16</v>
      </c>
      <c r="E4" s="7">
        <f>$E$3</f>
        <v>9</v>
      </c>
      <c r="F4" s="7">
        <f>$F$3</f>
        <v>2022</v>
      </c>
      <c r="G4" s="4" t="s">
        <v>3</v>
      </c>
      <c r="H4" s="101">
        <f t="shared" si="0"/>
        <v>37.980281609934806</v>
      </c>
      <c r="I4" s="102">
        <f t="shared" ref="I4:I67" si="26">H4+1.02/(TAN($G$7*(H4+10.3/(H4+5.11)))*60)</f>
        <v>38.001869777710752</v>
      </c>
      <c r="J4" s="101">
        <f t="shared" ref="J4:J67" si="27">100*(1+COS($G$7*AQ4))/2</f>
        <v>68.22291647905989</v>
      </c>
      <c r="K4" s="101">
        <f t="shared" ref="K4:K67" si="28">IF(AI4&gt;180, AT4-180,AT4+180)</f>
        <v>104.62416754325199</v>
      </c>
      <c r="L4" s="11">
        <f>INT(365.25*IF(E4&gt;2,F4+4716,F4-1+4716))+INT(30.6001*IF(E4&gt;2,E4+1,E4+12+1))+D4+C4/24+2-INT(IF(E4&gt;2,F4,F4-1)/100)+INT(INT(IF(E4&gt;2,F4,F4-1)/100)/4)-1524.5</f>
        <v>2459838.5006944444</v>
      </c>
      <c r="M4" s="108">
        <f t="shared" ref="M4:M67" si="29">(L4-2451545)/36525</f>
        <v>0.22706367404365238</v>
      </c>
      <c r="N4" s="11">
        <f t="shared" ref="N4:N67" si="30">MOD(280.46061837+360.98564736629*(L4-2451545)+0.000387933*M4^2-M4^3/38710000+$G$5,360)</f>
        <v>4.9110884927213192</v>
      </c>
      <c r="O4" s="5">
        <f t="shared" ref="O4:O67" si="31">0.606433+1336.855225*M4 - INT(0.606433+1336.855225*M4)</f>
        <v>0.15769205295356414</v>
      </c>
      <c r="P4" s="11">
        <f t="shared" ref="P4:P67" si="32">22640*SIN(Q4)-4586*SIN(Q4-2*S4)+2370*SIN(2*S4)+769*SIN(2*Q4)-668*SIN(R4)-412*SIN(2*T4)-212*SIN(2*Q4-2*S4)-206*SIN(Q4+R4-2*S4)+192*SIN(Q4+2*S4)-165*SIN(R4-2*S4)-125*SIN(S4)-110*SIN(Q4+R4)+148*SIN(Q4-R4)-55*SIN(2*T4-2*S4)</f>
        <v>18442.468803223783</v>
      </c>
      <c r="Q4" s="6">
        <f t="shared" ref="Q4:Q67" si="33">2*PI()*(0.374897+1325.55241*M4 - INT(0.374897+1325.55241*M4))</f>
        <v>2.2600451172300264</v>
      </c>
      <c r="R4" s="13">
        <f t="shared" ref="R4:R67" si="34">2*PI()*(0.993133+99.997361*M4 - INT(0.993133+99.997361*M4))</f>
        <v>4.3913256462659405</v>
      </c>
      <c r="S4" s="13">
        <f t="shared" ref="S4:S67" si="35">2*PI()*(0.827361+1236.853086*M4 - INT(0.827361+1236.853086*M4))</f>
        <v>4.2208362890852653</v>
      </c>
      <c r="T4" s="13">
        <f t="shared" ref="T4:T67" si="36">2*PI()*(0.259086+1342.227825*M4 - INT(0.259086+1342.227825*M4))</f>
        <v>0.19017535699803637</v>
      </c>
      <c r="U4" s="13">
        <f t="shared" ref="U4:U67" si="37">T4+(P4+412*SIN(2*T4)+541*SIN(R4))/206264.8062</f>
        <v>0.27783969215445625</v>
      </c>
      <c r="V4" s="13">
        <f t="shared" ref="V4:V67" si="38">T4-2*S4</f>
        <v>-8.2514972211724942</v>
      </c>
      <c r="W4" s="8">
        <f t="shared" ref="W4:W67" si="39">-526*SIN(V4)+44*SIN(Q4+V4)-31*SIN(-Q4+V4)-23*SIN(R4+V4)+11*SIN(-R4+V4)-25*SIN(-2*Q4+T4)+21*SIN(-Q4+T4)</f>
        <v>412.58796147090646</v>
      </c>
      <c r="X4" s="13">
        <f t="shared" ref="X4:X67" si="40">2*PI()*(O4+P4/1296000-INT(O4+P4/1296000))</f>
        <v>1.0802200020692065</v>
      </c>
      <c r="Y4" s="11">
        <f t="shared" ref="Y4:Y67" si="41">X4/$G$7</f>
        <v>61.892047064178584</v>
      </c>
      <c r="Z4" s="13">
        <f t="shared" ref="Z4:Z67" si="42">(18520*SIN(U4)+W4)/206264.8062</f>
        <v>2.662709159587821E-2</v>
      </c>
      <c r="AA4" s="13">
        <f t="shared" ref="AA4:AA67" si="43">COS(Z4)*COS(X4)</f>
        <v>0.47096731250495794</v>
      </c>
      <c r="AB4" s="13">
        <f t="shared" ref="AB4:AB67" si="44">COS(Z4)*SIN(X4)</f>
        <v>0.88174880555090329</v>
      </c>
      <c r="AC4" s="13">
        <f t="shared" ref="AC4:AC67" si="45">SIN(Z4)</f>
        <v>2.6623945263855035E-2</v>
      </c>
      <c r="AD4" s="13">
        <f t="shared" ref="AD4:AD67" si="46">COS($G$7*(23.4393-46.815*M4/3600))*AB4-SIN($G$7*(23.4393-46.815*M4/3600))*AC4</f>
        <v>0.79841759030144954</v>
      </c>
      <c r="AE4" s="13">
        <f t="shared" ref="AE4:AE67" si="47">SIN($G$7*(23.4393-46.815*M4/3600))*AB4+COS($G$7*(23.4393-46.815*M4/3600))*AC4</f>
        <v>0.37512550173119924</v>
      </c>
      <c r="AF4" s="13">
        <f t="shared" ref="AF4:AF67" si="48">SQRT(1-AE4*AE4)</f>
        <v>0.92697403305104298</v>
      </c>
      <c r="AG4" s="11">
        <f t="shared" ref="AG4:AG67" si="49">ATAN(AE4/AF4)/$G$7</f>
        <v>22.032069820852406</v>
      </c>
      <c r="AH4" s="13">
        <f t="shared" ref="AH4:AH67" si="50">IF(24*ATAN(AD4/(AA4+AF4))/PI()&gt;0,24*ATAN(AD4/(AA4+AF4))/PI(),24*ATAN(AD4/(AA4+AF4))/PI()+24)</f>
        <v>3.9643112584862288</v>
      </c>
      <c r="AI4" s="11">
        <f t="shared" ref="AI4:AI67" si="51">IF(N4-15*AH4&gt;0,N4-15*AH4,360+N4-15*AH4)</f>
        <v>305.44641961542789</v>
      </c>
      <c r="AJ4" s="6">
        <f t="shared" ref="AJ4:AJ67" si="52">0.950724+0.051818*COS(Q4)+0.009531*COS(2*S4-Q4)+0.007843*COS(2*S4)+0.002824*COS(2*Q4)+0.000857*COS(2*S4+Q4)+0.000533*COS(2*S4-R4)*(1-0.002495*(L4-2415020)/36525)+0.000401*COS(2*S4-R4-Q4)*(1-0.002495*(L4-2415020)/36525)+0.00032*COS(Q4-R4)*(1-0.002495*(L4-2415020)/36525)-0.000271*COS(S4)</f>
        <v>0.92166004540044477</v>
      </c>
      <c r="AK4" s="13">
        <f t="shared" ref="AK4:AK67" si="53">ASIN(COS($G$7*$G$3)*COS($G$7*AG4)*COS($G$7*AI4)+SIN($G$7*$G$3)*SIN($G$7*AG4))/$G$7</f>
        <v>38.698069009629428</v>
      </c>
      <c r="AL4" s="6">
        <f t="shared" ref="AL4:AL67" si="54">ASIN((0.9983271+0.0016764*COS($G$7*2*$G$3))*COS($G$7*AK4)*SIN($G$7*AJ4))/$G$7</f>
        <v>0.71778739969462324</v>
      </c>
      <c r="AM4" s="6">
        <f t="shared" ref="AM4:AM67" si="55">AK4-AL4</f>
        <v>37.980281609934806</v>
      </c>
      <c r="AN4" s="11">
        <f t="shared" ref="AN4:AN67" si="56" xml:space="preserve"> MOD(280.4664567 + 360007.6982779*M4/10 + 0.03032028*M4^2/100 + M4^3/49931000,360)</f>
        <v>174.93353783060229</v>
      </c>
      <c r="AO4" s="6">
        <f t="shared" ref="AO4:AO67" si="57" xml:space="preserve"> AN4 + (1.9146 - 0.004817*M4 - 0.000014*M4^2)*SIN(R4)+ (0.019993 - 0.000101*M4)*SIN(2*R4)+ 0.00029*SIN(3*R4)</f>
        <v>173.12993733205138</v>
      </c>
      <c r="AP4" s="6">
        <f t="shared" ref="AP4:AP67" si="58">ACOS(COS(X4-$G$7*AO4)*COS(Z4))/$G$7</f>
        <v>111.22999721134579</v>
      </c>
      <c r="AQ4" s="8">
        <f t="shared" ref="AQ4:AQ67" si="59">180 - AP4 -0.1468*(1-0.0549*SIN(R4))*SIN($G$7*AP4)/(1-0.0167*SIN($G$7*AO4))</f>
        <v>68.625748812007444</v>
      </c>
      <c r="AR4" s="109">
        <f t="shared" ref="AR4:AR67" si="60">SIN($G$7*AI4)</f>
        <v>-0.81465820906438424</v>
      </c>
      <c r="AS4" s="109">
        <f t="shared" ref="AS4:AS67" si="61">COS($G$7*AI4)*SIN($G$7*$G$3) - TAN($G$7*AG4)*COS($G$7*$G$3)</f>
        <v>0.21256954972170955</v>
      </c>
      <c r="AT4" s="109">
        <f t="shared" ref="AT4:AT67" si="62">IF(OR(AND(AR4*AS4&gt;0), AND(AR4&lt;0,AS4&gt;0)), MOD(ATAN2(AS4,AR4)/$G$7+360,360),  ATAN2(AS4,AR4)/$G$7)</f>
        <v>284.62416754325199</v>
      </c>
      <c r="AU4" s="10">
        <f t="shared" ref="AU4:AU67" si="63" xml:space="preserve"> 385000.56 + (-20905355*COS(Q4) - 3699111*COS(2*S4-Q4) - 2955968*COS(2*S4) - 569925*COS(2*Q4) + (1-0.002516*M4)*48888*COS(R4) - 3149*COS(2*T4)  +246158*COS(2*S4-2*Q4) -(1-0.002516*M4)*152138*COS(2*S4-R4-Q4) -170733*COS(2*S4+Q4) -(1-0.002516*M4)*204586*COS(2*S4-R4) -(1-0.002516*M4)*129620*COS(R4-Q4)  + 108743*COS(S4) +(1-0.002516*M4)*104755*COS(R4+Q4) +10321*COS(2*S4-2*T4) +79661*COS(Q4-2*T4) -34782*COS(4*S4-Q4) -23210*COS(3*Q4)  -21636*COS(4*S4-2*Q4) +(1-0.002516*M4)*24208*COS(2*S4+R4-Q4) +(1-0.002516*M4)*30824*COS(2*S4+R4) -8379*COS(S4-Q4) -(1-0.002516*M4)*16675*COS(S4+R4)  -(1-0.002516*M4)*12831*COS(2*S4-R4+Q4) -10445*COS(2*S4+2*Q4) -11650*COS(4*S4) +14403*COS(2*S4-3*Q4) -(1-0.002516*M4)*7003*COS(R4-2*Q4)  + (1-0.002516*M4)*10056*COS(2*S4-R4-2*Q4) +6322*COS(S4+Q4) -(1-0.002516*M4)*(1-0.002516*M4)*9884*COS(2*S4-2*R4) +(1-0.002516*M4)*5751*COS(R4+2*Q4) -(1-0.002516*M4)*(1-0.002516*M4)*4950*COS(2*S4-2*R4-Q4)  +4130*COS(2*S4+Q4-2*T4) -(1-0.002516*M4)*3958*COS(4*S4-R4-Q4) +3258*COS(3*S4-Q4) +(1-0.002516*M4)*2616*COS(2*S4+R4+Q4) -(1-0.002516*M4)*1897*COS(4*S4-R4-2*Q4)  -(1-0.002516*M4)*(1-0.002516*M4)*2117*COS(2*R4-Q4) +(1-0.002516*M4)*(1-0.002516*M4)*2354*COS(2*S4+2*R4-Q4) -1423*COS(4*S4+Q4) -1117*COS(4*Q4) -(1-0.002516*M4)*1571*COS(4*S4-R4)  -1739*COS(S4-2*Q4) -4421*COS(2*Q4-2*T4) +(1-0.002516*M4)*(1-0.002516*M4)*1165*COS(2*R4+Q4) +8752*COS(2*S4-Q4-2*T4))/1000</f>
        <v>396454.30690625648</v>
      </c>
      <c r="AV4" s="8">
        <f t="shared" ref="AV4:AV67" si="64">60*ATAN(3476/AU4)/$G$7</f>
        <v>30.140425720910756</v>
      </c>
      <c r="AW4" s="12"/>
      <c r="AX4" s="110">
        <f t="shared" ref="AX4:AX67" si="65">ROUND(K4,1)</f>
        <v>104.6</v>
      </c>
      <c r="AY4" s="111">
        <f t="shared" ref="AY4:AY67" si="66">IF(AND(AX4&lt;=180.2,AX4&gt;=179.8),B4, 0)</f>
        <v>0</v>
      </c>
      <c r="AZ4" s="12"/>
      <c r="BA4" s="14">
        <f>ROUND(I4,1)</f>
        <v>38</v>
      </c>
      <c r="BB4" s="112">
        <f t="shared" ref="BB4:BB67" si="67">IF(AND(BA4&gt;=0,BA3&lt;0),B4, 0)</f>
        <v>0</v>
      </c>
      <c r="BC4" s="112">
        <f t="shared" ref="BC4:BC67" si="68">IF(AND(BA4&lt;=0,BA3&gt;=0),B4, 0)</f>
        <v>0</v>
      </c>
      <c r="BD4" s="12"/>
      <c r="BE4" s="111">
        <f t="shared" ref="BE4:BE67" si="69">IF(K4=$BE$1,B4,0)</f>
        <v>0</v>
      </c>
    </row>
    <row r="5" spans="1:58">
      <c r="A5">
        <f t="shared" si="24"/>
        <v>0</v>
      </c>
      <c r="B5" s="106">
        <v>1.38888888888889E-3</v>
      </c>
      <c r="C5" s="6">
        <f t="shared" si="25"/>
        <v>3.3333333333333361E-2</v>
      </c>
      <c r="D5" s="7">
        <f t="shared" ref="D5:D68" si="70">$D$3</f>
        <v>16</v>
      </c>
      <c r="E5" s="7">
        <f t="shared" ref="E5:E68" si="71">$E$3</f>
        <v>9</v>
      </c>
      <c r="F5" s="7">
        <f t="shared" ref="F5:F68" si="72">$F$3</f>
        <v>2022</v>
      </c>
      <c r="G5" s="119">
        <f>Eingabe!$B$28</f>
        <v>9.7333333333333325</v>
      </c>
      <c r="H5" s="101">
        <f t="shared" ref="H5:H67" si="73">AM5</f>
        <v>38.126331059341119</v>
      </c>
      <c r="I5" s="102">
        <f t="shared" si="26"/>
        <v>38.147806999185001</v>
      </c>
      <c r="J5" s="101">
        <f t="shared" si="27"/>
        <v>68.216549156944225</v>
      </c>
      <c r="K5" s="101">
        <f t="shared" si="28"/>
        <v>104.84393700083109</v>
      </c>
      <c r="L5" s="11">
        <f t="shared" ref="L5:L67" si="74">INT(365.25*IF(E5&gt;2,F5+4716,F5-1+4716))+INT(30.6001*IF(E5&gt;2,E5+1,E5+12+1))+D5+C5/24+2-INT(IF(E5&gt;2,F5,F5-1)/100)+INT(INT(IF(E5&gt;2,F5,F5-1)/100)/4)-1524.5</f>
        <v>2459838.5013888888</v>
      </c>
      <c r="M5" s="108">
        <f t="shared" si="29"/>
        <v>0.22706369305650392</v>
      </c>
      <c r="N5" s="11">
        <f t="shared" si="30"/>
        <v>5.1617729552090168</v>
      </c>
      <c r="O5" s="5">
        <f t="shared" si="31"/>
        <v>0.15771747038348849</v>
      </c>
      <c r="P5" s="11">
        <f t="shared" si="32"/>
        <v>18440.182941004066</v>
      </c>
      <c r="Q5" s="6">
        <f t="shared" si="33"/>
        <v>2.26020346940353</v>
      </c>
      <c r="R5" s="13">
        <f t="shared" si="34"/>
        <v>4.3913375920776385</v>
      </c>
      <c r="S5" s="13">
        <f t="shared" si="35"/>
        <v>4.2209840451248972</v>
      </c>
      <c r="T5" s="13">
        <f t="shared" si="36"/>
        <v>0.19033570123773183</v>
      </c>
      <c r="U5" s="13">
        <f t="shared" si="37"/>
        <v>0.2779895390718653</v>
      </c>
      <c r="V5" s="13">
        <f t="shared" si="38"/>
        <v>-8.2516323890120624</v>
      </c>
      <c r="W5" s="8">
        <f t="shared" si="39"/>
        <v>412.55195134430664</v>
      </c>
      <c r="X5" s="13">
        <f t="shared" si="40"/>
        <v>1.080368622318681</v>
      </c>
      <c r="Y5" s="11">
        <f t="shared" si="41"/>
        <v>61.900562377223658</v>
      </c>
      <c r="Z5" s="13">
        <f t="shared" si="42"/>
        <v>2.6639855143849953E-2</v>
      </c>
      <c r="AA5" s="13">
        <f t="shared" si="43"/>
        <v>0.47083610148384369</v>
      </c>
      <c r="AB5" s="13">
        <f t="shared" si="44"/>
        <v>0.88181849125787592</v>
      </c>
      <c r="AC5" s="13">
        <f t="shared" si="45"/>
        <v>2.6636704285234566E-2</v>
      </c>
      <c r="AD5" s="13">
        <f t="shared" si="46"/>
        <v>0.79847645246758814</v>
      </c>
      <c r="AE5" s="13">
        <f t="shared" si="47"/>
        <v>0.3751649242590131</v>
      </c>
      <c r="AF5" s="13">
        <f t="shared" si="48"/>
        <v>0.9269580786668451</v>
      </c>
      <c r="AG5" s="11">
        <f t="shared" si="49"/>
        <v>22.034506527619452</v>
      </c>
      <c r="AH5" s="13">
        <f t="shared" si="50"/>
        <v>3.9649001902692138</v>
      </c>
      <c r="AI5" s="11">
        <f t="shared" si="51"/>
        <v>305.68827010117081</v>
      </c>
      <c r="AJ5" s="6">
        <f t="shared" si="52"/>
        <v>0.92165324172157559</v>
      </c>
      <c r="AK5" s="13">
        <f t="shared" si="53"/>
        <v>38.842659709253297</v>
      </c>
      <c r="AL5" s="6">
        <f t="shared" si="54"/>
        <v>0.71632864991217482</v>
      </c>
      <c r="AM5" s="6">
        <f t="shared" si="55"/>
        <v>38.126331059341119</v>
      </c>
      <c r="AN5" s="11">
        <f t="shared" si="56"/>
        <v>174.93422230789656</v>
      </c>
      <c r="AO5" s="6">
        <f t="shared" si="57"/>
        <v>173.13061422245431</v>
      </c>
      <c r="AP5" s="6">
        <f t="shared" si="58"/>
        <v>111.22215442142635</v>
      </c>
      <c r="AQ5" s="8">
        <f t="shared" si="59"/>
        <v>68.633583932409991</v>
      </c>
      <c r="AR5" s="109">
        <f t="shared" si="60"/>
        <v>-0.81220297555469878</v>
      </c>
      <c r="AS5" s="109">
        <f t="shared" si="61"/>
        <v>0.21525973044008259</v>
      </c>
      <c r="AT5" s="109">
        <f t="shared" si="62"/>
        <v>284.84393700083109</v>
      </c>
      <c r="AU5" s="10">
        <f t="shared" si="63"/>
        <v>396457.27598744561</v>
      </c>
      <c r="AV5" s="8">
        <f t="shared" si="64"/>
        <v>30.140200009867947</v>
      </c>
      <c r="AW5" s="12"/>
      <c r="AX5" s="110">
        <f t="shared" si="65"/>
        <v>104.8</v>
      </c>
      <c r="AY5" s="111">
        <f t="shared" si="66"/>
        <v>0</v>
      </c>
      <c r="AZ5" s="12"/>
      <c r="BA5" s="14">
        <f t="shared" ref="BA5:BA68" si="75">ROUND(I5,1)</f>
        <v>38.1</v>
      </c>
      <c r="BB5" s="112">
        <f t="shared" si="67"/>
        <v>0</v>
      </c>
      <c r="BC5" s="112">
        <f t="shared" si="68"/>
        <v>0</v>
      </c>
      <c r="BD5" s="12"/>
      <c r="BE5" s="111">
        <f t="shared" si="69"/>
        <v>0</v>
      </c>
      <c r="BF5" s="12"/>
    </row>
    <row r="6" spans="1:58">
      <c r="A6">
        <f t="shared" si="24"/>
        <v>0</v>
      </c>
      <c r="B6" s="106">
        <v>2.0833333333333298E-3</v>
      </c>
      <c r="C6" s="6">
        <f t="shared" si="25"/>
        <v>4.999999999999992E-2</v>
      </c>
      <c r="D6" s="7">
        <f t="shared" si="70"/>
        <v>16</v>
      </c>
      <c r="E6" s="7">
        <f t="shared" si="71"/>
        <v>9</v>
      </c>
      <c r="F6" s="7">
        <f t="shared" si="72"/>
        <v>2022</v>
      </c>
      <c r="G6" s="12"/>
      <c r="H6" s="101">
        <f t="shared" si="73"/>
        <v>38.272239174619621</v>
      </c>
      <c r="I6" s="102">
        <f t="shared" si="26"/>
        <v>38.29360370644428</v>
      </c>
      <c r="J6" s="101">
        <f t="shared" si="27"/>
        <v>68.21018159882027</v>
      </c>
      <c r="K6" s="101">
        <f t="shared" si="28"/>
        <v>105.06430302519084</v>
      </c>
      <c r="L6" s="11">
        <f t="shared" si="74"/>
        <v>2459838.5020833332</v>
      </c>
      <c r="M6" s="108">
        <f t="shared" si="29"/>
        <v>0.22706371206935549</v>
      </c>
      <c r="N6" s="11">
        <f t="shared" si="30"/>
        <v>5.4124574172310531</v>
      </c>
      <c r="O6" s="5">
        <f t="shared" si="31"/>
        <v>0.15774288781341284</v>
      </c>
      <c r="P6" s="11">
        <f t="shared" si="32"/>
        <v>18437.896615255046</v>
      </c>
      <c r="Q6" s="6">
        <f t="shared" si="33"/>
        <v>2.2603618215773911</v>
      </c>
      <c r="R6" s="13">
        <f t="shared" si="34"/>
        <v>4.3913495378893366</v>
      </c>
      <c r="S6" s="13">
        <f t="shared" si="35"/>
        <v>4.2211318011648862</v>
      </c>
      <c r="T6" s="13">
        <f t="shared" si="36"/>
        <v>0.19049604547814161</v>
      </c>
      <c r="U6" s="13">
        <f t="shared" si="37"/>
        <v>0.27813938366677116</v>
      </c>
      <c r="V6" s="13">
        <f t="shared" si="38"/>
        <v>-8.2517675568516307</v>
      </c>
      <c r="W6" s="8">
        <f t="shared" si="39"/>
        <v>412.51593553020433</v>
      </c>
      <c r="X6" s="13">
        <f t="shared" si="40"/>
        <v>1.0805172403209018</v>
      </c>
      <c r="Y6" s="11">
        <f t="shared" si="41"/>
        <v>61.909077561510571</v>
      </c>
      <c r="Z6" s="13">
        <f t="shared" si="42"/>
        <v>2.6652617910467163E-2</v>
      </c>
      <c r="AA6" s="13">
        <f t="shared" si="43"/>
        <v>0.47070488206698419</v>
      </c>
      <c r="AB6" s="13">
        <f t="shared" si="44"/>
        <v>0.88188815625658434</v>
      </c>
      <c r="AC6" s="13">
        <f t="shared" si="45"/>
        <v>2.6649462521197737E-2</v>
      </c>
      <c r="AD6" s="13">
        <f t="shared" si="46"/>
        <v>0.79853529594622674</v>
      </c>
      <c r="AE6" s="13">
        <f t="shared" si="47"/>
        <v>0.37520433782990659</v>
      </c>
      <c r="AF6" s="13">
        <f t="shared" si="48"/>
        <v>0.92694212595696679</v>
      </c>
      <c r="AG6" s="11">
        <f t="shared" si="49"/>
        <v>22.036942722687304</v>
      </c>
      <c r="AH6" s="13">
        <f t="shared" si="50"/>
        <v>3.9654891330113053</v>
      </c>
      <c r="AI6" s="11">
        <f t="shared" si="51"/>
        <v>305.93012042206146</v>
      </c>
      <c r="AJ6" s="6">
        <f t="shared" si="52"/>
        <v>0.92164643920427824</v>
      </c>
      <c r="AK6" s="13">
        <f t="shared" si="53"/>
        <v>38.98710599395276</v>
      </c>
      <c r="AL6" s="6">
        <f t="shared" si="54"/>
        <v>0.71486681933313956</v>
      </c>
      <c r="AM6" s="6">
        <f t="shared" si="55"/>
        <v>38.272239174619621</v>
      </c>
      <c r="AN6" s="11">
        <f t="shared" si="56"/>
        <v>174.93490678519083</v>
      </c>
      <c r="AO6" s="6">
        <f t="shared" si="57"/>
        <v>173.13129111310931</v>
      </c>
      <c r="AP6" s="6">
        <f t="shared" si="58"/>
        <v>111.21431176309669</v>
      </c>
      <c r="AQ6" s="8">
        <f t="shared" si="59"/>
        <v>68.641418924055444</v>
      </c>
      <c r="AR6" s="109">
        <f t="shared" si="60"/>
        <v>-0.80973327226516123</v>
      </c>
      <c r="AS6" s="109">
        <f t="shared" si="61"/>
        <v>0.21794167930835062</v>
      </c>
      <c r="AT6" s="109">
        <f t="shared" si="62"/>
        <v>285.06430302519084</v>
      </c>
      <c r="AU6" s="10">
        <f t="shared" si="63"/>
        <v>396460.24463437055</v>
      </c>
      <c r="AV6" s="8">
        <f t="shared" si="64"/>
        <v>30.139974335217804</v>
      </c>
      <c r="AW6" s="12"/>
      <c r="AX6" s="110">
        <f t="shared" si="65"/>
        <v>105.1</v>
      </c>
      <c r="AY6" s="111">
        <f t="shared" si="66"/>
        <v>0</v>
      </c>
      <c r="AZ6" s="12"/>
      <c r="BA6" s="14">
        <f t="shared" si="75"/>
        <v>38.299999999999997</v>
      </c>
      <c r="BB6" s="112">
        <f t="shared" si="67"/>
        <v>0</v>
      </c>
      <c r="BC6" s="112">
        <f t="shared" si="68"/>
        <v>0</v>
      </c>
      <c r="BD6" s="12"/>
      <c r="BE6" s="111">
        <f t="shared" si="69"/>
        <v>0</v>
      </c>
      <c r="BF6" s="12"/>
    </row>
    <row r="7" spans="1:58">
      <c r="A7">
        <f t="shared" si="24"/>
        <v>0</v>
      </c>
      <c r="B7" s="106">
        <v>2.7777777777777801E-3</v>
      </c>
      <c r="C7" s="6">
        <f t="shared" si="25"/>
        <v>6.6666666666666721E-2</v>
      </c>
      <c r="D7" s="7">
        <f t="shared" si="70"/>
        <v>16</v>
      </c>
      <c r="E7" s="7">
        <f t="shared" si="71"/>
        <v>9</v>
      </c>
      <c r="F7" s="7">
        <f t="shared" si="72"/>
        <v>2022</v>
      </c>
      <c r="G7" s="12">
        <f>PI()/180</f>
        <v>1.7453292519943295E-2</v>
      </c>
      <c r="H7" s="101">
        <f t="shared" si="73"/>
        <v>38.418003420730891</v>
      </c>
      <c r="I7" s="102">
        <f t="shared" si="26"/>
        <v>38.43925735619726</v>
      </c>
      <c r="J7" s="101">
        <f t="shared" si="27"/>
        <v>68.203813804785241</v>
      </c>
      <c r="K7" s="101">
        <f t="shared" si="28"/>
        <v>105.28527143724176</v>
      </c>
      <c r="L7" s="11">
        <f t="shared" si="74"/>
        <v>2459838.5027777776</v>
      </c>
      <c r="M7" s="108">
        <f t="shared" si="29"/>
        <v>0.22706373108220704</v>
      </c>
      <c r="N7" s="11">
        <f t="shared" si="30"/>
        <v>5.6631418797187507</v>
      </c>
      <c r="O7" s="5">
        <f t="shared" si="31"/>
        <v>0.15776830524339402</v>
      </c>
      <c r="P7" s="11">
        <f t="shared" si="32"/>
        <v>18435.609826094165</v>
      </c>
      <c r="Q7" s="6">
        <f t="shared" si="33"/>
        <v>2.2605201737508946</v>
      </c>
      <c r="R7" s="13">
        <f t="shared" si="34"/>
        <v>4.3913614837010346</v>
      </c>
      <c r="S7" s="13">
        <f t="shared" si="35"/>
        <v>4.221279557204876</v>
      </c>
      <c r="T7" s="13">
        <f t="shared" si="36"/>
        <v>0.1906563897178371</v>
      </c>
      <c r="U7" s="13">
        <f t="shared" si="37"/>
        <v>0.27828922593824812</v>
      </c>
      <c r="V7" s="13">
        <f t="shared" si="38"/>
        <v>-8.2519027246919148</v>
      </c>
      <c r="W7" s="8">
        <f t="shared" si="39"/>
        <v>412.47991402935071</v>
      </c>
      <c r="X7" s="13">
        <f t="shared" si="40"/>
        <v>1.0806658560767959</v>
      </c>
      <c r="Y7" s="11">
        <f t="shared" si="41"/>
        <v>61.917592617092453</v>
      </c>
      <c r="Z7" s="13">
        <f t="shared" si="42"/>
        <v>2.6665379895388808E-2</v>
      </c>
      <c r="AA7" s="13">
        <f t="shared" si="43"/>
        <v>0.47057365425701114</v>
      </c>
      <c r="AB7" s="13">
        <f t="shared" si="44"/>
        <v>0.88195780054682871</v>
      </c>
      <c r="AC7" s="13">
        <f t="shared" si="45"/>
        <v>2.6662219971402348E-2</v>
      </c>
      <c r="AD7" s="13">
        <f t="shared" si="46"/>
        <v>0.79859412073731761</v>
      </c>
      <c r="AE7" s="13">
        <f t="shared" si="47"/>
        <v>0.37524374244348646</v>
      </c>
      <c r="AF7" s="13">
        <f t="shared" si="48"/>
        <v>0.92692617492279639</v>
      </c>
      <c r="AG7" s="11">
        <f t="shared" si="49"/>
        <v>22.039378406009636</v>
      </c>
      <c r="AH7" s="13">
        <f t="shared" si="50"/>
        <v>3.9660780867144347</v>
      </c>
      <c r="AI7" s="11">
        <f t="shared" si="51"/>
        <v>306.17197057900222</v>
      </c>
      <c r="AJ7" s="6">
        <f t="shared" si="52"/>
        <v>0.92163963784873126</v>
      </c>
      <c r="AK7" s="13">
        <f t="shared" si="53"/>
        <v>39.131405376847013</v>
      </c>
      <c r="AL7" s="6">
        <f t="shared" si="54"/>
        <v>0.71340195611612012</v>
      </c>
      <c r="AM7" s="6">
        <f t="shared" si="55"/>
        <v>38.418003420730891</v>
      </c>
      <c r="AN7" s="11">
        <f t="shared" si="56"/>
        <v>174.93559126248692</v>
      </c>
      <c r="AO7" s="6">
        <f t="shared" si="57"/>
        <v>173.13196800401815</v>
      </c>
      <c r="AP7" s="6">
        <f t="shared" si="58"/>
        <v>111.20646923630922</v>
      </c>
      <c r="AQ7" s="8">
        <f t="shared" si="59"/>
        <v>68.649253786991338</v>
      </c>
      <c r="AR7" s="109">
        <f t="shared" si="60"/>
        <v>-0.80724914322002772</v>
      </c>
      <c r="AS7" s="109">
        <f t="shared" si="61"/>
        <v>0.22061534803087757</v>
      </c>
      <c r="AT7" s="109">
        <f t="shared" si="62"/>
        <v>285.28527143724176</v>
      </c>
      <c r="AU7" s="10">
        <f t="shared" si="63"/>
        <v>396463.21284692682</v>
      </c>
      <c r="AV7" s="8">
        <f t="shared" si="64"/>
        <v>30.139748696966727</v>
      </c>
      <c r="AW7" s="12"/>
      <c r="AX7" s="110">
        <f t="shared" si="65"/>
        <v>105.3</v>
      </c>
      <c r="AY7" s="111">
        <f t="shared" si="66"/>
        <v>0</v>
      </c>
      <c r="AZ7" s="12"/>
      <c r="BA7" s="14">
        <f t="shared" si="75"/>
        <v>38.4</v>
      </c>
      <c r="BB7" s="112">
        <f t="shared" si="67"/>
        <v>0</v>
      </c>
      <c r="BC7" s="112">
        <f t="shared" si="68"/>
        <v>0</v>
      </c>
      <c r="BD7" s="12"/>
      <c r="BE7" s="111">
        <f t="shared" si="69"/>
        <v>0</v>
      </c>
      <c r="BF7" s="12"/>
    </row>
    <row r="8" spans="1:58">
      <c r="A8">
        <f t="shared" si="24"/>
        <v>0</v>
      </c>
      <c r="B8" s="106">
        <v>3.4722222222222199E-3</v>
      </c>
      <c r="C8" s="6">
        <f t="shared" si="25"/>
        <v>8.3333333333333273E-2</v>
      </c>
      <c r="D8" s="7">
        <f t="shared" si="70"/>
        <v>16</v>
      </c>
      <c r="E8" s="7">
        <f t="shared" si="71"/>
        <v>9</v>
      </c>
      <c r="F8" s="7">
        <f t="shared" si="72"/>
        <v>2022</v>
      </c>
      <c r="G8" s="7" t="s">
        <v>46</v>
      </c>
      <c r="H8" s="101">
        <f t="shared" si="73"/>
        <v>38.563621242410456</v>
      </c>
      <c r="I8" s="102">
        <f t="shared" si="26"/>
        <v>38.584765385062141</v>
      </c>
      <c r="J8" s="101">
        <f t="shared" si="27"/>
        <v>68.197445774989447</v>
      </c>
      <c r="K8" s="101">
        <f t="shared" si="28"/>
        <v>105.5068480924524</v>
      </c>
      <c r="L8" s="11">
        <f t="shared" si="74"/>
        <v>2459838.503472222</v>
      </c>
      <c r="M8" s="108">
        <f t="shared" si="29"/>
        <v>0.22706375009505861</v>
      </c>
      <c r="N8" s="11">
        <f t="shared" si="30"/>
        <v>5.9138263422064483</v>
      </c>
      <c r="O8" s="5">
        <f t="shared" si="31"/>
        <v>0.15779372267331837</v>
      </c>
      <c r="P8" s="11">
        <f t="shared" si="32"/>
        <v>18433.322573611698</v>
      </c>
      <c r="Q8" s="6">
        <f t="shared" si="33"/>
        <v>2.2606785259247553</v>
      </c>
      <c r="R8" s="13">
        <f t="shared" si="34"/>
        <v>4.3913734295127327</v>
      </c>
      <c r="S8" s="13">
        <f t="shared" si="35"/>
        <v>4.221427313244865</v>
      </c>
      <c r="T8" s="13">
        <f t="shared" si="36"/>
        <v>0.19081673395788973</v>
      </c>
      <c r="U8" s="13">
        <f t="shared" si="37"/>
        <v>0.27843906588774814</v>
      </c>
      <c r="V8" s="13">
        <f t="shared" si="38"/>
        <v>-8.2520378925318401</v>
      </c>
      <c r="W8" s="8">
        <f t="shared" si="39"/>
        <v>412.44388684303863</v>
      </c>
      <c r="X8" s="13">
        <f t="shared" si="40"/>
        <v>1.0808144695860862</v>
      </c>
      <c r="Y8" s="11">
        <f t="shared" si="41"/>
        <v>61.926107543953414</v>
      </c>
      <c r="Z8" s="13">
        <f t="shared" si="42"/>
        <v>2.6678141098481784E-2</v>
      </c>
      <c r="AA8" s="13">
        <f t="shared" si="43"/>
        <v>0.47044241805761522</v>
      </c>
      <c r="AB8" s="13">
        <f t="shared" si="44"/>
        <v>0.88202742412783741</v>
      </c>
      <c r="AC8" s="13">
        <f t="shared" si="45"/>
        <v>2.6674976635714071E-2</v>
      </c>
      <c r="AD8" s="13">
        <f t="shared" si="46"/>
        <v>0.79865292684020683</v>
      </c>
      <c r="AE8" s="13">
        <f t="shared" si="47"/>
        <v>0.37528313809932262</v>
      </c>
      <c r="AF8" s="13">
        <f t="shared" si="48"/>
        <v>0.92691022556573666</v>
      </c>
      <c r="AG8" s="11">
        <f t="shared" si="49"/>
        <v>22.041813577537852</v>
      </c>
      <c r="AH8" s="13">
        <f t="shared" si="50"/>
        <v>3.9666670513755053</v>
      </c>
      <c r="AI8" s="11">
        <f t="shared" si="51"/>
        <v>306.41382057157386</v>
      </c>
      <c r="AJ8" s="6">
        <f t="shared" si="52"/>
        <v>0.92163283765506165</v>
      </c>
      <c r="AK8" s="13">
        <f t="shared" si="53"/>
        <v>39.275555351300319</v>
      </c>
      <c r="AL8" s="6">
        <f t="shared" si="54"/>
        <v>0.71193410888986564</v>
      </c>
      <c r="AM8" s="6">
        <f t="shared" si="55"/>
        <v>38.563621242410456</v>
      </c>
      <c r="AN8" s="11">
        <f t="shared" si="56"/>
        <v>174.93627573978301</v>
      </c>
      <c r="AO8" s="6">
        <f t="shared" si="57"/>
        <v>173.13264489517914</v>
      </c>
      <c r="AP8" s="6">
        <f t="shared" si="58"/>
        <v>111.19862684108178</v>
      </c>
      <c r="AQ8" s="8">
        <f t="shared" si="59"/>
        <v>68.657088521199881</v>
      </c>
      <c r="AR8" s="109">
        <f t="shared" si="60"/>
        <v>-0.80475063271391378</v>
      </c>
      <c r="AS8" s="109">
        <f t="shared" si="61"/>
        <v>0.22328068844501403</v>
      </c>
      <c r="AT8" s="109">
        <f t="shared" si="62"/>
        <v>285.5068480924524</v>
      </c>
      <c r="AU8" s="10">
        <f t="shared" si="63"/>
        <v>396466.18062503258</v>
      </c>
      <c r="AV8" s="8">
        <f t="shared" si="64"/>
        <v>30.139523095119344</v>
      </c>
      <c r="AW8" s="12"/>
      <c r="AX8" s="110">
        <f t="shared" si="65"/>
        <v>105.5</v>
      </c>
      <c r="AY8" s="111">
        <f t="shared" si="66"/>
        <v>0</v>
      </c>
      <c r="AZ8" s="12"/>
      <c r="BA8" s="14">
        <f t="shared" si="75"/>
        <v>38.6</v>
      </c>
      <c r="BB8" s="112">
        <f t="shared" si="67"/>
        <v>0</v>
      </c>
      <c r="BC8" s="112">
        <f t="shared" si="68"/>
        <v>0</v>
      </c>
      <c r="BD8" s="12"/>
      <c r="BE8" s="111">
        <f t="shared" si="69"/>
        <v>0</v>
      </c>
      <c r="BF8" s="12"/>
    </row>
    <row r="9" spans="1:58">
      <c r="A9">
        <f t="shared" si="24"/>
        <v>0</v>
      </c>
      <c r="B9" s="106">
        <v>4.1666666666666701E-3</v>
      </c>
      <c r="C9" s="6">
        <f>B9*24</f>
        <v>0.10000000000000009</v>
      </c>
      <c r="D9" s="7">
        <f t="shared" si="70"/>
        <v>16</v>
      </c>
      <c r="E9" s="7">
        <f t="shared" si="71"/>
        <v>9</v>
      </c>
      <c r="F9" s="7">
        <f t="shared" si="72"/>
        <v>2022</v>
      </c>
      <c r="G9" s="12"/>
      <c r="H9" s="101">
        <f t="shared" si="73"/>
        <v>38.709090162461841</v>
      </c>
      <c r="I9" s="102">
        <f t="shared" si="26"/>
        <v>38.730125307783901</v>
      </c>
      <c r="J9" s="101">
        <f t="shared" si="27"/>
        <v>68.191077505256459</v>
      </c>
      <c r="K9" s="101">
        <f t="shared" si="28"/>
        <v>105.72903903167105</v>
      </c>
      <c r="L9" s="11">
        <f t="shared" si="74"/>
        <v>2459838.5041666669</v>
      </c>
      <c r="M9" s="108">
        <f t="shared" si="29"/>
        <v>0.22706376910792289</v>
      </c>
      <c r="N9" s="11">
        <f t="shared" si="30"/>
        <v>6.1645109727978706</v>
      </c>
      <c r="O9" s="5">
        <f t="shared" si="31"/>
        <v>0.15781914012029574</v>
      </c>
      <c r="P9" s="11">
        <f t="shared" si="32"/>
        <v>18431.034856384493</v>
      </c>
      <c r="Q9" s="6">
        <f t="shared" si="33"/>
        <v>2.2608368782046919</v>
      </c>
      <c r="R9" s="13">
        <f t="shared" si="34"/>
        <v>4.3913853753324226</v>
      </c>
      <c r="S9" s="13">
        <f t="shared" si="35"/>
        <v>4.2215750693834302</v>
      </c>
      <c r="T9" s="13">
        <f t="shared" si="36"/>
        <v>0.19097707830544686</v>
      </c>
      <c r="U9" s="13">
        <f t="shared" si="37"/>
        <v>0.27858890361584832</v>
      </c>
      <c r="V9" s="13">
        <f t="shared" si="38"/>
        <v>-8.2521730604614127</v>
      </c>
      <c r="W9" s="8">
        <f t="shared" si="39"/>
        <v>412.40785394824758</v>
      </c>
      <c r="X9" s="13">
        <f t="shared" si="40"/>
        <v>1.080963080949378</v>
      </c>
      <c r="Y9" s="11">
        <f t="shared" si="41"/>
        <v>61.934622347857719</v>
      </c>
      <c r="Z9" s="13">
        <f t="shared" si="42"/>
        <v>2.6690901528052192E-2</v>
      </c>
      <c r="AA9" s="13">
        <f t="shared" si="43"/>
        <v>0.47031117338339351</v>
      </c>
      <c r="AB9" s="13">
        <f t="shared" si="44"/>
        <v>0.88209702704608772</v>
      </c>
      <c r="AC9" s="13">
        <f t="shared" si="45"/>
        <v>2.6687732522434764E-2</v>
      </c>
      <c r="AD9" s="13">
        <f t="shared" si="46"/>
        <v>0.79871171429423504</v>
      </c>
      <c r="AE9" s="13">
        <f t="shared" si="47"/>
        <v>0.3753225248235173</v>
      </c>
      <c r="AF9" s="13">
        <f t="shared" si="48"/>
        <v>0.92689427787644707</v>
      </c>
      <c r="AG9" s="11">
        <f t="shared" si="49"/>
        <v>22.044248238863439</v>
      </c>
      <c r="AH9" s="13">
        <f t="shared" si="50"/>
        <v>3.9672560273914215</v>
      </c>
      <c r="AI9" s="11">
        <f t="shared" si="51"/>
        <v>306.65567056192657</v>
      </c>
      <c r="AJ9" s="6">
        <f t="shared" si="52"/>
        <v>0.92162603861888182</v>
      </c>
      <c r="AK9" s="13">
        <f t="shared" si="53"/>
        <v>39.419553488220373</v>
      </c>
      <c r="AL9" s="6">
        <f t="shared" si="54"/>
        <v>0.71046332575852855</v>
      </c>
      <c r="AM9" s="6">
        <f t="shared" si="55"/>
        <v>38.709090162461841</v>
      </c>
      <c r="AN9" s="11">
        <f t="shared" si="56"/>
        <v>174.93696021753749</v>
      </c>
      <c r="AO9" s="6">
        <f t="shared" si="57"/>
        <v>173.13332178704545</v>
      </c>
      <c r="AP9" s="6">
        <f t="shared" si="58"/>
        <v>111.19078457210409</v>
      </c>
      <c r="AQ9" s="8">
        <f t="shared" si="59"/>
        <v>68.664923131986143</v>
      </c>
      <c r="AR9" s="109">
        <f t="shared" si="60"/>
        <v>-0.80223778360370235</v>
      </c>
      <c r="AS9" s="109">
        <f t="shared" si="61"/>
        <v>0.22593765431993307</v>
      </c>
      <c r="AT9" s="109">
        <f t="shared" si="62"/>
        <v>285.72903903167105</v>
      </c>
      <c r="AU9" s="10">
        <f t="shared" si="63"/>
        <v>396469.1479705763</v>
      </c>
      <c r="AV9" s="8">
        <f t="shared" si="64"/>
        <v>30.139297529530577</v>
      </c>
      <c r="AW9" s="12"/>
      <c r="AX9" s="110">
        <f t="shared" si="65"/>
        <v>105.7</v>
      </c>
      <c r="AY9" s="111">
        <f t="shared" si="66"/>
        <v>0</v>
      </c>
      <c r="AZ9" s="12"/>
      <c r="BA9" s="14">
        <f t="shared" si="75"/>
        <v>38.700000000000003</v>
      </c>
      <c r="BB9" s="112">
        <f t="shared" si="67"/>
        <v>0</v>
      </c>
      <c r="BC9" s="112">
        <f t="shared" si="68"/>
        <v>0</v>
      </c>
      <c r="BD9" s="12"/>
      <c r="BE9" s="111">
        <f t="shared" si="69"/>
        <v>0</v>
      </c>
      <c r="BF9" s="12"/>
    </row>
    <row r="10" spans="1:58">
      <c r="A10">
        <f t="shared" si="24"/>
        <v>0</v>
      </c>
      <c r="B10" s="106">
        <v>4.8611111111111103E-3</v>
      </c>
      <c r="C10" s="6">
        <f t="shared" si="25"/>
        <v>0.11666666666666664</v>
      </c>
      <c r="D10" s="7">
        <f t="shared" si="70"/>
        <v>16</v>
      </c>
      <c r="E10" s="7">
        <f t="shared" si="71"/>
        <v>9</v>
      </c>
      <c r="F10" s="7">
        <f t="shared" si="72"/>
        <v>2022</v>
      </c>
      <c r="G10" s="113"/>
      <c r="H10" s="101">
        <f t="shared" si="73"/>
        <v>38.854407391197839</v>
      </c>
      <c r="I10" s="102">
        <f t="shared" si="26"/>
        <v>38.875334326965358</v>
      </c>
      <c r="J10" s="101">
        <f t="shared" si="27"/>
        <v>68.184709004229987</v>
      </c>
      <c r="K10" s="101">
        <f t="shared" si="28"/>
        <v>105.95184988443282</v>
      </c>
      <c r="L10" s="11">
        <f t="shared" si="74"/>
        <v>2459838.5048611113</v>
      </c>
      <c r="M10" s="108">
        <f t="shared" si="29"/>
        <v>0.22706378812077446</v>
      </c>
      <c r="N10" s="11">
        <f t="shared" si="30"/>
        <v>6.4151954352855682</v>
      </c>
      <c r="O10" s="5">
        <f t="shared" si="31"/>
        <v>0.15784455755027693</v>
      </c>
      <c r="P10" s="11">
        <f t="shared" si="32"/>
        <v>18428.746677587136</v>
      </c>
      <c r="Q10" s="6">
        <f t="shared" si="33"/>
        <v>2.2609952303785525</v>
      </c>
      <c r="R10" s="13">
        <f t="shared" si="34"/>
        <v>4.3913973211441206</v>
      </c>
      <c r="S10" s="13">
        <f t="shared" si="35"/>
        <v>4.2217228254234191</v>
      </c>
      <c r="T10" s="13">
        <f t="shared" si="36"/>
        <v>0.19113742254549948</v>
      </c>
      <c r="U10" s="13">
        <f t="shared" si="37"/>
        <v>0.2787387389220855</v>
      </c>
      <c r="V10" s="13">
        <f t="shared" si="38"/>
        <v>-8.252308228301338</v>
      </c>
      <c r="W10" s="8">
        <f t="shared" si="39"/>
        <v>412.37181539370425</v>
      </c>
      <c r="X10" s="13">
        <f t="shared" si="40"/>
        <v>1.0811116899681241</v>
      </c>
      <c r="Y10" s="11">
        <f t="shared" si="41"/>
        <v>61.94313701742945</v>
      </c>
      <c r="Z10" s="13">
        <f t="shared" si="42"/>
        <v>2.6703661166766122E-2</v>
      </c>
      <c r="AA10" s="13">
        <f t="shared" si="43"/>
        <v>0.47017992041313883</v>
      </c>
      <c r="AB10" s="13">
        <f t="shared" si="44"/>
        <v>0.88216660920795253</v>
      </c>
      <c r="AC10" s="13">
        <f t="shared" si="45"/>
        <v>2.6700487614235411E-2</v>
      </c>
      <c r="AD10" s="13">
        <f t="shared" si="46"/>
        <v>0.79877048302039166</v>
      </c>
      <c r="AE10" s="13">
        <f t="shared" si="47"/>
        <v>0.37536190256293273</v>
      </c>
      <c r="AF10" s="13">
        <f t="shared" si="48"/>
        <v>0.92687833187767177</v>
      </c>
      <c r="AG10" s="11">
        <f t="shared" si="49"/>
        <v>22.046682386679691</v>
      </c>
      <c r="AH10" s="13">
        <f t="shared" si="50"/>
        <v>3.967845013973446</v>
      </c>
      <c r="AI10" s="11">
        <f t="shared" si="51"/>
        <v>306.89752022568388</v>
      </c>
      <c r="AJ10" s="6">
        <f t="shared" si="52"/>
        <v>0.92161924074944424</v>
      </c>
      <c r="AK10" s="13">
        <f t="shared" si="53"/>
        <v>39.563397049451517</v>
      </c>
      <c r="AL10" s="6">
        <f t="shared" si="54"/>
        <v>0.70898965825367888</v>
      </c>
      <c r="AM10" s="6">
        <f t="shared" si="55"/>
        <v>38.854407391197839</v>
      </c>
      <c r="AN10" s="11">
        <f t="shared" si="56"/>
        <v>174.93764469483176</v>
      </c>
      <c r="AO10" s="6">
        <f t="shared" si="57"/>
        <v>173.13399867870874</v>
      </c>
      <c r="AP10" s="6">
        <f t="shared" si="58"/>
        <v>111.18294243985332</v>
      </c>
      <c r="AQ10" s="8">
        <f t="shared" si="59"/>
        <v>68.672757608883245</v>
      </c>
      <c r="AR10" s="109">
        <f t="shared" si="60"/>
        <v>-0.79971064406146763</v>
      </c>
      <c r="AS10" s="109">
        <f t="shared" si="61"/>
        <v>0.22858619423212742</v>
      </c>
      <c r="AT10" s="109">
        <f t="shared" si="62"/>
        <v>285.95184988443282</v>
      </c>
      <c r="AU10" s="10">
        <f t="shared" si="63"/>
        <v>396472.1148794936</v>
      </c>
      <c r="AV10" s="8">
        <f t="shared" si="64"/>
        <v>30.139072000507817</v>
      </c>
      <c r="AW10" s="12"/>
      <c r="AX10" s="110">
        <f t="shared" si="65"/>
        <v>106</v>
      </c>
      <c r="AY10" s="111">
        <f t="shared" si="66"/>
        <v>0</v>
      </c>
      <c r="AZ10" s="12"/>
      <c r="BA10" s="14">
        <f t="shared" si="75"/>
        <v>38.9</v>
      </c>
      <c r="BB10" s="112">
        <f t="shared" si="67"/>
        <v>0</v>
      </c>
      <c r="BC10" s="112">
        <f t="shared" si="68"/>
        <v>0</v>
      </c>
      <c r="BD10" s="12"/>
      <c r="BE10" s="111">
        <f t="shared" si="69"/>
        <v>0</v>
      </c>
      <c r="BF10" s="12"/>
    </row>
    <row r="11" spans="1:58">
      <c r="A11">
        <f t="shared" si="24"/>
        <v>0</v>
      </c>
      <c r="B11" s="106">
        <v>5.5555555555555601E-3</v>
      </c>
      <c r="C11" s="6">
        <f t="shared" si="25"/>
        <v>0.13333333333333344</v>
      </c>
      <c r="D11" s="7">
        <f t="shared" si="70"/>
        <v>16</v>
      </c>
      <c r="E11" s="7">
        <f t="shared" si="71"/>
        <v>9</v>
      </c>
      <c r="F11" s="7">
        <f t="shared" si="72"/>
        <v>2022</v>
      </c>
      <c r="G11" s="12"/>
      <c r="H11" s="101">
        <f t="shared" si="73"/>
        <v>38.99957041123799</v>
      </c>
      <c r="I11" s="102">
        <f t="shared" si="26"/>
        <v>39.020389917424218</v>
      </c>
      <c r="J11" s="101">
        <f t="shared" si="27"/>
        <v>68.178340267786581</v>
      </c>
      <c r="K11" s="101">
        <f t="shared" si="28"/>
        <v>106.17528676258382</v>
      </c>
      <c r="L11" s="11">
        <f t="shared" si="74"/>
        <v>2459838.5055555557</v>
      </c>
      <c r="M11" s="108">
        <f t="shared" si="29"/>
        <v>0.22706380713362601</v>
      </c>
      <c r="N11" s="11">
        <f t="shared" si="30"/>
        <v>6.6658798973076046</v>
      </c>
      <c r="O11" s="5">
        <f t="shared" si="31"/>
        <v>0.15786997498020128</v>
      </c>
      <c r="P11" s="11">
        <f t="shared" si="32"/>
        <v>18426.458035796779</v>
      </c>
      <c r="Q11" s="6">
        <f t="shared" si="33"/>
        <v>2.2611535825520566</v>
      </c>
      <c r="R11" s="13">
        <f t="shared" si="34"/>
        <v>4.3914092669558187</v>
      </c>
      <c r="S11" s="13">
        <f t="shared" si="35"/>
        <v>4.221870581463409</v>
      </c>
      <c r="T11" s="13">
        <f t="shared" si="36"/>
        <v>0.19129776678519494</v>
      </c>
      <c r="U11" s="13">
        <f t="shared" si="37"/>
        <v>0.27888857190703842</v>
      </c>
      <c r="V11" s="13">
        <f t="shared" si="38"/>
        <v>-8.2524433961416221</v>
      </c>
      <c r="W11" s="8">
        <f t="shared" si="39"/>
        <v>412.33577115639167</v>
      </c>
      <c r="X11" s="13">
        <f t="shared" si="40"/>
        <v>1.0812602967418599</v>
      </c>
      <c r="Y11" s="11">
        <f t="shared" si="41"/>
        <v>61.951651558371566</v>
      </c>
      <c r="Z11" s="13">
        <f t="shared" si="42"/>
        <v>2.6716420022930277E-2</v>
      </c>
      <c r="AA11" s="13">
        <f t="shared" si="43"/>
        <v>0.4700486590623984</v>
      </c>
      <c r="AB11" s="13">
        <f t="shared" si="44"/>
        <v>0.88223617065941917</v>
      </c>
      <c r="AC11" s="13">
        <f t="shared" si="45"/>
        <v>2.6713241919418484E-2</v>
      </c>
      <c r="AD11" s="13">
        <f t="shared" si="46"/>
        <v>0.79882923305756781</v>
      </c>
      <c r="AE11" s="13">
        <f t="shared" si="47"/>
        <v>0.37540127134347723</v>
      </c>
      <c r="AF11" s="13">
        <f t="shared" si="48"/>
        <v>0.9268623875601496</v>
      </c>
      <c r="AG11" s="11">
        <f t="shared" si="49"/>
        <v>22.049116022566075</v>
      </c>
      <c r="AH11" s="13">
        <f t="shared" si="50"/>
        <v>3.9684340115141521</v>
      </c>
      <c r="AI11" s="11">
        <f t="shared" si="51"/>
        <v>307.13936972459533</v>
      </c>
      <c r="AJ11" s="6">
        <f t="shared" si="52"/>
        <v>0.92161244404236031</v>
      </c>
      <c r="AK11" s="13">
        <f t="shared" si="53"/>
        <v>39.707083566659996</v>
      </c>
      <c r="AL11" s="6">
        <f t="shared" si="54"/>
        <v>0.70751315542200888</v>
      </c>
      <c r="AM11" s="6">
        <f t="shared" si="55"/>
        <v>38.99957041123799</v>
      </c>
      <c r="AN11" s="11">
        <f t="shared" si="56"/>
        <v>174.93832917212785</v>
      </c>
      <c r="AO11" s="6">
        <f t="shared" si="57"/>
        <v>173.13467557062592</v>
      </c>
      <c r="AP11" s="6">
        <f t="shared" si="58"/>
        <v>111.17510043908416</v>
      </c>
      <c r="AQ11" s="8">
        <f t="shared" si="59"/>
        <v>68.680591957131327</v>
      </c>
      <c r="AR11" s="109">
        <f t="shared" si="60"/>
        <v>-0.79716925746771683</v>
      </c>
      <c r="AS11" s="109">
        <f t="shared" si="61"/>
        <v>0.23122626225200413</v>
      </c>
      <c r="AT11" s="109">
        <f t="shared" si="62"/>
        <v>286.17528676258382</v>
      </c>
      <c r="AU11" s="10">
        <f t="shared" si="63"/>
        <v>396475.08135367313</v>
      </c>
      <c r="AV11" s="8">
        <f t="shared" si="64"/>
        <v>30.138846507905917</v>
      </c>
      <c r="AW11" s="12"/>
      <c r="AX11" s="110">
        <f t="shared" si="65"/>
        <v>106.2</v>
      </c>
      <c r="AY11" s="111">
        <f t="shared" si="66"/>
        <v>0</v>
      </c>
      <c r="AZ11" s="12"/>
      <c r="BA11" s="14">
        <f t="shared" si="75"/>
        <v>39</v>
      </c>
      <c r="BB11" s="112">
        <f t="shared" si="67"/>
        <v>0</v>
      </c>
      <c r="BC11" s="112">
        <f t="shared" si="68"/>
        <v>0</v>
      </c>
      <c r="BD11" s="12"/>
      <c r="BE11" s="111">
        <f t="shared" si="69"/>
        <v>0</v>
      </c>
      <c r="BF11" s="12"/>
    </row>
    <row r="12" spans="1:58">
      <c r="A12">
        <f t="shared" si="24"/>
        <v>0</v>
      </c>
      <c r="B12" s="106">
        <v>6.2500000000000003E-3</v>
      </c>
      <c r="C12" s="6">
        <f t="shared" si="25"/>
        <v>0.15000000000000002</v>
      </c>
      <c r="D12" s="7">
        <f t="shared" si="70"/>
        <v>16</v>
      </c>
      <c r="E12" s="7">
        <f t="shared" si="71"/>
        <v>9</v>
      </c>
      <c r="F12" s="7">
        <f t="shared" si="72"/>
        <v>2022</v>
      </c>
      <c r="G12" s="7" t="s">
        <v>151</v>
      </c>
      <c r="H12" s="101">
        <f t="shared" si="73"/>
        <v>39.144576588038568</v>
      </c>
      <c r="I12" s="102">
        <f t="shared" si="26"/>
        <v>39.165289437013044</v>
      </c>
      <c r="J12" s="101">
        <f t="shared" si="27"/>
        <v>68.17197129602512</v>
      </c>
      <c r="K12" s="101">
        <f t="shared" si="28"/>
        <v>106.39935566635199</v>
      </c>
      <c r="L12" s="11">
        <f t="shared" si="74"/>
        <v>2459838.5062500001</v>
      </c>
      <c r="M12" s="108">
        <f t="shared" si="29"/>
        <v>0.22706382614647758</v>
      </c>
      <c r="N12" s="11">
        <f t="shared" si="30"/>
        <v>6.9165643597953022</v>
      </c>
      <c r="O12" s="5">
        <f t="shared" si="31"/>
        <v>0.15789539241012562</v>
      </c>
      <c r="P12" s="11">
        <f t="shared" si="32"/>
        <v>18424.168931103763</v>
      </c>
      <c r="Q12" s="6">
        <f t="shared" si="33"/>
        <v>2.2613119347259172</v>
      </c>
      <c r="R12" s="13">
        <f t="shared" si="34"/>
        <v>4.3914212127675167</v>
      </c>
      <c r="S12" s="13">
        <f t="shared" si="35"/>
        <v>4.2220183375033979</v>
      </c>
      <c r="T12" s="13">
        <f t="shared" si="36"/>
        <v>0.19145811102560475</v>
      </c>
      <c r="U12" s="13">
        <f t="shared" si="37"/>
        <v>0.27903840257215945</v>
      </c>
      <c r="V12" s="13">
        <f t="shared" si="38"/>
        <v>-8.2525785639811904</v>
      </c>
      <c r="W12" s="8">
        <f t="shared" si="39"/>
        <v>412.29972123760308</v>
      </c>
      <c r="X12" s="13">
        <f t="shared" si="40"/>
        <v>1.0814089012713801</v>
      </c>
      <c r="Y12" s="11">
        <f t="shared" si="41"/>
        <v>61.960165970729605</v>
      </c>
      <c r="Z12" s="13">
        <f t="shared" si="42"/>
        <v>2.6729178096411722E-2</v>
      </c>
      <c r="AA12" s="13">
        <f t="shared" si="43"/>
        <v>0.4699173893339168</v>
      </c>
      <c r="AB12" s="13">
        <f t="shared" si="44"/>
        <v>0.88230571140022218</v>
      </c>
      <c r="AC12" s="13">
        <f t="shared" si="45"/>
        <v>2.6725995437849814E-2</v>
      </c>
      <c r="AD12" s="13">
        <f t="shared" si="46"/>
        <v>0.79888796440557375</v>
      </c>
      <c r="AE12" s="13">
        <f t="shared" si="47"/>
        <v>0.37544063116492188</v>
      </c>
      <c r="AF12" s="13">
        <f t="shared" si="48"/>
        <v>0.92684644492520174</v>
      </c>
      <c r="AG12" s="11">
        <f t="shared" si="49"/>
        <v>22.051549146486412</v>
      </c>
      <c r="AH12" s="13">
        <f t="shared" si="50"/>
        <v>3.9690230200147574</v>
      </c>
      <c r="AI12" s="11">
        <f t="shared" si="51"/>
        <v>307.38121905957394</v>
      </c>
      <c r="AJ12" s="6">
        <f t="shared" si="52"/>
        <v>0.92160564849775684</v>
      </c>
      <c r="AK12" s="13">
        <f t="shared" si="53"/>
        <v>39.850610455798972</v>
      </c>
      <c r="AL12" s="6">
        <f t="shared" si="54"/>
        <v>0.70603386776040211</v>
      </c>
      <c r="AM12" s="6">
        <f t="shared" si="55"/>
        <v>39.144576588038568</v>
      </c>
      <c r="AN12" s="11">
        <f t="shared" si="56"/>
        <v>174.93901364942212</v>
      </c>
      <c r="AO12" s="6">
        <f t="shared" si="57"/>
        <v>173.13535246279335</v>
      </c>
      <c r="AP12" s="6">
        <f t="shared" si="58"/>
        <v>111.16725856975116</v>
      </c>
      <c r="AQ12" s="8">
        <f t="shared" si="59"/>
        <v>68.688426176775849</v>
      </c>
      <c r="AR12" s="109">
        <f t="shared" si="60"/>
        <v>-0.79461366912278253</v>
      </c>
      <c r="AS12" s="109">
        <f t="shared" si="61"/>
        <v>0.23385781083125853</v>
      </c>
      <c r="AT12" s="109">
        <f t="shared" si="62"/>
        <v>286.39935566635199</v>
      </c>
      <c r="AU12" s="10">
        <f t="shared" si="63"/>
        <v>396478.04739303328</v>
      </c>
      <c r="AV12" s="8">
        <f t="shared" si="64"/>
        <v>30.13862105172954</v>
      </c>
      <c r="AW12" s="12"/>
      <c r="AX12" s="110">
        <f t="shared" si="65"/>
        <v>106.4</v>
      </c>
      <c r="AY12" s="111">
        <f t="shared" si="66"/>
        <v>0</v>
      </c>
      <c r="AZ12" s="12"/>
      <c r="BA12" s="14">
        <f t="shared" si="75"/>
        <v>39.200000000000003</v>
      </c>
      <c r="BB12" s="112">
        <f t="shared" si="67"/>
        <v>0</v>
      </c>
      <c r="BC12" s="112">
        <f t="shared" si="68"/>
        <v>0</v>
      </c>
      <c r="BD12" s="12"/>
      <c r="BE12" s="111">
        <f t="shared" si="69"/>
        <v>0</v>
      </c>
      <c r="BF12" s="12"/>
    </row>
    <row r="13" spans="1:58">
      <c r="A13">
        <f t="shared" si="24"/>
        <v>0</v>
      </c>
      <c r="B13" s="106">
        <v>6.9444444444444397E-3</v>
      </c>
      <c r="C13" s="6">
        <f t="shared" si="25"/>
        <v>0.16666666666666655</v>
      </c>
      <c r="D13" s="7">
        <f t="shared" si="70"/>
        <v>16</v>
      </c>
      <c r="E13" s="7">
        <f t="shared" si="71"/>
        <v>9</v>
      </c>
      <c r="F13" s="7">
        <f t="shared" si="72"/>
        <v>2022</v>
      </c>
      <c r="G13" s="3" t="s">
        <v>4</v>
      </c>
      <c r="H13" s="101">
        <f t="shared" si="73"/>
        <v>39.289423265612662</v>
      </c>
      <c r="I13" s="102">
        <f t="shared" si="26"/>
        <v>39.310030222265183</v>
      </c>
      <c r="J13" s="101">
        <f t="shared" si="27"/>
        <v>68.165602089062432</v>
      </c>
      <c r="K13" s="101">
        <f t="shared" si="28"/>
        <v>106.62406263063986</v>
      </c>
      <c r="L13" s="11">
        <f t="shared" si="74"/>
        <v>2459838.5069444445</v>
      </c>
      <c r="M13" s="108">
        <f t="shared" si="29"/>
        <v>0.22706384515932912</v>
      </c>
      <c r="N13" s="11">
        <f t="shared" si="30"/>
        <v>7.1672488222829998</v>
      </c>
      <c r="O13" s="5">
        <f t="shared" si="31"/>
        <v>0.15792080984004997</v>
      </c>
      <c r="P13" s="11">
        <f t="shared" si="32"/>
        <v>18421.879363618726</v>
      </c>
      <c r="Q13" s="6">
        <f t="shared" si="33"/>
        <v>2.2614702868997778</v>
      </c>
      <c r="R13" s="13">
        <f t="shared" si="34"/>
        <v>4.3914331585792157</v>
      </c>
      <c r="S13" s="13">
        <f t="shared" si="35"/>
        <v>4.2221660935430299</v>
      </c>
      <c r="T13" s="13">
        <f t="shared" si="36"/>
        <v>0.19161845526530022</v>
      </c>
      <c r="U13" s="13">
        <f t="shared" si="37"/>
        <v>0.27918823091648981</v>
      </c>
      <c r="V13" s="13">
        <f t="shared" si="38"/>
        <v>-8.2527137318207586</v>
      </c>
      <c r="W13" s="8">
        <f t="shared" si="39"/>
        <v>412.26366563809529</v>
      </c>
      <c r="X13" s="13">
        <f t="shared" si="40"/>
        <v>1.0815575035572214</v>
      </c>
      <c r="Y13" s="11">
        <f t="shared" si="41"/>
        <v>61.968680254534306</v>
      </c>
      <c r="Z13" s="13">
        <f t="shared" si="42"/>
        <v>2.6741935386866804E-2</v>
      </c>
      <c r="AA13" s="13">
        <f t="shared" si="43"/>
        <v>0.4697861112306691</v>
      </c>
      <c r="AB13" s="13">
        <f t="shared" si="44"/>
        <v>0.88237523142997976</v>
      </c>
      <c r="AC13" s="13">
        <f t="shared" si="45"/>
        <v>2.6738748169184604E-2</v>
      </c>
      <c r="AD13" s="13">
        <f t="shared" si="46"/>
        <v>0.79894667706419586</v>
      </c>
      <c r="AE13" s="13">
        <f t="shared" si="47"/>
        <v>0.37547998202679861</v>
      </c>
      <c r="AF13" s="13">
        <f t="shared" si="48"/>
        <v>0.92683050397424604</v>
      </c>
      <c r="AG13" s="11">
        <f t="shared" si="49"/>
        <v>22.053981758389728</v>
      </c>
      <c r="AH13" s="13">
        <f t="shared" si="50"/>
        <v>3.9696120394756114</v>
      </c>
      <c r="AI13" s="11">
        <f t="shared" si="51"/>
        <v>307.62306823014882</v>
      </c>
      <c r="AJ13" s="6">
        <f t="shared" si="52"/>
        <v>0.92159885411580023</v>
      </c>
      <c r="AK13" s="13">
        <f t="shared" si="53"/>
        <v>39.993975111862738</v>
      </c>
      <c r="AL13" s="6">
        <f t="shared" si="54"/>
        <v>0.70455184625007883</v>
      </c>
      <c r="AM13" s="6">
        <f t="shared" si="55"/>
        <v>39.289423265612662</v>
      </c>
      <c r="AN13" s="11">
        <f t="shared" si="56"/>
        <v>174.93969812671821</v>
      </c>
      <c r="AO13" s="6">
        <f t="shared" si="57"/>
        <v>173.1360293552147</v>
      </c>
      <c r="AP13" s="6">
        <f t="shared" si="58"/>
        <v>111.15941683183094</v>
      </c>
      <c r="AQ13" s="8">
        <f t="shared" si="59"/>
        <v>68.696260267840131</v>
      </c>
      <c r="AR13" s="109">
        <f t="shared" si="60"/>
        <v>-0.79204392459441098</v>
      </c>
      <c r="AS13" s="109">
        <f t="shared" si="61"/>
        <v>0.23648079255853421</v>
      </c>
      <c r="AT13" s="109">
        <f t="shared" si="62"/>
        <v>286.62406263063986</v>
      </c>
      <c r="AU13" s="10">
        <f t="shared" si="63"/>
        <v>396481.01299747481</v>
      </c>
      <c r="AV13" s="8">
        <f t="shared" si="64"/>
        <v>30.138395631984661</v>
      </c>
      <c r="AW13" s="12"/>
      <c r="AX13" s="110">
        <f t="shared" si="65"/>
        <v>106.6</v>
      </c>
      <c r="AY13" s="111">
        <f t="shared" si="66"/>
        <v>0</v>
      </c>
      <c r="AZ13" s="12"/>
      <c r="BA13" s="14">
        <f t="shared" si="75"/>
        <v>39.299999999999997</v>
      </c>
      <c r="BB13" s="112">
        <f t="shared" si="67"/>
        <v>0</v>
      </c>
      <c r="BC13" s="112">
        <f t="shared" si="68"/>
        <v>0</v>
      </c>
      <c r="BD13" s="12"/>
      <c r="BE13" s="111">
        <f t="shared" si="69"/>
        <v>0</v>
      </c>
      <c r="BF13" s="12"/>
    </row>
    <row r="14" spans="1:58">
      <c r="A14">
        <f t="shared" si="24"/>
        <v>0</v>
      </c>
      <c r="B14" s="106">
        <v>7.6388888888888904E-3</v>
      </c>
      <c r="C14" s="6">
        <f>B14*24</f>
        <v>0.18333333333333338</v>
      </c>
      <c r="D14" s="7">
        <f t="shared" si="70"/>
        <v>16</v>
      </c>
      <c r="E14" s="7">
        <f t="shared" si="71"/>
        <v>9</v>
      </c>
      <c r="F14" s="7">
        <f t="shared" si="72"/>
        <v>2022</v>
      </c>
      <c r="G14" s="3" t="s">
        <v>5</v>
      </c>
      <c r="H14" s="101">
        <f t="shared" si="73"/>
        <v>39.434107767399375</v>
      </c>
      <c r="I14" s="102">
        <f t="shared" si="26"/>
        <v>39.454609589261146</v>
      </c>
      <c r="J14" s="101">
        <f t="shared" si="27"/>
        <v>68.159232646994312</v>
      </c>
      <c r="K14" s="101">
        <f t="shared" si="28"/>
        <v>106.84941372671182</v>
      </c>
      <c r="L14" s="11">
        <f t="shared" si="74"/>
        <v>2459838.5076388889</v>
      </c>
      <c r="M14" s="108">
        <f t="shared" si="29"/>
        <v>0.22706386417218069</v>
      </c>
      <c r="N14" s="11">
        <f t="shared" si="30"/>
        <v>7.4179332847706974</v>
      </c>
      <c r="O14" s="5">
        <f t="shared" si="31"/>
        <v>0.15794622727003116</v>
      </c>
      <c r="P14" s="11">
        <f t="shared" si="32"/>
        <v>18419.589333451935</v>
      </c>
      <c r="Q14" s="6">
        <f t="shared" si="33"/>
        <v>2.2616286390736389</v>
      </c>
      <c r="R14" s="13">
        <f t="shared" si="34"/>
        <v>4.3914451043909137</v>
      </c>
      <c r="S14" s="13">
        <f t="shared" si="35"/>
        <v>4.2223138495833767</v>
      </c>
      <c r="T14" s="13">
        <f t="shared" si="36"/>
        <v>0.19177879950535284</v>
      </c>
      <c r="U14" s="13">
        <f t="shared" si="37"/>
        <v>0.27933805694157854</v>
      </c>
      <c r="V14" s="13">
        <f t="shared" si="38"/>
        <v>-8.2528488996613998</v>
      </c>
      <c r="W14" s="8">
        <f t="shared" si="39"/>
        <v>412.2276043585274</v>
      </c>
      <c r="X14" s="13">
        <f t="shared" si="40"/>
        <v>1.0817061036002753</v>
      </c>
      <c r="Y14" s="11">
        <f t="shared" si="41"/>
        <v>61.977194409836756</v>
      </c>
      <c r="Z14" s="13">
        <f t="shared" si="42"/>
        <v>2.6754691894167914E-2</v>
      </c>
      <c r="AA14" s="13">
        <f t="shared" si="43"/>
        <v>0.46965482475531373</v>
      </c>
      <c r="AB14" s="13">
        <f t="shared" si="44"/>
        <v>0.88244473074847229</v>
      </c>
      <c r="AC14" s="13">
        <f t="shared" si="45"/>
        <v>2.6751500113294007E-2</v>
      </c>
      <c r="AD14" s="13">
        <f t="shared" si="46"/>
        <v>0.79900537103328406</v>
      </c>
      <c r="AE14" s="13">
        <f t="shared" si="47"/>
        <v>0.37551932392890192</v>
      </c>
      <c r="AF14" s="13">
        <f t="shared" si="48"/>
        <v>0.92681456470859391</v>
      </c>
      <c r="AG14" s="11">
        <f t="shared" si="49"/>
        <v>22.056413858241292</v>
      </c>
      <c r="AH14" s="13">
        <f t="shared" si="50"/>
        <v>3.9702010698983168</v>
      </c>
      <c r="AI14" s="11">
        <f t="shared" si="51"/>
        <v>307.86491723629592</v>
      </c>
      <c r="AJ14" s="6">
        <f t="shared" si="52"/>
        <v>0.92159206089662971</v>
      </c>
      <c r="AK14" s="13">
        <f t="shared" si="53"/>
        <v>40.137174909747458</v>
      </c>
      <c r="AL14" s="6">
        <f t="shared" si="54"/>
        <v>0.70306714234808176</v>
      </c>
      <c r="AM14" s="6">
        <f t="shared" si="55"/>
        <v>39.434107767399375</v>
      </c>
      <c r="AN14" s="11">
        <f t="shared" si="56"/>
        <v>174.9403826040143</v>
      </c>
      <c r="AO14" s="6">
        <f t="shared" si="57"/>
        <v>173.13670624788813</v>
      </c>
      <c r="AP14" s="6">
        <f t="shared" si="58"/>
        <v>111.15157522527431</v>
      </c>
      <c r="AQ14" s="8">
        <f t="shared" si="59"/>
        <v>68.704094230373357</v>
      </c>
      <c r="AR14" s="109">
        <f t="shared" si="60"/>
        <v>-0.78946006969774252</v>
      </c>
      <c r="AS14" s="109">
        <f t="shared" si="61"/>
        <v>0.23909516018011304</v>
      </c>
      <c r="AT14" s="109">
        <f t="shared" si="62"/>
        <v>286.84941372671182</v>
      </c>
      <c r="AU14" s="10">
        <f t="shared" si="63"/>
        <v>396483.97816691035</v>
      </c>
      <c r="AV14" s="8">
        <f t="shared" si="64"/>
        <v>30.138170248676374</v>
      </c>
      <c r="AW14" s="12"/>
      <c r="AX14" s="110">
        <f t="shared" si="65"/>
        <v>106.8</v>
      </c>
      <c r="AY14" s="111">
        <f t="shared" si="66"/>
        <v>0</v>
      </c>
      <c r="AZ14" s="12"/>
      <c r="BA14" s="14">
        <f t="shared" si="75"/>
        <v>39.5</v>
      </c>
      <c r="BB14" s="112">
        <f t="shared" si="67"/>
        <v>0</v>
      </c>
      <c r="BC14" s="112">
        <f t="shared" si="68"/>
        <v>0</v>
      </c>
      <c r="BD14" s="12"/>
      <c r="BE14" s="111">
        <f t="shared" si="69"/>
        <v>0</v>
      </c>
      <c r="BF14" s="12"/>
    </row>
    <row r="15" spans="1:58">
      <c r="A15">
        <f t="shared" si="24"/>
        <v>0</v>
      </c>
      <c r="B15" s="106">
        <v>8.3333333333333297E-3</v>
      </c>
      <c r="C15" s="6">
        <f t="shared" si="25"/>
        <v>0.1999999999999999</v>
      </c>
      <c r="D15" s="7">
        <f t="shared" si="70"/>
        <v>16</v>
      </c>
      <c r="E15" s="7">
        <f t="shared" si="71"/>
        <v>9</v>
      </c>
      <c r="F15" s="7">
        <f t="shared" si="72"/>
        <v>2022</v>
      </c>
      <c r="G15" s="3" t="s">
        <v>6</v>
      </c>
      <c r="H15" s="101">
        <f t="shared" si="73"/>
        <v>39.578627395767768</v>
      </c>
      <c r="I15" s="102">
        <f t="shared" si="26"/>
        <v>39.599024833130798</v>
      </c>
      <c r="J15" s="101">
        <f t="shared" si="27"/>
        <v>68.152862969966463</v>
      </c>
      <c r="K15" s="101">
        <f t="shared" si="28"/>
        <v>107.0754150618676</v>
      </c>
      <c r="L15" s="11">
        <f t="shared" si="74"/>
        <v>2459838.5083333333</v>
      </c>
      <c r="M15" s="108">
        <f t="shared" si="29"/>
        <v>0.22706388318503223</v>
      </c>
      <c r="N15" s="11">
        <f t="shared" si="30"/>
        <v>7.668617747258395</v>
      </c>
      <c r="O15" s="5">
        <f t="shared" si="31"/>
        <v>0.1579716446999555</v>
      </c>
      <c r="P15" s="11">
        <f t="shared" si="32"/>
        <v>18417.298840707001</v>
      </c>
      <c r="Q15" s="6">
        <f t="shared" si="33"/>
        <v>2.2617869912471424</v>
      </c>
      <c r="R15" s="13">
        <f t="shared" si="34"/>
        <v>4.3914570502026118</v>
      </c>
      <c r="S15" s="13">
        <f t="shared" si="35"/>
        <v>4.2224616056230087</v>
      </c>
      <c r="T15" s="13">
        <f t="shared" si="36"/>
        <v>0.19193914374540549</v>
      </c>
      <c r="U15" s="13">
        <f t="shared" si="37"/>
        <v>0.27948788064750835</v>
      </c>
      <c r="V15" s="13">
        <f t="shared" si="38"/>
        <v>-8.252984067500611</v>
      </c>
      <c r="W15" s="8">
        <f t="shared" si="39"/>
        <v>412.1915374005855</v>
      </c>
      <c r="X15" s="13">
        <f t="shared" si="40"/>
        <v>1.0818547014003299</v>
      </c>
      <c r="Y15" s="11">
        <f t="shared" si="41"/>
        <v>61.985708436624812</v>
      </c>
      <c r="Z15" s="13">
        <f t="shared" si="42"/>
        <v>2.67674476180659E-2</v>
      </c>
      <c r="AA15" s="13">
        <f t="shared" si="43"/>
        <v>0.46952352991148472</v>
      </c>
      <c r="AB15" s="13">
        <f t="shared" si="44"/>
        <v>0.88251420935496516</v>
      </c>
      <c r="AC15" s="13">
        <f t="shared" si="45"/>
        <v>2.6764251269927694E-2</v>
      </c>
      <c r="AD15" s="13">
        <f t="shared" si="46"/>
        <v>0.7990640463122638</v>
      </c>
      <c r="AE15" s="13">
        <f t="shared" si="47"/>
        <v>0.37555865687070977</v>
      </c>
      <c r="AF15" s="13">
        <f t="shared" si="48"/>
        <v>0.92679862712968475</v>
      </c>
      <c r="AG15" s="11">
        <f t="shared" si="49"/>
        <v>22.058845445986794</v>
      </c>
      <c r="AH15" s="13">
        <f t="shared" si="50"/>
        <v>3.9707901112801189</v>
      </c>
      <c r="AI15" s="11">
        <f t="shared" si="51"/>
        <v>308.10676607805658</v>
      </c>
      <c r="AJ15" s="6">
        <f t="shared" si="52"/>
        <v>0.92158526884042258</v>
      </c>
      <c r="AK15" s="13">
        <f t="shared" si="53"/>
        <v>40.280207203760455</v>
      </c>
      <c r="AL15" s="6">
        <f t="shared" si="54"/>
        <v>0.70157980799268738</v>
      </c>
      <c r="AM15" s="6">
        <f t="shared" si="55"/>
        <v>39.578627395767768</v>
      </c>
      <c r="AN15" s="11">
        <f t="shared" si="56"/>
        <v>174.94106708130676</v>
      </c>
      <c r="AO15" s="6">
        <f t="shared" si="57"/>
        <v>173.13738314080999</v>
      </c>
      <c r="AP15" s="6">
        <f t="shared" si="58"/>
        <v>111.14373375009343</v>
      </c>
      <c r="AQ15" s="8">
        <f t="shared" si="59"/>
        <v>68.711928064363377</v>
      </c>
      <c r="AR15" s="109">
        <f t="shared" si="60"/>
        <v>-0.78686215049847308</v>
      </c>
      <c r="AS15" s="109">
        <f t="shared" si="61"/>
        <v>0.24170086659696904</v>
      </c>
      <c r="AT15" s="109">
        <f t="shared" si="62"/>
        <v>287.0754150618676</v>
      </c>
      <c r="AU15" s="10">
        <f t="shared" si="63"/>
        <v>396486.94290123641</v>
      </c>
      <c r="AV15" s="8">
        <f t="shared" si="64"/>
        <v>30.137944901810972</v>
      </c>
      <c r="AW15" s="12"/>
      <c r="AX15" s="110">
        <f t="shared" si="65"/>
        <v>107.1</v>
      </c>
      <c r="AY15" s="111">
        <f t="shared" si="66"/>
        <v>0</v>
      </c>
      <c r="AZ15" s="12"/>
      <c r="BA15" s="14">
        <f t="shared" si="75"/>
        <v>39.6</v>
      </c>
      <c r="BB15" s="112">
        <f t="shared" si="67"/>
        <v>0</v>
      </c>
      <c r="BC15" s="112">
        <f t="shared" si="68"/>
        <v>0</v>
      </c>
      <c r="BD15" s="12"/>
      <c r="BE15" s="111">
        <f t="shared" si="69"/>
        <v>0</v>
      </c>
      <c r="BF15" s="12"/>
    </row>
    <row r="16" spans="1:58">
      <c r="A16">
        <f t="shared" si="24"/>
        <v>0</v>
      </c>
      <c r="B16" s="106">
        <v>9.0277777777777804E-3</v>
      </c>
      <c r="C16" s="6">
        <f t="shared" si="25"/>
        <v>0.21666666666666673</v>
      </c>
      <c r="D16" s="7">
        <f t="shared" si="70"/>
        <v>16</v>
      </c>
      <c r="E16" s="7">
        <f t="shared" si="71"/>
        <v>9</v>
      </c>
      <c r="F16" s="7">
        <f t="shared" si="72"/>
        <v>2022</v>
      </c>
      <c r="G16" s="114"/>
      <c r="H16" s="101">
        <f t="shared" si="73"/>
        <v>39.722979431447854</v>
      </c>
      <c r="I16" s="102">
        <f t="shared" si="26"/>
        <v>39.743273227482653</v>
      </c>
      <c r="J16" s="101">
        <f t="shared" si="27"/>
        <v>68.146493058083863</v>
      </c>
      <c r="K16" s="101">
        <f t="shared" si="28"/>
        <v>107.30207277884045</v>
      </c>
      <c r="L16" s="11">
        <f t="shared" si="74"/>
        <v>2459838.5090277777</v>
      </c>
      <c r="M16" s="108">
        <f t="shared" si="29"/>
        <v>0.22706390219788378</v>
      </c>
      <c r="N16" s="11">
        <f t="shared" si="30"/>
        <v>7.9193022092804313</v>
      </c>
      <c r="O16" s="5">
        <f t="shared" si="31"/>
        <v>0.15799706212987985</v>
      </c>
      <c r="P16" s="11">
        <f t="shared" si="32"/>
        <v>18415.007885486368</v>
      </c>
      <c r="Q16" s="6">
        <f t="shared" si="33"/>
        <v>2.261945343420646</v>
      </c>
      <c r="R16" s="13">
        <f t="shared" si="34"/>
        <v>4.3914689960142876</v>
      </c>
      <c r="S16" s="13">
        <f t="shared" si="35"/>
        <v>4.2226093616626406</v>
      </c>
      <c r="T16" s="13">
        <f t="shared" si="36"/>
        <v>0.19209948798510096</v>
      </c>
      <c r="U16" s="13">
        <f t="shared" si="37"/>
        <v>0.27963770203435628</v>
      </c>
      <c r="V16" s="13">
        <f t="shared" si="38"/>
        <v>-8.253119235340181</v>
      </c>
      <c r="W16" s="8">
        <f t="shared" si="39"/>
        <v>412.15546476472917</v>
      </c>
      <c r="X16" s="13">
        <f t="shared" si="40"/>
        <v>1.0820032969582392</v>
      </c>
      <c r="Y16" s="11">
        <f t="shared" si="41"/>
        <v>61.994222334947409</v>
      </c>
      <c r="Z16" s="13">
        <f t="shared" si="42"/>
        <v>2.6780202558305169E-2</v>
      </c>
      <c r="AA16" s="13">
        <f t="shared" si="43"/>
        <v>0.46939222670187525</v>
      </c>
      <c r="AB16" s="13">
        <f t="shared" si="44"/>
        <v>0.88258366724922444</v>
      </c>
      <c r="AC16" s="13">
        <f t="shared" si="45"/>
        <v>2.6777001638828887E-2</v>
      </c>
      <c r="AD16" s="13">
        <f t="shared" si="46"/>
        <v>0.79912270290102261</v>
      </c>
      <c r="AE16" s="13">
        <f t="shared" si="47"/>
        <v>0.37559798085189361</v>
      </c>
      <c r="AF16" s="13">
        <f t="shared" si="48"/>
        <v>0.92678269123887969</v>
      </c>
      <c r="AG16" s="11">
        <f t="shared" si="49"/>
        <v>22.061276521583874</v>
      </c>
      <c r="AH16" s="13">
        <f t="shared" si="50"/>
        <v>3.9713791636225717</v>
      </c>
      <c r="AI16" s="11">
        <f t="shared" si="51"/>
        <v>308.34861475494188</v>
      </c>
      <c r="AJ16" s="6">
        <f t="shared" si="52"/>
        <v>0.92157847794730985</v>
      </c>
      <c r="AK16" s="13">
        <f t="shared" si="53"/>
        <v>40.423069327057355</v>
      </c>
      <c r="AL16" s="6">
        <f t="shared" si="54"/>
        <v>0.70008989560950241</v>
      </c>
      <c r="AM16" s="6">
        <f t="shared" si="55"/>
        <v>39.722979431447854</v>
      </c>
      <c r="AN16" s="11">
        <f t="shared" si="56"/>
        <v>174.94175155860285</v>
      </c>
      <c r="AO16" s="6">
        <f t="shared" si="57"/>
        <v>173.13806003398759</v>
      </c>
      <c r="AP16" s="6">
        <f t="shared" si="58"/>
        <v>111.13589240625042</v>
      </c>
      <c r="AQ16" s="8">
        <f t="shared" si="59"/>
        <v>68.719761769848034</v>
      </c>
      <c r="AR16" s="109">
        <f t="shared" si="60"/>
        <v>-0.78425021331846079</v>
      </c>
      <c r="AS16" s="109">
        <f t="shared" si="61"/>
        <v>0.24429786485874697</v>
      </c>
      <c r="AT16" s="109">
        <f t="shared" si="62"/>
        <v>287.30207277884045</v>
      </c>
      <c r="AU16" s="10">
        <f t="shared" si="63"/>
        <v>396489.90720036894</v>
      </c>
      <c r="AV16" s="8">
        <f t="shared" si="64"/>
        <v>30.137719591393292</v>
      </c>
      <c r="AW16" s="12"/>
      <c r="AX16" s="110">
        <f t="shared" si="65"/>
        <v>107.3</v>
      </c>
      <c r="AY16" s="111">
        <f t="shared" si="66"/>
        <v>0</v>
      </c>
      <c r="AZ16" s="12"/>
      <c r="BA16" s="14">
        <f t="shared" si="75"/>
        <v>39.700000000000003</v>
      </c>
      <c r="BB16" s="112">
        <f t="shared" si="67"/>
        <v>0</v>
      </c>
      <c r="BC16" s="112">
        <f t="shared" si="68"/>
        <v>0</v>
      </c>
      <c r="BD16" s="12"/>
      <c r="BE16" s="111">
        <f t="shared" si="69"/>
        <v>0</v>
      </c>
      <c r="BF16" s="12"/>
    </row>
    <row r="17" spans="1:58">
      <c r="A17">
        <f t="shared" si="24"/>
        <v>0</v>
      </c>
      <c r="B17" s="106">
        <v>9.7222222222222206E-3</v>
      </c>
      <c r="C17" s="6">
        <f t="shared" si="25"/>
        <v>0.23333333333333328</v>
      </c>
      <c r="D17" s="7">
        <f t="shared" si="70"/>
        <v>16</v>
      </c>
      <c r="E17" s="7">
        <f t="shared" si="71"/>
        <v>9</v>
      </c>
      <c r="F17" s="7">
        <f t="shared" si="72"/>
        <v>2022</v>
      </c>
      <c r="G17"/>
      <c r="H17" s="101">
        <f t="shared" si="73"/>
        <v>39.867161134418197</v>
      </c>
      <c r="I17" s="102">
        <f t="shared" si="26"/>
        <v>39.887352025288855</v>
      </c>
      <c r="J17" s="101">
        <f t="shared" si="27"/>
        <v>68.140122911443285</v>
      </c>
      <c r="K17" s="101">
        <f t="shared" si="28"/>
        <v>107.52939305760304</v>
      </c>
      <c r="L17" s="11">
        <f t="shared" si="74"/>
        <v>2459838.5097222221</v>
      </c>
      <c r="M17" s="108">
        <f t="shared" si="29"/>
        <v>0.22706392121073535</v>
      </c>
      <c r="N17" s="11">
        <f t="shared" si="30"/>
        <v>8.1699866717681289</v>
      </c>
      <c r="O17" s="5">
        <f t="shared" si="31"/>
        <v>0.15802247955986104</v>
      </c>
      <c r="P17" s="11">
        <f t="shared" si="32"/>
        <v>18412.716467889295</v>
      </c>
      <c r="Q17" s="6">
        <f t="shared" si="33"/>
        <v>2.2621036955945066</v>
      </c>
      <c r="R17" s="13">
        <f t="shared" si="34"/>
        <v>4.3914809418259857</v>
      </c>
      <c r="S17" s="13">
        <f t="shared" si="35"/>
        <v>4.2227571177026304</v>
      </c>
      <c r="T17" s="13">
        <f t="shared" si="36"/>
        <v>0.19225983222551074</v>
      </c>
      <c r="U17" s="13">
        <f t="shared" si="37"/>
        <v>0.27978752110361804</v>
      </c>
      <c r="V17" s="13">
        <f t="shared" si="38"/>
        <v>-8.2532544031797492</v>
      </c>
      <c r="W17" s="8">
        <f t="shared" si="39"/>
        <v>412.11938645203861</v>
      </c>
      <c r="X17" s="13">
        <f t="shared" si="40"/>
        <v>1.0821518902748413</v>
      </c>
      <c r="Y17" s="11">
        <f t="shared" si="41"/>
        <v>62.002736104852559</v>
      </c>
      <c r="Z17" s="13">
        <f t="shared" si="42"/>
        <v>2.679295671475565E-2</v>
      </c>
      <c r="AA17" s="13">
        <f t="shared" si="43"/>
        <v>0.46926091512919021</v>
      </c>
      <c r="AB17" s="13">
        <f t="shared" si="44"/>
        <v>0.88265310443100597</v>
      </c>
      <c r="AC17" s="13">
        <f t="shared" si="45"/>
        <v>2.6789751219866289E-2</v>
      </c>
      <c r="AD17" s="13">
        <f t="shared" si="46"/>
        <v>0.79918134079938885</v>
      </c>
      <c r="AE17" s="13">
        <f t="shared" si="47"/>
        <v>0.37563729587223593</v>
      </c>
      <c r="AF17" s="13">
        <f t="shared" si="48"/>
        <v>0.92676675703749445</v>
      </c>
      <c r="AG17" s="11">
        <f t="shared" si="49"/>
        <v>22.063707084997056</v>
      </c>
      <c r="AH17" s="13">
        <f t="shared" si="50"/>
        <v>3.9719682269270562</v>
      </c>
      <c r="AI17" s="11">
        <f t="shared" si="51"/>
        <v>308.59046326786228</v>
      </c>
      <c r="AJ17" s="6">
        <f t="shared" si="52"/>
        <v>0.92157168821742652</v>
      </c>
      <c r="AK17" s="13">
        <f t="shared" si="53"/>
        <v>40.565758592520872</v>
      </c>
      <c r="AL17" s="6">
        <f t="shared" si="54"/>
        <v>0.69859745810267682</v>
      </c>
      <c r="AM17" s="6">
        <f t="shared" si="55"/>
        <v>39.867161134418197</v>
      </c>
      <c r="AN17" s="11">
        <f t="shared" si="56"/>
        <v>174.94243603589894</v>
      </c>
      <c r="AO17" s="6">
        <f t="shared" si="57"/>
        <v>173.13873692741726</v>
      </c>
      <c r="AP17" s="6">
        <f t="shared" si="58"/>
        <v>111.12805119369725</v>
      </c>
      <c r="AQ17" s="8">
        <f t="shared" si="59"/>
        <v>68.727595346875319</v>
      </c>
      <c r="AR17" s="109">
        <f t="shared" si="60"/>
        <v>-0.78162430471404831</v>
      </c>
      <c r="AS17" s="109">
        <f t="shared" si="61"/>
        <v>0.24688610818561116</v>
      </c>
      <c r="AT17" s="109">
        <f t="shared" si="62"/>
        <v>287.52939305760304</v>
      </c>
      <c r="AU17" s="10">
        <f t="shared" si="63"/>
        <v>396492.87106422277</v>
      </c>
      <c r="AV17" s="8">
        <f t="shared" si="64"/>
        <v>30.137494317428253</v>
      </c>
      <c r="AW17" s="12"/>
      <c r="AX17" s="110">
        <f t="shared" si="65"/>
        <v>107.5</v>
      </c>
      <c r="AY17" s="111">
        <f t="shared" si="66"/>
        <v>0</v>
      </c>
      <c r="AZ17" s="12"/>
      <c r="BA17" s="14">
        <f t="shared" si="75"/>
        <v>39.9</v>
      </c>
      <c r="BB17" s="112">
        <f t="shared" si="67"/>
        <v>0</v>
      </c>
      <c r="BC17" s="112">
        <f t="shared" si="68"/>
        <v>0</v>
      </c>
      <c r="BD17" s="12"/>
      <c r="BE17" s="111">
        <f t="shared" si="69"/>
        <v>0</v>
      </c>
      <c r="BF17" s="12"/>
    </row>
    <row r="18" spans="1:58">
      <c r="A18">
        <f t="shared" si="24"/>
        <v>0</v>
      </c>
      <c r="B18" s="106">
        <v>1.0416666666666701E-2</v>
      </c>
      <c r="C18" s="6">
        <f t="shared" si="25"/>
        <v>0.25000000000000083</v>
      </c>
      <c r="D18" s="7">
        <f t="shared" si="70"/>
        <v>16</v>
      </c>
      <c r="E18" s="7">
        <f t="shared" si="71"/>
        <v>9</v>
      </c>
      <c r="F18" s="7">
        <f t="shared" si="72"/>
        <v>2022</v>
      </c>
      <c r="G18" s="12"/>
      <c r="H18" s="101">
        <f t="shared" si="73"/>
        <v>40.011169742023597</v>
      </c>
      <c r="I18" s="102">
        <f t="shared" si="26"/>
        <v>40.031258457002153</v>
      </c>
      <c r="J18" s="101">
        <f t="shared" si="27"/>
        <v>68.133752530191785</v>
      </c>
      <c r="K18" s="101">
        <f t="shared" si="28"/>
        <v>107.75738211276985</v>
      </c>
      <c r="L18" s="11">
        <f t="shared" si="74"/>
        <v>2459838.5104166665</v>
      </c>
      <c r="M18" s="108">
        <f t="shared" si="29"/>
        <v>0.22706394022358689</v>
      </c>
      <c r="N18" s="11">
        <f t="shared" si="30"/>
        <v>8.4206711342558265</v>
      </c>
      <c r="O18" s="5">
        <f t="shared" si="31"/>
        <v>0.15804789698978539</v>
      </c>
      <c r="P18" s="11">
        <f t="shared" si="32"/>
        <v>18410.424588026472</v>
      </c>
      <c r="Q18" s="6">
        <f t="shared" si="33"/>
        <v>2.2622620477683677</v>
      </c>
      <c r="R18" s="13">
        <f t="shared" si="34"/>
        <v>4.3914928876376838</v>
      </c>
      <c r="S18" s="13">
        <f t="shared" si="35"/>
        <v>4.2229048737426194</v>
      </c>
      <c r="T18" s="13">
        <f t="shared" si="36"/>
        <v>0.19242017646520623</v>
      </c>
      <c r="U18" s="13">
        <f t="shared" si="37"/>
        <v>0.27993733785433517</v>
      </c>
      <c r="V18" s="13">
        <f t="shared" si="38"/>
        <v>-8.2533895710200333</v>
      </c>
      <c r="W18" s="8">
        <f t="shared" si="39"/>
        <v>412.08330246326943</v>
      </c>
      <c r="X18" s="13">
        <f t="shared" si="40"/>
        <v>1.0823004813499584</v>
      </c>
      <c r="Y18" s="11">
        <f t="shared" si="41"/>
        <v>62.01124974633008</v>
      </c>
      <c r="Z18" s="13">
        <f t="shared" si="42"/>
        <v>2.6805710087073904E-2</v>
      </c>
      <c r="AA18" s="13">
        <f t="shared" si="43"/>
        <v>0.4691295951970344</v>
      </c>
      <c r="AB18" s="13">
        <f t="shared" si="44"/>
        <v>0.88272252089959502</v>
      </c>
      <c r="AC18" s="13">
        <f t="shared" si="45"/>
        <v>2.6802500012695317E-2</v>
      </c>
      <c r="AD18" s="13">
        <f t="shared" si="46"/>
        <v>0.79923996000684361</v>
      </c>
      <c r="AE18" s="13">
        <f t="shared" si="47"/>
        <v>0.37567660193113622</v>
      </c>
      <c r="AF18" s="13">
        <f t="shared" si="48"/>
        <v>0.92675082452700019</v>
      </c>
      <c r="AG18" s="11">
        <f t="shared" si="49"/>
        <v>22.066137136167153</v>
      </c>
      <c r="AH18" s="13">
        <f t="shared" si="50"/>
        <v>3.9725573011910336</v>
      </c>
      <c r="AI18" s="11">
        <f t="shared" si="51"/>
        <v>308.83231161639031</v>
      </c>
      <c r="AJ18" s="6">
        <f t="shared" si="52"/>
        <v>0.92156489965093824</v>
      </c>
      <c r="AK18" s="13">
        <f t="shared" si="53"/>
        <v>40.708272290898186</v>
      </c>
      <c r="AL18" s="6">
        <f t="shared" si="54"/>
        <v>0.69710254887459167</v>
      </c>
      <c r="AM18" s="6">
        <f t="shared" si="55"/>
        <v>40.011169742023597</v>
      </c>
      <c r="AN18" s="11">
        <f t="shared" si="56"/>
        <v>174.94312051319503</v>
      </c>
      <c r="AO18" s="6">
        <f t="shared" si="57"/>
        <v>173.139413821099</v>
      </c>
      <c r="AP18" s="6">
        <f t="shared" si="58"/>
        <v>111.12021011244785</v>
      </c>
      <c r="AQ18" s="8">
        <f t="shared" si="59"/>
        <v>68.735428795431332</v>
      </c>
      <c r="AR18" s="109">
        <f t="shared" si="60"/>
        <v>-0.77898447150478378</v>
      </c>
      <c r="AS18" s="109">
        <f t="shared" si="61"/>
        <v>0.24946554993971909</v>
      </c>
      <c r="AT18" s="109">
        <f t="shared" si="62"/>
        <v>287.75738211276985</v>
      </c>
      <c r="AU18" s="10">
        <f t="shared" si="63"/>
        <v>396495.83449269889</v>
      </c>
      <c r="AV18" s="8">
        <f t="shared" si="64"/>
        <v>30.137269079921804</v>
      </c>
      <c r="AW18" s="12"/>
      <c r="AX18" s="110">
        <f t="shared" si="65"/>
        <v>107.8</v>
      </c>
      <c r="AY18" s="111">
        <f t="shared" si="66"/>
        <v>0</v>
      </c>
      <c r="AZ18" s="12"/>
      <c r="BA18" s="14">
        <f t="shared" si="75"/>
        <v>40</v>
      </c>
      <c r="BB18" s="112">
        <f t="shared" si="67"/>
        <v>0</v>
      </c>
      <c r="BC18" s="112">
        <f t="shared" si="68"/>
        <v>0</v>
      </c>
      <c r="BD18" s="12"/>
      <c r="BE18" s="111">
        <f t="shared" si="69"/>
        <v>0</v>
      </c>
      <c r="BF18" s="12"/>
    </row>
    <row r="19" spans="1:58">
      <c r="A19">
        <f t="shared" si="24"/>
        <v>0</v>
      </c>
      <c r="B19" s="106">
        <v>1.1111111111111099E-2</v>
      </c>
      <c r="C19" s="6">
        <f t="shared" si="25"/>
        <v>0.26666666666666639</v>
      </c>
      <c r="D19" s="7">
        <f t="shared" si="70"/>
        <v>16</v>
      </c>
      <c r="E19" s="7">
        <f t="shared" si="71"/>
        <v>9</v>
      </c>
      <c r="F19" s="7">
        <f t="shared" si="72"/>
        <v>2022</v>
      </c>
      <c r="G19" s="12"/>
      <c r="H19" s="101">
        <f t="shared" si="73"/>
        <v>40.155002469782758</v>
      </c>
      <c r="I19" s="102">
        <f t="shared" si="26"/>
        <v>40.174989731361087</v>
      </c>
      <c r="J19" s="101">
        <f t="shared" si="27"/>
        <v>68.127381914409867</v>
      </c>
      <c r="K19" s="101">
        <f t="shared" si="28"/>
        <v>107.98604619513367</v>
      </c>
      <c r="L19" s="11">
        <f t="shared" si="74"/>
        <v>2459838.5111111109</v>
      </c>
      <c r="M19" s="108">
        <f t="shared" si="29"/>
        <v>0.22706395923643846</v>
      </c>
      <c r="N19" s="11">
        <f t="shared" si="30"/>
        <v>8.6713555967435241</v>
      </c>
      <c r="O19" s="5">
        <f t="shared" si="31"/>
        <v>0.15807331441976658</v>
      </c>
      <c r="P19" s="11">
        <f t="shared" si="32"/>
        <v>18408.132246001973</v>
      </c>
      <c r="Q19" s="6">
        <f t="shared" si="33"/>
        <v>2.2624203999422283</v>
      </c>
      <c r="R19" s="13">
        <f t="shared" si="34"/>
        <v>4.3915048334493818</v>
      </c>
      <c r="S19" s="13">
        <f t="shared" si="35"/>
        <v>4.2230526297826083</v>
      </c>
      <c r="T19" s="13">
        <f t="shared" si="36"/>
        <v>0.19258052070525886</v>
      </c>
      <c r="U19" s="13">
        <f t="shared" si="37"/>
        <v>0.28008715228802666</v>
      </c>
      <c r="V19" s="13">
        <f t="shared" si="38"/>
        <v>-8.2535247388599586</v>
      </c>
      <c r="W19" s="8">
        <f t="shared" si="39"/>
        <v>412.04721279970096</v>
      </c>
      <c r="X19" s="13">
        <f t="shared" si="40"/>
        <v>1.08244907018481</v>
      </c>
      <c r="Y19" s="11">
        <f t="shared" si="41"/>
        <v>62.019763259449846</v>
      </c>
      <c r="Z19" s="13">
        <f t="shared" si="42"/>
        <v>2.6818462675132881E-2</v>
      </c>
      <c r="AA19" s="13">
        <f t="shared" si="43"/>
        <v>0.46899826690777596</v>
      </c>
      <c r="AB19" s="13">
        <f t="shared" si="44"/>
        <v>0.88279191665492684</v>
      </c>
      <c r="AC19" s="13">
        <f t="shared" si="45"/>
        <v>2.6815248017187699E-2</v>
      </c>
      <c r="AD19" s="13">
        <f t="shared" si="46"/>
        <v>0.79929856052337878</v>
      </c>
      <c r="AE19" s="13">
        <f t="shared" si="47"/>
        <v>0.37571589902845104</v>
      </c>
      <c r="AF19" s="13">
        <f t="shared" si="48"/>
        <v>0.92673489370868234</v>
      </c>
      <c r="AG19" s="11">
        <f t="shared" si="49"/>
        <v>22.068566675063263</v>
      </c>
      <c r="AH19" s="13">
        <f t="shared" si="50"/>
        <v>3.9731463864174192</v>
      </c>
      <c r="AI19" s="11">
        <f t="shared" si="51"/>
        <v>309.07415980048222</v>
      </c>
      <c r="AJ19" s="6">
        <f t="shared" si="52"/>
        <v>0.92155811224799511</v>
      </c>
      <c r="AK19" s="13">
        <f t="shared" si="53"/>
        <v>40.850607691600601</v>
      </c>
      <c r="AL19" s="6">
        <f t="shared" si="54"/>
        <v>0.69560522181784001</v>
      </c>
      <c r="AM19" s="6">
        <f t="shared" si="55"/>
        <v>40.155002469782758</v>
      </c>
      <c r="AN19" s="11">
        <f t="shared" si="56"/>
        <v>174.9438049904893</v>
      </c>
      <c r="AO19" s="6">
        <f t="shared" si="57"/>
        <v>173.14009071503102</v>
      </c>
      <c r="AP19" s="6">
        <f t="shared" si="58"/>
        <v>111.11236916243422</v>
      </c>
      <c r="AQ19" s="8">
        <f t="shared" si="59"/>
        <v>68.743262115584002</v>
      </c>
      <c r="AR19" s="109">
        <f t="shared" si="60"/>
        <v>-0.77633076075403151</v>
      </c>
      <c r="AS19" s="109">
        <f t="shared" si="61"/>
        <v>0.25203614364413141</v>
      </c>
      <c r="AT19" s="109">
        <f t="shared" si="62"/>
        <v>287.98604619513367</v>
      </c>
      <c r="AU19" s="10">
        <f t="shared" si="63"/>
        <v>396498.79748570535</v>
      </c>
      <c r="AV19" s="8">
        <f t="shared" si="64"/>
        <v>30.137043878879389</v>
      </c>
      <c r="AW19" s="12"/>
      <c r="AX19" s="110">
        <f t="shared" si="65"/>
        <v>108</v>
      </c>
      <c r="AY19" s="111">
        <f t="shared" si="66"/>
        <v>0</v>
      </c>
      <c r="AZ19" s="12"/>
      <c r="BA19" s="14">
        <f t="shared" si="75"/>
        <v>40.200000000000003</v>
      </c>
      <c r="BB19" s="112">
        <f t="shared" si="67"/>
        <v>0</v>
      </c>
      <c r="BC19" s="112">
        <f t="shared" si="68"/>
        <v>0</v>
      </c>
      <c r="BD19" s="12"/>
      <c r="BE19" s="111">
        <f t="shared" si="69"/>
        <v>0</v>
      </c>
      <c r="BF19" s="12"/>
    </row>
    <row r="20" spans="1:58">
      <c r="A20">
        <f t="shared" si="24"/>
        <v>0</v>
      </c>
      <c r="B20" s="106">
        <v>1.18055555555556E-2</v>
      </c>
      <c r="C20" s="6">
        <f>B20*24</f>
        <v>0.28333333333333444</v>
      </c>
      <c r="D20" s="7">
        <f t="shared" si="70"/>
        <v>16</v>
      </c>
      <c r="E20" s="7">
        <f t="shared" si="71"/>
        <v>9</v>
      </c>
      <c r="F20" s="7">
        <f t="shared" si="72"/>
        <v>2022</v>
      </c>
      <c r="G20" s="12"/>
      <c r="H20" s="101">
        <f t="shared" si="73"/>
        <v>40.29865660720003</v>
      </c>
      <c r="I20" s="102">
        <f t="shared" si="26"/>
        <v>40.318543131132785</v>
      </c>
      <c r="J20" s="101">
        <f t="shared" si="27"/>
        <v>68.121011059988263</v>
      </c>
      <c r="K20" s="101">
        <f t="shared" si="28"/>
        <v>108.21539174541056</v>
      </c>
      <c r="L20" s="11">
        <f t="shared" si="74"/>
        <v>2459838.5118055558</v>
      </c>
      <c r="M20" s="108">
        <f t="shared" si="29"/>
        <v>0.22706397824930274</v>
      </c>
      <c r="N20" s="11">
        <f t="shared" si="30"/>
        <v>8.9220402273349464</v>
      </c>
      <c r="O20" s="5">
        <f t="shared" si="31"/>
        <v>0.1580987318666871</v>
      </c>
      <c r="P20" s="11">
        <f t="shared" si="32"/>
        <v>18405.83944039141</v>
      </c>
      <c r="Q20" s="6">
        <f t="shared" si="33"/>
        <v>2.2625787522218079</v>
      </c>
      <c r="R20" s="13">
        <f t="shared" si="34"/>
        <v>4.3915167792690939</v>
      </c>
      <c r="S20" s="13">
        <f t="shared" si="35"/>
        <v>4.2232003859215306</v>
      </c>
      <c r="T20" s="13">
        <f t="shared" si="36"/>
        <v>0.19274086505281599</v>
      </c>
      <c r="U20" s="13">
        <f t="shared" si="37"/>
        <v>0.28023696450526314</v>
      </c>
      <c r="V20" s="13">
        <f t="shared" si="38"/>
        <v>-8.2536599067902454</v>
      </c>
      <c r="W20" s="8">
        <f t="shared" si="39"/>
        <v>412.01111743806422</v>
      </c>
      <c r="X20" s="13">
        <f t="shared" si="40"/>
        <v>1.0825976568785658</v>
      </c>
      <c r="Y20" s="11">
        <f t="shared" si="41"/>
        <v>62.028276649893854</v>
      </c>
      <c r="Z20" s="13">
        <f t="shared" si="42"/>
        <v>2.683121448723319E-2</v>
      </c>
      <c r="AA20" s="13">
        <f t="shared" si="43"/>
        <v>0.46886693017720005</v>
      </c>
      <c r="AB20" s="13">
        <f t="shared" si="44"/>
        <v>0.88286129174266281</v>
      </c>
      <c r="AC20" s="13">
        <f t="shared" si="45"/>
        <v>2.6827995241639781E-2</v>
      </c>
      <c r="AD20" s="13">
        <f t="shared" si="46"/>
        <v>0.7993571423875887</v>
      </c>
      <c r="AE20" s="13">
        <f t="shared" si="47"/>
        <v>0.37575518718995327</v>
      </c>
      <c r="AF20" s="13">
        <f t="shared" si="48"/>
        <v>0.92671896457331826</v>
      </c>
      <c r="AG20" s="11">
        <f t="shared" si="49"/>
        <v>22.070995703256774</v>
      </c>
      <c r="AH20" s="13">
        <f t="shared" si="50"/>
        <v>3.9737354829974523</v>
      </c>
      <c r="AI20" s="11">
        <f t="shared" si="51"/>
        <v>309.31600798237315</v>
      </c>
      <c r="AJ20" s="6">
        <f t="shared" si="52"/>
        <v>0.92155132600421441</v>
      </c>
      <c r="AK20" s="13">
        <f t="shared" si="53"/>
        <v>40.992762137513864</v>
      </c>
      <c r="AL20" s="6">
        <f t="shared" si="54"/>
        <v>0.69410553031383582</v>
      </c>
      <c r="AM20" s="6">
        <f t="shared" si="55"/>
        <v>40.29865660720003</v>
      </c>
      <c r="AN20" s="11">
        <f t="shared" si="56"/>
        <v>174.94448946824377</v>
      </c>
      <c r="AO20" s="6">
        <f t="shared" si="57"/>
        <v>173.14076760967023</v>
      </c>
      <c r="AP20" s="6">
        <f t="shared" si="58"/>
        <v>111.10452833843206</v>
      </c>
      <c r="AQ20" s="8">
        <f t="shared" si="59"/>
        <v>68.751095312552579</v>
      </c>
      <c r="AR20" s="109">
        <f t="shared" si="60"/>
        <v>-0.77366321797772852</v>
      </c>
      <c r="AS20" s="109">
        <f t="shared" si="61"/>
        <v>0.25459784469604912</v>
      </c>
      <c r="AT20" s="109">
        <f t="shared" si="62"/>
        <v>288.21539174541056</v>
      </c>
      <c r="AU20" s="10">
        <f t="shared" si="63"/>
        <v>396501.76004512911</v>
      </c>
      <c r="AV20" s="8">
        <f t="shared" si="64"/>
        <v>30.136818714156025</v>
      </c>
      <c r="AW20" s="12"/>
      <c r="AX20" s="110">
        <f t="shared" si="65"/>
        <v>108.2</v>
      </c>
      <c r="AY20" s="111">
        <f t="shared" si="66"/>
        <v>0</v>
      </c>
      <c r="AZ20" s="12"/>
      <c r="BA20" s="14">
        <f t="shared" si="75"/>
        <v>40.299999999999997</v>
      </c>
      <c r="BB20" s="112">
        <f t="shared" si="67"/>
        <v>0</v>
      </c>
      <c r="BC20" s="112">
        <f t="shared" si="68"/>
        <v>0</v>
      </c>
      <c r="BD20" s="12"/>
      <c r="BE20" s="111">
        <f t="shared" si="69"/>
        <v>0</v>
      </c>
      <c r="BF20" s="12"/>
    </row>
    <row r="21" spans="1:58">
      <c r="A21">
        <f t="shared" si="24"/>
        <v>0</v>
      </c>
      <c r="B21" s="106">
        <v>1.2500000000000001E-2</v>
      </c>
      <c r="C21" s="6">
        <f t="shared" si="25"/>
        <v>0.30000000000000004</v>
      </c>
      <c r="D21" s="7">
        <f t="shared" si="70"/>
        <v>16</v>
      </c>
      <c r="E21" s="7">
        <f t="shared" si="71"/>
        <v>9</v>
      </c>
      <c r="F21" s="7">
        <f t="shared" si="72"/>
        <v>2022</v>
      </c>
      <c r="G21" s="12"/>
      <c r="H21" s="101">
        <f t="shared" si="73"/>
        <v>40.442129131941037</v>
      </c>
      <c r="I21" s="102">
        <f t="shared" si="26"/>
        <v>40.461915627556884</v>
      </c>
      <c r="J21" s="101">
        <f t="shared" si="27"/>
        <v>68.1146399755267</v>
      </c>
      <c r="K21" s="101">
        <f t="shared" si="28"/>
        <v>108.44542477781943</v>
      </c>
      <c r="L21" s="11">
        <f t="shared" si="74"/>
        <v>2459838.5125000002</v>
      </c>
      <c r="M21" s="108">
        <f t="shared" si="29"/>
        <v>0.22706399726215432</v>
      </c>
      <c r="N21" s="11">
        <f t="shared" si="30"/>
        <v>9.1727246893569827</v>
      </c>
      <c r="O21" s="5">
        <f t="shared" si="31"/>
        <v>0.15812414929666829</v>
      </c>
      <c r="P21" s="11">
        <f t="shared" si="32"/>
        <v>18403.546174358398</v>
      </c>
      <c r="Q21" s="6">
        <f t="shared" si="33"/>
        <v>2.2627371043956686</v>
      </c>
      <c r="R21" s="13">
        <f t="shared" si="34"/>
        <v>4.391528725080792</v>
      </c>
      <c r="S21" s="13">
        <f t="shared" si="35"/>
        <v>4.2233481419615195</v>
      </c>
      <c r="T21" s="13">
        <f t="shared" si="36"/>
        <v>0.19290120929286861</v>
      </c>
      <c r="U21" s="13">
        <f t="shared" si="37"/>
        <v>0.28038677430552961</v>
      </c>
      <c r="V21" s="13">
        <f t="shared" si="38"/>
        <v>-8.2537950746301707</v>
      </c>
      <c r="W21" s="8">
        <f t="shared" si="39"/>
        <v>411.97501642759437</v>
      </c>
      <c r="X21" s="13">
        <f t="shared" si="40"/>
        <v>1.0827462412336977</v>
      </c>
      <c r="Y21" s="11">
        <f t="shared" si="41"/>
        <v>62.036789906344588</v>
      </c>
      <c r="Z21" s="13">
        <f t="shared" si="42"/>
        <v>2.6843965506047458E-2</v>
      </c>
      <c r="AA21" s="13">
        <f t="shared" si="43"/>
        <v>0.46873558518335057</v>
      </c>
      <c r="AB21" s="13">
        <f t="shared" si="44"/>
        <v>0.8829306460699472</v>
      </c>
      <c r="AC21" s="13">
        <f t="shared" si="45"/>
        <v>2.684074166872916E-2</v>
      </c>
      <c r="AD21" s="13">
        <f t="shared" si="46"/>
        <v>0.79941570552116803</v>
      </c>
      <c r="AE21" s="13">
        <f t="shared" si="47"/>
        <v>0.37579446636281783</v>
      </c>
      <c r="AF21" s="13">
        <f t="shared" si="48"/>
        <v>0.92670303714355284</v>
      </c>
      <c r="AG21" s="11">
        <f t="shared" si="49"/>
        <v>22.073424217459671</v>
      </c>
      <c r="AH21" s="13">
        <f t="shared" si="50"/>
        <v>3.9743245901462005</v>
      </c>
      <c r="AI21" s="11">
        <f t="shared" si="51"/>
        <v>309.55785583716397</v>
      </c>
      <c r="AJ21" s="6">
        <f t="shared" si="52"/>
        <v>0.92154454092881322</v>
      </c>
      <c r="AK21" s="13">
        <f t="shared" si="53"/>
        <v>41.134732663204765</v>
      </c>
      <c r="AL21" s="6">
        <f t="shared" si="54"/>
        <v>0.69260353126372498</v>
      </c>
      <c r="AM21" s="6">
        <f t="shared" si="55"/>
        <v>40.442129131941037</v>
      </c>
      <c r="AN21" s="11">
        <f t="shared" si="56"/>
        <v>174.94517394553804</v>
      </c>
      <c r="AO21" s="6">
        <f t="shared" si="57"/>
        <v>173.14144450410646</v>
      </c>
      <c r="AP21" s="6">
        <f t="shared" si="58"/>
        <v>111.09668765085826</v>
      </c>
      <c r="AQ21" s="8">
        <f t="shared" si="59"/>
        <v>68.758928375930282</v>
      </c>
      <c r="AR21" s="109">
        <f t="shared" si="60"/>
        <v>-0.77098189431576081</v>
      </c>
      <c r="AS21" s="109">
        <f t="shared" si="61"/>
        <v>0.25715060349416469</v>
      </c>
      <c r="AT21" s="109">
        <f t="shared" si="62"/>
        <v>288.44542477781943</v>
      </c>
      <c r="AU21" s="10">
        <f t="shared" si="63"/>
        <v>396504.72216691973</v>
      </c>
      <c r="AV21" s="8">
        <f t="shared" si="64"/>
        <v>30.136593586058009</v>
      </c>
      <c r="AW21" s="12"/>
      <c r="AX21" s="110">
        <f t="shared" si="65"/>
        <v>108.4</v>
      </c>
      <c r="AY21" s="111">
        <f t="shared" si="66"/>
        <v>0</v>
      </c>
      <c r="AZ21" s="12"/>
      <c r="BA21" s="14">
        <f t="shared" si="75"/>
        <v>40.5</v>
      </c>
      <c r="BB21" s="112">
        <f t="shared" si="67"/>
        <v>0</v>
      </c>
      <c r="BC21" s="112">
        <f t="shared" si="68"/>
        <v>0</v>
      </c>
      <c r="BD21" s="12"/>
      <c r="BE21" s="111">
        <f t="shared" si="69"/>
        <v>0</v>
      </c>
      <c r="BF21" s="12"/>
    </row>
    <row r="22" spans="1:58">
      <c r="A22">
        <f t="shared" si="24"/>
        <v>0</v>
      </c>
      <c r="B22" s="106">
        <v>1.3194444444444399E-2</v>
      </c>
      <c r="C22" s="6">
        <f t="shared" si="25"/>
        <v>0.3166666666666656</v>
      </c>
      <c r="D22" s="7">
        <f t="shared" si="70"/>
        <v>16</v>
      </c>
      <c r="E22" s="7">
        <f t="shared" si="71"/>
        <v>9</v>
      </c>
      <c r="F22" s="7">
        <f t="shared" si="72"/>
        <v>2022</v>
      </c>
      <c r="G22" s="12"/>
      <c r="H22" s="101">
        <f t="shared" si="73"/>
        <v>40.585417288776554</v>
      </c>
      <c r="I22" s="102">
        <f t="shared" si="26"/>
        <v>40.605104458881598</v>
      </c>
      <c r="J22" s="101">
        <f t="shared" si="27"/>
        <v>68.108268656914973</v>
      </c>
      <c r="K22" s="101">
        <f t="shared" si="28"/>
        <v>108.67615180484688</v>
      </c>
      <c r="L22" s="11">
        <f t="shared" si="74"/>
        <v>2459838.5131944446</v>
      </c>
      <c r="M22" s="108">
        <f t="shared" si="29"/>
        <v>0.22706401627500586</v>
      </c>
      <c r="N22" s="11">
        <f t="shared" si="30"/>
        <v>9.4234091518446803</v>
      </c>
      <c r="O22" s="5">
        <f t="shared" si="31"/>
        <v>0.15814956672659264</v>
      </c>
      <c r="P22" s="11">
        <f t="shared" si="32"/>
        <v>18401.252446476792</v>
      </c>
      <c r="Q22" s="6">
        <f t="shared" si="33"/>
        <v>2.2628954565695296</v>
      </c>
      <c r="R22" s="13">
        <f t="shared" si="34"/>
        <v>4.3915406708924678</v>
      </c>
      <c r="S22" s="13">
        <f t="shared" si="35"/>
        <v>4.2234958980011523</v>
      </c>
      <c r="T22" s="13">
        <f t="shared" si="36"/>
        <v>0.19306155353256407</v>
      </c>
      <c r="U22" s="13">
        <f t="shared" si="37"/>
        <v>0.28053658178938823</v>
      </c>
      <c r="V22" s="13">
        <f t="shared" si="38"/>
        <v>-8.2539302424697407</v>
      </c>
      <c r="W22" s="8">
        <f t="shared" si="39"/>
        <v>411.93890974523248</v>
      </c>
      <c r="X22" s="13">
        <f t="shared" si="40"/>
        <v>1.0828948233493672</v>
      </c>
      <c r="Y22" s="11">
        <f t="shared" si="41"/>
        <v>62.045303034483574</v>
      </c>
      <c r="Z22" s="13">
        <f t="shared" si="42"/>
        <v>2.6856715739877017E-2</v>
      </c>
      <c r="AA22" s="13">
        <f t="shared" si="43"/>
        <v>0.46860423184202671</v>
      </c>
      <c r="AB22" s="13">
        <f t="shared" si="44"/>
        <v>0.8829999796824517</v>
      </c>
      <c r="AC22" s="13">
        <f t="shared" si="45"/>
        <v>2.6853487306752917E-2</v>
      </c>
      <c r="AD22" s="13">
        <f t="shared" si="46"/>
        <v>0.79947424996272032</v>
      </c>
      <c r="AE22" s="13">
        <f t="shared" si="47"/>
        <v>0.37583373657282265</v>
      </c>
      <c r="AF22" s="13">
        <f t="shared" si="48"/>
        <v>0.92668711141016202</v>
      </c>
      <c r="AG22" s="11">
        <f t="shared" si="49"/>
        <v>22.075852219243632</v>
      </c>
      <c r="AH22" s="13">
        <f t="shared" si="50"/>
        <v>3.9749137082548538</v>
      </c>
      <c r="AI22" s="11">
        <f t="shared" si="51"/>
        <v>309.79970352802189</v>
      </c>
      <c r="AJ22" s="6">
        <f t="shared" si="52"/>
        <v>0.92153775701741092</v>
      </c>
      <c r="AK22" s="13">
        <f t="shared" si="53"/>
        <v>41.276516567821332</v>
      </c>
      <c r="AL22" s="6">
        <f t="shared" si="54"/>
        <v>0.69109927904477586</v>
      </c>
      <c r="AM22" s="6">
        <f t="shared" si="55"/>
        <v>40.585417288776554</v>
      </c>
      <c r="AN22" s="11">
        <f t="shared" si="56"/>
        <v>174.94585842283232</v>
      </c>
      <c r="AO22" s="6">
        <f t="shared" si="57"/>
        <v>173.14212139879476</v>
      </c>
      <c r="AP22" s="6">
        <f t="shared" si="58"/>
        <v>111.08884709448708</v>
      </c>
      <c r="AQ22" s="8">
        <f t="shared" si="59"/>
        <v>68.766761310937795</v>
      </c>
      <c r="AR22" s="109">
        <f t="shared" si="60"/>
        <v>-0.76828683577464973</v>
      </c>
      <c r="AS22" s="109">
        <f t="shared" si="61"/>
        <v>0.25969437576988164</v>
      </c>
      <c r="AT22" s="109">
        <f t="shared" si="62"/>
        <v>288.67615180484688</v>
      </c>
      <c r="AU22" s="10">
        <f t="shared" si="63"/>
        <v>396507.68385296292</v>
      </c>
      <c r="AV22" s="8">
        <f t="shared" si="64"/>
        <v>30.136368494440454</v>
      </c>
      <c r="AW22" s="12"/>
      <c r="AX22" s="110">
        <f t="shared" si="65"/>
        <v>108.7</v>
      </c>
      <c r="AY22" s="111">
        <f t="shared" si="66"/>
        <v>0</v>
      </c>
      <c r="AZ22" s="12"/>
      <c r="BA22" s="14">
        <f t="shared" si="75"/>
        <v>40.6</v>
      </c>
      <c r="BB22" s="112">
        <f t="shared" si="67"/>
        <v>0</v>
      </c>
      <c r="BC22" s="112">
        <f t="shared" si="68"/>
        <v>0</v>
      </c>
      <c r="BD22" s="12"/>
      <c r="BE22" s="111">
        <f t="shared" si="69"/>
        <v>0</v>
      </c>
      <c r="BF22" s="12"/>
    </row>
    <row r="23" spans="1:58">
      <c r="A23">
        <f t="shared" si="24"/>
        <v>0</v>
      </c>
      <c r="B23" s="106">
        <v>1.38888888888889E-2</v>
      </c>
      <c r="C23" s="6">
        <f t="shared" si="25"/>
        <v>0.33333333333333359</v>
      </c>
      <c r="D23" s="7">
        <f t="shared" si="70"/>
        <v>16</v>
      </c>
      <c r="E23" s="7">
        <f t="shared" si="71"/>
        <v>9</v>
      </c>
      <c r="F23" s="7">
        <f t="shared" si="72"/>
        <v>2022</v>
      </c>
      <c r="G23" s="12"/>
      <c r="H23" s="101">
        <f t="shared" si="73"/>
        <v>40.728518202150248</v>
      </c>
      <c r="I23" s="102">
        <f t="shared" si="26"/>
        <v>40.748106743201717</v>
      </c>
      <c r="J23" s="101">
        <f t="shared" si="27"/>
        <v>68.101897104237068</v>
      </c>
      <c r="K23" s="101">
        <f t="shared" si="28"/>
        <v>108.90757921948216</v>
      </c>
      <c r="L23" s="11">
        <f t="shared" si="74"/>
        <v>2459838.513888889</v>
      </c>
      <c r="M23" s="108">
        <f t="shared" si="29"/>
        <v>0.22706403528785743</v>
      </c>
      <c r="N23" s="11">
        <f t="shared" si="30"/>
        <v>9.6740936143323779</v>
      </c>
      <c r="O23" s="5">
        <f t="shared" si="31"/>
        <v>0.15817498415657383</v>
      </c>
      <c r="P23" s="11">
        <f t="shared" si="32"/>
        <v>18398.958256854865</v>
      </c>
      <c r="Q23" s="6">
        <f t="shared" si="33"/>
        <v>2.2630538087433902</v>
      </c>
      <c r="R23" s="13">
        <f t="shared" si="34"/>
        <v>4.3915526167041881</v>
      </c>
      <c r="S23" s="13">
        <f t="shared" si="35"/>
        <v>4.2236436540411413</v>
      </c>
      <c r="T23" s="13">
        <f t="shared" si="36"/>
        <v>0.19322189777297388</v>
      </c>
      <c r="U23" s="13">
        <f t="shared" si="37"/>
        <v>0.28068638695837822</v>
      </c>
      <c r="V23" s="13">
        <f t="shared" si="38"/>
        <v>-8.254065410309309</v>
      </c>
      <c r="W23" s="8">
        <f t="shared" si="39"/>
        <v>411.90279739184484</v>
      </c>
      <c r="X23" s="13">
        <f t="shared" si="40"/>
        <v>1.0830434032268135</v>
      </c>
      <c r="Y23" s="11">
        <f t="shared" si="41"/>
        <v>62.053816034381818</v>
      </c>
      <c r="Z23" s="13">
        <f t="shared" si="42"/>
        <v>2.6869465188594673E-2</v>
      </c>
      <c r="AA23" s="13">
        <f t="shared" si="43"/>
        <v>0.4684728701555782</v>
      </c>
      <c r="AB23" s="13">
        <f t="shared" si="44"/>
        <v>0.88306929258012212</v>
      </c>
      <c r="AC23" s="13">
        <f t="shared" si="45"/>
        <v>2.6866232155582637E-2</v>
      </c>
      <c r="AD23" s="13">
        <f t="shared" si="46"/>
        <v>0.79953277571224712</v>
      </c>
      <c r="AE23" s="13">
        <f t="shared" si="47"/>
        <v>0.37587299781982819</v>
      </c>
      <c r="AF23" s="13">
        <f t="shared" si="48"/>
        <v>0.92667118737442977</v>
      </c>
      <c r="AG23" s="11">
        <f t="shared" si="49"/>
        <v>22.07827970857797</v>
      </c>
      <c r="AH23" s="13">
        <f t="shared" si="50"/>
        <v>3.9755028373264039</v>
      </c>
      <c r="AI23" s="11">
        <f t="shared" si="51"/>
        <v>310.0415510544363</v>
      </c>
      <c r="AJ23" s="6">
        <f t="shared" si="52"/>
        <v>0.92153097427015029</v>
      </c>
      <c r="AK23" s="13">
        <f t="shared" si="53"/>
        <v>41.418111031702651</v>
      </c>
      <c r="AL23" s="6">
        <f t="shared" si="54"/>
        <v>0.68959282955240253</v>
      </c>
      <c r="AM23" s="6">
        <f t="shared" si="55"/>
        <v>40.728518202150248</v>
      </c>
      <c r="AN23" s="11">
        <f t="shared" si="56"/>
        <v>174.94654290013023</v>
      </c>
      <c r="AO23" s="6">
        <f t="shared" si="57"/>
        <v>173.14279829373876</v>
      </c>
      <c r="AP23" s="6">
        <f t="shared" si="58"/>
        <v>111.08100666925488</v>
      </c>
      <c r="AQ23" s="8">
        <f t="shared" si="59"/>
        <v>68.774594117638699</v>
      </c>
      <c r="AR23" s="109">
        <f t="shared" si="60"/>
        <v>-0.76557809040624636</v>
      </c>
      <c r="AS23" s="109">
        <f t="shared" si="61"/>
        <v>0.26222911567780915</v>
      </c>
      <c r="AT23" s="109">
        <f t="shared" si="62"/>
        <v>288.90757921948216</v>
      </c>
      <c r="AU23" s="10">
        <f t="shared" si="63"/>
        <v>396510.64510316995</v>
      </c>
      <c r="AV23" s="8">
        <f t="shared" si="64"/>
        <v>30.136143439308533</v>
      </c>
      <c r="AW23" s="12"/>
      <c r="AX23" s="110">
        <f t="shared" si="65"/>
        <v>108.9</v>
      </c>
      <c r="AY23" s="111">
        <f t="shared" si="66"/>
        <v>0</v>
      </c>
      <c r="AZ23" s="12"/>
      <c r="BA23" s="14">
        <f t="shared" si="75"/>
        <v>40.700000000000003</v>
      </c>
      <c r="BB23" s="112">
        <f t="shared" si="67"/>
        <v>0</v>
      </c>
      <c r="BC23" s="112">
        <f t="shared" si="68"/>
        <v>0</v>
      </c>
      <c r="BD23" s="12"/>
      <c r="BE23" s="111">
        <f t="shared" si="69"/>
        <v>0</v>
      </c>
      <c r="BF23" s="12"/>
    </row>
    <row r="24" spans="1:58">
      <c r="A24">
        <f t="shared" si="24"/>
        <v>0</v>
      </c>
      <c r="B24" s="106">
        <v>1.4583333333333301E-2</v>
      </c>
      <c r="C24" s="6">
        <f t="shared" si="25"/>
        <v>0.3499999999999992</v>
      </c>
      <c r="D24" s="7">
        <f t="shared" si="70"/>
        <v>16</v>
      </c>
      <c r="E24" s="7">
        <f t="shared" si="71"/>
        <v>9</v>
      </c>
      <c r="F24" s="7">
        <f t="shared" si="72"/>
        <v>2022</v>
      </c>
      <c r="G24" s="12"/>
      <c r="H24" s="101">
        <f t="shared" si="73"/>
        <v>40.871428973471431</v>
      </c>
      <c r="I24" s="102">
        <f t="shared" si="26"/>
        <v>40.890919575681181</v>
      </c>
      <c r="J24" s="101">
        <f t="shared" si="27"/>
        <v>68.095525317632578</v>
      </c>
      <c r="K24" s="101">
        <f t="shared" si="28"/>
        <v>109.13971345068046</v>
      </c>
      <c r="L24" s="11">
        <f t="shared" si="74"/>
        <v>2459838.5145833334</v>
      </c>
      <c r="M24" s="108">
        <f t="shared" si="29"/>
        <v>0.22706405430070897</v>
      </c>
      <c r="N24" s="11">
        <f t="shared" si="30"/>
        <v>9.9247780768200755</v>
      </c>
      <c r="O24" s="5">
        <f t="shared" si="31"/>
        <v>0.15820040158649817</v>
      </c>
      <c r="P24" s="11">
        <f t="shared" si="32"/>
        <v>18396.663605603324</v>
      </c>
      <c r="Q24" s="6">
        <f t="shared" si="33"/>
        <v>2.2632121609168938</v>
      </c>
      <c r="R24" s="13">
        <f t="shared" si="34"/>
        <v>4.3915645625158639</v>
      </c>
      <c r="S24" s="13">
        <f t="shared" si="35"/>
        <v>4.2237914100811302</v>
      </c>
      <c r="T24" s="13">
        <f t="shared" si="36"/>
        <v>0.19338224201266935</v>
      </c>
      <c r="U24" s="13">
        <f t="shared" si="37"/>
        <v>0.28083618981154151</v>
      </c>
      <c r="V24" s="13">
        <f t="shared" si="38"/>
        <v>-8.2542005781495913</v>
      </c>
      <c r="W24" s="8">
        <f t="shared" si="39"/>
        <v>411.86667936818674</v>
      </c>
      <c r="X24" s="13">
        <f t="shared" si="40"/>
        <v>1.0831919808658592</v>
      </c>
      <c r="Y24" s="11">
        <f t="shared" si="41"/>
        <v>62.062328906029158</v>
      </c>
      <c r="Z24" s="13">
        <f t="shared" si="42"/>
        <v>2.688221385185726E-2</v>
      </c>
      <c r="AA24" s="13">
        <f t="shared" si="43"/>
        <v>0.46834150012760822</v>
      </c>
      <c r="AB24" s="13">
        <f t="shared" si="44"/>
        <v>0.88313858476224549</v>
      </c>
      <c r="AC24" s="13">
        <f t="shared" si="45"/>
        <v>2.6878976214874013E-2</v>
      </c>
      <c r="AD24" s="13">
        <f t="shared" si="46"/>
        <v>0.79959128276923119</v>
      </c>
      <c r="AE24" s="13">
        <f t="shared" si="47"/>
        <v>0.37591225010323503</v>
      </c>
      <c r="AF24" s="13">
        <f t="shared" si="48"/>
        <v>0.92665526503782569</v>
      </c>
      <c r="AG24" s="11">
        <f t="shared" si="49"/>
        <v>22.080706685403555</v>
      </c>
      <c r="AH24" s="13">
        <f t="shared" si="50"/>
        <v>3.9760919773582977</v>
      </c>
      <c r="AI24" s="11">
        <f t="shared" si="51"/>
        <v>310.28339841644561</v>
      </c>
      <c r="AJ24" s="6">
        <f t="shared" si="52"/>
        <v>0.92152419268719699</v>
      </c>
      <c r="AK24" s="13">
        <f t="shared" si="53"/>
        <v>41.559513212657642</v>
      </c>
      <c r="AL24" s="6">
        <f t="shared" si="54"/>
        <v>0.68808423918620887</v>
      </c>
      <c r="AM24" s="6">
        <f t="shared" si="55"/>
        <v>40.871428973471431</v>
      </c>
      <c r="AN24" s="11">
        <f t="shared" si="56"/>
        <v>174.94722737742268</v>
      </c>
      <c r="AO24" s="6">
        <f t="shared" si="57"/>
        <v>173.14347518892941</v>
      </c>
      <c r="AP24" s="6">
        <f t="shared" si="58"/>
        <v>111.07316637516647</v>
      </c>
      <c r="AQ24" s="8">
        <f t="shared" si="59"/>
        <v>68.782426796028204</v>
      </c>
      <c r="AR24" s="109">
        <f t="shared" si="60"/>
        <v>-0.76285570650001899</v>
      </c>
      <c r="AS24" s="109">
        <f t="shared" si="61"/>
        <v>0.2647547775399568</v>
      </c>
      <c r="AT24" s="109">
        <f t="shared" si="62"/>
        <v>289.13971345068046</v>
      </c>
      <c r="AU24" s="10">
        <f t="shared" si="63"/>
        <v>396513.60591744195</v>
      </c>
      <c r="AV24" s="8">
        <f t="shared" si="64"/>
        <v>30.135918420668233</v>
      </c>
      <c r="AW24" s="12"/>
      <c r="AX24" s="110">
        <f t="shared" si="65"/>
        <v>109.1</v>
      </c>
      <c r="AY24" s="111">
        <f t="shared" si="66"/>
        <v>0</v>
      </c>
      <c r="AZ24" s="12"/>
      <c r="BA24" s="14">
        <f t="shared" si="75"/>
        <v>40.9</v>
      </c>
      <c r="BB24" s="112">
        <f t="shared" si="67"/>
        <v>0</v>
      </c>
      <c r="BC24" s="112">
        <f t="shared" si="68"/>
        <v>0</v>
      </c>
      <c r="BD24" s="12"/>
      <c r="BE24" s="111">
        <f t="shared" si="69"/>
        <v>0</v>
      </c>
      <c r="BF24" s="12"/>
    </row>
    <row r="25" spans="1:58">
      <c r="A25">
        <f t="shared" si="24"/>
        <v>0</v>
      </c>
      <c r="B25" s="106">
        <v>1.52777777777778E-2</v>
      </c>
      <c r="C25" s="6">
        <f t="shared" si="25"/>
        <v>0.3666666666666672</v>
      </c>
      <c r="D25" s="7">
        <f t="shared" si="70"/>
        <v>16</v>
      </c>
      <c r="E25" s="7">
        <f t="shared" si="71"/>
        <v>9</v>
      </c>
      <c r="F25" s="7">
        <f t="shared" si="72"/>
        <v>2022</v>
      </c>
      <c r="G25" s="12"/>
      <c r="H25" s="101">
        <f t="shared" si="73"/>
        <v>41.014146680536363</v>
      </c>
      <c r="I25" s="102">
        <f t="shared" si="26"/>
        <v>41.033540027973011</v>
      </c>
      <c r="J25" s="101">
        <f t="shared" si="27"/>
        <v>68.089153297193903</v>
      </c>
      <c r="K25" s="101">
        <f t="shared" si="28"/>
        <v>109.37256096258898</v>
      </c>
      <c r="L25" s="11">
        <f t="shared" si="74"/>
        <v>2459838.5152777778</v>
      </c>
      <c r="M25" s="108">
        <f t="shared" si="29"/>
        <v>0.22706407331356054</v>
      </c>
      <c r="N25" s="11">
        <f t="shared" si="30"/>
        <v>10.175462539307773</v>
      </c>
      <c r="O25" s="5">
        <f t="shared" si="31"/>
        <v>0.15822581901647936</v>
      </c>
      <c r="P25" s="11">
        <f t="shared" si="32"/>
        <v>18394.368492812602</v>
      </c>
      <c r="Q25" s="6">
        <f t="shared" si="33"/>
        <v>2.2633705130907549</v>
      </c>
      <c r="R25" s="13">
        <f t="shared" si="34"/>
        <v>4.3915765083275842</v>
      </c>
      <c r="S25" s="13">
        <f t="shared" si="35"/>
        <v>4.2239391661211201</v>
      </c>
      <c r="T25" s="13">
        <f t="shared" si="36"/>
        <v>0.19354258625272197</v>
      </c>
      <c r="U25" s="13">
        <f t="shared" si="37"/>
        <v>0.28098599035033089</v>
      </c>
      <c r="V25" s="13">
        <f t="shared" si="38"/>
        <v>-8.2543357459895184</v>
      </c>
      <c r="W25" s="8">
        <f t="shared" si="39"/>
        <v>411.83055567555044</v>
      </c>
      <c r="X25" s="13">
        <f t="shared" si="40"/>
        <v>1.083340556267657</v>
      </c>
      <c r="Y25" s="11">
        <f t="shared" si="41"/>
        <v>62.070841649491626</v>
      </c>
      <c r="Z25" s="13">
        <f t="shared" si="42"/>
        <v>2.6894961729532232E-2</v>
      </c>
      <c r="AA25" s="13">
        <f t="shared" si="43"/>
        <v>0.46821012176054272</v>
      </c>
      <c r="AB25" s="13">
        <f t="shared" si="44"/>
        <v>0.88320785622872777</v>
      </c>
      <c r="AC25" s="13">
        <f t="shared" si="45"/>
        <v>2.689171948449328E-2</v>
      </c>
      <c r="AD25" s="13">
        <f t="shared" si="46"/>
        <v>0.79964977113363922</v>
      </c>
      <c r="AE25" s="13">
        <f t="shared" si="47"/>
        <v>0.37595149342288292</v>
      </c>
      <c r="AF25" s="13">
        <f t="shared" si="48"/>
        <v>0.92663934440164153</v>
      </c>
      <c r="AG25" s="11">
        <f t="shared" si="49"/>
        <v>22.083133149688422</v>
      </c>
      <c r="AH25" s="13">
        <f t="shared" si="50"/>
        <v>3.9766811283531776</v>
      </c>
      <c r="AI25" s="11">
        <f t="shared" si="51"/>
        <v>310.52524561401009</v>
      </c>
      <c r="AJ25" s="6">
        <f t="shared" si="52"/>
        <v>0.92151741226867678</v>
      </c>
      <c r="AK25" s="13">
        <f t="shared" si="53"/>
        <v>41.700720245392617</v>
      </c>
      <c r="AL25" s="6">
        <f t="shared" si="54"/>
        <v>0.68657356485625554</v>
      </c>
      <c r="AM25" s="6">
        <f t="shared" si="55"/>
        <v>41.014146680536363</v>
      </c>
      <c r="AN25" s="11">
        <f t="shared" si="56"/>
        <v>174.94791185471877</v>
      </c>
      <c r="AO25" s="6">
        <f t="shared" si="57"/>
        <v>173.1441520843758</v>
      </c>
      <c r="AP25" s="6">
        <f t="shared" si="58"/>
        <v>111.06532621216854</v>
      </c>
      <c r="AQ25" s="8">
        <f t="shared" si="59"/>
        <v>68.790259346159544</v>
      </c>
      <c r="AR25" s="109">
        <f t="shared" si="60"/>
        <v>-0.76011973258914967</v>
      </c>
      <c r="AS25" s="109">
        <f t="shared" si="61"/>
        <v>0.2672713158391638</v>
      </c>
      <c r="AT25" s="109">
        <f t="shared" si="62"/>
        <v>289.37256096258898</v>
      </c>
      <c r="AU25" s="10">
        <f t="shared" si="63"/>
        <v>396516.56629569747</v>
      </c>
      <c r="AV25" s="8">
        <f t="shared" si="64"/>
        <v>30.135693438524154</v>
      </c>
      <c r="AW25" s="12"/>
      <c r="AX25" s="110">
        <f t="shared" si="65"/>
        <v>109.4</v>
      </c>
      <c r="AY25" s="111">
        <f t="shared" si="66"/>
        <v>0</v>
      </c>
      <c r="AZ25" s="12"/>
      <c r="BA25" s="14">
        <f t="shared" si="75"/>
        <v>41</v>
      </c>
      <c r="BB25" s="112">
        <f t="shared" si="67"/>
        <v>0</v>
      </c>
      <c r="BC25" s="112">
        <f t="shared" si="68"/>
        <v>0</v>
      </c>
      <c r="BD25" s="12"/>
      <c r="BE25" s="111">
        <f t="shared" si="69"/>
        <v>0</v>
      </c>
      <c r="BF25" s="12"/>
    </row>
    <row r="26" spans="1:58">
      <c r="A26">
        <f t="shared" si="24"/>
        <v>0</v>
      </c>
      <c r="B26" s="106">
        <v>1.59722222222222E-2</v>
      </c>
      <c r="C26" s="6">
        <f t="shared" si="25"/>
        <v>0.3833333333333328</v>
      </c>
      <c r="D26" s="7">
        <f t="shared" si="70"/>
        <v>16</v>
      </c>
      <c r="E26" s="7">
        <f t="shared" si="71"/>
        <v>9</v>
      </c>
      <c r="F26" s="7">
        <f t="shared" si="72"/>
        <v>2022</v>
      </c>
      <c r="G26" s="12"/>
      <c r="H26" s="101">
        <f t="shared" si="73"/>
        <v>41.156668377054181</v>
      </c>
      <c r="I26" s="102">
        <f t="shared" si="26"/>
        <v>41.175965147743895</v>
      </c>
      <c r="J26" s="101">
        <f t="shared" si="27"/>
        <v>68.082781043065282</v>
      </c>
      <c r="K26" s="101">
        <f t="shared" si="28"/>
        <v>109.60612825414557</v>
      </c>
      <c r="L26" s="11">
        <f t="shared" si="74"/>
        <v>2459838.5159722222</v>
      </c>
      <c r="M26" s="108">
        <f t="shared" si="29"/>
        <v>0.22706409232641209</v>
      </c>
      <c r="N26" s="11">
        <f t="shared" si="30"/>
        <v>10.426147001329809</v>
      </c>
      <c r="O26" s="5">
        <f t="shared" si="31"/>
        <v>0.15825123644640371</v>
      </c>
      <c r="P26" s="11">
        <f t="shared" si="32"/>
        <v>18392.07291859265</v>
      </c>
      <c r="Q26" s="6">
        <f t="shared" si="33"/>
        <v>2.2635288652646155</v>
      </c>
      <c r="R26" s="13">
        <f t="shared" si="34"/>
        <v>4.39158845413926</v>
      </c>
      <c r="S26" s="13">
        <f t="shared" si="35"/>
        <v>4.224086922160752</v>
      </c>
      <c r="T26" s="13">
        <f t="shared" si="36"/>
        <v>0.19370293049277462</v>
      </c>
      <c r="U26" s="13">
        <f t="shared" si="37"/>
        <v>0.28113578857485999</v>
      </c>
      <c r="V26" s="13">
        <f t="shared" si="38"/>
        <v>-8.2544709138287296</v>
      </c>
      <c r="W26" s="8">
        <f t="shared" si="39"/>
        <v>411.79442631500223</v>
      </c>
      <c r="X26" s="13">
        <f t="shared" si="40"/>
        <v>1.0834891294320255</v>
      </c>
      <c r="Y26" s="11">
        <f t="shared" si="41"/>
        <v>62.079354264758848</v>
      </c>
      <c r="Z26" s="13">
        <f t="shared" si="42"/>
        <v>2.6907708821370457E-2</v>
      </c>
      <c r="AA26" s="13">
        <f t="shared" si="43"/>
        <v>0.46807873505798692</v>
      </c>
      <c r="AB26" s="13">
        <f t="shared" si="44"/>
        <v>0.88327710697885309</v>
      </c>
      <c r="AC26" s="13">
        <f t="shared" si="45"/>
        <v>2.6904461964190135E-2</v>
      </c>
      <c r="AD26" s="13">
        <f t="shared" si="46"/>
        <v>0.79970824080491454</v>
      </c>
      <c r="AE26" s="13">
        <f t="shared" si="47"/>
        <v>0.37599072777825754</v>
      </c>
      <c r="AF26" s="13">
        <f t="shared" si="48"/>
        <v>0.92662342546731258</v>
      </c>
      <c r="AG26" s="11">
        <f t="shared" si="49"/>
        <v>22.085559101378703</v>
      </c>
      <c r="AH26" s="13">
        <f t="shared" si="50"/>
        <v>3.9772702903083936</v>
      </c>
      <c r="AI26" s="11">
        <f t="shared" si="51"/>
        <v>310.76709264670393</v>
      </c>
      <c r="AJ26" s="6">
        <f t="shared" si="52"/>
        <v>0.92151063301475455</v>
      </c>
      <c r="AK26" s="13">
        <f t="shared" si="53"/>
        <v>41.841729241042557</v>
      </c>
      <c r="AL26" s="6">
        <f t="shared" si="54"/>
        <v>0.68506086398837707</v>
      </c>
      <c r="AM26" s="6">
        <f t="shared" si="55"/>
        <v>41.156668377054181</v>
      </c>
      <c r="AN26" s="11">
        <f t="shared" si="56"/>
        <v>174.94859633201486</v>
      </c>
      <c r="AO26" s="6">
        <f t="shared" si="57"/>
        <v>173.14482898007432</v>
      </c>
      <c r="AP26" s="6">
        <f t="shared" si="58"/>
        <v>111.05748618027161</v>
      </c>
      <c r="AQ26" s="8">
        <f t="shared" si="59"/>
        <v>68.798091768022246</v>
      </c>
      <c r="AR26" s="109">
        <f t="shared" si="60"/>
        <v>-0.75737021745319533</v>
      </c>
      <c r="AS26" s="109">
        <f t="shared" si="61"/>
        <v>0.26977868521731069</v>
      </c>
      <c r="AT26" s="109">
        <f t="shared" si="62"/>
        <v>289.60612825414557</v>
      </c>
      <c r="AU26" s="10">
        <f t="shared" si="63"/>
        <v>396519.52623783774</v>
      </c>
      <c r="AV26" s="8">
        <f t="shared" si="64"/>
        <v>30.135468492882254</v>
      </c>
      <c r="AW26" s="12"/>
      <c r="AX26" s="110">
        <f t="shared" si="65"/>
        <v>109.6</v>
      </c>
      <c r="AY26" s="111">
        <f t="shared" si="66"/>
        <v>0</v>
      </c>
      <c r="AZ26" s="12"/>
      <c r="BA26" s="14">
        <f t="shared" si="75"/>
        <v>41.2</v>
      </c>
      <c r="BB26" s="112">
        <f t="shared" si="67"/>
        <v>0</v>
      </c>
      <c r="BC26" s="112">
        <f t="shared" si="68"/>
        <v>0</v>
      </c>
      <c r="BD26" s="12"/>
      <c r="BE26" s="111">
        <f t="shared" si="69"/>
        <v>0</v>
      </c>
      <c r="BF26" s="12"/>
    </row>
    <row r="27" spans="1:58">
      <c r="A27">
        <f t="shared" si="24"/>
        <v>0</v>
      </c>
      <c r="B27" s="106">
        <v>1.6666666666666701E-2</v>
      </c>
      <c r="C27" s="6">
        <f t="shared" si="25"/>
        <v>0.4000000000000008</v>
      </c>
      <c r="D27" s="7">
        <f t="shared" si="70"/>
        <v>16</v>
      </c>
      <c r="E27" s="7">
        <f t="shared" si="71"/>
        <v>9</v>
      </c>
      <c r="F27" s="7">
        <f t="shared" si="72"/>
        <v>2022</v>
      </c>
      <c r="G27" s="12"/>
      <c r="H27" s="101">
        <f t="shared" si="73"/>
        <v>41.298991093413136</v>
      </c>
      <c r="I27" s="102">
        <f t="shared" si="26"/>
        <v>41.318191959438224</v>
      </c>
      <c r="J27" s="101">
        <f t="shared" si="27"/>
        <v>68.076408555342383</v>
      </c>
      <c r="K27" s="101">
        <f t="shared" si="28"/>
        <v>109.84042186056672</v>
      </c>
      <c r="L27" s="11">
        <f t="shared" si="74"/>
        <v>2459838.5166666666</v>
      </c>
      <c r="M27" s="108">
        <f t="shared" si="29"/>
        <v>0.22706411133926363</v>
      </c>
      <c r="N27" s="11">
        <f t="shared" si="30"/>
        <v>10.676831463817507</v>
      </c>
      <c r="O27" s="5">
        <f t="shared" si="31"/>
        <v>0.15827665387632806</v>
      </c>
      <c r="P27" s="11">
        <f t="shared" si="32"/>
        <v>18389.776883059676</v>
      </c>
      <c r="Q27" s="6">
        <f t="shared" si="33"/>
        <v>2.2636872174381191</v>
      </c>
      <c r="R27" s="13">
        <f t="shared" si="34"/>
        <v>4.3916003999509581</v>
      </c>
      <c r="S27" s="13">
        <f t="shared" si="35"/>
        <v>4.2242346782007409</v>
      </c>
      <c r="T27" s="13">
        <f t="shared" si="36"/>
        <v>0.19386327473247009</v>
      </c>
      <c r="U27" s="13">
        <f t="shared" si="37"/>
        <v>0.28128558448527269</v>
      </c>
      <c r="V27" s="13">
        <f t="shared" si="38"/>
        <v>-8.2546060816690119</v>
      </c>
      <c r="W27" s="8">
        <f t="shared" si="39"/>
        <v>411.75829128698689</v>
      </c>
      <c r="X27" s="13">
        <f t="shared" si="40"/>
        <v>1.0836377003598854</v>
      </c>
      <c r="Y27" s="11">
        <f t="shared" si="41"/>
        <v>62.08786675188356</v>
      </c>
      <c r="Z27" s="13">
        <f t="shared" si="42"/>
        <v>2.6920455127122437E-2</v>
      </c>
      <c r="AA27" s="13">
        <f t="shared" si="43"/>
        <v>0.46794734002257238</v>
      </c>
      <c r="AB27" s="13">
        <f t="shared" si="44"/>
        <v>0.88334633701242204</v>
      </c>
      <c r="AC27" s="13">
        <f t="shared" si="45"/>
        <v>2.6917203653713914E-2</v>
      </c>
      <c r="AD27" s="13">
        <f t="shared" si="46"/>
        <v>0.79976669178297322</v>
      </c>
      <c r="AE27" s="13">
        <f t="shared" si="47"/>
        <v>0.37602995316904969</v>
      </c>
      <c r="AF27" s="13">
        <f t="shared" si="48"/>
        <v>0.92660750823619076</v>
      </c>
      <c r="AG27" s="11">
        <f t="shared" si="49"/>
        <v>22.087984540433204</v>
      </c>
      <c r="AH27" s="13">
        <f t="shared" si="50"/>
        <v>3.9778594632257449</v>
      </c>
      <c r="AI27" s="11">
        <f t="shared" si="51"/>
        <v>311.00893951543134</v>
      </c>
      <c r="AJ27" s="6">
        <f t="shared" si="52"/>
        <v>0.92150385492558584</v>
      </c>
      <c r="AK27" s="13">
        <f t="shared" si="53"/>
        <v>41.982537287929404</v>
      </c>
      <c r="AL27" s="6">
        <f t="shared" si="54"/>
        <v>0.68354619451626841</v>
      </c>
      <c r="AM27" s="6">
        <f t="shared" si="55"/>
        <v>41.298991093413136</v>
      </c>
      <c r="AN27" s="11">
        <f t="shared" si="56"/>
        <v>174.94928080931095</v>
      </c>
      <c r="AO27" s="6">
        <f t="shared" si="57"/>
        <v>173.14550587602488</v>
      </c>
      <c r="AP27" s="6">
        <f t="shared" si="58"/>
        <v>111.0496462794265</v>
      </c>
      <c r="AQ27" s="8">
        <f t="shared" si="59"/>
        <v>68.805924061665451</v>
      </c>
      <c r="AR27" s="109">
        <f t="shared" si="60"/>
        <v>-0.75460721009767717</v>
      </c>
      <c r="AS27" s="109">
        <f t="shared" si="61"/>
        <v>0.27227684049367407</v>
      </c>
      <c r="AT27" s="109">
        <f t="shared" si="62"/>
        <v>289.84042186056672</v>
      </c>
      <c r="AU27" s="10">
        <f t="shared" si="63"/>
        <v>396522.48574376886</v>
      </c>
      <c r="AV27" s="8">
        <f t="shared" si="64"/>
        <v>30.135243583748107</v>
      </c>
      <c r="AW27" s="12"/>
      <c r="AX27" s="110">
        <f t="shared" si="65"/>
        <v>109.8</v>
      </c>
      <c r="AY27" s="111">
        <f t="shared" si="66"/>
        <v>0</v>
      </c>
      <c r="AZ27" s="12"/>
      <c r="BA27" s="14">
        <f t="shared" si="75"/>
        <v>41.3</v>
      </c>
      <c r="BB27" s="112">
        <f t="shared" si="67"/>
        <v>0</v>
      </c>
      <c r="BC27" s="112">
        <f t="shared" si="68"/>
        <v>0</v>
      </c>
      <c r="BD27" s="12"/>
      <c r="BE27" s="111">
        <f t="shared" si="69"/>
        <v>0</v>
      </c>
      <c r="BF27" s="12"/>
    </row>
    <row r="28" spans="1:58">
      <c r="A28">
        <f t="shared" si="24"/>
        <v>0</v>
      </c>
      <c r="B28" s="106">
        <v>1.7361111111111101E-2</v>
      </c>
      <c r="C28" s="6">
        <f t="shared" si="25"/>
        <v>0.41666666666666641</v>
      </c>
      <c r="D28" s="7">
        <f t="shared" si="70"/>
        <v>16</v>
      </c>
      <c r="E28" s="7">
        <f t="shared" si="71"/>
        <v>9</v>
      </c>
      <c r="F28" s="7">
        <f t="shared" si="72"/>
        <v>2022</v>
      </c>
      <c r="G28" s="12"/>
      <c r="H28" s="101">
        <f t="shared" si="73"/>
        <v>41.441111834834423</v>
      </c>
      <c r="I28" s="102">
        <f t="shared" si="26"/>
        <v>41.460217462431523</v>
      </c>
      <c r="J28" s="101">
        <f t="shared" si="27"/>
        <v>68.070035834125846</v>
      </c>
      <c r="K28" s="101">
        <f t="shared" si="28"/>
        <v>110.0754483505367</v>
      </c>
      <c r="L28" s="11">
        <f t="shared" si="74"/>
        <v>2459838.517361111</v>
      </c>
      <c r="M28" s="108">
        <f t="shared" si="29"/>
        <v>0.2270641303521152</v>
      </c>
      <c r="N28" s="11">
        <f t="shared" si="30"/>
        <v>10.927515926305205</v>
      </c>
      <c r="O28" s="5">
        <f t="shared" si="31"/>
        <v>0.15830207130630924</v>
      </c>
      <c r="P28" s="11">
        <f t="shared" si="32"/>
        <v>18387.480386302283</v>
      </c>
      <c r="Q28" s="6">
        <f t="shared" si="33"/>
        <v>2.2638455696119801</v>
      </c>
      <c r="R28" s="13">
        <f t="shared" si="34"/>
        <v>4.3916123457626561</v>
      </c>
      <c r="S28" s="13">
        <f t="shared" si="35"/>
        <v>4.2243824342407308</v>
      </c>
      <c r="T28" s="13">
        <f t="shared" si="36"/>
        <v>0.19402361897252274</v>
      </c>
      <c r="U28" s="13">
        <f t="shared" si="37"/>
        <v>0.28143537808265451</v>
      </c>
      <c r="V28" s="13">
        <f t="shared" si="38"/>
        <v>-8.2547412495089389</v>
      </c>
      <c r="W28" s="8">
        <f t="shared" si="39"/>
        <v>411.72215059289965</v>
      </c>
      <c r="X28" s="13">
        <f t="shared" si="40"/>
        <v>1.0837862690520235</v>
      </c>
      <c r="Y28" s="11">
        <f t="shared" si="41"/>
        <v>62.096379110910853</v>
      </c>
      <c r="Z28" s="13">
        <f t="shared" si="42"/>
        <v>2.6933200646624536E-2</v>
      </c>
      <c r="AA28" s="13">
        <f t="shared" si="43"/>
        <v>0.46781593665704796</v>
      </c>
      <c r="AB28" s="13">
        <f t="shared" si="44"/>
        <v>0.88341554632917041</v>
      </c>
      <c r="AC28" s="13">
        <f t="shared" si="45"/>
        <v>2.6929944552899768E-2</v>
      </c>
      <c r="AD28" s="13">
        <f t="shared" si="46"/>
        <v>0.79982512406763884</v>
      </c>
      <c r="AE28" s="13">
        <f t="shared" si="47"/>
        <v>0.37606916959500297</v>
      </c>
      <c r="AF28" s="13">
        <f t="shared" si="48"/>
        <v>0.92659159270960623</v>
      </c>
      <c r="AG28" s="11">
        <f t="shared" si="49"/>
        <v>22.090409466813998</v>
      </c>
      <c r="AH28" s="13">
        <f t="shared" si="50"/>
        <v>3.9784486471064171</v>
      </c>
      <c r="AI28" s="11">
        <f t="shared" si="51"/>
        <v>311.25078621970897</v>
      </c>
      <c r="AJ28" s="6">
        <f t="shared" si="52"/>
        <v>0.92149707800129865</v>
      </c>
      <c r="AK28" s="13">
        <f t="shared" si="53"/>
        <v>42.123141449735662</v>
      </c>
      <c r="AL28" s="6">
        <f t="shared" si="54"/>
        <v>0.68202961490123748</v>
      </c>
      <c r="AM28" s="6">
        <f t="shared" si="55"/>
        <v>41.441111834834423</v>
      </c>
      <c r="AN28" s="11">
        <f t="shared" si="56"/>
        <v>174.94996528660522</v>
      </c>
      <c r="AO28" s="6">
        <f t="shared" si="57"/>
        <v>173.14618277222576</v>
      </c>
      <c r="AP28" s="6">
        <f t="shared" si="58"/>
        <v>111.04180650959007</v>
      </c>
      <c r="AQ28" s="8">
        <f t="shared" si="59"/>
        <v>68.813756227132231</v>
      </c>
      <c r="AR28" s="109">
        <f t="shared" si="60"/>
        <v>-0.7518307597841053</v>
      </c>
      <c r="AS28" s="109">
        <f t="shared" si="61"/>
        <v>0.27476573663734438</v>
      </c>
      <c r="AT28" s="109">
        <f t="shared" si="62"/>
        <v>290.0754483505367</v>
      </c>
      <c r="AU28" s="10">
        <f t="shared" si="63"/>
        <v>396525.44481340772</v>
      </c>
      <c r="AV28" s="8">
        <f t="shared" si="64"/>
        <v>30.13501871112647</v>
      </c>
      <c r="AW28" s="12"/>
      <c r="AX28" s="110">
        <f t="shared" si="65"/>
        <v>110.1</v>
      </c>
      <c r="AY28" s="111">
        <f t="shared" si="66"/>
        <v>0</v>
      </c>
      <c r="AZ28" s="12"/>
      <c r="BA28" s="14">
        <f t="shared" si="75"/>
        <v>41.5</v>
      </c>
      <c r="BB28" s="112">
        <f t="shared" si="67"/>
        <v>0</v>
      </c>
      <c r="BC28" s="112">
        <f t="shared" si="68"/>
        <v>0</v>
      </c>
      <c r="BD28" s="12"/>
      <c r="BE28" s="111">
        <f t="shared" si="69"/>
        <v>0</v>
      </c>
      <c r="BF28" s="12"/>
    </row>
    <row r="29" spans="1:58">
      <c r="A29">
        <f t="shared" si="24"/>
        <v>0</v>
      </c>
      <c r="B29" s="106">
        <v>1.8055555555555599E-2</v>
      </c>
      <c r="C29" s="6">
        <f t="shared" si="25"/>
        <v>0.43333333333333435</v>
      </c>
      <c r="D29" s="7">
        <f t="shared" si="70"/>
        <v>16</v>
      </c>
      <c r="E29" s="7">
        <f t="shared" si="71"/>
        <v>9</v>
      </c>
      <c r="F29" s="7">
        <f t="shared" si="72"/>
        <v>2022</v>
      </c>
      <c r="G29" s="12"/>
      <c r="H29" s="101">
        <f t="shared" si="73"/>
        <v>41.583027582206817</v>
      </c>
      <c r="I29" s="102">
        <f t="shared" si="26"/>
        <v>41.602038631862946</v>
      </c>
      <c r="J29" s="101">
        <f t="shared" si="27"/>
        <v>68.063662879562642</v>
      </c>
      <c r="K29" s="101">
        <f t="shared" si="28"/>
        <v>110.31121432789257</v>
      </c>
      <c r="L29" s="11">
        <f t="shared" si="74"/>
        <v>2459838.5180555554</v>
      </c>
      <c r="M29" s="108">
        <f t="shared" si="29"/>
        <v>0.22706414936496674</v>
      </c>
      <c r="N29" s="11">
        <f t="shared" si="30"/>
        <v>11.178200388792902</v>
      </c>
      <c r="O29" s="5">
        <f t="shared" si="31"/>
        <v>0.15832748873623359</v>
      </c>
      <c r="P29" s="11">
        <f t="shared" si="32"/>
        <v>18385.183428437333</v>
      </c>
      <c r="Q29" s="6">
        <f t="shared" si="33"/>
        <v>2.2640039217854837</v>
      </c>
      <c r="R29" s="13">
        <f t="shared" si="34"/>
        <v>4.3916242915743551</v>
      </c>
      <c r="S29" s="13">
        <f t="shared" si="35"/>
        <v>4.2245301902803627</v>
      </c>
      <c r="T29" s="13">
        <f t="shared" si="36"/>
        <v>0.19418396321257536</v>
      </c>
      <c r="U29" s="13">
        <f t="shared" si="37"/>
        <v>0.28158516936715261</v>
      </c>
      <c r="V29" s="13">
        <f t="shared" si="38"/>
        <v>-8.2548764173481501</v>
      </c>
      <c r="W29" s="8">
        <f t="shared" si="39"/>
        <v>411.68600423380025</v>
      </c>
      <c r="X29" s="13">
        <f t="shared" si="40"/>
        <v>1.0839348355082918</v>
      </c>
      <c r="Y29" s="11">
        <f t="shared" si="41"/>
        <v>62.104891341832243</v>
      </c>
      <c r="Z29" s="13">
        <f t="shared" si="42"/>
        <v>2.694594537963059E-2</v>
      </c>
      <c r="AA29" s="13">
        <f t="shared" si="43"/>
        <v>0.46768452496498869</v>
      </c>
      <c r="AB29" s="13">
        <f t="shared" si="44"/>
        <v>0.88348473492839907</v>
      </c>
      <c r="AC29" s="13">
        <f t="shared" si="45"/>
        <v>2.694268466150037E-2</v>
      </c>
      <c r="AD29" s="13">
        <f t="shared" si="46"/>
        <v>0.79988353765836806</v>
      </c>
      <c r="AE29" s="13">
        <f t="shared" si="47"/>
        <v>0.3761083770556124</v>
      </c>
      <c r="AF29" s="13">
        <f t="shared" si="48"/>
        <v>0.92657567888899028</v>
      </c>
      <c r="AG29" s="11">
        <f t="shared" si="49"/>
        <v>22.09283388046779</v>
      </c>
      <c r="AH29" s="13">
        <f t="shared" si="50"/>
        <v>3.9790378419478878</v>
      </c>
      <c r="AI29" s="11">
        <f t="shared" si="51"/>
        <v>311.49263275957458</v>
      </c>
      <c r="AJ29" s="6">
        <f t="shared" si="52"/>
        <v>0.92149030224207062</v>
      </c>
      <c r="AK29" s="13">
        <f t="shared" si="53"/>
        <v>42.263538766330491</v>
      </c>
      <c r="AL29" s="6">
        <f t="shared" si="54"/>
        <v>0.68051118412367095</v>
      </c>
      <c r="AM29" s="6">
        <f t="shared" si="55"/>
        <v>41.583027582206817</v>
      </c>
      <c r="AN29" s="11">
        <f t="shared" si="56"/>
        <v>174.95064976389949</v>
      </c>
      <c r="AO29" s="6">
        <f t="shared" si="57"/>
        <v>173.14685966867873</v>
      </c>
      <c r="AP29" s="6">
        <f t="shared" si="58"/>
        <v>111.0339668707763</v>
      </c>
      <c r="AQ29" s="8">
        <f t="shared" si="59"/>
        <v>68.821588264408675</v>
      </c>
      <c r="AR29" s="109">
        <f t="shared" si="60"/>
        <v>-0.74904091600741929</v>
      </c>
      <c r="AS29" s="109">
        <f t="shared" si="61"/>
        <v>0.27724532878828984</v>
      </c>
      <c r="AT29" s="109">
        <f t="shared" si="62"/>
        <v>290.31121432789257</v>
      </c>
      <c r="AU29" s="10">
        <f t="shared" si="63"/>
        <v>396528.4034466506</v>
      </c>
      <c r="AV29" s="8">
        <f t="shared" si="64"/>
        <v>30.134793875023668</v>
      </c>
      <c r="AW29" s="12"/>
      <c r="AX29" s="110">
        <f t="shared" si="65"/>
        <v>110.3</v>
      </c>
      <c r="AY29" s="111">
        <f t="shared" si="66"/>
        <v>0</v>
      </c>
      <c r="AZ29" s="12"/>
      <c r="BA29" s="14">
        <f t="shared" si="75"/>
        <v>41.6</v>
      </c>
      <c r="BB29" s="112">
        <f t="shared" si="67"/>
        <v>0</v>
      </c>
      <c r="BC29" s="112">
        <f t="shared" si="68"/>
        <v>0</v>
      </c>
      <c r="BD29" s="12"/>
      <c r="BE29" s="111">
        <f t="shared" si="69"/>
        <v>0</v>
      </c>
      <c r="BF29" s="12"/>
    </row>
    <row r="30" spans="1:58">
      <c r="A30">
        <f t="shared" si="24"/>
        <v>0</v>
      </c>
      <c r="B30" s="106">
        <v>1.8749999999999999E-2</v>
      </c>
      <c r="C30" s="6">
        <f t="shared" si="25"/>
        <v>0.44999999999999996</v>
      </c>
      <c r="D30" s="7">
        <f t="shared" si="70"/>
        <v>16</v>
      </c>
      <c r="E30" s="7">
        <f t="shared" si="71"/>
        <v>9</v>
      </c>
      <c r="F30" s="7">
        <f t="shared" si="72"/>
        <v>2022</v>
      </c>
      <c r="G30" s="12"/>
      <c r="H30" s="101">
        <f t="shared" si="73"/>
        <v>41.724735291510868</v>
      </c>
      <c r="I30" s="102">
        <f t="shared" si="26"/>
        <v>41.743652418058261</v>
      </c>
      <c r="J30" s="101">
        <f t="shared" si="27"/>
        <v>68.057289691754747</v>
      </c>
      <c r="K30" s="101">
        <f t="shared" si="28"/>
        <v>110.54772643083243</v>
      </c>
      <c r="L30" s="11">
        <f t="shared" si="74"/>
        <v>2459838.5187499998</v>
      </c>
      <c r="M30" s="108">
        <f t="shared" si="29"/>
        <v>0.22706416837781832</v>
      </c>
      <c r="N30" s="11">
        <f t="shared" si="30"/>
        <v>11.4288848512806</v>
      </c>
      <c r="O30" s="5">
        <f t="shared" si="31"/>
        <v>0.15835290616615794</v>
      </c>
      <c r="P30" s="11">
        <f t="shared" si="32"/>
        <v>18382.886009560199</v>
      </c>
      <c r="Q30" s="6">
        <f t="shared" si="33"/>
        <v>2.2641622739593443</v>
      </c>
      <c r="R30" s="13">
        <f t="shared" si="34"/>
        <v>4.3916362373860531</v>
      </c>
      <c r="S30" s="13">
        <f t="shared" si="35"/>
        <v>4.2246779463203517</v>
      </c>
      <c r="T30" s="13">
        <f t="shared" si="36"/>
        <v>0.19434430745262798</v>
      </c>
      <c r="U30" s="13">
        <f t="shared" si="37"/>
        <v>0.28173495833916828</v>
      </c>
      <c r="V30" s="13">
        <f t="shared" si="38"/>
        <v>-8.2550115851880754</v>
      </c>
      <c r="W30" s="8">
        <f t="shared" si="39"/>
        <v>411.64985221025677</v>
      </c>
      <c r="X30" s="13">
        <f t="shared" si="40"/>
        <v>1.0840833997295101</v>
      </c>
      <c r="Y30" s="11">
        <f t="shared" si="41"/>
        <v>62.113403444694697</v>
      </c>
      <c r="Z30" s="13">
        <f t="shared" si="42"/>
        <v>2.6958689325913977E-2</v>
      </c>
      <c r="AA30" s="13">
        <f t="shared" si="43"/>
        <v>0.46755310494911489</v>
      </c>
      <c r="AB30" s="13">
        <f t="shared" si="44"/>
        <v>0.8835539028098619</v>
      </c>
      <c r="AC30" s="13">
        <f t="shared" si="45"/>
        <v>2.6955423979287921E-2</v>
      </c>
      <c r="AD30" s="13">
        <f t="shared" si="46"/>
        <v>0.79994193255502588</v>
      </c>
      <c r="AE30" s="13">
        <f t="shared" si="47"/>
        <v>0.37614757555057093</v>
      </c>
      <c r="AF30" s="13">
        <f t="shared" si="48"/>
        <v>0.92655976677569352</v>
      </c>
      <c r="AG30" s="11">
        <f t="shared" si="49"/>
        <v>22.095257781353506</v>
      </c>
      <c r="AH30" s="13">
        <f t="shared" si="50"/>
        <v>3.979627047751523</v>
      </c>
      <c r="AI30" s="11">
        <f t="shared" si="51"/>
        <v>311.73447913500775</v>
      </c>
      <c r="AJ30" s="6">
        <f t="shared" si="52"/>
        <v>0.92148352764802</v>
      </c>
      <c r="AK30" s="13">
        <f t="shared" si="53"/>
        <v>42.403726253200141</v>
      </c>
      <c r="AL30" s="6">
        <f t="shared" si="54"/>
        <v>0.6789909616892752</v>
      </c>
      <c r="AM30" s="6">
        <f t="shared" si="55"/>
        <v>41.724735291510868</v>
      </c>
      <c r="AN30" s="11">
        <f t="shared" si="56"/>
        <v>174.95133424119558</v>
      </c>
      <c r="AO30" s="6">
        <f t="shared" si="57"/>
        <v>173.14753656538559</v>
      </c>
      <c r="AP30" s="6">
        <f t="shared" si="58"/>
        <v>111.0261273629437</v>
      </c>
      <c r="AQ30" s="8">
        <f t="shared" si="59"/>
        <v>68.829420173536207</v>
      </c>
      <c r="AR30" s="109">
        <f t="shared" si="60"/>
        <v>-0.74623772850168613</v>
      </c>
      <c r="AS30" s="109">
        <f t="shared" si="61"/>
        <v>0.27971557225173987</v>
      </c>
      <c r="AT30" s="109">
        <f t="shared" si="62"/>
        <v>290.54772643083243</v>
      </c>
      <c r="AU30" s="10">
        <f t="shared" si="63"/>
        <v>396531.36164341902</v>
      </c>
      <c r="AV30" s="8">
        <f t="shared" si="64"/>
        <v>30.134569075444102</v>
      </c>
      <c r="AW30" s="12"/>
      <c r="AX30" s="110">
        <f t="shared" si="65"/>
        <v>110.5</v>
      </c>
      <c r="AY30" s="111">
        <f t="shared" si="66"/>
        <v>0</v>
      </c>
      <c r="AZ30" s="12"/>
      <c r="BA30" s="14">
        <f t="shared" si="75"/>
        <v>41.7</v>
      </c>
      <c r="BB30" s="112">
        <f t="shared" si="67"/>
        <v>0</v>
      </c>
      <c r="BC30" s="112">
        <f t="shared" si="68"/>
        <v>0</v>
      </c>
      <c r="BD30" s="12"/>
      <c r="BE30" s="111">
        <f t="shared" si="69"/>
        <v>0</v>
      </c>
      <c r="BF30" s="12"/>
    </row>
    <row r="31" spans="1:58">
      <c r="A31">
        <f t="shared" si="24"/>
        <v>0</v>
      </c>
      <c r="B31" s="106">
        <v>1.94444444444444E-2</v>
      </c>
      <c r="C31" s="6">
        <f t="shared" si="25"/>
        <v>0.46666666666666556</v>
      </c>
      <c r="D31" s="7">
        <f t="shared" si="70"/>
        <v>16</v>
      </c>
      <c r="E31" s="7">
        <f t="shared" si="71"/>
        <v>9</v>
      </c>
      <c r="F31" s="7">
        <f t="shared" si="72"/>
        <v>2022</v>
      </c>
      <c r="G31" s="12"/>
      <c r="H31" s="101">
        <f t="shared" si="73"/>
        <v>41.866231893319842</v>
      </c>
      <c r="I31" s="102">
        <f t="shared" si="26"/>
        <v>41.885055746029572</v>
      </c>
      <c r="J31" s="101">
        <f t="shared" si="27"/>
        <v>68.050916270813062</v>
      </c>
      <c r="K31" s="101">
        <f t="shared" si="28"/>
        <v>110.78499133131777</v>
      </c>
      <c r="L31" s="11">
        <f t="shared" si="74"/>
        <v>2459838.5194444442</v>
      </c>
      <c r="M31" s="108">
        <f t="shared" si="29"/>
        <v>0.22706418739066986</v>
      </c>
      <c r="N31" s="11">
        <f t="shared" si="30"/>
        <v>11.679569313302636</v>
      </c>
      <c r="O31" s="5">
        <f t="shared" si="31"/>
        <v>0.15837832359608228</v>
      </c>
      <c r="P31" s="11">
        <f t="shared" si="32"/>
        <v>18380.588129780634</v>
      </c>
      <c r="Q31" s="6">
        <f t="shared" si="33"/>
        <v>2.264320626133205</v>
      </c>
      <c r="R31" s="13">
        <f t="shared" si="34"/>
        <v>4.391648183197729</v>
      </c>
      <c r="S31" s="13">
        <f t="shared" si="35"/>
        <v>4.2248257023603415</v>
      </c>
      <c r="T31" s="13">
        <f t="shared" si="36"/>
        <v>0.19450465169268064</v>
      </c>
      <c r="U31" s="13">
        <f t="shared" si="37"/>
        <v>0.28188474499917276</v>
      </c>
      <c r="V31" s="13">
        <f t="shared" si="38"/>
        <v>-8.2551467530280025</v>
      </c>
      <c r="W31" s="8">
        <f t="shared" si="39"/>
        <v>411.61369452343712</v>
      </c>
      <c r="X31" s="13">
        <f t="shared" si="40"/>
        <v>1.0842319617162099</v>
      </c>
      <c r="Y31" s="11">
        <f t="shared" si="41"/>
        <v>62.121915419528676</v>
      </c>
      <c r="Z31" s="13">
        <f t="shared" si="42"/>
        <v>2.6971432485257095E-2</v>
      </c>
      <c r="AA31" s="13">
        <f t="shared" si="43"/>
        <v>0.46742167661240036</v>
      </c>
      <c r="AB31" s="13">
        <f t="shared" si="44"/>
        <v>0.88362304997317731</v>
      </c>
      <c r="AC31" s="13">
        <f t="shared" si="45"/>
        <v>2.6968162506043634E-2</v>
      </c>
      <c r="AD31" s="13">
        <f t="shared" si="46"/>
        <v>0.80000030875734907</v>
      </c>
      <c r="AE31" s="13">
        <f t="shared" si="47"/>
        <v>0.37618676507952631</v>
      </c>
      <c r="AF31" s="13">
        <f t="shared" si="48"/>
        <v>0.92654385637108472</v>
      </c>
      <c r="AG31" s="11">
        <f t="shared" si="49"/>
        <v>22.097681169427297</v>
      </c>
      <c r="AH31" s="13">
        <f t="shared" si="50"/>
        <v>3.9802162645175194</v>
      </c>
      <c r="AI31" s="11">
        <f t="shared" si="51"/>
        <v>311.97632534553986</v>
      </c>
      <c r="AJ31" s="6">
        <f t="shared" si="52"/>
        <v>0.92147675421931163</v>
      </c>
      <c r="AK31" s="13">
        <f t="shared" si="53"/>
        <v>42.543700900954541</v>
      </c>
      <c r="AL31" s="6">
        <f t="shared" si="54"/>
        <v>0.67746900763470008</v>
      </c>
      <c r="AM31" s="6">
        <f t="shared" si="55"/>
        <v>41.866231893319842</v>
      </c>
      <c r="AN31" s="11">
        <f t="shared" si="56"/>
        <v>174.95201871848985</v>
      </c>
      <c r="AO31" s="6">
        <f t="shared" si="57"/>
        <v>173.14821346234277</v>
      </c>
      <c r="AP31" s="6">
        <f t="shared" si="58"/>
        <v>111.01828798606191</v>
      </c>
      <c r="AQ31" s="8">
        <f t="shared" si="59"/>
        <v>68.837251954545167</v>
      </c>
      <c r="AR31" s="109">
        <f t="shared" si="60"/>
        <v>-0.74342124724378678</v>
      </c>
      <c r="AS31" s="109">
        <f t="shared" si="61"/>
        <v>0.28217642249516423</v>
      </c>
      <c r="AT31" s="109">
        <f t="shared" si="62"/>
        <v>290.78499133131777</v>
      </c>
      <c r="AU31" s="10">
        <f t="shared" si="63"/>
        <v>396534.3194036145</v>
      </c>
      <c r="AV31" s="8">
        <f t="shared" si="64"/>
        <v>30.134344312393697</v>
      </c>
      <c r="AW31" s="12"/>
      <c r="AX31" s="110">
        <f t="shared" si="65"/>
        <v>110.8</v>
      </c>
      <c r="AY31" s="111">
        <f t="shared" si="66"/>
        <v>0</v>
      </c>
      <c r="AZ31" s="12"/>
      <c r="BA31" s="14">
        <f t="shared" si="75"/>
        <v>41.9</v>
      </c>
      <c r="BB31" s="112">
        <f t="shared" si="67"/>
        <v>0</v>
      </c>
      <c r="BC31" s="112">
        <f t="shared" si="68"/>
        <v>0</v>
      </c>
      <c r="BD31" s="12"/>
      <c r="BE31" s="111">
        <f t="shared" si="69"/>
        <v>0</v>
      </c>
      <c r="BF31" s="12"/>
    </row>
    <row r="32" spans="1:58">
      <c r="A32">
        <f t="shared" si="24"/>
        <v>0</v>
      </c>
      <c r="B32" s="106">
        <v>2.0138888888888901E-2</v>
      </c>
      <c r="C32" s="6">
        <f t="shared" si="25"/>
        <v>0.48333333333333361</v>
      </c>
      <c r="D32" s="7">
        <f t="shared" si="70"/>
        <v>16</v>
      </c>
      <c r="E32" s="7">
        <f t="shared" si="71"/>
        <v>9</v>
      </c>
      <c r="F32" s="7">
        <f t="shared" si="72"/>
        <v>2022</v>
      </c>
      <c r="G32" s="12"/>
      <c r="H32" s="101">
        <f t="shared" si="73"/>
        <v>42.007514388261527</v>
      </c>
      <c r="I32" s="102">
        <f t="shared" si="26"/>
        <v>42.026245610873218</v>
      </c>
      <c r="J32" s="101">
        <f t="shared" si="27"/>
        <v>68.044542612562836</v>
      </c>
      <c r="K32" s="101">
        <f t="shared" si="28"/>
        <v>111.02301589650097</v>
      </c>
      <c r="L32" s="11">
        <f t="shared" si="74"/>
        <v>2459838.5201388891</v>
      </c>
      <c r="M32" s="108">
        <f t="shared" si="29"/>
        <v>0.22706420640353417</v>
      </c>
      <c r="N32" s="11">
        <f t="shared" si="30"/>
        <v>11.930253943894058</v>
      </c>
      <c r="O32" s="5">
        <f t="shared" si="31"/>
        <v>0.1584037410431165</v>
      </c>
      <c r="P32" s="11">
        <f t="shared" si="32"/>
        <v>18378.289787663507</v>
      </c>
      <c r="Q32" s="6">
        <f t="shared" si="33"/>
        <v>2.2644789784131416</v>
      </c>
      <c r="R32" s="13">
        <f t="shared" si="34"/>
        <v>4.3916601290174402</v>
      </c>
      <c r="S32" s="13">
        <f t="shared" si="35"/>
        <v>4.2249734584992629</v>
      </c>
      <c r="T32" s="13">
        <f t="shared" si="36"/>
        <v>0.19466499604023774</v>
      </c>
      <c r="U32" s="13">
        <f t="shared" si="37"/>
        <v>0.28203452944804253</v>
      </c>
      <c r="V32" s="13">
        <f t="shared" si="38"/>
        <v>-8.2552819209582875</v>
      </c>
      <c r="W32" s="8">
        <f t="shared" si="39"/>
        <v>411.5775311501381</v>
      </c>
      <c r="X32" s="13">
        <f t="shared" si="40"/>
        <v>1.084380521568939</v>
      </c>
      <c r="Y32" s="11">
        <f t="shared" si="41"/>
        <v>62.13042727209514</v>
      </c>
      <c r="Z32" s="13">
        <f t="shared" si="42"/>
        <v>2.6984174865983132E-2</v>
      </c>
      <c r="AA32" s="13">
        <f t="shared" si="43"/>
        <v>0.46729023986932822</v>
      </c>
      <c r="AB32" s="13">
        <f t="shared" si="44"/>
        <v>0.88369217646449749</v>
      </c>
      <c r="AC32" s="13">
        <f t="shared" si="45"/>
        <v>2.6980900250086419E-2</v>
      </c>
      <c r="AD32" s="13">
        <f t="shared" si="46"/>
        <v>0.80005866630437372</v>
      </c>
      <c r="AE32" s="13">
        <f t="shared" si="47"/>
        <v>0.37622594566846712</v>
      </c>
      <c r="AF32" s="13">
        <f t="shared" si="48"/>
        <v>0.92652794766583679</v>
      </c>
      <c r="AG32" s="11">
        <f t="shared" si="49"/>
        <v>22.100104046274183</v>
      </c>
      <c r="AH32" s="13">
        <f t="shared" si="50"/>
        <v>3.9808054926427956</v>
      </c>
      <c r="AI32" s="11">
        <f t="shared" si="51"/>
        <v>312.21817155425214</v>
      </c>
      <c r="AJ32" s="6">
        <f t="shared" si="52"/>
        <v>0.92146998195155927</v>
      </c>
      <c r="AK32" s="13">
        <f t="shared" si="53"/>
        <v>42.683459769758443</v>
      </c>
      <c r="AL32" s="6">
        <f t="shared" si="54"/>
        <v>0.67594538149691497</v>
      </c>
      <c r="AM32" s="6">
        <f t="shared" si="55"/>
        <v>42.007514388261527</v>
      </c>
      <c r="AN32" s="11">
        <f t="shared" si="56"/>
        <v>174.95270319624615</v>
      </c>
      <c r="AO32" s="6">
        <f t="shared" si="57"/>
        <v>173.14889036000898</v>
      </c>
      <c r="AP32" s="6">
        <f t="shared" si="58"/>
        <v>111.01044873482945</v>
      </c>
      <c r="AQ32" s="8">
        <f t="shared" si="59"/>
        <v>68.845083612731898</v>
      </c>
      <c r="AR32" s="109">
        <f t="shared" si="60"/>
        <v>-0.74059152052930155</v>
      </c>
      <c r="AS32" s="109">
        <f t="shared" si="61"/>
        <v>0.28462783680840975</v>
      </c>
      <c r="AT32" s="109">
        <f t="shared" si="62"/>
        <v>291.02301589650097</v>
      </c>
      <c r="AU32" s="10">
        <f t="shared" si="63"/>
        <v>396537.276729126</v>
      </c>
      <c r="AV32" s="8">
        <f t="shared" si="64"/>
        <v>30.134119585727355</v>
      </c>
      <c r="AW32" s="12"/>
      <c r="AX32" s="110">
        <f t="shared" si="65"/>
        <v>111</v>
      </c>
      <c r="AY32" s="111">
        <f t="shared" si="66"/>
        <v>0</v>
      </c>
      <c r="AZ32" s="12"/>
      <c r="BA32" s="14">
        <f t="shared" si="75"/>
        <v>42</v>
      </c>
      <c r="BB32" s="112">
        <f t="shared" si="67"/>
        <v>0</v>
      </c>
      <c r="BC32" s="112">
        <f t="shared" si="68"/>
        <v>0</v>
      </c>
      <c r="BD32" s="12"/>
      <c r="BE32" s="111">
        <f t="shared" si="69"/>
        <v>0</v>
      </c>
      <c r="BF32" s="12"/>
    </row>
    <row r="33" spans="1:58">
      <c r="A33">
        <f t="shared" si="24"/>
        <v>0</v>
      </c>
      <c r="B33" s="106">
        <v>2.0833333333333301E-2</v>
      </c>
      <c r="C33" s="6">
        <f t="shared" si="25"/>
        <v>0.49999999999999922</v>
      </c>
      <c r="D33" s="7">
        <f t="shared" si="70"/>
        <v>16</v>
      </c>
      <c r="E33" s="7">
        <f t="shared" si="71"/>
        <v>9</v>
      </c>
      <c r="F33" s="7">
        <f t="shared" si="72"/>
        <v>2022</v>
      </c>
      <c r="G33" s="12"/>
      <c r="H33" s="101">
        <f t="shared" si="73"/>
        <v>42.148579466361937</v>
      </c>
      <c r="I33" s="102">
        <f t="shared" si="26"/>
        <v>42.167218697361207</v>
      </c>
      <c r="J33" s="101">
        <f t="shared" si="27"/>
        <v>68.038168725698483</v>
      </c>
      <c r="K33" s="101">
        <f t="shared" si="28"/>
        <v>111.26180654685118</v>
      </c>
      <c r="L33" s="11">
        <f t="shared" si="74"/>
        <v>2459838.5208333335</v>
      </c>
      <c r="M33" s="108">
        <f t="shared" si="29"/>
        <v>0.22706422541638571</v>
      </c>
      <c r="N33" s="11">
        <f t="shared" si="30"/>
        <v>12.180938406381756</v>
      </c>
      <c r="O33" s="5">
        <f t="shared" si="31"/>
        <v>0.15842915847304084</v>
      </c>
      <c r="P33" s="11">
        <f t="shared" si="32"/>
        <v>18375.990986398705</v>
      </c>
      <c r="Q33" s="6">
        <f t="shared" si="33"/>
        <v>2.2646373305866456</v>
      </c>
      <c r="R33" s="13">
        <f t="shared" si="34"/>
        <v>4.3916720748291391</v>
      </c>
      <c r="S33" s="13">
        <f t="shared" si="35"/>
        <v>4.2251212145388957</v>
      </c>
      <c r="T33" s="13">
        <f t="shared" si="36"/>
        <v>0.1948253402799332</v>
      </c>
      <c r="U33" s="13">
        <f t="shared" si="37"/>
        <v>0.28218431148503276</v>
      </c>
      <c r="V33" s="13">
        <f t="shared" si="38"/>
        <v>-8.2554170887978575</v>
      </c>
      <c r="W33" s="8">
        <f t="shared" si="39"/>
        <v>411.54136213976642</v>
      </c>
      <c r="X33" s="13">
        <f t="shared" si="40"/>
        <v>1.0845290790881525</v>
      </c>
      <c r="Y33" s="11">
        <f t="shared" si="41"/>
        <v>62.138938990961009</v>
      </c>
      <c r="Z33" s="13">
        <f t="shared" si="42"/>
        <v>2.6996916450755127E-2</v>
      </c>
      <c r="AA33" s="13">
        <f t="shared" si="43"/>
        <v>0.46715879489988704</v>
      </c>
      <c r="AB33" s="13">
        <f t="shared" si="44"/>
        <v>0.88376128219034322</v>
      </c>
      <c r="AC33" s="13">
        <f t="shared" si="45"/>
        <v>2.6993637194084357E-2</v>
      </c>
      <c r="AD33" s="13">
        <f t="shared" si="46"/>
        <v>0.80011700511722594</v>
      </c>
      <c r="AE33" s="13">
        <f t="shared" si="47"/>
        <v>0.37626511726431183</v>
      </c>
      <c r="AF33" s="13">
        <f t="shared" si="48"/>
        <v>0.9265120406827283</v>
      </c>
      <c r="AG33" s="11">
        <f t="shared" si="49"/>
        <v>22.102526408589593</v>
      </c>
      <c r="AH33" s="13">
        <f t="shared" si="50"/>
        <v>3.9813947313339555</v>
      </c>
      <c r="AI33" s="11">
        <f t="shared" si="51"/>
        <v>312.46001743637242</v>
      </c>
      <c r="AJ33" s="6">
        <f t="shared" si="52"/>
        <v>0.92146321085399963</v>
      </c>
      <c r="AK33" s="13">
        <f t="shared" si="53"/>
        <v>42.822999612782986</v>
      </c>
      <c r="AL33" s="6">
        <f t="shared" si="54"/>
        <v>0.67442014642104764</v>
      </c>
      <c r="AM33" s="6">
        <f t="shared" si="55"/>
        <v>42.148579466361937</v>
      </c>
      <c r="AN33" s="11">
        <f t="shared" si="56"/>
        <v>174.9533876735386</v>
      </c>
      <c r="AO33" s="6">
        <f t="shared" si="57"/>
        <v>173.14956725746853</v>
      </c>
      <c r="AP33" s="6">
        <f t="shared" si="58"/>
        <v>111.00260961977324</v>
      </c>
      <c r="AQ33" s="8">
        <f t="shared" si="59"/>
        <v>68.852915137579728</v>
      </c>
      <c r="AR33" s="109">
        <f t="shared" si="60"/>
        <v>-0.73774860260210651</v>
      </c>
      <c r="AS33" s="109">
        <f t="shared" si="61"/>
        <v>0.28706976770782688</v>
      </c>
      <c r="AT33" s="109">
        <f t="shared" si="62"/>
        <v>291.26180654685118</v>
      </c>
      <c r="AU33" s="10">
        <f t="shared" si="63"/>
        <v>396540.23361589317</v>
      </c>
      <c r="AV33" s="8">
        <f t="shared" si="64"/>
        <v>30.133894895752057</v>
      </c>
      <c r="AW33" s="12"/>
      <c r="AX33" s="110">
        <f t="shared" si="65"/>
        <v>111.3</v>
      </c>
      <c r="AY33" s="111">
        <f t="shared" si="66"/>
        <v>0</v>
      </c>
      <c r="AZ33" s="12"/>
      <c r="BA33" s="14">
        <f t="shared" si="75"/>
        <v>42.2</v>
      </c>
      <c r="BB33" s="112">
        <f t="shared" si="67"/>
        <v>0</v>
      </c>
      <c r="BC33" s="112">
        <f t="shared" si="68"/>
        <v>0</v>
      </c>
      <c r="BD33" s="12"/>
      <c r="BE33" s="111">
        <f t="shared" si="69"/>
        <v>0</v>
      </c>
      <c r="BF33" s="12"/>
    </row>
    <row r="34" spans="1:58">
      <c r="A34">
        <f t="shared" si="24"/>
        <v>0</v>
      </c>
      <c r="B34" s="106">
        <v>2.1527777777777798E-2</v>
      </c>
      <c r="C34" s="6">
        <f t="shared" si="25"/>
        <v>0.51666666666666716</v>
      </c>
      <c r="D34" s="7">
        <f t="shared" si="70"/>
        <v>16</v>
      </c>
      <c r="E34" s="7">
        <f t="shared" si="71"/>
        <v>9</v>
      </c>
      <c r="F34" s="7">
        <f t="shared" si="72"/>
        <v>2022</v>
      </c>
      <c r="G34" s="12"/>
      <c r="H34" s="101">
        <f t="shared" si="73"/>
        <v>42.289424076248601</v>
      </c>
      <c r="I34" s="102">
        <f t="shared" si="26"/>
        <v>42.307971948769861</v>
      </c>
      <c r="J34" s="101">
        <f t="shared" si="27"/>
        <v>68.031794606050596</v>
      </c>
      <c r="K34" s="101">
        <f t="shared" si="28"/>
        <v>111.50137021522448</v>
      </c>
      <c r="L34" s="11">
        <f t="shared" si="74"/>
        <v>2459838.5215277779</v>
      </c>
      <c r="M34" s="108">
        <f t="shared" si="29"/>
        <v>0.22706424442923728</v>
      </c>
      <c r="N34" s="11">
        <f t="shared" si="30"/>
        <v>12.431622868869454</v>
      </c>
      <c r="O34" s="5">
        <f t="shared" si="31"/>
        <v>0.15845457590296519</v>
      </c>
      <c r="P34" s="11">
        <f t="shared" si="32"/>
        <v>18373.691724541328</v>
      </c>
      <c r="Q34" s="6">
        <f t="shared" si="33"/>
        <v>2.2647956827605062</v>
      </c>
      <c r="R34" s="13">
        <f t="shared" si="34"/>
        <v>4.3916840206408372</v>
      </c>
      <c r="S34" s="13">
        <f t="shared" si="35"/>
        <v>4.2252689705788846</v>
      </c>
      <c r="T34" s="13">
        <f t="shared" si="36"/>
        <v>0.19498568451998585</v>
      </c>
      <c r="U34" s="13">
        <f t="shared" si="37"/>
        <v>0.28233409121168962</v>
      </c>
      <c r="V34" s="13">
        <f t="shared" si="38"/>
        <v>-8.2555522566377828</v>
      </c>
      <c r="W34" s="8">
        <f t="shared" si="39"/>
        <v>411.50518746892811</v>
      </c>
      <c r="X34" s="13">
        <f t="shared" si="40"/>
        <v>1.0846776343743505</v>
      </c>
      <c r="Y34" s="11">
        <f t="shared" si="41"/>
        <v>62.147450581884506</v>
      </c>
      <c r="Z34" s="13">
        <f t="shared" si="42"/>
        <v>2.7009657247953567E-2</v>
      </c>
      <c r="AA34" s="13">
        <f t="shared" si="43"/>
        <v>0.46702734161860771</v>
      </c>
      <c r="AB34" s="13">
        <f t="shared" si="44"/>
        <v>0.88383036719685659</v>
      </c>
      <c r="AC34" s="13">
        <f t="shared" si="45"/>
        <v>2.7006373346413638E-2</v>
      </c>
      <c r="AD34" s="13">
        <f t="shared" si="46"/>
        <v>0.80017532523490953</v>
      </c>
      <c r="AE34" s="13">
        <f t="shared" si="47"/>
        <v>0.37630427989309773</v>
      </c>
      <c r="AF34" s="13">
        <f t="shared" si="48"/>
        <v>0.92649613541241349</v>
      </c>
      <c r="AG34" s="11">
        <f t="shared" si="49"/>
        <v>22.104948257961528</v>
      </c>
      <c r="AH34" s="13">
        <f t="shared" si="50"/>
        <v>3.9819839809876596</v>
      </c>
      <c r="AI34" s="11">
        <f t="shared" si="51"/>
        <v>312.70186315405454</v>
      </c>
      <c r="AJ34" s="6">
        <f t="shared" si="52"/>
        <v>0.92145644092221468</v>
      </c>
      <c r="AK34" s="13">
        <f t="shared" si="53"/>
        <v>42.962317439270741</v>
      </c>
      <c r="AL34" s="6">
        <f t="shared" si="54"/>
        <v>0.67289336302213743</v>
      </c>
      <c r="AM34" s="6">
        <f t="shared" si="55"/>
        <v>42.289424076248601</v>
      </c>
      <c r="AN34" s="11">
        <f t="shared" si="56"/>
        <v>174.95407215083469</v>
      </c>
      <c r="AO34" s="6">
        <f t="shared" si="57"/>
        <v>173.15024415518383</v>
      </c>
      <c r="AP34" s="6">
        <f t="shared" si="58"/>
        <v>110.99477063559817</v>
      </c>
      <c r="AQ34" s="8">
        <f t="shared" si="59"/>
        <v>68.860746534378592</v>
      </c>
      <c r="AR34" s="109">
        <f t="shared" si="60"/>
        <v>-0.73489254224812428</v>
      </c>
      <c r="AS34" s="109">
        <f t="shared" si="61"/>
        <v>0.28950217281759383</v>
      </c>
      <c r="AT34" s="109">
        <f t="shared" si="62"/>
        <v>291.50137021522448</v>
      </c>
      <c r="AU34" s="10">
        <f t="shared" si="63"/>
        <v>396543.19006581878</v>
      </c>
      <c r="AV34" s="8">
        <f t="shared" si="64"/>
        <v>30.133670242321649</v>
      </c>
      <c r="AW34" s="12"/>
      <c r="AX34" s="110">
        <f t="shared" si="65"/>
        <v>111.5</v>
      </c>
      <c r="AY34" s="111">
        <f t="shared" si="66"/>
        <v>0</v>
      </c>
      <c r="AZ34" s="12"/>
      <c r="BA34" s="14">
        <f t="shared" si="75"/>
        <v>42.3</v>
      </c>
      <c r="BB34" s="112">
        <f t="shared" si="67"/>
        <v>0</v>
      </c>
      <c r="BC34" s="112">
        <f t="shared" si="68"/>
        <v>0</v>
      </c>
      <c r="BD34" s="12"/>
      <c r="BE34" s="111">
        <f t="shared" si="69"/>
        <v>0</v>
      </c>
      <c r="BF34" s="12"/>
    </row>
    <row r="35" spans="1:58">
      <c r="A35">
        <f t="shared" si="24"/>
        <v>0</v>
      </c>
      <c r="B35" s="106">
        <v>2.2222222222222199E-2</v>
      </c>
      <c r="C35" s="6">
        <f t="shared" si="25"/>
        <v>0.53333333333333277</v>
      </c>
      <c r="D35" s="7">
        <f t="shared" si="70"/>
        <v>16</v>
      </c>
      <c r="E35" s="7">
        <f t="shared" si="71"/>
        <v>9</v>
      </c>
      <c r="F35" s="7">
        <f t="shared" si="72"/>
        <v>2022</v>
      </c>
      <c r="G35" s="12"/>
      <c r="H35" s="101">
        <f t="shared" si="73"/>
        <v>42.430045045536907</v>
      </c>
      <c r="I35" s="102">
        <f t="shared" si="26"/>
        <v>42.448502187513981</v>
      </c>
      <c r="J35" s="101">
        <f t="shared" si="27"/>
        <v>68.025420253729962</v>
      </c>
      <c r="K35" s="101">
        <f t="shared" si="28"/>
        <v>111.74171370827628</v>
      </c>
      <c r="L35" s="11">
        <f t="shared" si="74"/>
        <v>2459838.5222222223</v>
      </c>
      <c r="M35" s="108">
        <f t="shared" si="29"/>
        <v>0.22706426344208883</v>
      </c>
      <c r="N35" s="11">
        <f t="shared" si="30"/>
        <v>12.682307331357151</v>
      </c>
      <c r="O35" s="5">
        <f t="shared" si="31"/>
        <v>0.15847999333288953</v>
      </c>
      <c r="P35" s="11">
        <f t="shared" si="32"/>
        <v>18371.392002201424</v>
      </c>
      <c r="Q35" s="6">
        <f t="shared" si="33"/>
        <v>2.2649540349343669</v>
      </c>
      <c r="R35" s="13">
        <f t="shared" si="34"/>
        <v>4.3916959664525352</v>
      </c>
      <c r="S35" s="13">
        <f t="shared" si="35"/>
        <v>4.2254167266188736</v>
      </c>
      <c r="T35" s="13">
        <f t="shared" si="36"/>
        <v>0.19514602876003848</v>
      </c>
      <c r="U35" s="13">
        <f t="shared" si="37"/>
        <v>0.28248386862812724</v>
      </c>
      <c r="V35" s="13">
        <f t="shared" si="38"/>
        <v>-8.2556874244777081</v>
      </c>
      <c r="W35" s="8">
        <f t="shared" si="39"/>
        <v>411.46900713868808</v>
      </c>
      <c r="X35" s="13">
        <f t="shared" si="40"/>
        <v>1.0848261874280658</v>
      </c>
      <c r="Y35" s="11">
        <f t="shared" si="41"/>
        <v>62.155962044896178</v>
      </c>
      <c r="Z35" s="13">
        <f t="shared" si="42"/>
        <v>2.7022397257329654E-2</v>
      </c>
      <c r="AA35" s="13">
        <f t="shared" si="43"/>
        <v>0.46689588002846288</v>
      </c>
      <c r="AB35" s="13">
        <f t="shared" si="44"/>
        <v>0.88389943148365924</v>
      </c>
      <c r="AC35" s="13">
        <f t="shared" si="45"/>
        <v>2.7019108706824297E-2</v>
      </c>
      <c r="AD35" s="13">
        <f t="shared" si="46"/>
        <v>0.80023362665717712</v>
      </c>
      <c r="AE35" s="13">
        <f t="shared" si="47"/>
        <v>0.37634343355444488</v>
      </c>
      <c r="AF35" s="13">
        <f t="shared" si="48"/>
        <v>0.92648023185627182</v>
      </c>
      <c r="AG35" s="11">
        <f t="shared" si="49"/>
        <v>22.107369594344409</v>
      </c>
      <c r="AH35" s="13">
        <f t="shared" si="50"/>
        <v>3.9825732416041304</v>
      </c>
      <c r="AI35" s="11">
        <f t="shared" si="51"/>
        <v>312.94370870729517</v>
      </c>
      <c r="AJ35" s="6">
        <f t="shared" si="52"/>
        <v>0.92144967215636886</v>
      </c>
      <c r="AK35" s="13">
        <f t="shared" si="53"/>
        <v>43.101410139013439</v>
      </c>
      <c r="AL35" s="6">
        <f t="shared" si="54"/>
        <v>0.6713650934765284</v>
      </c>
      <c r="AM35" s="6">
        <f t="shared" si="55"/>
        <v>42.430045045536907</v>
      </c>
      <c r="AN35" s="11">
        <f t="shared" si="56"/>
        <v>174.95475662813078</v>
      </c>
      <c r="AO35" s="6">
        <f t="shared" si="57"/>
        <v>173.15092105315119</v>
      </c>
      <c r="AP35" s="6">
        <f t="shared" si="58"/>
        <v>110.98693178227373</v>
      </c>
      <c r="AQ35" s="8">
        <f t="shared" si="59"/>
        <v>68.868577803159013</v>
      </c>
      <c r="AR35" s="109">
        <f t="shared" si="60"/>
        <v>-0.73202339038014752</v>
      </c>
      <c r="AS35" s="109">
        <f t="shared" si="61"/>
        <v>0.29192500828513168</v>
      </c>
      <c r="AT35" s="109">
        <f t="shared" si="62"/>
        <v>291.74171370827628</v>
      </c>
      <c r="AU35" s="10">
        <f t="shared" si="63"/>
        <v>396546.14607880439</v>
      </c>
      <c r="AV35" s="8">
        <f t="shared" si="64"/>
        <v>30.133445625442057</v>
      </c>
      <c r="AW35" s="12"/>
      <c r="AX35" s="110">
        <f t="shared" si="65"/>
        <v>111.7</v>
      </c>
      <c r="AY35" s="111">
        <f t="shared" si="66"/>
        <v>0</v>
      </c>
      <c r="AZ35" s="12"/>
      <c r="BA35" s="14">
        <f t="shared" si="75"/>
        <v>42.4</v>
      </c>
      <c r="BB35" s="112">
        <f t="shared" si="67"/>
        <v>0</v>
      </c>
      <c r="BC35" s="112">
        <f t="shared" si="68"/>
        <v>0</v>
      </c>
      <c r="BD35" s="12"/>
      <c r="BE35" s="111">
        <f t="shared" si="69"/>
        <v>0</v>
      </c>
      <c r="BF35" s="12"/>
    </row>
    <row r="36" spans="1:58">
      <c r="A36">
        <f t="shared" si="24"/>
        <v>0</v>
      </c>
      <c r="B36" s="106">
        <v>2.29166666666667E-2</v>
      </c>
      <c r="C36" s="6">
        <f t="shared" si="25"/>
        <v>0.55000000000000082</v>
      </c>
      <c r="D36" s="7">
        <f t="shared" si="70"/>
        <v>16</v>
      </c>
      <c r="E36" s="7">
        <f t="shared" si="71"/>
        <v>9</v>
      </c>
      <c r="F36" s="7">
        <f t="shared" si="72"/>
        <v>2022</v>
      </c>
      <c r="G36" s="12"/>
      <c r="H36" s="101">
        <f t="shared" si="73"/>
        <v>42.570439175099217</v>
      </c>
      <c r="I36" s="102">
        <f t="shared" si="26"/>
        <v>42.588806209352533</v>
      </c>
      <c r="J36" s="101">
        <f t="shared" si="27"/>
        <v>68.019045668834892</v>
      </c>
      <c r="K36" s="101">
        <f t="shared" si="28"/>
        <v>111.98284386498187</v>
      </c>
      <c r="L36" s="11">
        <f t="shared" si="74"/>
        <v>2459838.5229166667</v>
      </c>
      <c r="M36" s="108">
        <f t="shared" si="29"/>
        <v>0.2270642824549404</v>
      </c>
      <c r="N36" s="11">
        <f t="shared" si="30"/>
        <v>12.932991793379188</v>
      </c>
      <c r="O36" s="5">
        <f t="shared" si="31"/>
        <v>0.15850541076287072</v>
      </c>
      <c r="P36" s="11">
        <f t="shared" si="32"/>
        <v>18369.091819483983</v>
      </c>
      <c r="Q36" s="6">
        <f t="shared" si="33"/>
        <v>2.2651123871082279</v>
      </c>
      <c r="R36" s="13">
        <f t="shared" si="34"/>
        <v>4.3917079122642333</v>
      </c>
      <c r="S36" s="13">
        <f t="shared" si="35"/>
        <v>4.2255644826588634</v>
      </c>
      <c r="T36" s="13">
        <f t="shared" si="36"/>
        <v>0.19530637300009113</v>
      </c>
      <c r="U36" s="13">
        <f t="shared" si="37"/>
        <v>0.28263364373479366</v>
      </c>
      <c r="V36" s="13">
        <f t="shared" si="38"/>
        <v>-8.2558225923176352</v>
      </c>
      <c r="W36" s="8">
        <f t="shared" si="39"/>
        <v>411.43282115001432</v>
      </c>
      <c r="X36" s="13">
        <f t="shared" si="40"/>
        <v>1.0849747382501653</v>
      </c>
      <c r="Y36" s="11">
        <f t="shared" si="41"/>
        <v>62.164473380045678</v>
      </c>
      <c r="Z36" s="13">
        <f t="shared" si="42"/>
        <v>2.7035136478662937E-2</v>
      </c>
      <c r="AA36" s="13">
        <f t="shared" si="43"/>
        <v>0.46676441013212938</v>
      </c>
      <c r="AB36" s="13">
        <f t="shared" si="44"/>
        <v>0.883968475050528</v>
      </c>
      <c r="AC36" s="13">
        <f t="shared" si="45"/>
        <v>2.7031843275094711E-2</v>
      </c>
      <c r="AD36" s="13">
        <f t="shared" si="46"/>
        <v>0.8002919093839117</v>
      </c>
      <c r="AE36" s="13">
        <f t="shared" si="47"/>
        <v>0.37638257824806137</v>
      </c>
      <c r="AF36" s="13">
        <f t="shared" si="48"/>
        <v>0.9264643300156471</v>
      </c>
      <c r="AG36" s="11">
        <f t="shared" si="49"/>
        <v>22.109790417698086</v>
      </c>
      <c r="AH36" s="13">
        <f t="shared" si="50"/>
        <v>3.9831625131849075</v>
      </c>
      <c r="AI36" s="11">
        <f t="shared" si="51"/>
        <v>313.1855540956056</v>
      </c>
      <c r="AJ36" s="6">
        <f t="shared" si="52"/>
        <v>0.92144290455661126</v>
      </c>
      <c r="AK36" s="13">
        <f t="shared" si="53"/>
        <v>43.24027457560593</v>
      </c>
      <c r="AL36" s="6">
        <f t="shared" si="54"/>
        <v>0.66983540050671364</v>
      </c>
      <c r="AM36" s="6">
        <f t="shared" si="55"/>
        <v>42.570439175099217</v>
      </c>
      <c r="AN36" s="11">
        <f t="shared" si="56"/>
        <v>174.95544110542687</v>
      </c>
      <c r="AO36" s="6">
        <f t="shared" si="57"/>
        <v>173.15159795137075</v>
      </c>
      <c r="AP36" s="6">
        <f t="shared" si="58"/>
        <v>110.97909305975405</v>
      </c>
      <c r="AQ36" s="8">
        <f t="shared" si="59"/>
        <v>68.876408943966794</v>
      </c>
      <c r="AR36" s="109">
        <f t="shared" si="60"/>
        <v>-0.72914119814984746</v>
      </c>
      <c r="AS36" s="109">
        <f t="shared" si="61"/>
        <v>0.29433823042364238</v>
      </c>
      <c r="AT36" s="109">
        <f t="shared" si="62"/>
        <v>291.98284386498187</v>
      </c>
      <c r="AU36" s="10">
        <f t="shared" si="63"/>
        <v>396549.10165475833</v>
      </c>
      <c r="AV36" s="8">
        <f t="shared" si="64"/>
        <v>30.133221045118688</v>
      </c>
      <c r="AW36" s="12"/>
      <c r="AX36" s="110">
        <f t="shared" si="65"/>
        <v>112</v>
      </c>
      <c r="AY36" s="111">
        <f t="shared" si="66"/>
        <v>0</v>
      </c>
      <c r="AZ36" s="12"/>
      <c r="BA36" s="14">
        <f t="shared" si="75"/>
        <v>42.6</v>
      </c>
      <c r="BB36" s="112">
        <f t="shared" si="67"/>
        <v>0</v>
      </c>
      <c r="BC36" s="112">
        <f t="shared" si="68"/>
        <v>0</v>
      </c>
      <c r="BD36" s="12"/>
      <c r="BE36" s="111">
        <f t="shared" si="69"/>
        <v>0</v>
      </c>
      <c r="BF36" s="12"/>
    </row>
    <row r="37" spans="1:58">
      <c r="A37">
        <f t="shared" si="24"/>
        <v>0</v>
      </c>
      <c r="B37" s="106">
        <v>2.36111111111111E-2</v>
      </c>
      <c r="C37" s="6">
        <f t="shared" si="25"/>
        <v>0.56666666666666643</v>
      </c>
      <c r="D37" s="7">
        <f t="shared" si="70"/>
        <v>16</v>
      </c>
      <c r="E37" s="7">
        <f t="shared" si="71"/>
        <v>9</v>
      </c>
      <c r="F37" s="7">
        <f t="shared" si="72"/>
        <v>2022</v>
      </c>
      <c r="G37" s="12"/>
      <c r="H37" s="101">
        <f t="shared" si="73"/>
        <v>42.710603239898198</v>
      </c>
      <c r="I37" s="102">
        <f t="shared" si="26"/>
        <v>42.728880784220124</v>
      </c>
      <c r="J37" s="101">
        <f t="shared" si="27"/>
        <v>68.012670851510833</v>
      </c>
      <c r="K37" s="101">
        <f t="shared" si="28"/>
        <v>112.22476755827086</v>
      </c>
      <c r="L37" s="11">
        <f t="shared" si="74"/>
        <v>2459838.5236111111</v>
      </c>
      <c r="M37" s="108">
        <f t="shared" si="29"/>
        <v>0.22706430146779194</v>
      </c>
      <c r="N37" s="11">
        <f t="shared" si="30"/>
        <v>13.183676255866885</v>
      </c>
      <c r="O37" s="5">
        <f t="shared" si="31"/>
        <v>0.15853082819279507</v>
      </c>
      <c r="P37" s="11">
        <f t="shared" si="32"/>
        <v>18366.791176498809</v>
      </c>
      <c r="Q37" s="6">
        <f t="shared" si="33"/>
        <v>2.2652707392817315</v>
      </c>
      <c r="R37" s="13">
        <f t="shared" si="34"/>
        <v>4.3917198580759313</v>
      </c>
      <c r="S37" s="13">
        <f t="shared" si="35"/>
        <v>4.2257122386984953</v>
      </c>
      <c r="T37" s="13">
        <f t="shared" si="36"/>
        <v>0.19546671724014375</v>
      </c>
      <c r="U37" s="13">
        <f t="shared" si="37"/>
        <v>0.28278341653216038</v>
      </c>
      <c r="V37" s="13">
        <f t="shared" si="38"/>
        <v>-8.2559577601568463</v>
      </c>
      <c r="W37" s="8">
        <f t="shared" si="39"/>
        <v>411.39662950407626</v>
      </c>
      <c r="X37" s="13">
        <f t="shared" si="40"/>
        <v>1.0851232868404665</v>
      </c>
      <c r="Y37" s="11">
        <f t="shared" si="41"/>
        <v>62.172984587322553</v>
      </c>
      <c r="Z37" s="13">
        <f t="shared" si="42"/>
        <v>2.7047874911736026E-2</v>
      </c>
      <c r="AA37" s="13">
        <f t="shared" si="43"/>
        <v>0.46663293193321148</v>
      </c>
      <c r="AB37" s="13">
        <f t="shared" si="44"/>
        <v>0.88403749789675046</v>
      </c>
      <c r="AC37" s="13">
        <f t="shared" si="45"/>
        <v>2.7044577051006314E-2</v>
      </c>
      <c r="AD37" s="13">
        <f t="shared" si="46"/>
        <v>0.80035017341454684</v>
      </c>
      <c r="AE37" s="13">
        <f t="shared" si="47"/>
        <v>0.37642171397346313</v>
      </c>
      <c r="AF37" s="13">
        <f t="shared" si="48"/>
        <v>0.9264484298919613</v>
      </c>
      <c r="AG37" s="11">
        <f t="shared" si="49"/>
        <v>22.112210727970528</v>
      </c>
      <c r="AH37" s="13">
        <f t="shared" si="50"/>
        <v>3.9837517957272945</v>
      </c>
      <c r="AI37" s="11">
        <f t="shared" si="51"/>
        <v>313.42739931995749</v>
      </c>
      <c r="AJ37" s="6">
        <f t="shared" si="52"/>
        <v>0.92143613812310632</v>
      </c>
      <c r="AK37" s="13">
        <f t="shared" si="53"/>
        <v>43.378907587270625</v>
      </c>
      <c r="AL37" s="6">
        <f t="shared" si="54"/>
        <v>0.66830434737242583</v>
      </c>
      <c r="AM37" s="6">
        <f t="shared" si="55"/>
        <v>42.710603239898198</v>
      </c>
      <c r="AN37" s="11">
        <f t="shared" si="56"/>
        <v>174.95612558272114</v>
      </c>
      <c r="AO37" s="6">
        <f t="shared" si="57"/>
        <v>173.15227484984052</v>
      </c>
      <c r="AP37" s="6">
        <f t="shared" si="58"/>
        <v>110.9712544680513</v>
      </c>
      <c r="AQ37" s="8">
        <f t="shared" si="59"/>
        <v>68.884239956789813</v>
      </c>
      <c r="AR37" s="109">
        <f t="shared" si="60"/>
        <v>-0.72624601692363799</v>
      </c>
      <c r="AS37" s="109">
        <f t="shared" si="61"/>
        <v>0.29674179573274484</v>
      </c>
      <c r="AT37" s="109">
        <f t="shared" si="62"/>
        <v>292.22476755827086</v>
      </c>
      <c r="AU37" s="10">
        <f t="shared" si="63"/>
        <v>396552.0567935821</v>
      </c>
      <c r="AV37" s="8">
        <f t="shared" si="64"/>
        <v>30.132996501357461</v>
      </c>
      <c r="AW37" s="12"/>
      <c r="AX37" s="110">
        <f t="shared" si="65"/>
        <v>112.2</v>
      </c>
      <c r="AY37" s="111">
        <f t="shared" si="66"/>
        <v>0</v>
      </c>
      <c r="AZ37" s="12"/>
      <c r="BA37" s="14">
        <f t="shared" si="75"/>
        <v>42.7</v>
      </c>
      <c r="BB37" s="112">
        <f t="shared" si="67"/>
        <v>0</v>
      </c>
      <c r="BC37" s="112">
        <f t="shared" si="68"/>
        <v>0</v>
      </c>
      <c r="BD37" s="12"/>
      <c r="BE37" s="111">
        <f t="shared" si="69"/>
        <v>0</v>
      </c>
      <c r="BF37" s="12"/>
    </row>
    <row r="38" spans="1:58">
      <c r="A38">
        <f t="shared" si="24"/>
        <v>0</v>
      </c>
      <c r="B38" s="106">
        <v>2.4305555555555601E-2</v>
      </c>
      <c r="C38" s="6">
        <f t="shared" si="25"/>
        <v>0.58333333333333437</v>
      </c>
      <c r="D38" s="7">
        <f t="shared" si="70"/>
        <v>16</v>
      </c>
      <c r="E38" s="7">
        <f t="shared" si="71"/>
        <v>9</v>
      </c>
      <c r="F38" s="7">
        <f t="shared" si="72"/>
        <v>2022</v>
      </c>
      <c r="G38" s="12"/>
      <c r="H38" s="101">
        <f t="shared" si="73"/>
        <v>42.85053398705837</v>
      </c>
      <c r="I38" s="102">
        <f t="shared" si="26"/>
        <v>42.868722654298402</v>
      </c>
      <c r="J38" s="101">
        <f t="shared" si="27"/>
        <v>68.006295801844587</v>
      </c>
      <c r="K38" s="101">
        <f t="shared" si="28"/>
        <v>112.46749169168868</v>
      </c>
      <c r="L38" s="11">
        <f t="shared" si="74"/>
        <v>2459838.5243055555</v>
      </c>
      <c r="M38" s="108">
        <f t="shared" si="29"/>
        <v>0.22706432048064351</v>
      </c>
      <c r="N38" s="11">
        <f t="shared" si="30"/>
        <v>13.434360718354583</v>
      </c>
      <c r="O38" s="5">
        <f t="shared" si="31"/>
        <v>0.15855624562277626</v>
      </c>
      <c r="P38" s="11">
        <f t="shared" si="32"/>
        <v>18364.490073341323</v>
      </c>
      <c r="Q38" s="6">
        <f t="shared" si="33"/>
        <v>2.2654290914555921</v>
      </c>
      <c r="R38" s="13">
        <f t="shared" si="34"/>
        <v>4.3917318038876294</v>
      </c>
      <c r="S38" s="13">
        <f t="shared" si="35"/>
        <v>4.2258599947384843</v>
      </c>
      <c r="T38" s="13">
        <f t="shared" si="36"/>
        <v>0.19562706148019637</v>
      </c>
      <c r="U38" s="13">
        <f t="shared" si="37"/>
        <v>0.28293318702062908</v>
      </c>
      <c r="V38" s="13">
        <f t="shared" si="38"/>
        <v>-8.2560929279967716</v>
      </c>
      <c r="W38" s="8">
        <f t="shared" si="39"/>
        <v>411.3604322014408</v>
      </c>
      <c r="X38" s="13">
        <f t="shared" si="40"/>
        <v>1.0852718332001468</v>
      </c>
      <c r="Y38" s="11">
        <f t="shared" si="41"/>
        <v>62.181495666794262</v>
      </c>
      <c r="Z38" s="13">
        <f t="shared" si="42"/>
        <v>2.7060612556322604E-2</v>
      </c>
      <c r="AA38" s="13">
        <f t="shared" si="43"/>
        <v>0.46650144543411126</v>
      </c>
      <c r="AB38" s="13">
        <f t="shared" si="44"/>
        <v>0.884106500022249</v>
      </c>
      <c r="AC38" s="13">
        <f t="shared" si="45"/>
        <v>2.7057310034331625E-2</v>
      </c>
      <c r="AD38" s="13">
        <f t="shared" si="46"/>
        <v>0.80040841874910162</v>
      </c>
      <c r="AE38" s="13">
        <f t="shared" si="47"/>
        <v>0.3764608407304107</v>
      </c>
      <c r="AF38" s="13">
        <f t="shared" si="48"/>
        <v>0.92643253148653648</v>
      </c>
      <c r="AG38" s="11">
        <f t="shared" si="49"/>
        <v>22.114630525124824</v>
      </c>
      <c r="AH38" s="13">
        <f t="shared" si="50"/>
        <v>3.984341089234086</v>
      </c>
      <c r="AI38" s="11">
        <f t="shared" si="51"/>
        <v>313.66924437984329</v>
      </c>
      <c r="AJ38" s="6">
        <f t="shared" si="52"/>
        <v>0.92142937285597171</v>
      </c>
      <c r="AK38" s="13">
        <f t="shared" si="53"/>
        <v>43.517305984950028</v>
      </c>
      <c r="AL38" s="6">
        <f t="shared" si="54"/>
        <v>0.66677199789165853</v>
      </c>
      <c r="AM38" s="6">
        <f t="shared" si="55"/>
        <v>42.85053398705837</v>
      </c>
      <c r="AN38" s="11">
        <f t="shared" si="56"/>
        <v>174.95681006001723</v>
      </c>
      <c r="AO38" s="6">
        <f t="shared" si="57"/>
        <v>173.15295174856428</v>
      </c>
      <c r="AP38" s="6">
        <f t="shared" si="58"/>
        <v>110.96341600710547</v>
      </c>
      <c r="AQ38" s="8">
        <f t="shared" si="59"/>
        <v>68.89207084168801</v>
      </c>
      <c r="AR38" s="109">
        <f t="shared" si="60"/>
        <v>-0.72333789831680184</v>
      </c>
      <c r="AS38" s="109">
        <f t="shared" si="61"/>
        <v>0.29913566086921284</v>
      </c>
      <c r="AT38" s="109">
        <f t="shared" si="62"/>
        <v>292.46749169168868</v>
      </c>
      <c r="AU38" s="10">
        <f t="shared" si="63"/>
        <v>396555.01149519748</v>
      </c>
      <c r="AV38" s="8">
        <f t="shared" si="64"/>
        <v>30.13277199416277</v>
      </c>
      <c r="AW38" s="12"/>
      <c r="AX38" s="110">
        <f t="shared" si="65"/>
        <v>112.5</v>
      </c>
      <c r="AY38" s="111">
        <f t="shared" si="66"/>
        <v>0</v>
      </c>
      <c r="AZ38" s="12"/>
      <c r="BA38" s="14">
        <f t="shared" si="75"/>
        <v>42.9</v>
      </c>
      <c r="BB38" s="112">
        <f t="shared" si="67"/>
        <v>0</v>
      </c>
      <c r="BC38" s="112">
        <f t="shared" si="68"/>
        <v>0</v>
      </c>
      <c r="BD38" s="12"/>
      <c r="BE38" s="111">
        <f t="shared" si="69"/>
        <v>0</v>
      </c>
      <c r="BF38" s="12"/>
    </row>
    <row r="39" spans="1:58">
      <c r="A39">
        <f t="shared" si="24"/>
        <v>0</v>
      </c>
      <c r="B39" s="106">
        <v>2.5000000000000001E-2</v>
      </c>
      <c r="C39" s="6">
        <f t="shared" si="25"/>
        <v>0.60000000000000009</v>
      </c>
      <c r="D39" s="7">
        <f t="shared" si="70"/>
        <v>16</v>
      </c>
      <c r="E39" s="7">
        <f t="shared" si="71"/>
        <v>9</v>
      </c>
      <c r="F39" s="7">
        <f t="shared" si="72"/>
        <v>2022</v>
      </c>
      <c r="G39" s="12"/>
      <c r="H39" s="101">
        <f t="shared" si="73"/>
        <v>42.99022813673303</v>
      </c>
      <c r="I39" s="102">
        <f t="shared" si="26"/>
        <v>43.008328534881109</v>
      </c>
      <c r="J39" s="101">
        <f t="shared" si="27"/>
        <v>67.999920519978502</v>
      </c>
      <c r="K39" s="101">
        <f t="shared" si="28"/>
        <v>112.71102320107599</v>
      </c>
      <c r="L39" s="11">
        <f t="shared" si="74"/>
        <v>2459838.5249999999</v>
      </c>
      <c r="M39" s="108">
        <f t="shared" si="29"/>
        <v>0.22706433949349505</v>
      </c>
      <c r="N39" s="11">
        <f t="shared" si="30"/>
        <v>13.68504518084228</v>
      </c>
      <c r="O39" s="5">
        <f t="shared" si="31"/>
        <v>0.15858166305270061</v>
      </c>
      <c r="P39" s="11">
        <f t="shared" si="32"/>
        <v>18362.188510128482</v>
      </c>
      <c r="Q39" s="6">
        <f t="shared" si="33"/>
        <v>2.2655874436290957</v>
      </c>
      <c r="R39" s="13">
        <f t="shared" si="34"/>
        <v>4.3917437496993275</v>
      </c>
      <c r="S39" s="13">
        <f t="shared" si="35"/>
        <v>4.2260077507784741</v>
      </c>
      <c r="T39" s="13">
        <f t="shared" si="36"/>
        <v>0.19578740571989187</v>
      </c>
      <c r="U39" s="13">
        <f t="shared" si="37"/>
        <v>0.28308295520034737</v>
      </c>
      <c r="V39" s="13">
        <f t="shared" si="38"/>
        <v>-8.2562280958370557</v>
      </c>
      <c r="W39" s="8">
        <f t="shared" si="39"/>
        <v>411.32422924316552</v>
      </c>
      <c r="X39" s="13">
        <f t="shared" si="40"/>
        <v>1.0854203773290585</v>
      </c>
      <c r="Y39" s="11">
        <f t="shared" si="41"/>
        <v>62.190006618452351</v>
      </c>
      <c r="Z39" s="13">
        <f t="shared" si="42"/>
        <v>2.7073349412176866E-2</v>
      </c>
      <c r="AA39" s="13">
        <f t="shared" si="43"/>
        <v>0.46636995063840214</v>
      </c>
      <c r="AB39" s="13">
        <f t="shared" si="44"/>
        <v>0.88417548142632907</v>
      </c>
      <c r="AC39" s="13">
        <f t="shared" si="45"/>
        <v>2.707004222482368E-2</v>
      </c>
      <c r="AD39" s="13">
        <f t="shared" si="46"/>
        <v>0.80046664538703705</v>
      </c>
      <c r="AE39" s="13">
        <f t="shared" si="47"/>
        <v>0.37649995851840123</v>
      </c>
      <c r="AF39" s="13">
        <f t="shared" si="48"/>
        <v>0.92641663480080183</v>
      </c>
      <c r="AG39" s="11">
        <f t="shared" si="49"/>
        <v>22.117049809107773</v>
      </c>
      <c r="AH39" s="13">
        <f t="shared" si="50"/>
        <v>3.9849303937027458</v>
      </c>
      <c r="AI39" s="11">
        <f t="shared" si="51"/>
        <v>313.91108927530109</v>
      </c>
      <c r="AJ39" s="6">
        <f t="shared" si="52"/>
        <v>0.92142260875538418</v>
      </c>
      <c r="AK39" s="13">
        <f t="shared" si="53"/>
        <v>43.655466553164473</v>
      </c>
      <c r="AL39" s="6">
        <f t="shared" si="54"/>
        <v>0.66523841643144466</v>
      </c>
      <c r="AM39" s="6">
        <f t="shared" si="55"/>
        <v>42.99022813673303</v>
      </c>
      <c r="AN39" s="11">
        <f t="shared" si="56"/>
        <v>174.9574945373115</v>
      </c>
      <c r="AO39" s="6">
        <f t="shared" si="57"/>
        <v>173.15362864753828</v>
      </c>
      <c r="AP39" s="6">
        <f t="shared" si="58"/>
        <v>110.95557767692489</v>
      </c>
      <c r="AQ39" s="8">
        <f t="shared" si="59"/>
        <v>68.899901598653074</v>
      </c>
      <c r="AR39" s="109">
        <f t="shared" si="60"/>
        <v>-0.72041689416845045</v>
      </c>
      <c r="AS39" s="109">
        <f t="shared" si="61"/>
        <v>0.30151978266860902</v>
      </c>
      <c r="AT39" s="109">
        <f t="shared" si="62"/>
        <v>292.71102320107599</v>
      </c>
      <c r="AU39" s="10">
        <f t="shared" si="63"/>
        <v>396557.96575950092</v>
      </c>
      <c r="AV39" s="8">
        <f t="shared" si="64"/>
        <v>30.132547523540907</v>
      </c>
      <c r="AW39" s="12"/>
      <c r="AX39" s="110">
        <f t="shared" si="65"/>
        <v>112.7</v>
      </c>
      <c r="AY39" s="111">
        <f t="shared" si="66"/>
        <v>0</v>
      </c>
      <c r="AZ39" s="12"/>
      <c r="BA39" s="14">
        <f t="shared" si="75"/>
        <v>43</v>
      </c>
      <c r="BB39" s="112">
        <f t="shared" si="67"/>
        <v>0</v>
      </c>
      <c r="BC39" s="112">
        <f t="shared" si="68"/>
        <v>0</v>
      </c>
      <c r="BD39" s="12"/>
      <c r="BE39" s="111">
        <f t="shared" si="69"/>
        <v>0</v>
      </c>
      <c r="BF39" s="12"/>
    </row>
    <row r="40" spans="1:58">
      <c r="A40">
        <f t="shared" si="24"/>
        <v>0</v>
      </c>
      <c r="B40" s="106">
        <v>2.5694444444444402E-2</v>
      </c>
      <c r="C40" s="6">
        <f t="shared" si="25"/>
        <v>0.61666666666666559</v>
      </c>
      <c r="D40" s="7">
        <f t="shared" si="70"/>
        <v>16</v>
      </c>
      <c r="E40" s="7">
        <f t="shared" si="71"/>
        <v>9</v>
      </c>
      <c r="F40" s="7">
        <f t="shared" si="72"/>
        <v>2022</v>
      </c>
      <c r="G40" s="12"/>
      <c r="H40" s="101">
        <f t="shared" si="73"/>
        <v>43.129682381517732</v>
      </c>
      <c r="I40" s="102">
        <f t="shared" si="26"/>
        <v>43.147695113786654</v>
      </c>
      <c r="J40" s="101">
        <f t="shared" si="27"/>
        <v>67.993545006016035</v>
      </c>
      <c r="K40" s="101">
        <f t="shared" si="28"/>
        <v>112.95536905353293</v>
      </c>
      <c r="L40" s="11">
        <f t="shared" si="74"/>
        <v>2459838.5256944443</v>
      </c>
      <c r="M40" s="108">
        <f t="shared" si="29"/>
        <v>0.2270643585063466</v>
      </c>
      <c r="N40" s="11">
        <f t="shared" si="30"/>
        <v>13.935729643329978</v>
      </c>
      <c r="O40" s="5">
        <f t="shared" si="31"/>
        <v>0.15860708048262495</v>
      </c>
      <c r="P40" s="11">
        <f t="shared" si="32"/>
        <v>18359.886486948941</v>
      </c>
      <c r="Q40" s="6">
        <f t="shared" si="33"/>
        <v>2.2657457958029568</v>
      </c>
      <c r="R40" s="13">
        <f t="shared" si="34"/>
        <v>4.3917556955110033</v>
      </c>
      <c r="S40" s="13">
        <f t="shared" si="35"/>
        <v>4.226155506818106</v>
      </c>
      <c r="T40" s="13">
        <f t="shared" si="36"/>
        <v>0.19594774995994449</v>
      </c>
      <c r="U40" s="13">
        <f t="shared" si="37"/>
        <v>0.28323272107240116</v>
      </c>
      <c r="V40" s="13">
        <f t="shared" si="38"/>
        <v>-8.2563632636762669</v>
      </c>
      <c r="W40" s="8">
        <f t="shared" si="39"/>
        <v>411.28802063064779</v>
      </c>
      <c r="X40" s="13">
        <f t="shared" si="40"/>
        <v>1.0855689192279887</v>
      </c>
      <c r="Y40" s="11">
        <f t="shared" si="41"/>
        <v>62.19851744234191</v>
      </c>
      <c r="Z40" s="13">
        <f t="shared" si="42"/>
        <v>2.7086085479135571E-2</v>
      </c>
      <c r="AA40" s="13">
        <f t="shared" si="43"/>
        <v>0.46623844754883004</v>
      </c>
      <c r="AB40" s="13">
        <f t="shared" si="44"/>
        <v>0.88424444210872988</v>
      </c>
      <c r="AC40" s="13">
        <f t="shared" si="45"/>
        <v>2.7082773622318038E-2</v>
      </c>
      <c r="AD40" s="13">
        <f t="shared" si="46"/>
        <v>0.80052485332817946</v>
      </c>
      <c r="AE40" s="13">
        <f t="shared" si="47"/>
        <v>0.37653906733718001</v>
      </c>
      <c r="AF40" s="13">
        <f t="shared" si="48"/>
        <v>0.92640073983608551</v>
      </c>
      <c r="AG40" s="11">
        <f t="shared" si="49"/>
        <v>22.119468579881524</v>
      </c>
      <c r="AH40" s="13">
        <f t="shared" si="50"/>
        <v>3.9855197091344392</v>
      </c>
      <c r="AI40" s="11">
        <f t="shared" si="51"/>
        <v>314.15293400631339</v>
      </c>
      <c r="AJ40" s="6">
        <f t="shared" si="52"/>
        <v>0.92141584582147151</v>
      </c>
      <c r="AK40" s="13">
        <f t="shared" si="53"/>
        <v>43.793386049431987</v>
      </c>
      <c r="AL40" s="6">
        <f t="shared" si="54"/>
        <v>0.66370366791425506</v>
      </c>
      <c r="AM40" s="6">
        <f t="shared" si="55"/>
        <v>43.129682381517732</v>
      </c>
      <c r="AN40" s="11">
        <f t="shared" si="56"/>
        <v>174.95817901460578</v>
      </c>
      <c r="AO40" s="6">
        <f t="shared" si="57"/>
        <v>173.15430554676445</v>
      </c>
      <c r="AP40" s="6">
        <f t="shared" si="58"/>
        <v>110.94773947747011</v>
      </c>
      <c r="AQ40" s="8">
        <f t="shared" si="59"/>
        <v>68.907732227724424</v>
      </c>
      <c r="AR40" s="109">
        <f t="shared" si="60"/>
        <v>-0.71748305654776512</v>
      </c>
      <c r="AS40" s="109">
        <f t="shared" si="61"/>
        <v>0.30389411813958345</v>
      </c>
      <c r="AT40" s="109">
        <f t="shared" si="62"/>
        <v>292.95536905353293</v>
      </c>
      <c r="AU40" s="10">
        <f t="shared" si="63"/>
        <v>396560.9195864097</v>
      </c>
      <c r="AV40" s="8">
        <f t="shared" si="64"/>
        <v>30.132323089496605</v>
      </c>
      <c r="AW40" s="12"/>
      <c r="AX40" s="110">
        <f t="shared" si="65"/>
        <v>113</v>
      </c>
      <c r="AY40" s="111">
        <f t="shared" si="66"/>
        <v>0</v>
      </c>
      <c r="AZ40" s="12"/>
      <c r="BA40" s="14">
        <f t="shared" si="75"/>
        <v>43.1</v>
      </c>
      <c r="BB40" s="112">
        <f t="shared" si="67"/>
        <v>0</v>
      </c>
      <c r="BC40" s="112">
        <f t="shared" si="68"/>
        <v>0</v>
      </c>
      <c r="BD40" s="12"/>
      <c r="BE40" s="111">
        <f t="shared" si="69"/>
        <v>0</v>
      </c>
      <c r="BF40" s="12"/>
    </row>
    <row r="41" spans="1:58">
      <c r="A41">
        <f t="shared" si="24"/>
        <v>0</v>
      </c>
      <c r="B41" s="106">
        <v>2.6388888888888899E-2</v>
      </c>
      <c r="C41" s="6">
        <f t="shared" si="25"/>
        <v>0.63333333333333353</v>
      </c>
      <c r="D41" s="7">
        <f t="shared" si="70"/>
        <v>16</v>
      </c>
      <c r="E41" s="7">
        <f t="shared" si="71"/>
        <v>9</v>
      </c>
      <c r="F41" s="7">
        <f t="shared" si="72"/>
        <v>2022</v>
      </c>
      <c r="G41" s="12"/>
      <c r="H41" s="101">
        <f t="shared" si="73"/>
        <v>43.268893385929992</v>
      </c>
      <c r="I41" s="102">
        <f t="shared" si="26"/>
        <v>43.28681905083684</v>
      </c>
      <c r="J41" s="101">
        <f t="shared" si="27"/>
        <v>67.987169260054188</v>
      </c>
      <c r="K41" s="101">
        <f t="shared" si="28"/>
        <v>113.20053624657692</v>
      </c>
      <c r="L41" s="11">
        <f t="shared" si="74"/>
        <v>2459838.5263888887</v>
      </c>
      <c r="M41" s="108">
        <f t="shared" si="29"/>
        <v>0.22706437751919817</v>
      </c>
      <c r="N41" s="11">
        <f t="shared" si="30"/>
        <v>14.186414105352014</v>
      </c>
      <c r="O41" s="5">
        <f t="shared" si="31"/>
        <v>0.15863249791260614</v>
      </c>
      <c r="P41" s="11">
        <f t="shared" si="32"/>
        <v>18357.584003919066</v>
      </c>
      <c r="Q41" s="6">
        <f t="shared" si="33"/>
        <v>2.2659041479768174</v>
      </c>
      <c r="R41" s="13">
        <f t="shared" si="34"/>
        <v>4.3917676413227014</v>
      </c>
      <c r="S41" s="13">
        <f t="shared" si="35"/>
        <v>4.226303262858095</v>
      </c>
      <c r="T41" s="13">
        <f t="shared" si="36"/>
        <v>0.19610809419999711</v>
      </c>
      <c r="U41" s="13">
        <f t="shared" si="37"/>
        <v>0.28338248463693527</v>
      </c>
      <c r="V41" s="13">
        <f t="shared" si="38"/>
        <v>-8.2564984315161922</v>
      </c>
      <c r="W41" s="8">
        <f t="shared" si="39"/>
        <v>411.25180636432987</v>
      </c>
      <c r="X41" s="13">
        <f t="shared" si="40"/>
        <v>1.0857174588978586</v>
      </c>
      <c r="Y41" s="11">
        <f t="shared" si="41"/>
        <v>62.207028138515724</v>
      </c>
      <c r="Z41" s="13">
        <f t="shared" si="42"/>
        <v>2.7098820756949762E-2</v>
      </c>
      <c r="AA41" s="13">
        <f t="shared" si="43"/>
        <v>0.46610693616802312</v>
      </c>
      <c r="AB41" s="13">
        <f t="shared" si="44"/>
        <v>0.88431338206925636</v>
      </c>
      <c r="AC41" s="13">
        <f t="shared" si="45"/>
        <v>2.7095504226564596E-2</v>
      </c>
      <c r="AD41" s="13">
        <f t="shared" si="46"/>
        <v>0.80058304257244917</v>
      </c>
      <c r="AE41" s="13">
        <f t="shared" si="47"/>
        <v>0.3765781671864401</v>
      </c>
      <c r="AF41" s="13">
        <f t="shared" si="48"/>
        <v>0.92638484659373699</v>
      </c>
      <c r="AG41" s="11">
        <f t="shared" si="49"/>
        <v>22.121886837404983</v>
      </c>
      <c r="AH41" s="13">
        <f t="shared" si="50"/>
        <v>3.9861090355309443</v>
      </c>
      <c r="AI41" s="11">
        <f t="shared" si="51"/>
        <v>314.39477857238785</v>
      </c>
      <c r="AJ41" s="6">
        <f t="shared" si="52"/>
        <v>0.92140908405438804</v>
      </c>
      <c r="AK41" s="13">
        <f t="shared" si="53"/>
        <v>43.931061203753835</v>
      </c>
      <c r="AL41" s="6">
        <f t="shared" si="54"/>
        <v>0.66216781782384115</v>
      </c>
      <c r="AM41" s="6">
        <f t="shared" si="55"/>
        <v>43.268893385929992</v>
      </c>
      <c r="AN41" s="11">
        <f t="shared" si="56"/>
        <v>174.95886349190187</v>
      </c>
      <c r="AO41" s="6">
        <f t="shared" si="57"/>
        <v>173.1549824462445</v>
      </c>
      <c r="AP41" s="6">
        <f t="shared" si="58"/>
        <v>110.93990140869376</v>
      </c>
      <c r="AQ41" s="8">
        <f t="shared" si="59"/>
        <v>68.915562728949396</v>
      </c>
      <c r="AR41" s="109">
        <f t="shared" si="60"/>
        <v>-0.7145364377582013</v>
      </c>
      <c r="AS41" s="109">
        <f t="shared" si="61"/>
        <v>0.3062586244607397</v>
      </c>
      <c r="AT41" s="109">
        <f t="shared" si="62"/>
        <v>293.20053624657692</v>
      </c>
      <c r="AU41" s="10">
        <f t="shared" si="63"/>
        <v>396563.87297583005</v>
      </c>
      <c r="AV41" s="8">
        <f t="shared" si="64"/>
        <v>30.132098692035427</v>
      </c>
      <c r="AW41" s="12"/>
      <c r="AX41" s="110">
        <f t="shared" si="65"/>
        <v>113.2</v>
      </c>
      <c r="AY41" s="111">
        <f t="shared" si="66"/>
        <v>0</v>
      </c>
      <c r="AZ41" s="12"/>
      <c r="BA41" s="14">
        <f t="shared" si="75"/>
        <v>43.3</v>
      </c>
      <c r="BB41" s="112">
        <f t="shared" si="67"/>
        <v>0</v>
      </c>
      <c r="BC41" s="112">
        <f t="shared" si="68"/>
        <v>0</v>
      </c>
      <c r="BD41" s="12"/>
      <c r="BE41" s="111">
        <f t="shared" si="69"/>
        <v>0</v>
      </c>
      <c r="BF41" s="12"/>
    </row>
    <row r="42" spans="1:58">
      <c r="A42">
        <f t="shared" si="24"/>
        <v>0</v>
      </c>
      <c r="B42" s="106">
        <v>2.70833333333333E-2</v>
      </c>
      <c r="C42" s="6">
        <f t="shared" si="25"/>
        <v>0.64999999999999925</v>
      </c>
      <c r="D42" s="7">
        <f t="shared" si="70"/>
        <v>16</v>
      </c>
      <c r="E42" s="7">
        <f t="shared" si="71"/>
        <v>9</v>
      </c>
      <c r="F42" s="7">
        <f t="shared" si="72"/>
        <v>2022</v>
      </c>
      <c r="G42" s="12"/>
      <c r="H42" s="101">
        <f t="shared" si="73"/>
        <v>43.407857787234846</v>
      </c>
      <c r="I42" s="102">
        <f t="shared" si="26"/>
        <v>43.425696978680698</v>
      </c>
      <c r="J42" s="101">
        <f t="shared" si="27"/>
        <v>67.98079328223703</v>
      </c>
      <c r="K42" s="101">
        <f t="shared" si="28"/>
        <v>113.44653180968044</v>
      </c>
      <c r="L42" s="11">
        <f t="shared" si="74"/>
        <v>2459838.5270833331</v>
      </c>
      <c r="M42" s="108">
        <f t="shared" si="29"/>
        <v>0.22706439653204971</v>
      </c>
      <c r="N42" s="11">
        <f t="shared" si="30"/>
        <v>14.437098567839712</v>
      </c>
      <c r="O42" s="5">
        <f t="shared" si="31"/>
        <v>0.15865791534253049</v>
      </c>
      <c r="P42" s="11">
        <f t="shared" si="32"/>
        <v>18355.281061148664</v>
      </c>
      <c r="Q42" s="6">
        <f t="shared" si="33"/>
        <v>2.266062500150321</v>
      </c>
      <c r="R42" s="13">
        <f t="shared" si="34"/>
        <v>4.3917795871343994</v>
      </c>
      <c r="S42" s="13">
        <f t="shared" si="35"/>
        <v>4.2264510188980848</v>
      </c>
      <c r="T42" s="13">
        <f t="shared" si="36"/>
        <v>0.19626843844004976</v>
      </c>
      <c r="U42" s="13">
        <f t="shared" si="37"/>
        <v>0.28353224589442111</v>
      </c>
      <c r="V42" s="13">
        <f t="shared" si="38"/>
        <v>-8.2566335993561193</v>
      </c>
      <c r="W42" s="8">
        <f t="shared" si="39"/>
        <v>411.21558644537953</v>
      </c>
      <c r="X42" s="13">
        <f t="shared" si="40"/>
        <v>1.0858659963384867</v>
      </c>
      <c r="Y42" s="11">
        <f t="shared" si="41"/>
        <v>62.215538706963386</v>
      </c>
      <c r="Z42" s="13">
        <f t="shared" si="42"/>
        <v>2.7111555245402173E-2</v>
      </c>
      <c r="AA42" s="13">
        <f t="shared" si="43"/>
        <v>0.46597541649958402</v>
      </c>
      <c r="AB42" s="13">
        <f t="shared" si="44"/>
        <v>0.88438230130719808</v>
      </c>
      <c r="AC42" s="13">
        <f t="shared" si="45"/>
        <v>2.710823403734491E-2</v>
      </c>
      <c r="AD42" s="13">
        <f t="shared" si="46"/>
        <v>0.80064121311928127</v>
      </c>
      <c r="AE42" s="13">
        <f t="shared" si="47"/>
        <v>0.37661725806569857</v>
      </c>
      <c r="AF42" s="13">
        <f t="shared" si="48"/>
        <v>0.9263689550751768</v>
      </c>
      <c r="AG42" s="11">
        <f t="shared" si="49"/>
        <v>22.124304581626166</v>
      </c>
      <c r="AH42" s="13">
        <f t="shared" si="50"/>
        <v>3.9866983728895535</v>
      </c>
      <c r="AI42" s="11">
        <f t="shared" si="51"/>
        <v>314.63662297449639</v>
      </c>
      <c r="AJ42" s="6">
        <f t="shared" si="52"/>
        <v>0.92140232345429718</v>
      </c>
      <c r="AK42" s="13">
        <f t="shared" si="53"/>
        <v>44.068488719431038</v>
      </c>
      <c r="AL42" s="6">
        <f t="shared" si="54"/>
        <v>0.66063093219618974</v>
      </c>
      <c r="AM42" s="6">
        <f t="shared" si="55"/>
        <v>43.407857787234846</v>
      </c>
      <c r="AN42" s="11">
        <f t="shared" si="56"/>
        <v>174.95954796919614</v>
      </c>
      <c r="AO42" s="6">
        <f t="shared" si="57"/>
        <v>173.1556593459749</v>
      </c>
      <c r="AP42" s="6">
        <f t="shared" si="58"/>
        <v>110.93206347060627</v>
      </c>
      <c r="AQ42" s="8">
        <f t="shared" si="59"/>
        <v>68.923393102317561</v>
      </c>
      <c r="AR42" s="109">
        <f t="shared" si="60"/>
        <v>-0.71157709031290228</v>
      </c>
      <c r="AS42" s="109">
        <f t="shared" si="61"/>
        <v>0.30861325900066772</v>
      </c>
      <c r="AT42" s="109">
        <f t="shared" si="62"/>
        <v>293.44653180968044</v>
      </c>
      <c r="AU42" s="10">
        <f t="shared" si="63"/>
        <v>396566.82592766371</v>
      </c>
      <c r="AV42" s="8">
        <f t="shared" si="64"/>
        <v>30.131874331163292</v>
      </c>
      <c r="AW42" s="12"/>
      <c r="AX42" s="110">
        <f t="shared" si="65"/>
        <v>113.4</v>
      </c>
      <c r="AY42" s="111">
        <f t="shared" si="66"/>
        <v>0</v>
      </c>
      <c r="AZ42" s="12"/>
      <c r="BA42" s="14">
        <f t="shared" si="75"/>
        <v>43.4</v>
      </c>
      <c r="BB42" s="112">
        <f t="shared" si="67"/>
        <v>0</v>
      </c>
      <c r="BC42" s="112">
        <f t="shared" si="68"/>
        <v>0</v>
      </c>
      <c r="BD42" s="12"/>
      <c r="BE42" s="111">
        <f t="shared" si="69"/>
        <v>0</v>
      </c>
      <c r="BF42" s="12"/>
    </row>
    <row r="43" spans="1:58">
      <c r="A43">
        <f t="shared" si="24"/>
        <v>0</v>
      </c>
      <c r="B43" s="106">
        <v>2.7777777777777801E-2</v>
      </c>
      <c r="C43" s="6">
        <f t="shared" si="25"/>
        <v>0.66666666666666718</v>
      </c>
      <c r="D43" s="7">
        <f t="shared" si="70"/>
        <v>16</v>
      </c>
      <c r="E43" s="7">
        <f t="shared" si="71"/>
        <v>9</v>
      </c>
      <c r="F43" s="7">
        <f t="shared" si="72"/>
        <v>2022</v>
      </c>
      <c r="G43" s="12"/>
      <c r="H43" s="101">
        <f t="shared" si="73"/>
        <v>43.54657228646947</v>
      </c>
      <c r="I43" s="102">
        <f t="shared" si="26"/>
        <v>43.564325593761644</v>
      </c>
      <c r="J43" s="101">
        <f t="shared" si="27"/>
        <v>67.974417068389627</v>
      </c>
      <c r="K43" s="101">
        <f t="shared" si="28"/>
        <v>113.69336296658815</v>
      </c>
      <c r="L43" s="11">
        <f t="shared" si="74"/>
        <v>2459838.527777778</v>
      </c>
      <c r="M43" s="108">
        <f t="shared" si="29"/>
        <v>0.22706441554491402</v>
      </c>
      <c r="N43" s="11">
        <f t="shared" si="30"/>
        <v>14.687783198431134</v>
      </c>
      <c r="O43" s="5">
        <f t="shared" si="31"/>
        <v>0.15868333278950786</v>
      </c>
      <c r="P43" s="11">
        <f t="shared" si="32"/>
        <v>18352.977657185584</v>
      </c>
      <c r="Q43" s="6">
        <f t="shared" si="33"/>
        <v>2.2662208524302576</v>
      </c>
      <c r="R43" s="13">
        <f t="shared" si="34"/>
        <v>4.3917915329541115</v>
      </c>
      <c r="S43" s="13">
        <f t="shared" si="35"/>
        <v>4.2265987750370062</v>
      </c>
      <c r="T43" s="13">
        <f t="shared" si="36"/>
        <v>0.19642878278760686</v>
      </c>
      <c r="U43" s="13">
        <f t="shared" si="37"/>
        <v>0.28368200494565227</v>
      </c>
      <c r="V43" s="13">
        <f t="shared" si="38"/>
        <v>-8.2567687672864061</v>
      </c>
      <c r="W43" s="8">
        <f t="shared" si="39"/>
        <v>411.17936085056476</v>
      </c>
      <c r="X43" s="13">
        <f t="shared" si="40"/>
        <v>1.0860145316503365</v>
      </c>
      <c r="Y43" s="11">
        <f t="shared" si="41"/>
        <v>62.224049153441044</v>
      </c>
      <c r="Z43" s="13">
        <f t="shared" si="42"/>
        <v>2.7124288952804942E-2</v>
      </c>
      <c r="AA43" s="13">
        <f t="shared" si="43"/>
        <v>0.46584388845799191</v>
      </c>
      <c r="AB43" s="13">
        <f t="shared" si="44"/>
        <v>0.88445119986852583</v>
      </c>
      <c r="AC43" s="13">
        <f t="shared" si="45"/>
        <v>2.7120963062966821E-2</v>
      </c>
      <c r="AD43" s="13">
        <f t="shared" si="46"/>
        <v>0.80069936500754957</v>
      </c>
      <c r="AE43" s="13">
        <f t="shared" si="47"/>
        <v>0.37665634000086168</v>
      </c>
      <c r="AF43" s="13">
        <f t="shared" si="48"/>
        <v>0.92635306527109595</v>
      </c>
      <c r="AG43" s="11">
        <f t="shared" si="49"/>
        <v>22.1267218141253</v>
      </c>
      <c r="AH43" s="13">
        <f t="shared" si="50"/>
        <v>3.9872877216069842</v>
      </c>
      <c r="AI43" s="11">
        <f t="shared" si="51"/>
        <v>314.87846737432636</v>
      </c>
      <c r="AJ43" s="6">
        <f t="shared" si="52"/>
        <v>0.92139556401679701</v>
      </c>
      <c r="AK43" s="13">
        <f t="shared" si="53"/>
        <v>44.205665363078445</v>
      </c>
      <c r="AL43" s="6">
        <f t="shared" si="54"/>
        <v>0.65909307660897853</v>
      </c>
      <c r="AM43" s="6">
        <f t="shared" si="55"/>
        <v>43.54657228646947</v>
      </c>
      <c r="AN43" s="11">
        <f t="shared" si="56"/>
        <v>174.96023244695061</v>
      </c>
      <c r="AO43" s="6">
        <f t="shared" si="57"/>
        <v>173.15633624641248</v>
      </c>
      <c r="AP43" s="6">
        <f t="shared" si="58"/>
        <v>110.92422565790926</v>
      </c>
      <c r="AQ43" s="8">
        <f t="shared" si="59"/>
        <v>68.931223353122206</v>
      </c>
      <c r="AR43" s="109">
        <f t="shared" si="60"/>
        <v>-0.70860506497217912</v>
      </c>
      <c r="AS43" s="109">
        <f t="shared" si="61"/>
        <v>0.31095798085845733</v>
      </c>
      <c r="AT43" s="109">
        <f t="shared" si="62"/>
        <v>293.69336296658815</v>
      </c>
      <c r="AU43" s="10">
        <f t="shared" si="63"/>
        <v>396569.77844380686</v>
      </c>
      <c r="AV43" s="8">
        <f t="shared" si="64"/>
        <v>30.131650006734549</v>
      </c>
      <c r="AW43" s="12"/>
      <c r="AX43" s="110">
        <f t="shared" si="65"/>
        <v>113.7</v>
      </c>
      <c r="AY43" s="111">
        <f t="shared" si="66"/>
        <v>0</v>
      </c>
      <c r="AZ43" s="12"/>
      <c r="BA43" s="14">
        <f t="shared" si="75"/>
        <v>43.6</v>
      </c>
      <c r="BB43" s="112">
        <f t="shared" si="67"/>
        <v>0</v>
      </c>
      <c r="BC43" s="112">
        <f t="shared" si="68"/>
        <v>0</v>
      </c>
      <c r="BD43" s="12"/>
      <c r="BE43" s="111">
        <f t="shared" si="69"/>
        <v>0</v>
      </c>
      <c r="BF43" s="12"/>
    </row>
    <row r="44" spans="1:58">
      <c r="A44">
        <f t="shared" si="24"/>
        <v>0</v>
      </c>
      <c r="B44" s="106">
        <v>2.8472222222222201E-2</v>
      </c>
      <c r="C44" s="6">
        <f t="shared" si="25"/>
        <v>0.68333333333333279</v>
      </c>
      <c r="D44" s="7">
        <f t="shared" si="70"/>
        <v>16</v>
      </c>
      <c r="E44" s="7">
        <f t="shared" si="71"/>
        <v>9</v>
      </c>
      <c r="F44" s="7">
        <f t="shared" si="72"/>
        <v>2022</v>
      </c>
      <c r="G44" s="12"/>
      <c r="H44" s="101">
        <f t="shared" si="73"/>
        <v>43.685033277353313</v>
      </c>
      <c r="I44" s="102">
        <f t="shared" si="26"/>
        <v>43.702701285455888</v>
      </c>
      <c r="J44" s="101">
        <f t="shared" si="27"/>
        <v>67.968040627165166</v>
      </c>
      <c r="K44" s="101">
        <f t="shared" si="28"/>
        <v>113.94103647415818</v>
      </c>
      <c r="L44" s="11">
        <f t="shared" si="74"/>
        <v>2459838.5284722224</v>
      </c>
      <c r="M44" s="108">
        <f t="shared" si="29"/>
        <v>0.22706443455776559</v>
      </c>
      <c r="N44" s="11">
        <f t="shared" si="30"/>
        <v>14.938467660918832</v>
      </c>
      <c r="O44" s="5">
        <f t="shared" si="31"/>
        <v>0.15870875021948905</v>
      </c>
      <c r="P44" s="11">
        <f t="shared" si="32"/>
        <v>18350.673795228387</v>
      </c>
      <c r="Q44" s="6">
        <f t="shared" si="33"/>
        <v>2.2663792046041187</v>
      </c>
      <c r="R44" s="13">
        <f t="shared" si="34"/>
        <v>4.3918034787658096</v>
      </c>
      <c r="S44" s="13">
        <f t="shared" si="35"/>
        <v>4.226746531076996</v>
      </c>
      <c r="T44" s="13">
        <f t="shared" si="36"/>
        <v>0.19658912702765949</v>
      </c>
      <c r="U44" s="13">
        <f t="shared" si="37"/>
        <v>0.28383176159028561</v>
      </c>
      <c r="V44" s="13">
        <f t="shared" si="38"/>
        <v>-8.2569039351263331</v>
      </c>
      <c r="W44" s="8">
        <f t="shared" si="39"/>
        <v>411.14312962927158</v>
      </c>
      <c r="X44" s="13">
        <f t="shared" si="40"/>
        <v>1.0861630646349782</v>
      </c>
      <c r="Y44" s="11">
        <f t="shared" si="41"/>
        <v>62.232559466579495</v>
      </c>
      <c r="Z44" s="13">
        <f t="shared" si="42"/>
        <v>2.7137021861864282E-2</v>
      </c>
      <c r="AA44" s="13">
        <f t="shared" si="43"/>
        <v>0.46571235222239882</v>
      </c>
      <c r="AB44" s="13">
        <f t="shared" si="44"/>
        <v>0.88452007766057439</v>
      </c>
      <c r="AC44" s="13">
        <f t="shared" si="45"/>
        <v>2.713369128614165E-2</v>
      </c>
      <c r="AD44" s="13">
        <f t="shared" si="46"/>
        <v>0.80075749815911013</v>
      </c>
      <c r="AE44" s="13">
        <f t="shared" si="47"/>
        <v>0.37669541293921138</v>
      </c>
      <c r="AF44" s="13">
        <f t="shared" si="48"/>
        <v>0.92633717720415232</v>
      </c>
      <c r="AG44" s="11">
        <f t="shared" si="49"/>
        <v>22.129138531619624</v>
      </c>
      <c r="AH44" s="13">
        <f t="shared" si="50"/>
        <v>3.9878770808940005</v>
      </c>
      <c r="AI44" s="11">
        <f t="shared" si="51"/>
        <v>315.12031144750881</v>
      </c>
      <c r="AJ44" s="6">
        <f t="shared" si="52"/>
        <v>0.92138880575110238</v>
      </c>
      <c r="AK44" s="13">
        <f t="shared" si="53"/>
        <v>44.342587597651629</v>
      </c>
      <c r="AL44" s="6">
        <f t="shared" si="54"/>
        <v>0.65755432029831928</v>
      </c>
      <c r="AM44" s="6">
        <f t="shared" si="55"/>
        <v>43.685033277353313</v>
      </c>
      <c r="AN44" s="11">
        <f t="shared" si="56"/>
        <v>174.9609169242467</v>
      </c>
      <c r="AO44" s="6">
        <f t="shared" si="57"/>
        <v>173.15701314664889</v>
      </c>
      <c r="AP44" s="6">
        <f t="shared" si="58"/>
        <v>110.91638798107289</v>
      </c>
      <c r="AQ44" s="8">
        <f t="shared" si="59"/>
        <v>68.939053470903289</v>
      </c>
      <c r="AR44" s="109">
        <f t="shared" si="60"/>
        <v>-0.70562041869948344</v>
      </c>
      <c r="AS44" s="109">
        <f t="shared" si="61"/>
        <v>0.3132927446011019</v>
      </c>
      <c r="AT44" s="109">
        <f t="shared" si="62"/>
        <v>293.94103647415818</v>
      </c>
      <c r="AU44" s="10">
        <f t="shared" si="63"/>
        <v>396572.73052020761</v>
      </c>
      <c r="AV44" s="8">
        <f t="shared" si="64"/>
        <v>30.13142571905551</v>
      </c>
      <c r="AW44" s="12"/>
      <c r="AX44" s="110">
        <f t="shared" si="65"/>
        <v>113.9</v>
      </c>
      <c r="AY44" s="111">
        <f t="shared" si="66"/>
        <v>0</v>
      </c>
      <c r="AZ44" s="12"/>
      <c r="BA44" s="14">
        <f t="shared" si="75"/>
        <v>43.7</v>
      </c>
      <c r="BB44" s="112">
        <f t="shared" si="67"/>
        <v>0</v>
      </c>
      <c r="BC44" s="112">
        <f t="shared" si="68"/>
        <v>0</v>
      </c>
      <c r="BD44" s="12"/>
      <c r="BE44" s="111">
        <f t="shared" si="69"/>
        <v>0</v>
      </c>
      <c r="BF44" s="12"/>
    </row>
    <row r="45" spans="1:58">
      <c r="A45">
        <f t="shared" si="24"/>
        <v>0</v>
      </c>
      <c r="B45" s="106">
        <v>2.9166666666666698E-2</v>
      </c>
      <c r="C45" s="6">
        <f t="shared" si="25"/>
        <v>0.70000000000000073</v>
      </c>
      <c r="D45" s="7">
        <f t="shared" si="70"/>
        <v>16</v>
      </c>
      <c r="E45" s="7">
        <f t="shared" si="71"/>
        <v>9</v>
      </c>
      <c r="F45" s="7">
        <f t="shared" si="72"/>
        <v>2022</v>
      </c>
      <c r="G45" s="12"/>
      <c r="H45" s="101">
        <f t="shared" si="73"/>
        <v>43.823237403891618</v>
      </c>
      <c r="I45" s="102">
        <f t="shared" si="26"/>
        <v>43.840820693329547</v>
      </c>
      <c r="J45" s="101">
        <f t="shared" si="27"/>
        <v>67.961663954432694</v>
      </c>
      <c r="K45" s="101">
        <f t="shared" si="28"/>
        <v>114.1895596145327</v>
      </c>
      <c r="L45" s="11">
        <f t="shared" si="74"/>
        <v>2459838.5291666668</v>
      </c>
      <c r="M45" s="108">
        <f t="shared" si="29"/>
        <v>0.22706445357061714</v>
      </c>
      <c r="N45" s="11">
        <f t="shared" si="30"/>
        <v>15.189152123406529</v>
      </c>
      <c r="O45" s="5">
        <f t="shared" si="31"/>
        <v>0.15873416764941339</v>
      </c>
      <c r="P45" s="11">
        <f t="shared" si="32"/>
        <v>18348.369473839244</v>
      </c>
      <c r="Q45" s="6">
        <f t="shared" si="33"/>
        <v>2.2665375567779793</v>
      </c>
      <c r="R45" s="13">
        <f t="shared" si="34"/>
        <v>4.3918154245775076</v>
      </c>
      <c r="S45" s="13">
        <f t="shared" si="35"/>
        <v>4.226894287116985</v>
      </c>
      <c r="T45" s="13">
        <f t="shared" si="36"/>
        <v>0.19674947126735498</v>
      </c>
      <c r="U45" s="13">
        <f t="shared" si="37"/>
        <v>0.28398151592882576</v>
      </c>
      <c r="V45" s="13">
        <f t="shared" si="38"/>
        <v>-8.2570391029666155</v>
      </c>
      <c r="W45" s="8">
        <f t="shared" si="39"/>
        <v>411.10689275815389</v>
      </c>
      <c r="X45" s="13">
        <f t="shared" si="40"/>
        <v>1.0863115953918741</v>
      </c>
      <c r="Y45" s="11">
        <f t="shared" si="41"/>
        <v>62.241069652077506</v>
      </c>
      <c r="Z45" s="13">
        <f t="shared" si="42"/>
        <v>2.7149753980867317E-2</v>
      </c>
      <c r="AA45" s="13">
        <f t="shared" si="43"/>
        <v>0.46558080770817667</v>
      </c>
      <c r="AB45" s="13">
        <f t="shared" si="44"/>
        <v>0.88458893472886235</v>
      </c>
      <c r="AC45" s="13">
        <f t="shared" si="45"/>
        <v>2.7146418715152231E-2</v>
      </c>
      <c r="AD45" s="13">
        <f t="shared" si="46"/>
        <v>0.80081561261243184</v>
      </c>
      <c r="AE45" s="13">
        <f t="shared" si="47"/>
        <v>0.37673447690645123</v>
      </c>
      <c r="AF45" s="13">
        <f t="shared" si="48"/>
        <v>0.92632129086512016</v>
      </c>
      <c r="AG45" s="11">
        <f t="shared" si="49"/>
        <v>22.131554735676797</v>
      </c>
      <c r="AH45" s="13">
        <f t="shared" si="50"/>
        <v>3.9884664511432755</v>
      </c>
      <c r="AI45" s="11">
        <f t="shared" si="51"/>
        <v>315.3621553562574</v>
      </c>
      <c r="AJ45" s="6">
        <f t="shared" si="52"/>
        <v>0.92138204865283457</v>
      </c>
      <c r="AK45" s="13">
        <f t="shared" si="53"/>
        <v>44.479252133868449</v>
      </c>
      <c r="AL45" s="6">
        <f t="shared" si="54"/>
        <v>0.65601472997683274</v>
      </c>
      <c r="AM45" s="6">
        <f t="shared" si="55"/>
        <v>43.823237403891618</v>
      </c>
      <c r="AN45" s="11">
        <f t="shared" si="56"/>
        <v>174.96160140154279</v>
      </c>
      <c r="AO45" s="6">
        <f t="shared" si="57"/>
        <v>173.15769004713746</v>
      </c>
      <c r="AP45" s="6">
        <f t="shared" si="58"/>
        <v>110.90855043485253</v>
      </c>
      <c r="AQ45" s="8">
        <f t="shared" si="59"/>
        <v>68.946883460900352</v>
      </c>
      <c r="AR45" s="109">
        <f t="shared" si="60"/>
        <v>-0.70262320270758249</v>
      </c>
      <c r="AS45" s="109">
        <f t="shared" si="61"/>
        <v>0.3156175096942393</v>
      </c>
      <c r="AT45" s="109">
        <f t="shared" si="62"/>
        <v>294.1895596145327</v>
      </c>
      <c r="AU45" s="10">
        <f t="shared" si="63"/>
        <v>396575.68215875217</v>
      </c>
      <c r="AV45" s="8">
        <f t="shared" si="64"/>
        <v>30.131201467981306</v>
      </c>
      <c r="AW45" s="12"/>
      <c r="AX45" s="110">
        <f t="shared" si="65"/>
        <v>114.2</v>
      </c>
      <c r="AY45" s="111">
        <f t="shared" si="66"/>
        <v>0</v>
      </c>
      <c r="AZ45" s="12"/>
      <c r="BA45" s="14">
        <f t="shared" si="75"/>
        <v>43.8</v>
      </c>
      <c r="BB45" s="112">
        <f t="shared" si="67"/>
        <v>0</v>
      </c>
      <c r="BC45" s="112">
        <f t="shared" si="68"/>
        <v>0</v>
      </c>
      <c r="BD45" s="12"/>
      <c r="BE45" s="111">
        <f t="shared" si="69"/>
        <v>0</v>
      </c>
      <c r="BF45" s="12"/>
    </row>
    <row r="46" spans="1:58">
      <c r="A46">
        <f t="shared" si="24"/>
        <v>0</v>
      </c>
      <c r="B46" s="106">
        <v>2.9861111111111099E-2</v>
      </c>
      <c r="C46" s="6">
        <f t="shared" si="25"/>
        <v>0.71666666666666634</v>
      </c>
      <c r="D46" s="7">
        <f t="shared" si="70"/>
        <v>16</v>
      </c>
      <c r="E46" s="7">
        <f t="shared" si="71"/>
        <v>9</v>
      </c>
      <c r="F46" s="7">
        <f t="shared" si="72"/>
        <v>2022</v>
      </c>
      <c r="G46" s="12"/>
      <c r="H46" s="101">
        <f t="shared" si="73"/>
        <v>43.961181187558019</v>
      </c>
      <c r="I46" s="102">
        <f t="shared" si="26"/>
        <v>43.9786803345512</v>
      </c>
      <c r="J46" s="101">
        <f t="shared" si="27"/>
        <v>67.955287050287794</v>
      </c>
      <c r="K46" s="101">
        <f t="shared" si="28"/>
        <v>114.43893953243889</v>
      </c>
      <c r="L46" s="11">
        <f t="shared" si="74"/>
        <v>2459838.5298611112</v>
      </c>
      <c r="M46" s="108">
        <f t="shared" si="29"/>
        <v>0.22706447258346868</v>
      </c>
      <c r="N46" s="11">
        <f t="shared" si="30"/>
        <v>15.439836585428566</v>
      </c>
      <c r="O46" s="5">
        <f t="shared" si="31"/>
        <v>0.15875958507933774</v>
      </c>
      <c r="P46" s="11">
        <f t="shared" si="32"/>
        <v>18346.064693127497</v>
      </c>
      <c r="Q46" s="6">
        <f t="shared" si="33"/>
        <v>2.2666959089514829</v>
      </c>
      <c r="R46" s="13">
        <f t="shared" si="34"/>
        <v>4.3918273703891835</v>
      </c>
      <c r="S46" s="13">
        <f t="shared" si="35"/>
        <v>4.2270420431566169</v>
      </c>
      <c r="T46" s="13">
        <f t="shared" si="36"/>
        <v>0.1969098155074076</v>
      </c>
      <c r="U46" s="13">
        <f t="shared" si="37"/>
        <v>0.2841312679624588</v>
      </c>
      <c r="V46" s="13">
        <f t="shared" si="38"/>
        <v>-8.2571742708058267</v>
      </c>
      <c r="W46" s="8">
        <f t="shared" si="39"/>
        <v>411.07065023858632</v>
      </c>
      <c r="X46" s="13">
        <f t="shared" si="40"/>
        <v>1.0864601239219105</v>
      </c>
      <c r="Y46" s="11">
        <f t="shared" si="41"/>
        <v>62.249579709985881</v>
      </c>
      <c r="Z46" s="13">
        <f t="shared" si="42"/>
        <v>2.7162485309659513E-2</v>
      </c>
      <c r="AA46" s="13">
        <f t="shared" si="43"/>
        <v>0.46544925491798178</v>
      </c>
      <c r="AB46" s="13">
        <f t="shared" si="44"/>
        <v>0.884657771073177</v>
      </c>
      <c r="AC46" s="13">
        <f t="shared" si="45"/>
        <v>2.7159145349842845E-2</v>
      </c>
      <c r="AD46" s="13">
        <f t="shared" si="46"/>
        <v>0.80087370836738137</v>
      </c>
      <c r="AE46" s="13">
        <f t="shared" si="47"/>
        <v>0.37677353190235391</v>
      </c>
      <c r="AF46" s="13">
        <f t="shared" si="48"/>
        <v>0.92630540625531588</v>
      </c>
      <c r="AG46" s="11">
        <f t="shared" si="49"/>
        <v>22.133970426260628</v>
      </c>
      <c r="AH46" s="13">
        <f t="shared" si="50"/>
        <v>3.9890558323563599</v>
      </c>
      <c r="AI46" s="11">
        <f t="shared" si="51"/>
        <v>315.60399910008317</v>
      </c>
      <c r="AJ46" s="6">
        <f t="shared" si="52"/>
        <v>0.92137529272215668</v>
      </c>
      <c r="AK46" s="13">
        <f t="shared" si="53"/>
        <v>44.615655561522424</v>
      </c>
      <c r="AL46" s="6">
        <f t="shared" si="54"/>
        <v>0.65447437396440378</v>
      </c>
      <c r="AM46" s="6">
        <f t="shared" si="55"/>
        <v>43.961181187558019</v>
      </c>
      <c r="AN46" s="11">
        <f t="shared" si="56"/>
        <v>174.96228587883706</v>
      </c>
      <c r="AO46" s="6">
        <f t="shared" si="57"/>
        <v>173.15836694787629</v>
      </c>
      <c r="AP46" s="6">
        <f t="shared" si="58"/>
        <v>110.90071301919915</v>
      </c>
      <c r="AQ46" s="8">
        <f t="shared" si="59"/>
        <v>68.954713323162423</v>
      </c>
      <c r="AR46" s="109">
        <f t="shared" si="60"/>
        <v>-0.6996134704283089</v>
      </c>
      <c r="AS46" s="109">
        <f t="shared" si="61"/>
        <v>0.31793223420091832</v>
      </c>
      <c r="AT46" s="109">
        <f t="shared" si="62"/>
        <v>294.43893953243889</v>
      </c>
      <c r="AU46" s="10">
        <f t="shared" si="63"/>
        <v>396578.63335934241</v>
      </c>
      <c r="AV46" s="8">
        <f t="shared" si="64"/>
        <v>30.130977253517813</v>
      </c>
      <c r="AW46" s="12"/>
      <c r="AX46" s="110">
        <f t="shared" si="65"/>
        <v>114.4</v>
      </c>
      <c r="AY46" s="111">
        <f t="shared" si="66"/>
        <v>0</v>
      </c>
      <c r="AZ46" s="12"/>
      <c r="BA46" s="14">
        <f t="shared" si="75"/>
        <v>44</v>
      </c>
      <c r="BB46" s="112">
        <f t="shared" si="67"/>
        <v>0</v>
      </c>
      <c r="BC46" s="112">
        <f t="shared" si="68"/>
        <v>0</v>
      </c>
      <c r="BD46" s="12"/>
      <c r="BE46" s="111">
        <f t="shared" si="69"/>
        <v>0</v>
      </c>
      <c r="BF46" s="12"/>
    </row>
    <row r="47" spans="1:58">
      <c r="A47">
        <f t="shared" si="24"/>
        <v>0</v>
      </c>
      <c r="B47" s="106">
        <v>3.05555555555556E-2</v>
      </c>
      <c r="C47" s="6">
        <f t="shared" si="25"/>
        <v>0.73333333333333439</v>
      </c>
      <c r="D47" s="7">
        <f t="shared" si="70"/>
        <v>16</v>
      </c>
      <c r="E47" s="7">
        <f t="shared" si="71"/>
        <v>9</v>
      </c>
      <c r="F47" s="7">
        <f t="shared" si="72"/>
        <v>2022</v>
      </c>
      <c r="G47" s="12"/>
      <c r="H47" s="101">
        <f t="shared" si="73"/>
        <v>44.09886112119456</v>
      </c>
      <c r="I47" s="102">
        <f t="shared" si="26"/>
        <v>44.116276697732474</v>
      </c>
      <c r="J47" s="101">
        <f t="shared" si="27"/>
        <v>67.948909914832171</v>
      </c>
      <c r="K47" s="101">
        <f t="shared" si="28"/>
        <v>114.68918340186923</v>
      </c>
      <c r="L47" s="11">
        <f t="shared" si="74"/>
        <v>2459838.5305555556</v>
      </c>
      <c r="M47" s="108">
        <f t="shared" si="29"/>
        <v>0.22706449159632025</v>
      </c>
      <c r="N47" s="11">
        <f t="shared" si="30"/>
        <v>15.690521047916263</v>
      </c>
      <c r="O47" s="5">
        <f t="shared" si="31"/>
        <v>0.15878500250931893</v>
      </c>
      <c r="P47" s="11">
        <f t="shared" si="32"/>
        <v>18343.759453188904</v>
      </c>
      <c r="Q47" s="6">
        <f t="shared" si="33"/>
        <v>2.2668542611253439</v>
      </c>
      <c r="R47" s="13">
        <f t="shared" si="34"/>
        <v>4.3918393162009046</v>
      </c>
      <c r="S47" s="13">
        <f t="shared" si="35"/>
        <v>4.2271897991966068</v>
      </c>
      <c r="T47" s="13">
        <f t="shared" si="36"/>
        <v>0.19707015974746026</v>
      </c>
      <c r="U47" s="13">
        <f t="shared" si="37"/>
        <v>0.28428101769122982</v>
      </c>
      <c r="V47" s="13">
        <f t="shared" si="38"/>
        <v>-8.2573094386457537</v>
      </c>
      <c r="W47" s="8">
        <f t="shared" si="39"/>
        <v>411.03440207103188</v>
      </c>
      <c r="X47" s="13">
        <f t="shared" si="40"/>
        <v>1.08660865022591</v>
      </c>
      <c r="Y47" s="11">
        <f t="shared" si="41"/>
        <v>62.258089640351727</v>
      </c>
      <c r="Z47" s="13">
        <f t="shared" si="42"/>
        <v>2.7175215847983596E-2</v>
      </c>
      <c r="AA47" s="13">
        <f t="shared" si="43"/>
        <v>0.46531769385452848</v>
      </c>
      <c r="AB47" s="13">
        <f t="shared" si="44"/>
        <v>0.88472658669327886</v>
      </c>
      <c r="AC47" s="13">
        <f t="shared" si="45"/>
        <v>2.7171871189955066E-2</v>
      </c>
      <c r="AD47" s="13">
        <f t="shared" si="46"/>
        <v>0.80093178542384191</v>
      </c>
      <c r="AE47" s="13">
        <f t="shared" si="47"/>
        <v>0.37681257792658696</v>
      </c>
      <c r="AF47" s="13">
        <f t="shared" si="48"/>
        <v>0.92628952337609849</v>
      </c>
      <c r="AG47" s="11">
        <f t="shared" si="49"/>
        <v>22.136385603328435</v>
      </c>
      <c r="AH47" s="13">
        <f t="shared" si="50"/>
        <v>3.989645224534629</v>
      </c>
      <c r="AI47" s="11">
        <f t="shared" si="51"/>
        <v>315.8458426798968</v>
      </c>
      <c r="AJ47" s="6">
        <f t="shared" si="52"/>
        <v>0.92136853795918627</v>
      </c>
      <c r="AK47" s="13">
        <f t="shared" si="53"/>
        <v>44.751794442342856</v>
      </c>
      <c r="AL47" s="6">
        <f t="shared" si="54"/>
        <v>0.65293332114829827</v>
      </c>
      <c r="AM47" s="6">
        <f t="shared" si="55"/>
        <v>44.09886112119456</v>
      </c>
      <c r="AN47" s="11">
        <f t="shared" si="56"/>
        <v>174.96297035613134</v>
      </c>
      <c r="AO47" s="6">
        <f t="shared" si="57"/>
        <v>173.15904384886724</v>
      </c>
      <c r="AP47" s="6">
        <f t="shared" si="58"/>
        <v>110.89287573407118</v>
      </c>
      <c r="AQ47" s="8">
        <f t="shared" si="59"/>
        <v>68.962543057731011</v>
      </c>
      <c r="AR47" s="109">
        <f t="shared" si="60"/>
        <v>-0.69659127549888344</v>
      </c>
      <c r="AS47" s="109">
        <f t="shared" si="61"/>
        <v>0.32023687637695986</v>
      </c>
      <c r="AT47" s="109">
        <f t="shared" si="62"/>
        <v>294.68918340186923</v>
      </c>
      <c r="AU47" s="10">
        <f t="shared" si="63"/>
        <v>396581.5841219002</v>
      </c>
      <c r="AV47" s="8">
        <f t="shared" si="64"/>
        <v>30.130753075669425</v>
      </c>
      <c r="AW47" s="12"/>
      <c r="AX47" s="110">
        <f t="shared" si="65"/>
        <v>114.7</v>
      </c>
      <c r="AY47" s="111">
        <f t="shared" si="66"/>
        <v>0</v>
      </c>
      <c r="AZ47" s="12"/>
      <c r="BA47" s="14">
        <f t="shared" si="75"/>
        <v>44.1</v>
      </c>
      <c r="BB47" s="112">
        <f t="shared" si="67"/>
        <v>0</v>
      </c>
      <c r="BC47" s="112">
        <f t="shared" si="68"/>
        <v>0</v>
      </c>
      <c r="BD47" s="12"/>
      <c r="BE47" s="111">
        <f t="shared" si="69"/>
        <v>0</v>
      </c>
      <c r="BF47" s="12"/>
    </row>
    <row r="48" spans="1:58">
      <c r="A48">
        <f t="shared" si="24"/>
        <v>0</v>
      </c>
      <c r="B48" s="106">
        <v>3.125E-2</v>
      </c>
      <c r="C48" s="6">
        <f t="shared" si="25"/>
        <v>0.75</v>
      </c>
      <c r="D48" s="7">
        <f t="shared" si="70"/>
        <v>16</v>
      </c>
      <c r="E48" s="7">
        <f t="shared" si="71"/>
        <v>9</v>
      </c>
      <c r="F48" s="7">
        <f t="shared" si="72"/>
        <v>2022</v>
      </c>
      <c r="G48" s="12"/>
      <c r="H48" s="101">
        <f t="shared" si="73"/>
        <v>44.236273667204493</v>
      </c>
      <c r="I48" s="102">
        <f t="shared" si="26"/>
        <v>44.253606241120863</v>
      </c>
      <c r="J48" s="101">
        <f t="shared" si="27"/>
        <v>67.94253254821426</v>
      </c>
      <c r="K48" s="101">
        <f t="shared" si="28"/>
        <v>114.94029842262989</v>
      </c>
      <c r="L48" s="11">
        <f t="shared" si="74"/>
        <v>2459838.53125</v>
      </c>
      <c r="M48" s="108">
        <f t="shared" si="29"/>
        <v>0.22706451060917179</v>
      </c>
      <c r="N48" s="11">
        <f t="shared" si="30"/>
        <v>15.941205510403961</v>
      </c>
      <c r="O48" s="5">
        <f t="shared" si="31"/>
        <v>0.15881041993924327</v>
      </c>
      <c r="P48" s="11">
        <f t="shared" si="32"/>
        <v>18341.453754133345</v>
      </c>
      <c r="Q48" s="6">
        <f t="shared" si="33"/>
        <v>2.2670126132992046</v>
      </c>
      <c r="R48" s="13">
        <f t="shared" si="34"/>
        <v>4.3918512620125805</v>
      </c>
      <c r="S48" s="13">
        <f t="shared" si="35"/>
        <v>4.2273375552365957</v>
      </c>
      <c r="T48" s="13">
        <f t="shared" si="36"/>
        <v>0.19723050398751288</v>
      </c>
      <c r="U48" s="13">
        <f t="shared" si="37"/>
        <v>0.28443076511561066</v>
      </c>
      <c r="V48" s="13">
        <f t="shared" si="38"/>
        <v>-8.257444606485679</v>
      </c>
      <c r="W48" s="8">
        <f t="shared" si="39"/>
        <v>410.99814825665908</v>
      </c>
      <c r="X48" s="13">
        <f t="shared" si="40"/>
        <v>1.0867571743036903</v>
      </c>
      <c r="Y48" s="11">
        <f t="shared" si="41"/>
        <v>62.266599443164615</v>
      </c>
      <c r="Z48" s="13">
        <f t="shared" si="42"/>
        <v>2.7187945595622563E-2</v>
      </c>
      <c r="AA48" s="13">
        <f t="shared" si="43"/>
        <v>0.46518612452141911</v>
      </c>
      <c r="AB48" s="13">
        <f t="shared" si="44"/>
        <v>0.88479538158845972</v>
      </c>
      <c r="AC48" s="13">
        <f t="shared" si="45"/>
        <v>2.7184596235270732E-2</v>
      </c>
      <c r="AD48" s="13">
        <f t="shared" si="46"/>
        <v>0.80098984378125049</v>
      </c>
      <c r="AE48" s="13">
        <f t="shared" si="47"/>
        <v>0.37685161497866859</v>
      </c>
      <c r="AF48" s="13">
        <f t="shared" si="48"/>
        <v>0.92627364222888764</v>
      </c>
      <c r="AG48" s="11">
        <f t="shared" si="49"/>
        <v>22.138800266828284</v>
      </c>
      <c r="AH48" s="13">
        <f t="shared" si="50"/>
        <v>3.9902346276753655</v>
      </c>
      <c r="AI48" s="11">
        <f t="shared" si="51"/>
        <v>316.08768609527345</v>
      </c>
      <c r="AJ48" s="6">
        <f t="shared" si="52"/>
        <v>0.92136178436408744</v>
      </c>
      <c r="AK48" s="13">
        <f t="shared" si="53"/>
        <v>44.887665308207794</v>
      </c>
      <c r="AL48" s="6">
        <f t="shared" si="54"/>
        <v>0.65139164100330049</v>
      </c>
      <c r="AM48" s="6">
        <f t="shared" si="55"/>
        <v>44.236273667204493</v>
      </c>
      <c r="AN48" s="11">
        <f t="shared" si="56"/>
        <v>174.96365483342743</v>
      </c>
      <c r="AO48" s="6">
        <f t="shared" si="57"/>
        <v>173.15972075011217</v>
      </c>
      <c r="AP48" s="6">
        <f t="shared" si="58"/>
        <v>110.88503857948454</v>
      </c>
      <c r="AQ48" s="8">
        <f t="shared" si="59"/>
        <v>68.970372664590229</v>
      </c>
      <c r="AR48" s="109">
        <f t="shared" si="60"/>
        <v>-0.69355667179498992</v>
      </c>
      <c r="AS48" s="109">
        <f t="shared" si="61"/>
        <v>0.3225313946452083</v>
      </c>
      <c r="AT48" s="109">
        <f t="shared" si="62"/>
        <v>294.94029842262989</v>
      </c>
      <c r="AU48" s="10">
        <f t="shared" si="63"/>
        <v>396584.53444632742</v>
      </c>
      <c r="AV48" s="8">
        <f t="shared" si="64"/>
        <v>30.130528934442019</v>
      </c>
      <c r="AW48" s="12"/>
      <c r="AX48" s="110">
        <f t="shared" si="65"/>
        <v>114.9</v>
      </c>
      <c r="AY48" s="111">
        <f t="shared" si="66"/>
        <v>0</v>
      </c>
      <c r="AZ48" s="12"/>
      <c r="BA48" s="14">
        <f t="shared" si="75"/>
        <v>44.3</v>
      </c>
      <c r="BB48" s="112">
        <f t="shared" si="67"/>
        <v>0</v>
      </c>
      <c r="BC48" s="112">
        <f t="shared" si="68"/>
        <v>0</v>
      </c>
      <c r="BD48" s="12"/>
      <c r="BE48" s="111">
        <f t="shared" si="69"/>
        <v>0</v>
      </c>
      <c r="BF48" s="12"/>
    </row>
    <row r="49" spans="1:58">
      <c r="A49">
        <f t="shared" si="24"/>
        <v>0</v>
      </c>
      <c r="B49" s="106">
        <v>3.19444444444444E-2</v>
      </c>
      <c r="C49" s="6">
        <f t="shared" si="25"/>
        <v>0.76666666666666561</v>
      </c>
      <c r="D49" s="7">
        <f t="shared" si="70"/>
        <v>16</v>
      </c>
      <c r="E49" s="7">
        <f t="shared" si="71"/>
        <v>9</v>
      </c>
      <c r="F49" s="7">
        <f t="shared" si="72"/>
        <v>2022</v>
      </c>
      <c r="G49" s="12"/>
      <c r="H49" s="101">
        <f t="shared" si="73"/>
        <v>44.373415258280843</v>
      </c>
      <c r="I49" s="102">
        <f t="shared" si="26"/>
        <v>44.390665393326721</v>
      </c>
      <c r="J49" s="101">
        <f t="shared" si="27"/>
        <v>67.936154950530536</v>
      </c>
      <c r="K49" s="101">
        <f t="shared" si="28"/>
        <v>115.19229182148712</v>
      </c>
      <c r="L49" s="11">
        <f t="shared" si="74"/>
        <v>2459838.5319444444</v>
      </c>
      <c r="M49" s="108">
        <f t="shared" si="29"/>
        <v>0.22706452962202336</v>
      </c>
      <c r="N49" s="11">
        <f t="shared" si="30"/>
        <v>16.191889972891659</v>
      </c>
      <c r="O49" s="5">
        <f t="shared" si="31"/>
        <v>0.15883583736916762</v>
      </c>
      <c r="P49" s="11">
        <f t="shared" si="32"/>
        <v>18339.147596065923</v>
      </c>
      <c r="Q49" s="6">
        <f t="shared" si="33"/>
        <v>2.2671709654730652</v>
      </c>
      <c r="R49" s="13">
        <f t="shared" si="34"/>
        <v>4.3918632078243007</v>
      </c>
      <c r="S49" s="13">
        <f t="shared" si="35"/>
        <v>4.2274853112765856</v>
      </c>
      <c r="T49" s="13">
        <f t="shared" si="36"/>
        <v>0.1973908482275655</v>
      </c>
      <c r="U49" s="13">
        <f t="shared" si="37"/>
        <v>0.28458051023604997</v>
      </c>
      <c r="V49" s="13">
        <f t="shared" si="38"/>
        <v>-8.2575797743256061</v>
      </c>
      <c r="W49" s="8">
        <f t="shared" si="39"/>
        <v>410.96188879643501</v>
      </c>
      <c r="X49" s="13">
        <f t="shared" si="40"/>
        <v>1.0869056961561183</v>
      </c>
      <c r="Y49" s="11">
        <f t="shared" si="41"/>
        <v>62.275109118474205</v>
      </c>
      <c r="Z49" s="13">
        <f t="shared" si="42"/>
        <v>2.7200674552356429E-2</v>
      </c>
      <c r="AA49" s="13">
        <f t="shared" si="43"/>
        <v>0.46505454692132792</v>
      </c>
      <c r="AB49" s="13">
        <f t="shared" si="44"/>
        <v>0.88486415575850041</v>
      </c>
      <c r="AC49" s="13">
        <f t="shared" si="45"/>
        <v>2.7197320485568697E-2</v>
      </c>
      <c r="AD49" s="13">
        <f t="shared" si="46"/>
        <v>0.80104788343949396</v>
      </c>
      <c r="AE49" s="13">
        <f t="shared" si="47"/>
        <v>0.37689064305830866</v>
      </c>
      <c r="AF49" s="13">
        <f t="shared" si="48"/>
        <v>0.9262577628150247</v>
      </c>
      <c r="AG49" s="11">
        <f t="shared" si="49"/>
        <v>22.141214416720111</v>
      </c>
      <c r="AH49" s="13">
        <f t="shared" si="50"/>
        <v>3.9908240417800891</v>
      </c>
      <c r="AI49" s="11">
        <f t="shared" si="51"/>
        <v>316.32952934619033</v>
      </c>
      <c r="AJ49" s="6">
        <f t="shared" si="52"/>
        <v>0.92135503193700796</v>
      </c>
      <c r="AK49" s="13">
        <f t="shared" si="53"/>
        <v>45.023264661864353</v>
      </c>
      <c r="AL49" s="6">
        <f t="shared" si="54"/>
        <v>0.64984940358350785</v>
      </c>
      <c r="AM49" s="6">
        <f t="shared" si="55"/>
        <v>44.373415258280843</v>
      </c>
      <c r="AN49" s="11">
        <f t="shared" si="56"/>
        <v>174.96433931072352</v>
      </c>
      <c r="AO49" s="6">
        <f t="shared" si="57"/>
        <v>173.16039765160917</v>
      </c>
      <c r="AP49" s="6">
        <f t="shared" si="58"/>
        <v>110.87720155539134</v>
      </c>
      <c r="AQ49" s="8">
        <f t="shared" si="59"/>
        <v>68.978202143787939</v>
      </c>
      <c r="AR49" s="109">
        <f t="shared" si="60"/>
        <v>-0.6905097134082242</v>
      </c>
      <c r="AS49" s="109">
        <f t="shared" si="61"/>
        <v>0.32481574761287846</v>
      </c>
      <c r="AT49" s="109">
        <f t="shared" si="62"/>
        <v>295.19229182148712</v>
      </c>
      <c r="AU49" s="10">
        <f t="shared" si="63"/>
        <v>396587.48433253256</v>
      </c>
      <c r="AV49" s="8">
        <f t="shared" si="64"/>
        <v>30.130304829841009</v>
      </c>
      <c r="AW49" s="12"/>
      <c r="AX49" s="110">
        <f t="shared" si="65"/>
        <v>115.2</v>
      </c>
      <c r="AY49" s="111">
        <f t="shared" si="66"/>
        <v>0</v>
      </c>
      <c r="AZ49" s="12"/>
      <c r="BA49" s="14">
        <f t="shared" si="75"/>
        <v>44.4</v>
      </c>
      <c r="BB49" s="112">
        <f t="shared" si="67"/>
        <v>0</v>
      </c>
      <c r="BC49" s="112">
        <f t="shared" si="68"/>
        <v>0</v>
      </c>
      <c r="BD49" s="12"/>
      <c r="BE49" s="111">
        <f t="shared" si="69"/>
        <v>0</v>
      </c>
      <c r="BF49" s="12"/>
    </row>
    <row r="50" spans="1:58">
      <c r="A50">
        <f t="shared" si="24"/>
        <v>0</v>
      </c>
      <c r="B50" s="106">
        <v>3.2638888888888898E-2</v>
      </c>
      <c r="C50" s="6">
        <f t="shared" si="25"/>
        <v>0.78333333333333355</v>
      </c>
      <c r="D50" s="7">
        <f t="shared" si="70"/>
        <v>16</v>
      </c>
      <c r="E50" s="7">
        <f t="shared" si="71"/>
        <v>9</v>
      </c>
      <c r="F50" s="7">
        <f t="shared" si="72"/>
        <v>2022</v>
      </c>
      <c r="G50" s="12"/>
      <c r="H50" s="101">
        <f t="shared" si="73"/>
        <v>44.510282296903384</v>
      </c>
      <c r="I50" s="102">
        <f t="shared" si="26"/>
        <v>44.527450552819509</v>
      </c>
      <c r="J50" s="101">
        <f t="shared" si="27"/>
        <v>67.929777121876498</v>
      </c>
      <c r="K50" s="101">
        <f t="shared" si="28"/>
        <v>115.44517085108964</v>
      </c>
      <c r="L50" s="11">
        <f t="shared" si="74"/>
        <v>2459838.5326388888</v>
      </c>
      <c r="M50" s="108">
        <f t="shared" si="29"/>
        <v>0.22706454863487491</v>
      </c>
      <c r="N50" s="11">
        <f t="shared" si="30"/>
        <v>16.442574435379356</v>
      </c>
      <c r="O50" s="5">
        <f t="shared" si="31"/>
        <v>0.15886125479914881</v>
      </c>
      <c r="P50" s="11">
        <f t="shared" si="32"/>
        <v>18336.840979096789</v>
      </c>
      <c r="Q50" s="6">
        <f t="shared" si="33"/>
        <v>2.2673293176465692</v>
      </c>
      <c r="R50" s="13">
        <f t="shared" si="34"/>
        <v>4.3918751536359766</v>
      </c>
      <c r="S50" s="13">
        <f t="shared" si="35"/>
        <v>4.2276330673162175</v>
      </c>
      <c r="T50" s="13">
        <f t="shared" si="36"/>
        <v>0.19755119246726099</v>
      </c>
      <c r="U50" s="13">
        <f t="shared" si="37"/>
        <v>0.28473025305266264</v>
      </c>
      <c r="V50" s="13">
        <f t="shared" si="38"/>
        <v>-8.2577149421651743</v>
      </c>
      <c r="W50" s="8">
        <f t="shared" si="39"/>
        <v>410.92562369142462</v>
      </c>
      <c r="X50" s="13">
        <f t="shared" si="40"/>
        <v>1.0870542157840855</v>
      </c>
      <c r="Y50" s="11">
        <f t="shared" si="41"/>
        <v>62.28361866633157</v>
      </c>
      <c r="Z50" s="13">
        <f t="shared" si="42"/>
        <v>2.7213402717936978E-2</v>
      </c>
      <c r="AA50" s="13">
        <f t="shared" si="43"/>
        <v>0.46492296105690717</v>
      </c>
      <c r="AB50" s="13">
        <f t="shared" si="44"/>
        <v>0.8849329092031939</v>
      </c>
      <c r="AC50" s="13">
        <f t="shared" si="45"/>
        <v>2.7210043940599598E-2</v>
      </c>
      <c r="AD50" s="13">
        <f t="shared" si="46"/>
        <v>0.80110590439848139</v>
      </c>
      <c r="AE50" s="13">
        <f t="shared" si="47"/>
        <v>0.37692966216519597</v>
      </c>
      <c r="AF50" s="13">
        <f t="shared" si="48"/>
        <v>0.92624188513585981</v>
      </c>
      <c r="AG50" s="11">
        <f t="shared" si="49"/>
        <v>22.14362805296253</v>
      </c>
      <c r="AH50" s="13">
        <f t="shared" si="50"/>
        <v>3.9914134668504397</v>
      </c>
      <c r="AI50" s="11">
        <f t="shared" si="51"/>
        <v>316.57137243262275</v>
      </c>
      <c r="AJ50" s="6">
        <f t="shared" si="52"/>
        <v>0.92134828067811125</v>
      </c>
      <c r="AK50" s="13">
        <f t="shared" si="53"/>
        <v>45.158588976431261</v>
      </c>
      <c r="AL50" s="6">
        <f t="shared" si="54"/>
        <v>0.64830667952788013</v>
      </c>
      <c r="AM50" s="6">
        <f t="shared" si="55"/>
        <v>44.510282296903384</v>
      </c>
      <c r="AN50" s="11">
        <f t="shared" si="56"/>
        <v>174.96502378801779</v>
      </c>
      <c r="AO50" s="6">
        <f t="shared" si="57"/>
        <v>173.16107455335651</v>
      </c>
      <c r="AP50" s="6">
        <f t="shared" si="58"/>
        <v>110.86936466174241</v>
      </c>
      <c r="AQ50" s="8">
        <f t="shared" si="59"/>
        <v>68.986031495373254</v>
      </c>
      <c r="AR50" s="109">
        <f t="shared" si="60"/>
        <v>-0.68745045465013999</v>
      </c>
      <c r="AS50" s="109">
        <f t="shared" si="61"/>
        <v>0.32708989406853595</v>
      </c>
      <c r="AT50" s="109">
        <f t="shared" si="62"/>
        <v>295.44517085108964</v>
      </c>
      <c r="AU50" s="10">
        <f t="shared" si="63"/>
        <v>396590.4337804176</v>
      </c>
      <c r="AV50" s="8">
        <f t="shared" si="64"/>
        <v>30.130080761872268</v>
      </c>
      <c r="AW50" s="12"/>
      <c r="AX50" s="110">
        <f t="shared" si="65"/>
        <v>115.4</v>
      </c>
      <c r="AY50" s="111">
        <f t="shared" si="66"/>
        <v>0</v>
      </c>
      <c r="AZ50" s="12"/>
      <c r="BA50" s="14">
        <f t="shared" si="75"/>
        <v>44.5</v>
      </c>
      <c r="BB50" s="112">
        <f t="shared" si="67"/>
        <v>0</v>
      </c>
      <c r="BC50" s="112">
        <f t="shared" si="68"/>
        <v>0</v>
      </c>
      <c r="BD50" s="12"/>
      <c r="BE50" s="111">
        <f t="shared" si="69"/>
        <v>0</v>
      </c>
      <c r="BF50" s="12"/>
    </row>
    <row r="51" spans="1:58">
      <c r="A51">
        <f t="shared" si="24"/>
        <v>0</v>
      </c>
      <c r="B51" s="106">
        <v>3.3333333333333298E-2</v>
      </c>
      <c r="C51" s="6">
        <f t="shared" si="25"/>
        <v>0.79999999999999916</v>
      </c>
      <c r="D51" s="7">
        <f t="shared" si="70"/>
        <v>16</v>
      </c>
      <c r="E51" s="7">
        <f t="shared" si="71"/>
        <v>9</v>
      </c>
      <c r="F51" s="7">
        <f t="shared" si="72"/>
        <v>2022</v>
      </c>
      <c r="G51" s="12"/>
      <c r="H51" s="101">
        <f t="shared" si="73"/>
        <v>44.646871154849684</v>
      </c>
      <c r="I51" s="102">
        <f t="shared" si="26"/>
        <v>44.66395808743804</v>
      </c>
      <c r="J51" s="101">
        <f t="shared" si="27"/>
        <v>67.923399062405366</v>
      </c>
      <c r="K51" s="101">
        <f t="shared" si="28"/>
        <v>115.69894278885721</v>
      </c>
      <c r="L51" s="11">
        <f t="shared" si="74"/>
        <v>2459838.5333333332</v>
      </c>
      <c r="M51" s="108">
        <f t="shared" si="29"/>
        <v>0.22706456764772648</v>
      </c>
      <c r="N51" s="11">
        <f t="shared" si="30"/>
        <v>16.693258897401392</v>
      </c>
      <c r="O51" s="5">
        <f t="shared" si="31"/>
        <v>0.15888667222907316</v>
      </c>
      <c r="P51" s="11">
        <f t="shared" si="32"/>
        <v>18334.533903320946</v>
      </c>
      <c r="Q51" s="6">
        <f t="shared" si="33"/>
        <v>2.2674876698204298</v>
      </c>
      <c r="R51" s="13">
        <f t="shared" si="34"/>
        <v>4.3918870994476746</v>
      </c>
      <c r="S51" s="13">
        <f t="shared" si="35"/>
        <v>4.2277808233562064</v>
      </c>
      <c r="T51" s="13">
        <f t="shared" si="36"/>
        <v>0.19771153670731362</v>
      </c>
      <c r="U51" s="13">
        <f t="shared" si="37"/>
        <v>0.28487999356656524</v>
      </c>
      <c r="V51" s="13">
        <f t="shared" si="38"/>
        <v>-8.2578501100050996</v>
      </c>
      <c r="W51" s="8">
        <f t="shared" si="39"/>
        <v>410.8893529424011</v>
      </c>
      <c r="X51" s="13">
        <f t="shared" si="40"/>
        <v>1.0872027331873373</v>
      </c>
      <c r="Y51" s="11">
        <f t="shared" si="41"/>
        <v>62.292128086722144</v>
      </c>
      <c r="Z51" s="13">
        <f t="shared" si="42"/>
        <v>2.7226130092200922E-2</v>
      </c>
      <c r="AA51" s="13">
        <f t="shared" si="43"/>
        <v>0.46479136693182205</v>
      </c>
      <c r="AB51" s="13">
        <f t="shared" si="44"/>
        <v>0.88500164192179853</v>
      </c>
      <c r="AC51" s="13">
        <f t="shared" si="45"/>
        <v>2.7222766600198962E-2</v>
      </c>
      <c r="AD51" s="13">
        <f t="shared" si="46"/>
        <v>0.80116390665759785</v>
      </c>
      <c r="AE51" s="13">
        <f t="shared" si="47"/>
        <v>0.37696867229888481</v>
      </c>
      <c r="AF51" s="13">
        <f t="shared" si="48"/>
        <v>0.92622600919279741</v>
      </c>
      <c r="AG51" s="11">
        <f t="shared" si="49"/>
        <v>22.14604117550584</v>
      </c>
      <c r="AH51" s="13">
        <f t="shared" si="50"/>
        <v>3.9920029028833617</v>
      </c>
      <c r="AI51" s="11">
        <f t="shared" si="51"/>
        <v>316.813215354151</v>
      </c>
      <c r="AJ51" s="6">
        <f t="shared" si="52"/>
        <v>0.92134153058751445</v>
      </c>
      <c r="AK51" s="13">
        <f t="shared" si="53"/>
        <v>45.293634694915269</v>
      </c>
      <c r="AL51" s="6">
        <f t="shared" si="54"/>
        <v>0.64676354006558534</v>
      </c>
      <c r="AM51" s="6">
        <f t="shared" si="55"/>
        <v>44.646871154849684</v>
      </c>
      <c r="AN51" s="11">
        <f t="shared" si="56"/>
        <v>174.96570826531388</v>
      </c>
      <c r="AO51" s="6">
        <f t="shared" si="57"/>
        <v>173.1617514553578</v>
      </c>
      <c r="AP51" s="6">
        <f t="shared" si="58"/>
        <v>110.86152789855959</v>
      </c>
      <c r="AQ51" s="8">
        <f t="shared" si="59"/>
        <v>68.99386071932436</v>
      </c>
      <c r="AR51" s="109">
        <f t="shared" si="60"/>
        <v>-0.6843789500562899</v>
      </c>
      <c r="AS51" s="109">
        <f t="shared" si="61"/>
        <v>0.32935379297919259</v>
      </c>
      <c r="AT51" s="109">
        <f t="shared" si="62"/>
        <v>295.69894278885721</v>
      </c>
      <c r="AU51" s="10">
        <f t="shared" si="63"/>
        <v>396593.38278990454</v>
      </c>
      <c r="AV51" s="8">
        <f t="shared" si="64"/>
        <v>30.129856730540165</v>
      </c>
      <c r="AW51" s="12"/>
      <c r="AX51" s="110">
        <f t="shared" si="65"/>
        <v>115.7</v>
      </c>
      <c r="AY51" s="111">
        <f t="shared" si="66"/>
        <v>0</v>
      </c>
      <c r="AZ51" s="12"/>
      <c r="BA51" s="14">
        <f t="shared" si="75"/>
        <v>44.7</v>
      </c>
      <c r="BB51" s="112">
        <f t="shared" si="67"/>
        <v>0</v>
      </c>
      <c r="BC51" s="112">
        <f t="shared" si="68"/>
        <v>0</v>
      </c>
      <c r="BD51" s="12"/>
      <c r="BE51" s="111">
        <f t="shared" si="69"/>
        <v>0</v>
      </c>
      <c r="BF51" s="12"/>
    </row>
    <row r="52" spans="1:58">
      <c r="A52">
        <f t="shared" si="24"/>
        <v>0</v>
      </c>
      <c r="B52" s="106">
        <v>3.4027777777777803E-2</v>
      </c>
      <c r="C52" s="6">
        <f t="shared" si="25"/>
        <v>0.81666666666666732</v>
      </c>
      <c r="D52" s="7">
        <f t="shared" si="70"/>
        <v>16</v>
      </c>
      <c r="E52" s="7">
        <f t="shared" si="71"/>
        <v>9</v>
      </c>
      <c r="F52" s="7">
        <f t="shared" si="72"/>
        <v>2022</v>
      </c>
      <c r="G52" s="12"/>
      <c r="H52" s="101">
        <f t="shared" si="73"/>
        <v>44.783178173902193</v>
      </c>
      <c r="I52" s="102">
        <f t="shared" si="26"/>
        <v>44.800184335096148</v>
      </c>
      <c r="J52" s="101">
        <f t="shared" si="27"/>
        <v>67.91702077220944</v>
      </c>
      <c r="K52" s="101">
        <f t="shared" si="28"/>
        <v>115.95361493805535</v>
      </c>
      <c r="L52" s="11">
        <f t="shared" si="74"/>
        <v>2459838.5340277776</v>
      </c>
      <c r="M52" s="108">
        <f t="shared" si="29"/>
        <v>0.22706458666057802</v>
      </c>
      <c r="N52" s="11">
        <f t="shared" si="30"/>
        <v>16.94394335988909</v>
      </c>
      <c r="O52" s="5">
        <f t="shared" si="31"/>
        <v>0.1589120896589975</v>
      </c>
      <c r="P52" s="11">
        <f t="shared" si="32"/>
        <v>18332.226368855463</v>
      </c>
      <c r="Q52" s="6">
        <f t="shared" si="33"/>
        <v>2.2676460219939334</v>
      </c>
      <c r="R52" s="13">
        <f t="shared" si="34"/>
        <v>4.3918990452593727</v>
      </c>
      <c r="S52" s="13">
        <f t="shared" si="35"/>
        <v>4.2279285793961963</v>
      </c>
      <c r="T52" s="13">
        <f t="shared" si="36"/>
        <v>0.19787188094736624</v>
      </c>
      <c r="U52" s="13">
        <f t="shared" si="37"/>
        <v>0.28502973177790614</v>
      </c>
      <c r="V52" s="13">
        <f t="shared" si="38"/>
        <v>-8.2579852778450267</v>
      </c>
      <c r="W52" s="8">
        <f t="shared" si="39"/>
        <v>410.85307655042095</v>
      </c>
      <c r="X52" s="13">
        <f t="shared" si="40"/>
        <v>1.0873512483667993</v>
      </c>
      <c r="Y52" s="11">
        <f t="shared" si="41"/>
        <v>62.300637379698948</v>
      </c>
      <c r="Z52" s="13">
        <f t="shared" si="42"/>
        <v>2.7238856674902934E-2</v>
      </c>
      <c r="AA52" s="13">
        <f t="shared" si="43"/>
        <v>0.46465976454869456</v>
      </c>
      <c r="AB52" s="13">
        <f t="shared" si="44"/>
        <v>0.88507035391412392</v>
      </c>
      <c r="AC52" s="13">
        <f t="shared" si="45"/>
        <v>2.7235488464120324E-2</v>
      </c>
      <c r="AD52" s="13">
        <f t="shared" si="46"/>
        <v>0.80122189021676671</v>
      </c>
      <c r="AE52" s="13">
        <f t="shared" si="47"/>
        <v>0.37700767345907327</v>
      </c>
      <c r="AF52" s="13">
        <f t="shared" si="48"/>
        <v>0.92621013498718352</v>
      </c>
      <c r="AG52" s="11">
        <f t="shared" si="49"/>
        <v>22.148453784309229</v>
      </c>
      <c r="AH52" s="13">
        <f t="shared" si="50"/>
        <v>3.9925923498806255</v>
      </c>
      <c r="AI52" s="11">
        <f t="shared" si="51"/>
        <v>317.05505811167973</v>
      </c>
      <c r="AJ52" s="6">
        <f t="shared" si="52"/>
        <v>0.92133478166539351</v>
      </c>
      <c r="AK52" s="13">
        <f t="shared" si="53"/>
        <v>45.428398230910162</v>
      </c>
      <c r="AL52" s="6">
        <f t="shared" si="54"/>
        <v>0.64522005700796681</v>
      </c>
      <c r="AM52" s="6">
        <f t="shared" si="55"/>
        <v>44.783178173902193</v>
      </c>
      <c r="AN52" s="11">
        <f t="shared" si="56"/>
        <v>174.96639274260815</v>
      </c>
      <c r="AO52" s="6">
        <f t="shared" si="57"/>
        <v>173.16242835760937</v>
      </c>
      <c r="AP52" s="6">
        <f t="shared" si="58"/>
        <v>110.85369126578986</v>
      </c>
      <c r="AQ52" s="8">
        <f t="shared" si="59"/>
        <v>69.001689815694235</v>
      </c>
      <c r="AR52" s="109">
        <f t="shared" si="60"/>
        <v>-0.6812952543633819</v>
      </c>
      <c r="AS52" s="109">
        <f t="shared" si="61"/>
        <v>0.33160740350710877</v>
      </c>
      <c r="AT52" s="109">
        <f t="shared" si="62"/>
        <v>295.95361493805535</v>
      </c>
      <c r="AU52" s="10">
        <f t="shared" si="63"/>
        <v>396596.33136089012</v>
      </c>
      <c r="AV52" s="8">
        <f t="shared" si="64"/>
        <v>30.129632735850979</v>
      </c>
      <c r="AW52" s="12"/>
      <c r="AX52" s="110">
        <f t="shared" si="65"/>
        <v>116</v>
      </c>
      <c r="AY52" s="111">
        <f t="shared" si="66"/>
        <v>0</v>
      </c>
      <c r="AZ52" s="12"/>
      <c r="BA52" s="14">
        <f t="shared" si="75"/>
        <v>44.8</v>
      </c>
      <c r="BB52" s="112">
        <f t="shared" si="67"/>
        <v>0</v>
      </c>
      <c r="BC52" s="112">
        <f t="shared" si="68"/>
        <v>0</v>
      </c>
      <c r="BD52" s="12"/>
      <c r="BE52" s="111">
        <f t="shared" si="69"/>
        <v>0</v>
      </c>
      <c r="BF52" s="12"/>
    </row>
    <row r="53" spans="1:58">
      <c r="A53">
        <f t="shared" si="24"/>
        <v>0</v>
      </c>
      <c r="B53" s="106">
        <v>3.4722222222222203E-2</v>
      </c>
      <c r="C53" s="6">
        <f t="shared" si="25"/>
        <v>0.83333333333333282</v>
      </c>
      <c r="D53" s="7">
        <f t="shared" si="70"/>
        <v>16</v>
      </c>
      <c r="E53" s="7">
        <f t="shared" si="71"/>
        <v>9</v>
      </c>
      <c r="F53" s="7">
        <f t="shared" si="72"/>
        <v>2022</v>
      </c>
      <c r="G53" s="12"/>
      <c r="H53" s="101">
        <f t="shared" si="73"/>
        <v>44.919199664075585</v>
      </c>
      <c r="I53" s="102">
        <f t="shared" si="26"/>
        <v>44.936125602010058</v>
      </c>
      <c r="J53" s="101">
        <f t="shared" si="27"/>
        <v>67.910642251409953</v>
      </c>
      <c r="K53" s="101">
        <f t="shared" si="28"/>
        <v>116.20919462419653</v>
      </c>
      <c r="L53" s="11">
        <f t="shared" si="74"/>
        <v>2459838.534722222</v>
      </c>
      <c r="M53" s="108">
        <f t="shared" si="29"/>
        <v>0.22706460567342956</v>
      </c>
      <c r="N53" s="11">
        <f t="shared" si="30"/>
        <v>17.194627822376788</v>
      </c>
      <c r="O53" s="5">
        <f t="shared" si="31"/>
        <v>0.15893750708892185</v>
      </c>
      <c r="P53" s="11">
        <f t="shared" si="32"/>
        <v>18329.918375789865</v>
      </c>
      <c r="Q53" s="6">
        <f t="shared" si="33"/>
        <v>2.2678043741677945</v>
      </c>
      <c r="R53" s="13">
        <f t="shared" si="34"/>
        <v>4.3919109910710485</v>
      </c>
      <c r="S53" s="13">
        <f t="shared" si="35"/>
        <v>4.2280763354358282</v>
      </c>
      <c r="T53" s="13">
        <f t="shared" si="36"/>
        <v>0.19803222518706173</v>
      </c>
      <c r="U53" s="13">
        <f t="shared" si="37"/>
        <v>0.28517946768670022</v>
      </c>
      <c r="V53" s="13">
        <f t="shared" si="38"/>
        <v>-8.2581204456845949</v>
      </c>
      <c r="W53" s="8">
        <f t="shared" si="39"/>
        <v>410.81679451657101</v>
      </c>
      <c r="X53" s="13">
        <f t="shared" si="40"/>
        <v>1.0874997613229052</v>
      </c>
      <c r="Y53" s="11">
        <f t="shared" si="41"/>
        <v>62.309146545286822</v>
      </c>
      <c r="Z53" s="13">
        <f t="shared" si="42"/>
        <v>2.7251582465786399E-2</v>
      </c>
      <c r="AA53" s="13">
        <f t="shared" si="43"/>
        <v>0.46452815391058166</v>
      </c>
      <c r="AB53" s="13">
        <f t="shared" si="44"/>
        <v>0.88513904517975106</v>
      </c>
      <c r="AC53" s="13">
        <f t="shared" si="45"/>
        <v>2.7248209532105921E-2</v>
      </c>
      <c r="AD53" s="13">
        <f t="shared" si="46"/>
        <v>0.80127985507570598</v>
      </c>
      <c r="AE53" s="13">
        <f t="shared" si="47"/>
        <v>0.37704666564535821</v>
      </c>
      <c r="AF53" s="13">
        <f t="shared" si="48"/>
        <v>0.92619426252040526</v>
      </c>
      <c r="AG53" s="11">
        <f t="shared" si="49"/>
        <v>22.150865879325618</v>
      </c>
      <c r="AH53" s="13">
        <f t="shared" si="50"/>
        <v>3.9931818078420265</v>
      </c>
      <c r="AI53" s="11">
        <f t="shared" si="51"/>
        <v>317.29690070474641</v>
      </c>
      <c r="AJ53" s="6">
        <f t="shared" si="52"/>
        <v>0.92132803391187479</v>
      </c>
      <c r="AK53" s="13">
        <f t="shared" si="53"/>
        <v>45.562875966843869</v>
      </c>
      <c r="AL53" s="6">
        <f t="shared" si="54"/>
        <v>0.64367630276828325</v>
      </c>
      <c r="AM53" s="6">
        <f t="shared" si="55"/>
        <v>44.919199664075585</v>
      </c>
      <c r="AN53" s="11">
        <f t="shared" si="56"/>
        <v>174.96707721990424</v>
      </c>
      <c r="AO53" s="6">
        <f t="shared" si="57"/>
        <v>173.16310526011495</v>
      </c>
      <c r="AP53" s="6">
        <f t="shared" si="58"/>
        <v>110.84585476341574</v>
      </c>
      <c r="AQ53" s="8">
        <f t="shared" si="59"/>
        <v>69.009518784500344</v>
      </c>
      <c r="AR53" s="109">
        <f t="shared" si="60"/>
        <v>-0.67819942254249277</v>
      </c>
      <c r="AS53" s="109">
        <f t="shared" si="61"/>
        <v>0.33385068498518244</v>
      </c>
      <c r="AT53" s="109">
        <f t="shared" si="62"/>
        <v>296.20919462419653</v>
      </c>
      <c r="AU53" s="10">
        <f t="shared" si="63"/>
        <v>396599.27949329175</v>
      </c>
      <c r="AV53" s="8">
        <f t="shared" si="64"/>
        <v>30.129408777809427</v>
      </c>
      <c r="AW53" s="12"/>
      <c r="AX53" s="110">
        <f t="shared" si="65"/>
        <v>116.2</v>
      </c>
      <c r="AY53" s="111">
        <f t="shared" si="66"/>
        <v>0</v>
      </c>
      <c r="AZ53" s="12"/>
      <c r="BA53" s="14">
        <f t="shared" si="75"/>
        <v>44.9</v>
      </c>
      <c r="BB53" s="112">
        <f t="shared" si="67"/>
        <v>0</v>
      </c>
      <c r="BC53" s="112">
        <f t="shared" si="68"/>
        <v>0</v>
      </c>
      <c r="BD53" s="12"/>
      <c r="BE53" s="111">
        <f t="shared" si="69"/>
        <v>0</v>
      </c>
      <c r="BF53" s="12"/>
    </row>
    <row r="54" spans="1:58">
      <c r="A54">
        <f t="shared" si="24"/>
        <v>0</v>
      </c>
      <c r="B54" s="106">
        <v>3.54166666666667E-2</v>
      </c>
      <c r="C54" s="6">
        <f t="shared" si="25"/>
        <v>0.85000000000000075</v>
      </c>
      <c r="D54" s="7">
        <f t="shared" si="70"/>
        <v>16</v>
      </c>
      <c r="E54" s="7">
        <f t="shared" si="71"/>
        <v>9</v>
      </c>
      <c r="F54" s="7">
        <f t="shared" si="72"/>
        <v>2022</v>
      </c>
      <c r="G54" s="12"/>
      <c r="H54" s="101">
        <f t="shared" si="73"/>
        <v>45.054931995295163</v>
      </c>
      <c r="I54" s="102">
        <f t="shared" si="26"/>
        <v>45.071778254322076</v>
      </c>
      <c r="J54" s="101">
        <f t="shared" si="27"/>
        <v>67.904263495820018</v>
      </c>
      <c r="K54" s="101">
        <f t="shared" si="28"/>
        <v>116.46568936843931</v>
      </c>
      <c r="L54" s="11">
        <f t="shared" si="74"/>
        <v>2459838.5354166669</v>
      </c>
      <c r="M54" s="108">
        <f t="shared" si="29"/>
        <v>0.22706462468629388</v>
      </c>
      <c r="N54" s="11">
        <f t="shared" si="30"/>
        <v>17.44531245296821</v>
      </c>
      <c r="O54" s="5">
        <f t="shared" si="31"/>
        <v>0.15896292453595606</v>
      </c>
      <c r="P54" s="11">
        <f t="shared" si="32"/>
        <v>18327.609922692995</v>
      </c>
      <c r="Q54" s="6">
        <f t="shared" si="33"/>
        <v>2.2679627264477307</v>
      </c>
      <c r="R54" s="13">
        <f t="shared" si="34"/>
        <v>4.3919229368907606</v>
      </c>
      <c r="S54" s="13">
        <f t="shared" si="35"/>
        <v>4.2282240915747495</v>
      </c>
      <c r="T54" s="13">
        <f t="shared" si="36"/>
        <v>0.19819256953461883</v>
      </c>
      <c r="U54" s="13">
        <f t="shared" si="37"/>
        <v>0.28532920139455903</v>
      </c>
      <c r="V54" s="13">
        <f t="shared" si="38"/>
        <v>-8.2582556136148799</v>
      </c>
      <c r="W54" s="8">
        <f t="shared" si="39"/>
        <v>410.78050681734641</v>
      </c>
      <c r="X54" s="13">
        <f t="shared" si="40"/>
        <v>1.0876482721562211</v>
      </c>
      <c r="Y54" s="11">
        <f t="shared" si="41"/>
        <v>62.317655589247799</v>
      </c>
      <c r="Z54" s="13">
        <f t="shared" si="42"/>
        <v>2.7264307473228774E-2</v>
      </c>
      <c r="AA54" s="13">
        <f t="shared" si="43"/>
        <v>0.46439653493179284</v>
      </c>
      <c r="AB54" s="13">
        <f t="shared" si="44"/>
        <v>0.88520771576455459</v>
      </c>
      <c r="AC54" s="13">
        <f t="shared" si="45"/>
        <v>2.726092981252886E-2</v>
      </c>
      <c r="AD54" s="13">
        <f t="shared" si="46"/>
        <v>0.80133780127317555</v>
      </c>
      <c r="AE54" s="13">
        <f t="shared" si="47"/>
        <v>0.37708564888366763</v>
      </c>
      <c r="AF54" s="13">
        <f t="shared" si="48"/>
        <v>0.92617839178312911</v>
      </c>
      <c r="AG54" s="11">
        <f t="shared" si="49"/>
        <v>22.153277462136845</v>
      </c>
      <c r="AH54" s="13">
        <f t="shared" si="50"/>
        <v>3.9937712771647611</v>
      </c>
      <c r="AI54" s="11">
        <f t="shared" si="51"/>
        <v>317.53874329549677</v>
      </c>
      <c r="AJ54" s="6">
        <f t="shared" si="52"/>
        <v>0.92132128732259366</v>
      </c>
      <c r="AK54" s="13">
        <f t="shared" si="53"/>
        <v>45.697064344612855</v>
      </c>
      <c r="AL54" s="6">
        <f t="shared" si="54"/>
        <v>0.6421323493176897</v>
      </c>
      <c r="AM54" s="6">
        <f t="shared" si="55"/>
        <v>45.054931995295163</v>
      </c>
      <c r="AN54" s="11">
        <f t="shared" si="56"/>
        <v>174.96776169765872</v>
      </c>
      <c r="AO54" s="6">
        <f t="shared" si="57"/>
        <v>173.16378216332589</v>
      </c>
      <c r="AP54" s="6">
        <f t="shared" si="58"/>
        <v>110.83801838612739</v>
      </c>
      <c r="AQ54" s="8">
        <f t="shared" si="59"/>
        <v>69.017347631047443</v>
      </c>
      <c r="AR54" s="109">
        <f t="shared" si="60"/>
        <v>-0.67509150768710136</v>
      </c>
      <c r="AS54" s="109">
        <f t="shared" si="61"/>
        <v>0.33608359842841107</v>
      </c>
      <c r="AT54" s="109">
        <f t="shared" si="62"/>
        <v>296.46568936843931</v>
      </c>
      <c r="AU54" s="10">
        <f t="shared" si="63"/>
        <v>396602.22718899033</v>
      </c>
      <c r="AV54" s="8">
        <f t="shared" si="64"/>
        <v>30.12918485627107</v>
      </c>
      <c r="AW54" s="12"/>
      <c r="AX54" s="110">
        <f t="shared" si="65"/>
        <v>116.5</v>
      </c>
      <c r="AY54" s="111">
        <f t="shared" si="66"/>
        <v>0</v>
      </c>
      <c r="AZ54" s="12"/>
      <c r="BA54" s="14">
        <f t="shared" si="75"/>
        <v>45.1</v>
      </c>
      <c r="BB54" s="112">
        <f t="shared" si="67"/>
        <v>0</v>
      </c>
      <c r="BC54" s="112">
        <f t="shared" si="68"/>
        <v>0</v>
      </c>
      <c r="BD54" s="12"/>
      <c r="BE54" s="111">
        <f t="shared" si="69"/>
        <v>0</v>
      </c>
      <c r="BF54" s="12"/>
    </row>
    <row r="55" spans="1:58">
      <c r="A55">
        <f t="shared" si="24"/>
        <v>0</v>
      </c>
      <c r="B55" s="106">
        <v>3.6111111111111101E-2</v>
      </c>
      <c r="C55" s="6">
        <f t="shared" si="25"/>
        <v>0.86666666666666647</v>
      </c>
      <c r="D55" s="7">
        <f t="shared" si="70"/>
        <v>16</v>
      </c>
      <c r="E55" s="7">
        <f t="shared" si="71"/>
        <v>9</v>
      </c>
      <c r="F55" s="7">
        <f t="shared" si="72"/>
        <v>2022</v>
      </c>
      <c r="G55" s="12"/>
      <c r="H55" s="101">
        <f t="shared" si="73"/>
        <v>45.190371233031179</v>
      </c>
      <c r="I55" s="102">
        <f t="shared" si="26"/>
        <v>45.207138353947634</v>
      </c>
      <c r="J55" s="101">
        <f t="shared" si="27"/>
        <v>67.897884514148217</v>
      </c>
      <c r="K55" s="101">
        <f t="shared" si="28"/>
        <v>116.72310619779762</v>
      </c>
      <c r="L55" s="11">
        <f t="shared" si="74"/>
        <v>2459838.5361111113</v>
      </c>
      <c r="M55" s="108">
        <f t="shared" si="29"/>
        <v>0.22706464369914545</v>
      </c>
      <c r="N55" s="11">
        <f t="shared" si="30"/>
        <v>17.695996915455908</v>
      </c>
      <c r="O55" s="5">
        <f t="shared" si="31"/>
        <v>0.15898834196588041</v>
      </c>
      <c r="P55" s="11">
        <f t="shared" si="32"/>
        <v>18325.301012761276</v>
      </c>
      <c r="Q55" s="6">
        <f t="shared" si="33"/>
        <v>2.2681210786215917</v>
      </c>
      <c r="R55" s="13">
        <f t="shared" si="34"/>
        <v>4.3919348827024809</v>
      </c>
      <c r="S55" s="13">
        <f t="shared" si="35"/>
        <v>4.2283718476147394</v>
      </c>
      <c r="T55" s="13">
        <f t="shared" si="36"/>
        <v>0.19835291377502864</v>
      </c>
      <c r="U55" s="13">
        <f t="shared" si="37"/>
        <v>0.28547893270113051</v>
      </c>
      <c r="V55" s="13">
        <f t="shared" si="38"/>
        <v>-8.2583907814544499</v>
      </c>
      <c r="W55" s="8">
        <f t="shared" si="39"/>
        <v>410.74421350243</v>
      </c>
      <c r="X55" s="13">
        <f t="shared" si="40"/>
        <v>1.0877967806672344</v>
      </c>
      <c r="Y55" s="11">
        <f t="shared" si="41"/>
        <v>62.326164500150632</v>
      </c>
      <c r="Z55" s="13">
        <f t="shared" si="42"/>
        <v>2.7277031679945652E-2</v>
      </c>
      <c r="AA55" s="13">
        <f t="shared" si="43"/>
        <v>0.46426490779258756</v>
      </c>
      <c r="AB55" s="13">
        <f t="shared" si="44"/>
        <v>0.88527636557565992</v>
      </c>
      <c r="AC55" s="13">
        <f t="shared" si="45"/>
        <v>2.7273649288109922E-2</v>
      </c>
      <c r="AD55" s="13">
        <f t="shared" si="46"/>
        <v>0.80139572873083531</v>
      </c>
      <c r="AE55" s="13">
        <f t="shared" si="47"/>
        <v>0.37712462312120876</v>
      </c>
      <c r="AF55" s="13">
        <f t="shared" si="48"/>
        <v>0.92616252279807032</v>
      </c>
      <c r="AG55" s="11">
        <f t="shared" si="49"/>
        <v>22.155688529454899</v>
      </c>
      <c r="AH55" s="13">
        <f t="shared" si="50"/>
        <v>3.994360757054912</v>
      </c>
      <c r="AI55" s="11">
        <f t="shared" si="51"/>
        <v>317.78058555963224</v>
      </c>
      <c r="AJ55" s="6">
        <f t="shared" si="52"/>
        <v>0.92131454190673845</v>
      </c>
      <c r="AK55" s="13">
        <f t="shared" si="53"/>
        <v>45.830959505363133</v>
      </c>
      <c r="AL55" s="6">
        <f t="shared" si="54"/>
        <v>0.64058827233195237</v>
      </c>
      <c r="AM55" s="6">
        <f t="shared" si="55"/>
        <v>45.190371233031179</v>
      </c>
      <c r="AN55" s="11">
        <f t="shared" si="56"/>
        <v>174.96844617495299</v>
      </c>
      <c r="AO55" s="6">
        <f t="shared" si="57"/>
        <v>173.16445906633388</v>
      </c>
      <c r="AP55" s="6">
        <f t="shared" si="58"/>
        <v>110.83018214445698</v>
      </c>
      <c r="AQ55" s="8">
        <f t="shared" si="59"/>
        <v>69.025176344813474</v>
      </c>
      <c r="AR55" s="109">
        <f t="shared" si="60"/>
        <v>-0.67197156936109415</v>
      </c>
      <c r="AS55" s="109">
        <f t="shared" si="61"/>
        <v>0.33830610054917337</v>
      </c>
      <c r="AT55" s="109">
        <f t="shared" si="62"/>
        <v>296.72310619779762</v>
      </c>
      <c r="AU55" s="10">
        <f t="shared" si="63"/>
        <v>396605.1744439443</v>
      </c>
      <c r="AV55" s="8">
        <f t="shared" si="64"/>
        <v>30.12896097154136</v>
      </c>
      <c r="AW55" s="12"/>
      <c r="AX55" s="110">
        <f t="shared" si="65"/>
        <v>116.7</v>
      </c>
      <c r="AY55" s="111">
        <f t="shared" si="66"/>
        <v>0</v>
      </c>
      <c r="AZ55" s="12"/>
      <c r="BA55" s="14">
        <f t="shared" si="75"/>
        <v>45.2</v>
      </c>
      <c r="BB55" s="112">
        <f t="shared" si="67"/>
        <v>0</v>
      </c>
      <c r="BC55" s="112">
        <f t="shared" si="68"/>
        <v>0</v>
      </c>
      <c r="BD55" s="12"/>
      <c r="BE55" s="111">
        <f t="shared" si="69"/>
        <v>0</v>
      </c>
      <c r="BF55" s="12"/>
    </row>
    <row r="56" spans="1:58">
      <c r="A56">
        <f t="shared" si="24"/>
        <v>0</v>
      </c>
      <c r="B56" s="106">
        <v>3.6805555555555598E-2</v>
      </c>
      <c r="C56" s="6">
        <f t="shared" si="25"/>
        <v>0.88333333333333441</v>
      </c>
      <c r="D56" s="7">
        <f t="shared" si="70"/>
        <v>16</v>
      </c>
      <c r="E56" s="7">
        <f t="shared" si="71"/>
        <v>9</v>
      </c>
      <c r="F56" s="7">
        <f t="shared" si="72"/>
        <v>2022</v>
      </c>
      <c r="G56" s="12"/>
      <c r="H56" s="101">
        <f t="shared" si="73"/>
        <v>45.325513683838714</v>
      </c>
      <c r="I56" s="102">
        <f t="shared" si="26"/>
        <v>45.34220220379391</v>
      </c>
      <c r="J56" s="101">
        <f t="shared" si="27"/>
        <v>67.89150530221157</v>
      </c>
      <c r="K56" s="101">
        <f t="shared" si="28"/>
        <v>116.98145267557044</v>
      </c>
      <c r="L56" s="11">
        <f t="shared" si="74"/>
        <v>2459838.5368055557</v>
      </c>
      <c r="M56" s="108">
        <f t="shared" si="29"/>
        <v>0.22706466271199699</v>
      </c>
      <c r="N56" s="11">
        <f t="shared" si="30"/>
        <v>17.946681377477944</v>
      </c>
      <c r="O56" s="5">
        <f t="shared" si="31"/>
        <v>0.15901375939580475</v>
      </c>
      <c r="P56" s="11">
        <f t="shared" si="32"/>
        <v>18322.991644560992</v>
      </c>
      <c r="Q56" s="6">
        <f t="shared" si="33"/>
        <v>2.2682794307950953</v>
      </c>
      <c r="R56" s="13">
        <f t="shared" si="34"/>
        <v>4.3919468285141567</v>
      </c>
      <c r="S56" s="13">
        <f t="shared" si="35"/>
        <v>4.2285196036547283</v>
      </c>
      <c r="T56" s="13">
        <f t="shared" si="36"/>
        <v>0.19851325801472411</v>
      </c>
      <c r="U56" s="13">
        <f t="shared" si="37"/>
        <v>0.28562866170622164</v>
      </c>
      <c r="V56" s="13">
        <f t="shared" si="38"/>
        <v>-8.2585259492947323</v>
      </c>
      <c r="W56" s="8">
        <f t="shared" si="39"/>
        <v>410.70791454821904</v>
      </c>
      <c r="X56" s="13">
        <f t="shared" si="40"/>
        <v>1.0879452869564992</v>
      </c>
      <c r="Y56" s="11">
        <f t="shared" si="41"/>
        <v>62.334673283756651</v>
      </c>
      <c r="Z56" s="13">
        <f t="shared" si="42"/>
        <v>2.7289755094158982E-2</v>
      </c>
      <c r="AA56" s="13">
        <f t="shared" si="43"/>
        <v>0.46413327240729441</v>
      </c>
      <c r="AB56" s="13">
        <f t="shared" si="44"/>
        <v>0.88534499465895333</v>
      </c>
      <c r="AC56" s="13">
        <f t="shared" si="45"/>
        <v>2.7286367967066762E-2</v>
      </c>
      <c r="AD56" s="13">
        <f t="shared" si="46"/>
        <v>0.80145363748751741</v>
      </c>
      <c r="AE56" s="13">
        <f t="shared" si="47"/>
        <v>0.37716358838377179</v>
      </c>
      <c r="AF56" s="13">
        <f t="shared" si="48"/>
        <v>0.92614665555595288</v>
      </c>
      <c r="AG56" s="11">
        <f t="shared" si="49"/>
        <v>22.158099082853045</v>
      </c>
      <c r="AH56" s="13">
        <f t="shared" si="50"/>
        <v>3.9949502479097396</v>
      </c>
      <c r="AI56" s="11">
        <f t="shared" si="51"/>
        <v>318.02242765883187</v>
      </c>
      <c r="AJ56" s="6">
        <f t="shared" si="52"/>
        <v>0.92130779765994986</v>
      </c>
      <c r="AK56" s="13">
        <f t="shared" si="53"/>
        <v>45.964557828824432</v>
      </c>
      <c r="AL56" s="6">
        <f t="shared" si="54"/>
        <v>0.63904414498571671</v>
      </c>
      <c r="AM56" s="6">
        <f t="shared" si="55"/>
        <v>45.325513683838714</v>
      </c>
      <c r="AN56" s="11">
        <f t="shared" si="56"/>
        <v>174.96913065224726</v>
      </c>
      <c r="AO56" s="6">
        <f t="shared" si="57"/>
        <v>173.16513596959399</v>
      </c>
      <c r="AP56" s="6">
        <f t="shared" si="58"/>
        <v>110.82234603309924</v>
      </c>
      <c r="AQ56" s="8">
        <f t="shared" si="59"/>
        <v>69.033004931098645</v>
      </c>
      <c r="AR56" s="109">
        <f t="shared" si="60"/>
        <v>-0.66883966110120352</v>
      </c>
      <c r="AS56" s="109">
        <f t="shared" si="61"/>
        <v>0.34051815273590397</v>
      </c>
      <c r="AT56" s="109">
        <f t="shared" si="62"/>
        <v>296.98145267557044</v>
      </c>
      <c r="AU56" s="10">
        <f t="shared" si="63"/>
        <v>396608.12126003159</v>
      </c>
      <c r="AV56" s="8">
        <f t="shared" si="64"/>
        <v>30.128737123476085</v>
      </c>
      <c r="AW56" s="12"/>
      <c r="AX56" s="110">
        <f t="shared" si="65"/>
        <v>117</v>
      </c>
      <c r="AY56" s="111">
        <f t="shared" si="66"/>
        <v>0</v>
      </c>
      <c r="AZ56" s="12"/>
      <c r="BA56" s="14">
        <f t="shared" si="75"/>
        <v>45.3</v>
      </c>
      <c r="BB56" s="112">
        <f t="shared" si="67"/>
        <v>0</v>
      </c>
      <c r="BC56" s="112">
        <f t="shared" si="68"/>
        <v>0</v>
      </c>
      <c r="BD56" s="12"/>
      <c r="BE56" s="111">
        <f t="shared" si="69"/>
        <v>0</v>
      </c>
      <c r="BF56" s="12"/>
    </row>
    <row r="57" spans="1:58">
      <c r="A57">
        <f t="shared" si="24"/>
        <v>0</v>
      </c>
      <c r="B57" s="106">
        <v>3.7499999999999999E-2</v>
      </c>
      <c r="C57" s="6">
        <f t="shared" si="25"/>
        <v>0.89999999999999991</v>
      </c>
      <c r="D57" s="7">
        <f t="shared" si="70"/>
        <v>16</v>
      </c>
      <c r="E57" s="7">
        <f t="shared" si="71"/>
        <v>9</v>
      </c>
      <c r="F57" s="7">
        <f t="shared" si="72"/>
        <v>2022</v>
      </c>
      <c r="G57" s="12"/>
      <c r="H57" s="101">
        <f t="shared" si="73"/>
        <v>45.460355531903701</v>
      </c>
      <c r="I57" s="102">
        <f t="shared" si="26"/>
        <v>45.476965984518557</v>
      </c>
      <c r="J57" s="101">
        <f t="shared" si="27"/>
        <v>67.885125860113178</v>
      </c>
      <c r="K57" s="101">
        <f t="shared" si="28"/>
        <v>117.24073621516857</v>
      </c>
      <c r="L57" s="11">
        <f t="shared" si="74"/>
        <v>2459838.5375000001</v>
      </c>
      <c r="M57" s="108">
        <f t="shared" si="29"/>
        <v>0.22706468172484853</v>
      </c>
      <c r="N57" s="11">
        <f t="shared" si="30"/>
        <v>18.197365839965641</v>
      </c>
      <c r="O57" s="5">
        <f t="shared" si="31"/>
        <v>0.15903917682578594</v>
      </c>
      <c r="P57" s="11">
        <f t="shared" si="32"/>
        <v>18320.681818180696</v>
      </c>
      <c r="Q57" s="6">
        <f t="shared" si="33"/>
        <v>2.2684377829689559</v>
      </c>
      <c r="R57" s="13">
        <f t="shared" si="34"/>
        <v>4.3919587743258548</v>
      </c>
      <c r="S57" s="13">
        <f t="shared" si="35"/>
        <v>4.2286673596943603</v>
      </c>
      <c r="T57" s="13">
        <f t="shared" si="36"/>
        <v>0.19867360225477673</v>
      </c>
      <c r="U57" s="13">
        <f t="shared" si="37"/>
        <v>0.28577838841127651</v>
      </c>
      <c r="V57" s="13">
        <f t="shared" si="38"/>
        <v>-8.2586611171339435</v>
      </c>
      <c r="W57" s="8">
        <f t="shared" si="39"/>
        <v>410.67160995621401</v>
      </c>
      <c r="X57" s="13">
        <f t="shared" si="40"/>
        <v>1.0880937910248019</v>
      </c>
      <c r="Y57" s="11">
        <f t="shared" si="41"/>
        <v>62.343181940110917</v>
      </c>
      <c r="Z57" s="13">
        <f t="shared" si="42"/>
        <v>2.7302477715737399E-2</v>
      </c>
      <c r="AA57" s="13">
        <f t="shared" si="43"/>
        <v>0.46400162877865592</v>
      </c>
      <c r="AB57" s="13">
        <f t="shared" si="44"/>
        <v>0.88541360301417815</v>
      </c>
      <c r="AC57" s="13">
        <f t="shared" si="45"/>
        <v>2.7299085849266838E-2</v>
      </c>
      <c r="AD57" s="13">
        <f t="shared" si="46"/>
        <v>0.80151152754303934</v>
      </c>
      <c r="AE57" s="13">
        <f t="shared" si="47"/>
        <v>0.37720254467113296</v>
      </c>
      <c r="AF57" s="13">
        <f t="shared" si="48"/>
        <v>0.92613079005808996</v>
      </c>
      <c r="AG57" s="11">
        <f t="shared" si="49"/>
        <v>22.160509122295299</v>
      </c>
      <c r="AH57" s="13">
        <f t="shared" si="50"/>
        <v>3.9955397497303524</v>
      </c>
      <c r="AI57" s="11">
        <f t="shared" si="51"/>
        <v>318.26426959401033</v>
      </c>
      <c r="AJ57" s="6">
        <f t="shared" si="52"/>
        <v>0.92130105458235467</v>
      </c>
      <c r="AK57" s="13">
        <f t="shared" si="53"/>
        <v>46.097855573987857</v>
      </c>
      <c r="AL57" s="6">
        <f t="shared" si="54"/>
        <v>0.63750004208415945</v>
      </c>
      <c r="AM57" s="6">
        <f t="shared" si="55"/>
        <v>45.460355531903701</v>
      </c>
      <c r="AN57" s="11">
        <f t="shared" si="56"/>
        <v>174.96981512954335</v>
      </c>
      <c r="AO57" s="6">
        <f t="shared" si="57"/>
        <v>173.16581287310805</v>
      </c>
      <c r="AP57" s="6">
        <f t="shared" si="58"/>
        <v>110.81451005201441</v>
      </c>
      <c r="AQ57" s="8">
        <f t="shared" si="59"/>
        <v>69.040833389942648</v>
      </c>
      <c r="AR57" s="109">
        <f t="shared" si="60"/>
        <v>-0.66569583871901983</v>
      </c>
      <c r="AS57" s="109">
        <f t="shared" si="61"/>
        <v>0.34271971507559107</v>
      </c>
      <c r="AT57" s="109">
        <f t="shared" si="62"/>
        <v>297.24073621516857</v>
      </c>
      <c r="AU57" s="10">
        <f t="shared" si="63"/>
        <v>396611.06763716979</v>
      </c>
      <c r="AV57" s="8">
        <f t="shared" si="64"/>
        <v>30.128513312079942</v>
      </c>
      <c r="AW57" s="12"/>
      <c r="AX57" s="110">
        <f t="shared" si="65"/>
        <v>117.2</v>
      </c>
      <c r="AY57" s="111">
        <f t="shared" si="66"/>
        <v>0</v>
      </c>
      <c r="AZ57" s="12"/>
      <c r="BA57" s="14">
        <f t="shared" si="75"/>
        <v>45.5</v>
      </c>
      <c r="BB57" s="112">
        <f t="shared" si="67"/>
        <v>0</v>
      </c>
      <c r="BC57" s="112">
        <f t="shared" si="68"/>
        <v>0</v>
      </c>
      <c r="BD57" s="12"/>
      <c r="BE57" s="111">
        <f t="shared" si="69"/>
        <v>0</v>
      </c>
      <c r="BF57" s="12"/>
    </row>
    <row r="58" spans="1:58">
      <c r="A58">
        <f t="shared" si="24"/>
        <v>0</v>
      </c>
      <c r="B58" s="106">
        <v>3.8194444444444399E-2</v>
      </c>
      <c r="C58" s="6">
        <f t="shared" si="25"/>
        <v>0.91666666666666563</v>
      </c>
      <c r="D58" s="7">
        <f t="shared" si="70"/>
        <v>16</v>
      </c>
      <c r="E58" s="7">
        <f t="shared" si="71"/>
        <v>9</v>
      </c>
      <c r="F58" s="7">
        <f t="shared" si="72"/>
        <v>2022</v>
      </c>
      <c r="G58" s="12"/>
      <c r="H58" s="101">
        <f t="shared" si="73"/>
        <v>45.594892928369049</v>
      </c>
      <c r="I58" s="102">
        <f t="shared" si="26"/>
        <v>45.611425843802316</v>
      </c>
      <c r="J58" s="101">
        <f t="shared" si="27"/>
        <v>67.878746187996981</v>
      </c>
      <c r="K58" s="101">
        <f t="shared" si="28"/>
        <v>117.50096424792849</v>
      </c>
      <c r="L58" s="11">
        <f t="shared" si="74"/>
        <v>2459838.5381944445</v>
      </c>
      <c r="M58" s="108">
        <f t="shared" si="29"/>
        <v>0.2270647007377001</v>
      </c>
      <c r="N58" s="11">
        <f t="shared" si="30"/>
        <v>18.448050302453339</v>
      </c>
      <c r="O58" s="5">
        <f t="shared" si="31"/>
        <v>0.15906459425571029</v>
      </c>
      <c r="P58" s="11">
        <f t="shared" si="32"/>
        <v>18318.371533736819</v>
      </c>
      <c r="Q58" s="6">
        <f t="shared" si="33"/>
        <v>2.268596135142817</v>
      </c>
      <c r="R58" s="13">
        <f t="shared" si="34"/>
        <v>4.3919707201375529</v>
      </c>
      <c r="S58" s="13">
        <f t="shared" si="35"/>
        <v>4.2288151157343501</v>
      </c>
      <c r="T58" s="13">
        <f t="shared" si="36"/>
        <v>0.19883394649482938</v>
      </c>
      <c r="U58" s="13">
        <f t="shared" si="37"/>
        <v>0.28592811281644032</v>
      </c>
      <c r="V58" s="13">
        <f t="shared" si="38"/>
        <v>-8.2587962849738705</v>
      </c>
      <c r="W58" s="8">
        <f t="shared" si="39"/>
        <v>410.63529972685399</v>
      </c>
      <c r="X58" s="13">
        <f t="shared" si="40"/>
        <v>1.0882422928719921</v>
      </c>
      <c r="Y58" s="11">
        <f t="shared" si="41"/>
        <v>62.351690469204819</v>
      </c>
      <c r="Z58" s="13">
        <f t="shared" si="42"/>
        <v>2.7315199544432536E-2</v>
      </c>
      <c r="AA58" s="13">
        <f t="shared" si="43"/>
        <v>0.46386997691024495</v>
      </c>
      <c r="AB58" s="13">
        <f t="shared" si="44"/>
        <v>0.88548219064064637</v>
      </c>
      <c r="AC58" s="13">
        <f t="shared" si="45"/>
        <v>2.7311802934460637E-2</v>
      </c>
      <c r="AD58" s="13">
        <f t="shared" si="46"/>
        <v>0.80156939889686873</v>
      </c>
      <c r="AE58" s="13">
        <f t="shared" si="47"/>
        <v>0.37724149198278983</v>
      </c>
      <c r="AF58" s="13">
        <f t="shared" si="48"/>
        <v>0.92611492630590875</v>
      </c>
      <c r="AG58" s="11">
        <f t="shared" si="49"/>
        <v>22.162918647728429</v>
      </c>
      <c r="AH58" s="13">
        <f t="shared" si="50"/>
        <v>3.9961292625141698</v>
      </c>
      <c r="AI58" s="11">
        <f t="shared" si="51"/>
        <v>318.50611136474078</v>
      </c>
      <c r="AJ58" s="6">
        <f t="shared" si="52"/>
        <v>0.92129431267410566</v>
      </c>
      <c r="AK58" s="13">
        <f t="shared" si="53"/>
        <v>46.230848967416918</v>
      </c>
      <c r="AL58" s="6">
        <f t="shared" si="54"/>
        <v>0.63595603904787168</v>
      </c>
      <c r="AM58" s="6">
        <f t="shared" si="55"/>
        <v>45.594892928369049</v>
      </c>
      <c r="AN58" s="11">
        <f t="shared" si="56"/>
        <v>174.97049960683944</v>
      </c>
      <c r="AO58" s="6">
        <f t="shared" si="57"/>
        <v>173.16648977687427</v>
      </c>
      <c r="AP58" s="6">
        <f t="shared" si="58"/>
        <v>110.80667420121304</v>
      </c>
      <c r="AQ58" s="8">
        <f t="shared" si="59"/>
        <v>69.048661721334952</v>
      </c>
      <c r="AR58" s="109">
        <f t="shared" si="60"/>
        <v>-0.66254015825556734</v>
      </c>
      <c r="AS58" s="109">
        <f t="shared" si="61"/>
        <v>0.34491074783010783</v>
      </c>
      <c r="AT58" s="109">
        <f t="shared" si="62"/>
        <v>297.50096424792849</v>
      </c>
      <c r="AU58" s="10">
        <f t="shared" si="63"/>
        <v>396614.01357526565</v>
      </c>
      <c r="AV58" s="8">
        <f t="shared" si="64"/>
        <v>30.128289537358445</v>
      </c>
      <c r="AW58" s="12"/>
      <c r="AX58" s="110">
        <f t="shared" si="65"/>
        <v>117.5</v>
      </c>
      <c r="AY58" s="111">
        <f t="shared" si="66"/>
        <v>0</v>
      </c>
      <c r="AZ58" s="12"/>
      <c r="BA58" s="14">
        <f t="shared" si="75"/>
        <v>45.6</v>
      </c>
      <c r="BB58" s="112">
        <f t="shared" si="67"/>
        <v>0</v>
      </c>
      <c r="BC58" s="112">
        <f t="shared" si="68"/>
        <v>0</v>
      </c>
      <c r="BD58" s="12"/>
      <c r="BE58" s="111">
        <f t="shared" si="69"/>
        <v>0</v>
      </c>
      <c r="BF58" s="12"/>
    </row>
    <row r="59" spans="1:58">
      <c r="A59">
        <f t="shared" si="24"/>
        <v>0</v>
      </c>
      <c r="B59" s="106">
        <v>3.8888888888888903E-2</v>
      </c>
      <c r="C59" s="6">
        <f t="shared" si="25"/>
        <v>0.93333333333333368</v>
      </c>
      <c r="D59" s="7">
        <f t="shared" si="70"/>
        <v>16</v>
      </c>
      <c r="E59" s="7">
        <f t="shared" si="71"/>
        <v>9</v>
      </c>
      <c r="F59" s="7">
        <f t="shared" si="72"/>
        <v>2022</v>
      </c>
      <c r="G59" s="12"/>
      <c r="H59" s="101">
        <f t="shared" si="73"/>
        <v>45.729121992067839</v>
      </c>
      <c r="I59" s="102">
        <f t="shared" si="26"/>
        <v>45.745577897080913</v>
      </c>
      <c r="J59" s="101">
        <f t="shared" si="27"/>
        <v>67.872366285958236</v>
      </c>
      <c r="K59" s="101">
        <f t="shared" si="28"/>
        <v>117.76214422398783</v>
      </c>
      <c r="L59" s="11">
        <f t="shared" si="74"/>
        <v>2459838.5388888889</v>
      </c>
      <c r="M59" s="108">
        <f t="shared" si="29"/>
        <v>0.22706471975055165</v>
      </c>
      <c r="N59" s="11">
        <f t="shared" si="30"/>
        <v>18.698734764941037</v>
      </c>
      <c r="O59" s="5">
        <f t="shared" si="31"/>
        <v>0.15909001168563464</v>
      </c>
      <c r="P59" s="11">
        <f t="shared" si="32"/>
        <v>18316.060791339616</v>
      </c>
      <c r="Q59" s="6">
        <f t="shared" si="33"/>
        <v>2.2687544873163206</v>
      </c>
      <c r="R59" s="13">
        <f t="shared" si="34"/>
        <v>4.3919826659492509</v>
      </c>
      <c r="S59" s="13">
        <f t="shared" si="35"/>
        <v>4.228962871774339</v>
      </c>
      <c r="T59" s="13">
        <f t="shared" si="36"/>
        <v>0.19899429073452485</v>
      </c>
      <c r="U59" s="13">
        <f t="shared" si="37"/>
        <v>0.28607783492182831</v>
      </c>
      <c r="V59" s="13">
        <f t="shared" si="38"/>
        <v>-8.2589314528141529</v>
      </c>
      <c r="W59" s="8">
        <f t="shared" si="39"/>
        <v>410.59898386120426</v>
      </c>
      <c r="X59" s="13">
        <f t="shared" si="40"/>
        <v>1.0883907924989622</v>
      </c>
      <c r="Y59" s="11">
        <f t="shared" si="41"/>
        <v>62.360198871089473</v>
      </c>
      <c r="Z59" s="13">
        <f t="shared" si="42"/>
        <v>2.7327920579996494E-2</v>
      </c>
      <c r="AA59" s="13">
        <f t="shared" si="43"/>
        <v>0.46373831680471156</v>
      </c>
      <c r="AB59" s="13">
        <f t="shared" si="44"/>
        <v>0.8855507575381536</v>
      </c>
      <c r="AC59" s="13">
        <f t="shared" si="45"/>
        <v>2.7324519222399125E-2</v>
      </c>
      <c r="AD59" s="13">
        <f t="shared" si="46"/>
        <v>0.80162725154891756</v>
      </c>
      <c r="AE59" s="13">
        <f t="shared" si="47"/>
        <v>0.37728043031843239</v>
      </c>
      <c r="AF59" s="13">
        <f t="shared" si="48"/>
        <v>0.92609906430075739</v>
      </c>
      <c r="AG59" s="11">
        <f t="shared" si="49"/>
        <v>22.165327659111099</v>
      </c>
      <c r="AH59" s="13">
        <f t="shared" si="50"/>
        <v>3.9967187862628224</v>
      </c>
      <c r="AI59" s="11">
        <f t="shared" si="51"/>
        <v>318.74795297099871</v>
      </c>
      <c r="AJ59" s="6">
        <f t="shared" si="52"/>
        <v>0.92128757193536581</v>
      </c>
      <c r="AK59" s="13">
        <f t="shared" si="53"/>
        <v>46.363534203972051</v>
      </c>
      <c r="AL59" s="6">
        <f t="shared" si="54"/>
        <v>0.63441221190421015</v>
      </c>
      <c r="AM59" s="6">
        <f t="shared" si="55"/>
        <v>45.729121992067839</v>
      </c>
      <c r="AN59" s="11">
        <f t="shared" si="56"/>
        <v>174.97118408413371</v>
      </c>
      <c r="AO59" s="6">
        <f t="shared" si="57"/>
        <v>173.16716668089077</v>
      </c>
      <c r="AP59" s="6">
        <f t="shared" si="58"/>
        <v>110.7988384806458</v>
      </c>
      <c r="AQ59" s="8">
        <f t="shared" si="59"/>
        <v>69.056489925324883</v>
      </c>
      <c r="AR59" s="109">
        <f t="shared" si="60"/>
        <v>-0.65937267595775062</v>
      </c>
      <c r="AS59" s="109">
        <f t="shared" si="61"/>
        <v>0.34709121145275157</v>
      </c>
      <c r="AT59" s="109">
        <f t="shared" si="62"/>
        <v>297.76214422398783</v>
      </c>
      <c r="AU59" s="10">
        <f t="shared" si="63"/>
        <v>396616.95907422109</v>
      </c>
      <c r="AV59" s="8">
        <f t="shared" si="64"/>
        <v>30.128065799317504</v>
      </c>
      <c r="AW59" s="12"/>
      <c r="AX59" s="110">
        <f t="shared" si="65"/>
        <v>117.8</v>
      </c>
      <c r="AY59" s="111">
        <f t="shared" si="66"/>
        <v>0</v>
      </c>
      <c r="AZ59" s="12"/>
      <c r="BA59" s="14">
        <f t="shared" si="75"/>
        <v>45.7</v>
      </c>
      <c r="BB59" s="112">
        <f t="shared" si="67"/>
        <v>0</v>
      </c>
      <c r="BC59" s="112">
        <f t="shared" si="68"/>
        <v>0</v>
      </c>
      <c r="BD59" s="12"/>
      <c r="BE59" s="111">
        <f t="shared" si="69"/>
        <v>0</v>
      </c>
      <c r="BF59" s="12"/>
    </row>
    <row r="60" spans="1:58">
      <c r="A60">
        <f t="shared" si="24"/>
        <v>0</v>
      </c>
      <c r="B60" s="106">
        <v>3.9583333333333297E-2</v>
      </c>
      <c r="C60" s="6">
        <f t="shared" si="25"/>
        <v>0.94999999999999907</v>
      </c>
      <c r="D60" s="7">
        <f t="shared" si="70"/>
        <v>16</v>
      </c>
      <c r="E60" s="7">
        <f t="shared" si="71"/>
        <v>9</v>
      </c>
      <c r="F60" s="7">
        <f t="shared" si="72"/>
        <v>2022</v>
      </c>
      <c r="G60" s="12"/>
      <c r="H60" s="101">
        <f t="shared" si="73"/>
        <v>45.863038809050472</v>
      </c>
      <c r="I60" s="102">
        <f t="shared" si="26"/>
        <v>45.879418227071554</v>
      </c>
      <c r="J60" s="101">
        <f t="shared" si="27"/>
        <v>67.865986154101037</v>
      </c>
      <c r="K60" s="101">
        <f t="shared" si="28"/>
        <v>118.02428361085322</v>
      </c>
      <c r="L60" s="11">
        <f t="shared" si="74"/>
        <v>2459838.5395833333</v>
      </c>
      <c r="M60" s="108">
        <f t="shared" si="29"/>
        <v>0.22706473876340322</v>
      </c>
      <c r="N60" s="11">
        <f t="shared" si="30"/>
        <v>18.949419227428734</v>
      </c>
      <c r="O60" s="5">
        <f t="shared" si="31"/>
        <v>0.15911542911561583</v>
      </c>
      <c r="P60" s="11">
        <f t="shared" si="32"/>
        <v>18313.749591079737</v>
      </c>
      <c r="Q60" s="6">
        <f t="shared" si="33"/>
        <v>2.2689128394901812</v>
      </c>
      <c r="R60" s="13">
        <f t="shared" si="34"/>
        <v>4.391994611760949</v>
      </c>
      <c r="S60" s="13">
        <f t="shared" si="35"/>
        <v>4.2291106278143289</v>
      </c>
      <c r="T60" s="13">
        <f t="shared" si="36"/>
        <v>0.19915463497493463</v>
      </c>
      <c r="U60" s="13">
        <f t="shared" si="37"/>
        <v>0.28622755472889472</v>
      </c>
      <c r="V60" s="13">
        <f t="shared" si="38"/>
        <v>-8.2590666206537229</v>
      </c>
      <c r="W60" s="8">
        <f t="shared" si="39"/>
        <v>410.56266236055609</v>
      </c>
      <c r="X60" s="13">
        <f t="shared" si="40"/>
        <v>1.0885392899065085</v>
      </c>
      <c r="Y60" s="11">
        <f t="shared" si="41"/>
        <v>62.368707145810511</v>
      </c>
      <c r="Z60" s="13">
        <f t="shared" si="42"/>
        <v>2.7340640822297844E-2</v>
      </c>
      <c r="AA60" s="13">
        <f t="shared" si="43"/>
        <v>0.46360664846478838</v>
      </c>
      <c r="AB60" s="13">
        <f t="shared" si="44"/>
        <v>0.88561930370644881</v>
      </c>
      <c r="AC60" s="13">
        <f t="shared" si="45"/>
        <v>2.7337234712949691E-2</v>
      </c>
      <c r="AD60" s="13">
        <f t="shared" si="46"/>
        <v>0.80168508549900774</v>
      </c>
      <c r="AE60" s="13">
        <f t="shared" si="47"/>
        <v>0.37731935967783925</v>
      </c>
      <c r="AF60" s="13">
        <f t="shared" si="48"/>
        <v>0.92608320404394839</v>
      </c>
      <c r="AG60" s="11">
        <f t="shared" si="49"/>
        <v>22.167736156407454</v>
      </c>
      <c r="AH60" s="13">
        <f t="shared" si="50"/>
        <v>3.9973083209774525</v>
      </c>
      <c r="AI60" s="11">
        <f t="shared" si="51"/>
        <v>318.98979441276697</v>
      </c>
      <c r="AJ60" s="6">
        <f t="shared" si="52"/>
        <v>0.92128083236625846</v>
      </c>
      <c r="AK60" s="13">
        <f t="shared" si="53"/>
        <v>46.495907446342805</v>
      </c>
      <c r="AL60" s="6">
        <f t="shared" si="54"/>
        <v>0.63286863729233045</v>
      </c>
      <c r="AM60" s="6">
        <f t="shared" si="55"/>
        <v>45.863038809050472</v>
      </c>
      <c r="AN60" s="11">
        <f t="shared" si="56"/>
        <v>174.9718685614298</v>
      </c>
      <c r="AO60" s="6">
        <f t="shared" si="57"/>
        <v>173.16784358516122</v>
      </c>
      <c r="AP60" s="6">
        <f t="shared" si="58"/>
        <v>110.79100289027427</v>
      </c>
      <c r="AQ60" s="8">
        <f t="shared" si="59"/>
        <v>69.064318001950781</v>
      </c>
      <c r="AR60" s="109">
        <f t="shared" si="60"/>
        <v>-0.65619344828245596</v>
      </c>
      <c r="AS60" s="109">
        <f t="shared" si="61"/>
        <v>0.34926106658535394</v>
      </c>
      <c r="AT60" s="109">
        <f t="shared" si="62"/>
        <v>298.02428361085322</v>
      </c>
      <c r="AU60" s="10">
        <f t="shared" si="63"/>
        <v>396619.90413395548</v>
      </c>
      <c r="AV60" s="8">
        <f t="shared" si="64"/>
        <v>30.127842097961658</v>
      </c>
      <c r="AW60" s="12"/>
      <c r="AX60" s="110">
        <f t="shared" si="65"/>
        <v>118</v>
      </c>
      <c r="AY60" s="111">
        <f t="shared" si="66"/>
        <v>0</v>
      </c>
      <c r="AZ60" s="12"/>
      <c r="BA60" s="14">
        <f t="shared" si="75"/>
        <v>45.9</v>
      </c>
      <c r="BB60" s="112">
        <f t="shared" si="67"/>
        <v>0</v>
      </c>
      <c r="BC60" s="112">
        <f t="shared" si="68"/>
        <v>0</v>
      </c>
      <c r="BD60" s="12"/>
      <c r="BE60" s="111">
        <f t="shared" si="69"/>
        <v>0</v>
      </c>
      <c r="BF60" s="12"/>
    </row>
    <row r="61" spans="1:58">
      <c r="A61">
        <f t="shared" si="24"/>
        <v>0</v>
      </c>
      <c r="B61" s="106">
        <v>4.0277777777777801E-2</v>
      </c>
      <c r="C61" s="6">
        <f t="shared" si="25"/>
        <v>0.96666666666666723</v>
      </c>
      <c r="D61" s="7">
        <f t="shared" si="70"/>
        <v>16</v>
      </c>
      <c r="E61" s="7">
        <f t="shared" si="71"/>
        <v>9</v>
      </c>
      <c r="F61" s="7">
        <f t="shared" si="72"/>
        <v>2022</v>
      </c>
      <c r="G61" s="12"/>
      <c r="H61" s="101">
        <f t="shared" si="73"/>
        <v>45.996639432087086</v>
      </c>
      <c r="I61" s="102">
        <f t="shared" si="26"/>
        <v>46.012942883274782</v>
      </c>
      <c r="J61" s="101">
        <f t="shared" si="27"/>
        <v>67.859605792567507</v>
      </c>
      <c r="K61" s="101">
        <f t="shared" si="28"/>
        <v>118.28738989191118</v>
      </c>
      <c r="L61" s="11">
        <f t="shared" si="74"/>
        <v>2459838.5402777777</v>
      </c>
      <c r="M61" s="108">
        <f t="shared" si="29"/>
        <v>0.22706475777625476</v>
      </c>
      <c r="N61" s="11">
        <f t="shared" si="30"/>
        <v>19.200103689450771</v>
      </c>
      <c r="O61" s="5">
        <f t="shared" si="31"/>
        <v>0.15914084654554017</v>
      </c>
      <c r="P61" s="11">
        <f t="shared" si="32"/>
        <v>18311.4379330751</v>
      </c>
      <c r="Q61" s="6">
        <f t="shared" si="33"/>
        <v>2.2690711916636848</v>
      </c>
      <c r="R61" s="13">
        <f t="shared" si="34"/>
        <v>4.392006557572647</v>
      </c>
      <c r="S61" s="13">
        <f t="shared" si="35"/>
        <v>4.2292583838539608</v>
      </c>
      <c r="T61" s="13">
        <f t="shared" si="36"/>
        <v>0.19931497921463012</v>
      </c>
      <c r="U61" s="13">
        <f t="shared" si="37"/>
        <v>0.28637727223671672</v>
      </c>
      <c r="V61" s="13">
        <f t="shared" si="38"/>
        <v>-8.2592017884932911</v>
      </c>
      <c r="W61" s="8">
        <f t="shared" si="39"/>
        <v>410.52633522565617</v>
      </c>
      <c r="X61" s="13">
        <f t="shared" si="40"/>
        <v>1.0886877850944887</v>
      </c>
      <c r="Y61" s="11">
        <f t="shared" si="41"/>
        <v>62.377215293359775</v>
      </c>
      <c r="Z61" s="13">
        <f t="shared" si="42"/>
        <v>2.7353360270997815E-2</v>
      </c>
      <c r="AA61" s="13">
        <f t="shared" si="43"/>
        <v>0.46347497189404235</v>
      </c>
      <c r="AB61" s="13">
        <f t="shared" si="44"/>
        <v>0.88568782914485078</v>
      </c>
      <c r="AC61" s="13">
        <f t="shared" si="45"/>
        <v>2.7349949405772456E-2</v>
      </c>
      <c r="AD61" s="13">
        <f t="shared" si="46"/>
        <v>0.80174290074664989</v>
      </c>
      <c r="AE61" s="13">
        <f t="shared" si="47"/>
        <v>0.37735828006042765</v>
      </c>
      <c r="AF61" s="13">
        <f t="shared" si="48"/>
        <v>0.92606734553694081</v>
      </c>
      <c r="AG61" s="11">
        <f t="shared" si="49"/>
        <v>22.17014413955928</v>
      </c>
      <c r="AH61" s="13">
        <f t="shared" si="50"/>
        <v>3.9978978666555842</v>
      </c>
      <c r="AI61" s="11">
        <f t="shared" si="51"/>
        <v>319.23163568961701</v>
      </c>
      <c r="AJ61" s="6">
        <f t="shared" si="52"/>
        <v>0.92127409396695847</v>
      </c>
      <c r="AK61" s="13">
        <f t="shared" si="53"/>
        <v>46.627964824555704</v>
      </c>
      <c r="AL61" s="6">
        <f t="shared" si="54"/>
        <v>0.63132539246861485</v>
      </c>
      <c r="AM61" s="6">
        <f t="shared" si="55"/>
        <v>45.996639432087086</v>
      </c>
      <c r="AN61" s="11">
        <f t="shared" si="56"/>
        <v>174.97255303872407</v>
      </c>
      <c r="AO61" s="6">
        <f t="shared" si="57"/>
        <v>173.16852048968204</v>
      </c>
      <c r="AP61" s="6">
        <f t="shared" si="58"/>
        <v>110.78316743010676</v>
      </c>
      <c r="AQ61" s="8">
        <f t="shared" si="59"/>
        <v>69.072145951204377</v>
      </c>
      <c r="AR61" s="109">
        <f t="shared" si="60"/>
        <v>-0.65300253190107693</v>
      </c>
      <c r="AS61" s="109">
        <f t="shared" si="61"/>
        <v>0.35142027405554477</v>
      </c>
      <c r="AT61" s="109">
        <f t="shared" si="62"/>
        <v>298.28738989191118</v>
      </c>
      <c r="AU61" s="10">
        <f t="shared" si="63"/>
        <v>396622.84875436552</v>
      </c>
      <c r="AV61" s="8">
        <f t="shared" si="64"/>
        <v>30.127618433297215</v>
      </c>
      <c r="AW61" s="12"/>
      <c r="AX61" s="110">
        <f t="shared" si="65"/>
        <v>118.3</v>
      </c>
      <c r="AY61" s="111">
        <f t="shared" si="66"/>
        <v>0</v>
      </c>
      <c r="AZ61" s="12"/>
      <c r="BA61" s="14">
        <f t="shared" si="75"/>
        <v>46</v>
      </c>
      <c r="BB61" s="112">
        <f t="shared" si="67"/>
        <v>0</v>
      </c>
      <c r="BC61" s="112">
        <f t="shared" si="68"/>
        <v>0</v>
      </c>
      <c r="BD61" s="12"/>
      <c r="BE61" s="111">
        <f t="shared" si="69"/>
        <v>0</v>
      </c>
      <c r="BF61" s="12"/>
    </row>
    <row r="62" spans="1:58">
      <c r="A62">
        <f t="shared" si="24"/>
        <v>0</v>
      </c>
      <c r="B62" s="106">
        <v>4.0972222222222202E-2</v>
      </c>
      <c r="C62" s="6">
        <f t="shared" si="25"/>
        <v>0.98333333333333284</v>
      </c>
      <c r="D62" s="7">
        <f t="shared" si="70"/>
        <v>16</v>
      </c>
      <c r="E62" s="7">
        <f t="shared" si="71"/>
        <v>9</v>
      </c>
      <c r="F62" s="7">
        <f t="shared" si="72"/>
        <v>2022</v>
      </c>
      <c r="G62" s="12"/>
      <c r="H62" s="101">
        <f t="shared" si="73"/>
        <v>46.129919881405037</v>
      </c>
      <c r="I62" s="102">
        <f t="shared" si="26"/>
        <v>46.146147882710679</v>
      </c>
      <c r="J62" s="101">
        <f t="shared" si="27"/>
        <v>67.853225201444118</v>
      </c>
      <c r="K62" s="101">
        <f t="shared" si="28"/>
        <v>118.55147056719539</v>
      </c>
      <c r="L62" s="11">
        <f t="shared" si="74"/>
        <v>2459838.5409722221</v>
      </c>
      <c r="M62" s="108">
        <f t="shared" si="29"/>
        <v>0.22706477678910633</v>
      </c>
      <c r="N62" s="11">
        <f t="shared" si="30"/>
        <v>19.450788151938468</v>
      </c>
      <c r="O62" s="5">
        <f t="shared" si="31"/>
        <v>0.15916626397552136</v>
      </c>
      <c r="P62" s="11">
        <f t="shared" si="32"/>
        <v>18309.125817420467</v>
      </c>
      <c r="Q62" s="6">
        <f t="shared" si="33"/>
        <v>2.2692295438375458</v>
      </c>
      <c r="R62" s="13">
        <f t="shared" si="34"/>
        <v>4.392018503384346</v>
      </c>
      <c r="S62" s="13">
        <f t="shared" si="35"/>
        <v>4.2294061398939498</v>
      </c>
      <c r="T62" s="13">
        <f t="shared" si="36"/>
        <v>0.19947532345468275</v>
      </c>
      <c r="U62" s="13">
        <f t="shared" si="37"/>
        <v>0.28652698744676824</v>
      </c>
      <c r="V62" s="13">
        <f t="shared" si="38"/>
        <v>-8.2593369563332164</v>
      </c>
      <c r="W62" s="8">
        <f t="shared" si="39"/>
        <v>410.49000245737972</v>
      </c>
      <c r="X62" s="13">
        <f t="shared" si="40"/>
        <v>1.0888362780640759</v>
      </c>
      <c r="Y62" s="11">
        <f t="shared" si="41"/>
        <v>62.385723313804483</v>
      </c>
      <c r="Z62" s="13">
        <f t="shared" si="42"/>
        <v>2.7366078925964706E-2</v>
      </c>
      <c r="AA62" s="13">
        <f t="shared" si="43"/>
        <v>0.46334328709487221</v>
      </c>
      <c r="AB62" s="13">
        <f t="shared" si="44"/>
        <v>0.88575633385328356</v>
      </c>
      <c r="AC62" s="13">
        <f t="shared" si="45"/>
        <v>2.7362663300734544E-2</v>
      </c>
      <c r="AD62" s="13">
        <f t="shared" si="46"/>
        <v>0.80180069729182701</v>
      </c>
      <c r="AE62" s="13">
        <f t="shared" si="47"/>
        <v>0.37739719146604545</v>
      </c>
      <c r="AF62" s="13">
        <f t="shared" si="48"/>
        <v>0.92605148878101862</v>
      </c>
      <c r="AG62" s="11">
        <f t="shared" si="49"/>
        <v>22.172551608535009</v>
      </c>
      <c r="AH62" s="13">
        <f t="shared" si="50"/>
        <v>3.9984874232998777</v>
      </c>
      <c r="AI62" s="11">
        <f t="shared" si="51"/>
        <v>319.4734768024403</v>
      </c>
      <c r="AJ62" s="6">
        <f t="shared" si="52"/>
        <v>0.92126735673758187</v>
      </c>
      <c r="AK62" s="13">
        <f t="shared" si="53"/>
        <v>46.759702436702746</v>
      </c>
      <c r="AL62" s="6">
        <f t="shared" si="54"/>
        <v>0.62978255529770544</v>
      </c>
      <c r="AM62" s="6">
        <f t="shared" si="55"/>
        <v>46.129919881405037</v>
      </c>
      <c r="AN62" s="11">
        <f t="shared" si="56"/>
        <v>174.97323751602016</v>
      </c>
      <c r="AO62" s="6">
        <f t="shared" si="57"/>
        <v>173.16919739445677</v>
      </c>
      <c r="AP62" s="6">
        <f t="shared" si="58"/>
        <v>110.7753321000832</v>
      </c>
      <c r="AQ62" s="8">
        <f t="shared" si="59"/>
        <v>69.079973773145682</v>
      </c>
      <c r="AR62" s="109">
        <f t="shared" si="60"/>
        <v>-0.64979998367563119</v>
      </c>
      <c r="AS62" s="109">
        <f t="shared" si="61"/>
        <v>0.35356879489249082</v>
      </c>
      <c r="AT62" s="109">
        <f t="shared" si="62"/>
        <v>298.55147056719539</v>
      </c>
      <c r="AU62" s="10">
        <f t="shared" si="63"/>
        <v>396625.79293537361</v>
      </c>
      <c r="AV62" s="8">
        <f t="shared" si="64"/>
        <v>30.127394805328496</v>
      </c>
      <c r="AW62" s="12"/>
      <c r="AX62" s="110">
        <f t="shared" si="65"/>
        <v>118.6</v>
      </c>
      <c r="AY62" s="111">
        <f t="shared" si="66"/>
        <v>0</v>
      </c>
      <c r="AZ62" s="12"/>
      <c r="BA62" s="14">
        <f t="shared" si="75"/>
        <v>46.1</v>
      </c>
      <c r="BB62" s="112">
        <f t="shared" si="67"/>
        <v>0</v>
      </c>
      <c r="BC62" s="112">
        <f t="shared" si="68"/>
        <v>0</v>
      </c>
      <c r="BD62" s="12"/>
      <c r="BE62" s="111">
        <f t="shared" si="69"/>
        <v>0</v>
      </c>
      <c r="BF62" s="12"/>
    </row>
    <row r="63" spans="1:58">
      <c r="A63">
        <f t="shared" si="24"/>
        <v>1</v>
      </c>
      <c r="B63" s="106">
        <v>4.1666666666666699E-2</v>
      </c>
      <c r="C63" s="6">
        <f t="shared" si="25"/>
        <v>1.0000000000000009</v>
      </c>
      <c r="D63" s="7">
        <f t="shared" si="70"/>
        <v>16</v>
      </c>
      <c r="E63" s="7">
        <f t="shared" si="71"/>
        <v>9</v>
      </c>
      <c r="F63" s="7">
        <f t="shared" si="72"/>
        <v>2022</v>
      </c>
      <c r="G63" s="12"/>
      <c r="H63" s="101">
        <f t="shared" si="73"/>
        <v>46.262876142972317</v>
      </c>
      <c r="I63" s="102">
        <f t="shared" si="26"/>
        <v>46.279029208202424</v>
      </c>
      <c r="J63" s="101">
        <f t="shared" si="27"/>
        <v>67.846844380874685</v>
      </c>
      <c r="K63" s="101">
        <f t="shared" si="28"/>
        <v>118.81653314940297</v>
      </c>
      <c r="L63" s="11">
        <f t="shared" si="74"/>
        <v>2459838.5416666665</v>
      </c>
      <c r="M63" s="108">
        <f t="shared" si="29"/>
        <v>0.22706479580195787</v>
      </c>
      <c r="N63" s="11">
        <f t="shared" si="30"/>
        <v>19.701472614426166</v>
      </c>
      <c r="O63" s="5">
        <f t="shared" si="31"/>
        <v>0.15919168140544571</v>
      </c>
      <c r="P63" s="11">
        <f t="shared" si="32"/>
        <v>18306.813244226149</v>
      </c>
      <c r="Q63" s="6">
        <f t="shared" si="33"/>
        <v>2.2693878960114064</v>
      </c>
      <c r="R63" s="13">
        <f t="shared" si="34"/>
        <v>4.3920304491960209</v>
      </c>
      <c r="S63" s="13">
        <f t="shared" si="35"/>
        <v>4.2295538959339396</v>
      </c>
      <c r="T63" s="13">
        <f t="shared" si="36"/>
        <v>0.19963566769473537</v>
      </c>
      <c r="U63" s="13">
        <f t="shared" si="37"/>
        <v>0.28667670035916504</v>
      </c>
      <c r="V63" s="13">
        <f t="shared" si="38"/>
        <v>-8.2594721241731435</v>
      </c>
      <c r="W63" s="8">
        <f t="shared" si="39"/>
        <v>410.45366405679033</v>
      </c>
      <c r="X63" s="13">
        <f t="shared" si="40"/>
        <v>1.0889847688150911</v>
      </c>
      <c r="Y63" s="11">
        <f t="shared" si="41"/>
        <v>62.394231207134382</v>
      </c>
      <c r="Z63" s="13">
        <f t="shared" si="42"/>
        <v>2.7378796786950807E-2</v>
      </c>
      <c r="AA63" s="13">
        <f t="shared" si="43"/>
        <v>0.4632115940708757</v>
      </c>
      <c r="AB63" s="13">
        <f t="shared" si="44"/>
        <v>0.88582481783104761</v>
      </c>
      <c r="AC63" s="13">
        <f t="shared" si="45"/>
        <v>2.7375376397587105E-2</v>
      </c>
      <c r="AD63" s="13">
        <f t="shared" si="46"/>
        <v>0.80185847513399611</v>
      </c>
      <c r="AE63" s="13">
        <f t="shared" si="47"/>
        <v>0.37743609389418603</v>
      </c>
      <c r="AF63" s="13">
        <f t="shared" si="48"/>
        <v>0.92603563377760967</v>
      </c>
      <c r="AG63" s="11">
        <f t="shared" si="49"/>
        <v>22.174958563281134</v>
      </c>
      <c r="AH63" s="13">
        <f t="shared" si="50"/>
        <v>3.9990769909076285</v>
      </c>
      <c r="AI63" s="11">
        <f t="shared" si="51"/>
        <v>319.71531775081172</v>
      </c>
      <c r="AJ63" s="6">
        <f t="shared" si="52"/>
        <v>0.92126062067829151</v>
      </c>
      <c r="AK63" s="13">
        <f t="shared" si="53"/>
        <v>46.89111634724425</v>
      </c>
      <c r="AL63" s="6">
        <f t="shared" si="54"/>
        <v>0.6282402042719305</v>
      </c>
      <c r="AM63" s="6">
        <f t="shared" si="55"/>
        <v>46.262876142972317</v>
      </c>
      <c r="AN63" s="11">
        <f t="shared" si="56"/>
        <v>174.97392199331443</v>
      </c>
      <c r="AO63" s="6">
        <f t="shared" si="57"/>
        <v>173.1698742994819</v>
      </c>
      <c r="AP63" s="6">
        <f t="shared" si="58"/>
        <v>110.767496900214</v>
      </c>
      <c r="AQ63" s="8">
        <f t="shared" si="59"/>
        <v>69.087801467764308</v>
      </c>
      <c r="AR63" s="109">
        <f t="shared" si="60"/>
        <v>-0.64658586069253798</v>
      </c>
      <c r="AS63" s="109">
        <f t="shared" si="61"/>
        <v>0.35570659030432328</v>
      </c>
      <c r="AT63" s="109">
        <f t="shared" si="62"/>
        <v>298.81653314940297</v>
      </c>
      <c r="AU63" s="10">
        <f t="shared" si="63"/>
        <v>396628.7366768819</v>
      </c>
      <c r="AV63" s="8">
        <f t="shared" si="64"/>
        <v>30.127171214061374</v>
      </c>
      <c r="AW63" s="12"/>
      <c r="AX63" s="110">
        <f t="shared" si="65"/>
        <v>118.8</v>
      </c>
      <c r="AY63" s="111">
        <f t="shared" si="66"/>
        <v>0</v>
      </c>
      <c r="AZ63" s="12"/>
      <c r="BA63" s="14">
        <f t="shared" si="75"/>
        <v>46.3</v>
      </c>
      <c r="BB63" s="112">
        <f t="shared" si="67"/>
        <v>0</v>
      </c>
      <c r="BC63" s="112">
        <f t="shared" si="68"/>
        <v>0</v>
      </c>
      <c r="BD63" s="12"/>
      <c r="BE63" s="111">
        <f t="shared" si="69"/>
        <v>0</v>
      </c>
      <c r="BF63" s="12"/>
    </row>
    <row r="64" spans="1:58">
      <c r="A64">
        <f t="shared" si="24"/>
        <v>1</v>
      </c>
      <c r="B64" s="106">
        <v>4.2361111111111099E-2</v>
      </c>
      <c r="C64" s="6">
        <f t="shared" si="25"/>
        <v>1.0166666666666664</v>
      </c>
      <c r="D64" s="7">
        <f t="shared" si="70"/>
        <v>16</v>
      </c>
      <c r="E64" s="7">
        <f t="shared" si="71"/>
        <v>9</v>
      </c>
      <c r="F64" s="7">
        <f t="shared" si="72"/>
        <v>2022</v>
      </c>
      <c r="G64" s="12"/>
      <c r="H64" s="101">
        <f t="shared" si="73"/>
        <v>46.395504169222775</v>
      </c>
      <c r="I64" s="102">
        <f t="shared" si="26"/>
        <v>46.411582809100295</v>
      </c>
      <c r="J64" s="101">
        <f t="shared" si="27"/>
        <v>67.840463330957263</v>
      </c>
      <c r="K64" s="101">
        <f t="shared" si="28"/>
        <v>119.08258516457141</v>
      </c>
      <c r="L64" s="11">
        <f t="shared" si="74"/>
        <v>2459838.5423611109</v>
      </c>
      <c r="M64" s="108">
        <f t="shared" si="29"/>
        <v>0.22706481481480942</v>
      </c>
      <c r="N64" s="11">
        <f t="shared" si="30"/>
        <v>19.952157076913863</v>
      </c>
      <c r="O64" s="5">
        <f t="shared" si="31"/>
        <v>0.15921709883537005</v>
      </c>
      <c r="P64" s="11">
        <f t="shared" si="32"/>
        <v>18304.500213602445</v>
      </c>
      <c r="Q64" s="6">
        <f t="shared" si="33"/>
        <v>2.26954624818491</v>
      </c>
      <c r="R64" s="13">
        <f t="shared" si="34"/>
        <v>4.3920423950077199</v>
      </c>
      <c r="S64" s="13">
        <f t="shared" si="35"/>
        <v>4.2297016519735715</v>
      </c>
      <c r="T64" s="13">
        <f t="shared" si="36"/>
        <v>0.19979601193443086</v>
      </c>
      <c r="U64" s="13">
        <f t="shared" si="37"/>
        <v>0.28682641097402273</v>
      </c>
      <c r="V64" s="13">
        <f t="shared" si="38"/>
        <v>-8.2596072920127117</v>
      </c>
      <c r="W64" s="8">
        <f t="shared" si="39"/>
        <v>410.41732002495297</v>
      </c>
      <c r="X64" s="13">
        <f t="shared" si="40"/>
        <v>1.089133257348426</v>
      </c>
      <c r="Y64" s="11">
        <f t="shared" si="41"/>
        <v>62.402738973400567</v>
      </c>
      <c r="Z64" s="13">
        <f t="shared" si="42"/>
        <v>2.7391513853708412E-2</v>
      </c>
      <c r="AA64" s="13">
        <f t="shared" si="43"/>
        <v>0.46307989282470202</v>
      </c>
      <c r="AB64" s="13">
        <f t="shared" si="44"/>
        <v>0.88589328107793996</v>
      </c>
      <c r="AC64" s="13">
        <f t="shared" si="45"/>
        <v>2.7388088696081305E-2</v>
      </c>
      <c r="AD64" s="13">
        <f t="shared" si="46"/>
        <v>0.80191623427307013</v>
      </c>
      <c r="AE64" s="13">
        <f t="shared" si="47"/>
        <v>0.37747498734454044</v>
      </c>
      <c r="AF64" s="13">
        <f t="shared" si="48"/>
        <v>0.92601978052806144</v>
      </c>
      <c r="AG64" s="11">
        <f t="shared" si="49"/>
        <v>22.177365003756371</v>
      </c>
      <c r="AH64" s="13">
        <f t="shared" si="50"/>
        <v>3.9996665694804543</v>
      </c>
      <c r="AI64" s="11">
        <f t="shared" si="51"/>
        <v>319.95715853470705</v>
      </c>
      <c r="AJ64" s="6">
        <f t="shared" si="52"/>
        <v>0.92125388578925027</v>
      </c>
      <c r="AK64" s="13">
        <f t="shared" si="53"/>
        <v>47.022202587725261</v>
      </c>
      <c r="AL64" s="6">
        <f t="shared" si="54"/>
        <v>0.62669841850248797</v>
      </c>
      <c r="AM64" s="6">
        <f t="shared" si="55"/>
        <v>46.395504169222775</v>
      </c>
      <c r="AN64" s="11">
        <f t="shared" si="56"/>
        <v>174.97460647060871</v>
      </c>
      <c r="AO64" s="6">
        <f t="shared" si="57"/>
        <v>173.17055120475911</v>
      </c>
      <c r="AP64" s="6">
        <f t="shared" si="58"/>
        <v>110.75966183045337</v>
      </c>
      <c r="AQ64" s="8">
        <f t="shared" si="59"/>
        <v>69.095629035106001</v>
      </c>
      <c r="AR64" s="109">
        <f t="shared" si="60"/>
        <v>-0.64336022023896344</v>
      </c>
      <c r="AS64" s="109">
        <f t="shared" si="61"/>
        <v>0.35783362169397742</v>
      </c>
      <c r="AT64" s="109">
        <f t="shared" si="62"/>
        <v>299.08258516457141</v>
      </c>
      <c r="AU64" s="10">
        <f t="shared" si="63"/>
        <v>396631.67997879256</v>
      </c>
      <c r="AV64" s="8">
        <f t="shared" si="64"/>
        <v>30.126947659501724</v>
      </c>
      <c r="AW64" s="12"/>
      <c r="AX64" s="110">
        <f t="shared" si="65"/>
        <v>119.1</v>
      </c>
      <c r="AY64" s="111">
        <f t="shared" si="66"/>
        <v>0</v>
      </c>
      <c r="AZ64" s="12"/>
      <c r="BA64" s="14">
        <f t="shared" si="75"/>
        <v>46.4</v>
      </c>
      <c r="BB64" s="112">
        <f t="shared" si="67"/>
        <v>0</v>
      </c>
      <c r="BC64" s="112">
        <f t="shared" si="68"/>
        <v>0</v>
      </c>
      <c r="BD64" s="12"/>
      <c r="BE64" s="111">
        <f t="shared" si="69"/>
        <v>0</v>
      </c>
      <c r="BF64" s="12"/>
    </row>
    <row r="65" spans="1:58">
      <c r="A65">
        <f t="shared" si="24"/>
        <v>1</v>
      </c>
      <c r="B65" s="106">
        <v>4.3055555555555597E-2</v>
      </c>
      <c r="C65" s="6">
        <f t="shared" si="25"/>
        <v>1.0333333333333343</v>
      </c>
      <c r="D65" s="7">
        <f t="shared" si="70"/>
        <v>16</v>
      </c>
      <c r="E65" s="7">
        <f t="shared" si="71"/>
        <v>9</v>
      </c>
      <c r="F65" s="7">
        <f t="shared" si="72"/>
        <v>2022</v>
      </c>
      <c r="G65" s="12"/>
      <c r="H65" s="101">
        <f t="shared" si="73"/>
        <v>46.52779996720777</v>
      </c>
      <c r="I65" s="102">
        <f t="shared" si="26"/>
        <v>46.54380468938335</v>
      </c>
      <c r="J65" s="101">
        <f t="shared" si="27"/>
        <v>67.834082047527616</v>
      </c>
      <c r="K65" s="101">
        <f t="shared" si="28"/>
        <v>119.34963432987075</v>
      </c>
      <c r="L65" s="11">
        <f t="shared" si="74"/>
        <v>2459838.5430555558</v>
      </c>
      <c r="M65" s="108">
        <f t="shared" si="29"/>
        <v>0.22706483382767373</v>
      </c>
      <c r="N65" s="11">
        <f t="shared" si="30"/>
        <v>20.202841707505286</v>
      </c>
      <c r="O65" s="5">
        <f t="shared" si="31"/>
        <v>0.15924251628234742</v>
      </c>
      <c r="P65" s="11">
        <f t="shared" si="32"/>
        <v>18302.186724094154</v>
      </c>
      <c r="Q65" s="6">
        <f t="shared" si="33"/>
        <v>2.2697046004648467</v>
      </c>
      <c r="R65" s="13">
        <f t="shared" si="34"/>
        <v>4.3920543408274311</v>
      </c>
      <c r="S65" s="13">
        <f t="shared" si="35"/>
        <v>4.2298494081124929</v>
      </c>
      <c r="T65" s="13">
        <f t="shared" si="36"/>
        <v>0.19995635628198796</v>
      </c>
      <c r="U65" s="13">
        <f t="shared" si="37"/>
        <v>0.28697611939283585</v>
      </c>
      <c r="V65" s="13">
        <f t="shared" si="38"/>
        <v>-8.2597424599429985</v>
      </c>
      <c r="W65" s="8">
        <f t="shared" si="39"/>
        <v>410.38097033834083</v>
      </c>
      <c r="X65" s="13">
        <f t="shared" si="40"/>
        <v>1.0892817437641731</v>
      </c>
      <c r="Y65" s="11">
        <f t="shared" si="41"/>
        <v>62.411246618337898</v>
      </c>
      <c r="Z65" s="13">
        <f t="shared" si="42"/>
        <v>2.740423013460095E-2</v>
      </c>
      <c r="AA65" s="13">
        <f t="shared" si="43"/>
        <v>0.46294818327100273</v>
      </c>
      <c r="AB65" s="13">
        <f t="shared" si="44"/>
        <v>0.88596172363947356</v>
      </c>
      <c r="AC65" s="13">
        <f t="shared" si="45"/>
        <v>2.7400800204576199E-2</v>
      </c>
      <c r="AD65" s="13">
        <f t="shared" si="46"/>
        <v>0.80197397474748244</v>
      </c>
      <c r="AE65" s="13">
        <f t="shared" si="47"/>
        <v>0.37751387184287999</v>
      </c>
      <c r="AF65" s="13">
        <f t="shared" si="48"/>
        <v>0.92600392902308881</v>
      </c>
      <c r="AG65" s="11">
        <f t="shared" si="49"/>
        <v>22.179770931533128</v>
      </c>
      <c r="AH65" s="13">
        <f t="shared" si="50"/>
        <v>4.0002561594137784</v>
      </c>
      <c r="AI65" s="11">
        <f t="shared" si="51"/>
        <v>320.19899931629863</v>
      </c>
      <c r="AJ65" s="6">
        <f t="shared" si="52"/>
        <v>0.92124715206606389</v>
      </c>
      <c r="AK65" s="13">
        <f t="shared" si="53"/>
        <v>47.152957243898683</v>
      </c>
      <c r="AL65" s="6">
        <f t="shared" si="54"/>
        <v>0.6251572766909157</v>
      </c>
      <c r="AM65" s="6">
        <f t="shared" si="55"/>
        <v>46.52779996720777</v>
      </c>
      <c r="AN65" s="11">
        <f t="shared" si="56"/>
        <v>174.97529094836318</v>
      </c>
      <c r="AO65" s="6">
        <f t="shared" si="57"/>
        <v>173.17122811074358</v>
      </c>
      <c r="AP65" s="6">
        <f t="shared" si="58"/>
        <v>110.75182688552242</v>
      </c>
      <c r="AQ65" s="8">
        <f t="shared" si="59"/>
        <v>69.103456480444606</v>
      </c>
      <c r="AR65" s="109">
        <f t="shared" si="60"/>
        <v>-0.64012311763220697</v>
      </c>
      <c r="AS65" s="109">
        <f t="shared" si="61"/>
        <v>0.35994985207206043</v>
      </c>
      <c r="AT65" s="109">
        <f t="shared" si="62"/>
        <v>299.34963432987075</v>
      </c>
      <c r="AU65" s="10">
        <f t="shared" si="63"/>
        <v>396634.62284299894</v>
      </c>
      <c r="AV65" s="8">
        <f t="shared" si="64"/>
        <v>30.12672414150418</v>
      </c>
      <c r="AW65" s="12"/>
      <c r="AX65" s="110">
        <f t="shared" si="65"/>
        <v>119.3</v>
      </c>
      <c r="AY65" s="111">
        <f t="shared" si="66"/>
        <v>0</v>
      </c>
      <c r="AZ65" s="12"/>
      <c r="BA65" s="14">
        <f t="shared" si="75"/>
        <v>46.5</v>
      </c>
      <c r="BB65" s="112">
        <f t="shared" si="67"/>
        <v>0</v>
      </c>
      <c r="BC65" s="112">
        <f t="shared" si="68"/>
        <v>0</v>
      </c>
      <c r="BD65" s="12"/>
      <c r="BE65" s="111">
        <f t="shared" si="69"/>
        <v>0</v>
      </c>
      <c r="BF65" s="12"/>
    </row>
    <row r="66" spans="1:58">
      <c r="A66">
        <f t="shared" si="24"/>
        <v>1</v>
      </c>
      <c r="B66" s="106">
        <v>4.3749999999999997E-2</v>
      </c>
      <c r="C66" s="6">
        <f t="shared" si="25"/>
        <v>1.0499999999999998</v>
      </c>
      <c r="D66" s="7">
        <f t="shared" si="70"/>
        <v>16</v>
      </c>
      <c r="E66" s="7">
        <f t="shared" si="71"/>
        <v>9</v>
      </c>
      <c r="F66" s="7">
        <f t="shared" si="72"/>
        <v>2022</v>
      </c>
      <c r="G66" s="12"/>
      <c r="H66" s="101">
        <f t="shared" si="73"/>
        <v>46.65975924345647</v>
      </c>
      <c r="I66" s="102">
        <f t="shared" si="26"/>
        <v>46.675690552717164</v>
      </c>
      <c r="J66" s="101">
        <f t="shared" si="27"/>
        <v>67.82770053924547</v>
      </c>
      <c r="K66" s="101">
        <f t="shared" si="28"/>
        <v>119.61768783480005</v>
      </c>
      <c r="L66" s="11">
        <f t="shared" si="74"/>
        <v>2459838.5437500002</v>
      </c>
      <c r="M66" s="108">
        <f t="shared" si="29"/>
        <v>0.2270648528405253</v>
      </c>
      <c r="N66" s="11">
        <f t="shared" si="30"/>
        <v>20.453526169527322</v>
      </c>
      <c r="O66" s="5">
        <f t="shared" si="31"/>
        <v>0.15926793371232861</v>
      </c>
      <c r="P66" s="11">
        <f t="shared" si="32"/>
        <v>18299.872778913563</v>
      </c>
      <c r="Q66" s="6">
        <f t="shared" si="33"/>
        <v>2.2698629526387077</v>
      </c>
      <c r="R66" s="13">
        <f t="shared" si="34"/>
        <v>4.3920662866391291</v>
      </c>
      <c r="S66" s="13">
        <f t="shared" si="35"/>
        <v>4.2299971641528398</v>
      </c>
      <c r="T66" s="13">
        <f t="shared" si="36"/>
        <v>0.20011670052239777</v>
      </c>
      <c r="U66" s="13">
        <f t="shared" si="37"/>
        <v>0.28712582541533049</v>
      </c>
      <c r="V66" s="13">
        <f t="shared" si="38"/>
        <v>-8.2598776277832826</v>
      </c>
      <c r="W66" s="8">
        <f t="shared" si="39"/>
        <v>410.344615046505</v>
      </c>
      <c r="X66" s="13">
        <f t="shared" si="40"/>
        <v>1.0894302278639683</v>
      </c>
      <c r="Y66" s="11">
        <f t="shared" si="41"/>
        <v>62.419754130580955</v>
      </c>
      <c r="Z66" s="13">
        <f t="shared" si="42"/>
        <v>2.7416945612358821E-2</v>
      </c>
      <c r="AA66" s="13">
        <f t="shared" si="43"/>
        <v>0.46281646558916867</v>
      </c>
      <c r="AB66" s="13">
        <f t="shared" si="44"/>
        <v>0.8860301454236007</v>
      </c>
      <c r="AC66" s="13">
        <f t="shared" si="45"/>
        <v>2.7413510905807452E-2</v>
      </c>
      <c r="AD66" s="13">
        <f t="shared" si="46"/>
        <v>0.80203169647964578</v>
      </c>
      <c r="AE66" s="13">
        <f t="shared" si="47"/>
        <v>0.37755274733675448</v>
      </c>
      <c r="AF66" s="13">
        <f t="shared" si="48"/>
        <v>0.92598807928529447</v>
      </c>
      <c r="AG66" s="11">
        <f t="shared" si="49"/>
        <v>22.182176343343951</v>
      </c>
      <c r="AH66" s="13">
        <f t="shared" si="50"/>
        <v>4.0008457599180005</v>
      </c>
      <c r="AI66" s="11">
        <f t="shared" si="51"/>
        <v>320.44083977075729</v>
      </c>
      <c r="AJ66" s="6">
        <f t="shared" si="52"/>
        <v>0.92124041951791225</v>
      </c>
      <c r="AK66" s="13">
        <f t="shared" si="53"/>
        <v>47.283376104724347</v>
      </c>
      <c r="AL66" s="6">
        <f t="shared" si="54"/>
        <v>0.62361686126787963</v>
      </c>
      <c r="AM66" s="6">
        <f t="shared" si="55"/>
        <v>46.65975924345647</v>
      </c>
      <c r="AN66" s="11">
        <f t="shared" si="56"/>
        <v>174.97597542565927</v>
      </c>
      <c r="AO66" s="6">
        <f t="shared" si="57"/>
        <v>173.17190501652689</v>
      </c>
      <c r="AP66" s="6">
        <f t="shared" si="58"/>
        <v>110.74399207588742</v>
      </c>
      <c r="AQ66" s="8">
        <f t="shared" si="59"/>
        <v>69.111283793323878</v>
      </c>
      <c r="AR66" s="109">
        <f t="shared" si="60"/>
        <v>-0.63687461491608344</v>
      </c>
      <c r="AS66" s="109">
        <f t="shared" si="61"/>
        <v>0.362055240383933</v>
      </c>
      <c r="AT66" s="109">
        <f t="shared" si="62"/>
        <v>299.61768783480005</v>
      </c>
      <c r="AU66" s="10">
        <f t="shared" si="63"/>
        <v>396637.56526546262</v>
      </c>
      <c r="AV66" s="8">
        <f t="shared" si="64"/>
        <v>30.126500660373917</v>
      </c>
      <c r="AW66" s="12"/>
      <c r="AX66" s="110">
        <f t="shared" si="65"/>
        <v>119.6</v>
      </c>
      <c r="AY66" s="111">
        <f t="shared" si="66"/>
        <v>0</v>
      </c>
      <c r="AZ66" s="12"/>
      <c r="BA66" s="14">
        <f t="shared" si="75"/>
        <v>46.7</v>
      </c>
      <c r="BB66" s="112">
        <f t="shared" si="67"/>
        <v>0</v>
      </c>
      <c r="BC66" s="112">
        <f t="shared" si="68"/>
        <v>0</v>
      </c>
      <c r="BD66" s="12"/>
      <c r="BE66" s="111">
        <f t="shared" si="69"/>
        <v>0</v>
      </c>
      <c r="BF66" s="12"/>
    </row>
    <row r="67" spans="1:58">
      <c r="A67">
        <f t="shared" si="24"/>
        <v>1</v>
      </c>
      <c r="B67" s="106">
        <v>4.4444444444444398E-2</v>
      </c>
      <c r="C67" s="6">
        <f t="shared" si="25"/>
        <v>1.0666666666666655</v>
      </c>
      <c r="D67" s="7">
        <f t="shared" si="70"/>
        <v>16</v>
      </c>
      <c r="E67" s="7">
        <f t="shared" si="71"/>
        <v>9</v>
      </c>
      <c r="F67" s="7">
        <f t="shared" si="72"/>
        <v>2022</v>
      </c>
      <c r="G67" s="12"/>
      <c r="H67" s="101">
        <f t="shared" si="73"/>
        <v>46.791377937066059</v>
      </c>
      <c r="I67" s="102">
        <f t="shared" si="26"/>
        <v>46.807236335245427</v>
      </c>
      <c r="J67" s="101">
        <f t="shared" si="27"/>
        <v>67.82131880197754</v>
      </c>
      <c r="K67" s="101">
        <f t="shared" si="28"/>
        <v>119.88675341651492</v>
      </c>
      <c r="L67" s="11">
        <f t="shared" si="74"/>
        <v>2459838.5444444446</v>
      </c>
      <c r="M67" s="108">
        <f t="shared" si="29"/>
        <v>0.22706487185337684</v>
      </c>
      <c r="N67" s="11">
        <f t="shared" si="30"/>
        <v>20.70421063201502</v>
      </c>
      <c r="O67" s="5">
        <f t="shared" si="31"/>
        <v>0.15929335114225296</v>
      </c>
      <c r="P67" s="11">
        <f t="shared" si="32"/>
        <v>18297.558376610566</v>
      </c>
      <c r="Q67" s="6">
        <f t="shared" si="33"/>
        <v>2.2700213048125684</v>
      </c>
      <c r="R67" s="13">
        <f t="shared" si="34"/>
        <v>4.3920782324508281</v>
      </c>
      <c r="S67" s="13">
        <f t="shared" si="35"/>
        <v>4.2301449201924717</v>
      </c>
      <c r="T67" s="13">
        <f t="shared" si="36"/>
        <v>0.20027704476209324</v>
      </c>
      <c r="U67" s="13">
        <f t="shared" si="37"/>
        <v>0.28727552914123367</v>
      </c>
      <c r="V67" s="13">
        <f t="shared" si="38"/>
        <v>-8.2600127956228508</v>
      </c>
      <c r="W67" s="8">
        <f t="shared" si="39"/>
        <v>410.30825412643219</v>
      </c>
      <c r="X67" s="13">
        <f t="shared" si="40"/>
        <v>1.0895787097472143</v>
      </c>
      <c r="Y67" s="11">
        <f t="shared" si="41"/>
        <v>62.428261515825106</v>
      </c>
      <c r="Z67" s="13">
        <f t="shared" si="42"/>
        <v>2.7429660295196168E-2</v>
      </c>
      <c r="AA67" s="13">
        <f t="shared" si="43"/>
        <v>0.46268473969447071</v>
      </c>
      <c r="AB67" s="13">
        <f t="shared" si="44"/>
        <v>0.88609854647553243</v>
      </c>
      <c r="AC67" s="13">
        <f t="shared" si="45"/>
        <v>2.7426220807984895E-2</v>
      </c>
      <c r="AD67" s="13">
        <f t="shared" si="46"/>
        <v>0.80208939950777602</v>
      </c>
      <c r="AE67" s="13">
        <f t="shared" si="47"/>
        <v>0.37759161385167822</v>
      </c>
      <c r="AF67" s="13">
        <f t="shared" si="48"/>
        <v>0.92597223130549933</v>
      </c>
      <c r="AG67" s="11">
        <f t="shared" si="49"/>
        <v>22.18458124074532</v>
      </c>
      <c r="AH67" s="13">
        <f t="shared" si="50"/>
        <v>4.0014353713858632</v>
      </c>
      <c r="AI67" s="11">
        <f t="shared" si="51"/>
        <v>320.68268006122707</v>
      </c>
      <c r="AJ67" s="6">
        <f t="shared" si="52"/>
        <v>0.92123368814044182</v>
      </c>
      <c r="AK67" s="13">
        <f t="shared" si="53"/>
        <v>47.413455189248559</v>
      </c>
      <c r="AL67" s="6">
        <f t="shared" si="54"/>
        <v>0.62207725218250287</v>
      </c>
      <c r="AM67" s="6">
        <f t="shared" si="55"/>
        <v>46.791377937066059</v>
      </c>
      <c r="AN67" s="11">
        <f t="shared" si="56"/>
        <v>174.97665990295536</v>
      </c>
      <c r="AO67" s="6">
        <f t="shared" si="57"/>
        <v>173.17258192256239</v>
      </c>
      <c r="AP67" s="6">
        <f t="shared" si="58"/>
        <v>110.73615739630723</v>
      </c>
      <c r="AQ67" s="8">
        <f t="shared" si="59"/>
        <v>69.119110978979947</v>
      </c>
      <c r="AR67" s="109">
        <f t="shared" si="60"/>
        <v>-0.63361476780942982</v>
      </c>
      <c r="AS67" s="109">
        <f t="shared" si="61"/>
        <v>0.36414975004228667</v>
      </c>
      <c r="AT67" s="109">
        <f t="shared" si="62"/>
        <v>299.88675341651492</v>
      </c>
      <c r="AU67" s="10">
        <f t="shared" si="63"/>
        <v>396640.50724805886</v>
      </c>
      <c r="AV67" s="8">
        <f t="shared" si="64"/>
        <v>30.12627721596693</v>
      </c>
      <c r="AW67" s="12"/>
      <c r="AX67" s="110">
        <f t="shared" si="65"/>
        <v>119.9</v>
      </c>
      <c r="AY67" s="111">
        <f t="shared" si="66"/>
        <v>0</v>
      </c>
      <c r="AZ67" s="12"/>
      <c r="BA67" s="14">
        <f t="shared" si="75"/>
        <v>46.8</v>
      </c>
      <c r="BB67" s="112">
        <f t="shared" si="67"/>
        <v>0</v>
      </c>
      <c r="BC67" s="112">
        <f t="shared" si="68"/>
        <v>0</v>
      </c>
      <c r="BD67" s="12"/>
      <c r="BE67" s="111">
        <f t="shared" si="69"/>
        <v>0</v>
      </c>
      <c r="BF67" s="12"/>
    </row>
    <row r="68" spans="1:58">
      <c r="A68">
        <f t="shared" ref="A68:A131" si="76">HOUR(B68)</f>
        <v>1</v>
      </c>
      <c r="B68" s="106">
        <v>4.5138888888888902E-2</v>
      </c>
      <c r="C68" s="6">
        <f t="shared" ref="C68:C131" si="77">B68*24</f>
        <v>1.0833333333333337</v>
      </c>
      <c r="D68" s="7">
        <f t="shared" si="70"/>
        <v>16</v>
      </c>
      <c r="E68" s="7">
        <f t="shared" si="71"/>
        <v>9</v>
      </c>
      <c r="F68" s="7">
        <f t="shared" si="72"/>
        <v>2022</v>
      </c>
      <c r="G68" s="12"/>
      <c r="H68" s="101">
        <f t="shared" ref="H68:H131" si="78">AM68</f>
        <v>46.922651862851836</v>
      </c>
      <c r="I68" s="102">
        <f t="shared" ref="I68:I131" si="79">H68+1.02/(TAN($G$7*(H68+10.3/(H68+5.11)))*60)</f>
        <v>46.93843784893884</v>
      </c>
      <c r="J68" s="101">
        <f t="shared" ref="J68:J131" si="80">100*(1+COS($G$7*AQ68))/2</f>
        <v>67.814936835803564</v>
      </c>
      <c r="K68" s="101">
        <f t="shared" ref="K68:K131" si="81">IF(AI68&gt;180, AT68-180,AT68+180)</f>
        <v>120.15683863952609</v>
      </c>
      <c r="L68" s="11">
        <f t="shared" ref="L68:L131" si="82">INT(365.25*IF(E68&gt;2,F68+4716,F68-1+4716))+INT(30.6001*IF(E68&gt;2,E68+1,E68+12+1))+D68+C68/24+2-INT(IF(E68&gt;2,F68,F68-1)/100)+INT(INT(IF(E68&gt;2,F68,F68-1)/100)/4)-1524.5</f>
        <v>2459838.545138889</v>
      </c>
      <c r="M68" s="108">
        <f t="shared" ref="M68:M131" si="83">(L68-2451545)/36525</f>
        <v>0.22706489086622841</v>
      </c>
      <c r="N68" s="11">
        <f t="shared" ref="N68:N131" si="84">MOD(280.46061837+360.98564736629*(L68-2451545)+0.000387933*M68^2-M68^3/38710000+$G$5,360)</f>
        <v>20.954895094502717</v>
      </c>
      <c r="O68" s="5">
        <f t="shared" ref="O68:O131" si="85">0.606433+1336.855225*M68 - INT(0.606433+1336.855225*M68)</f>
        <v>0.15931876857223415</v>
      </c>
      <c r="P68" s="11">
        <f t="shared" ref="P68:P131" si="86">22640*SIN(Q68)-4586*SIN(Q68-2*S68)+2370*SIN(2*S68)+769*SIN(2*Q68)-668*SIN(R68)-412*SIN(2*T68)-212*SIN(2*Q68-2*S68)-206*SIN(Q68+R68-2*S68)+192*SIN(Q68+2*S68)-165*SIN(R68-2*S68)-125*SIN(S68)-110*SIN(Q68+R68)+148*SIN(Q68-R68)-55*SIN(2*T68-2*S68)</f>
        <v>18295.243517295832</v>
      </c>
      <c r="Q68" s="6">
        <f t="shared" ref="Q68:Q131" si="87">2*PI()*(0.374897+1325.55241*M68 - INT(0.374897+1325.55241*M68))</f>
        <v>2.2701796569864294</v>
      </c>
      <c r="R68" s="13">
        <f t="shared" ref="R68:R131" si="88">2*PI()*(0.993133+99.997361*M68 - INT(0.993133+99.997361*M68))</f>
        <v>4.3920901782625261</v>
      </c>
      <c r="S68" s="13">
        <f t="shared" ref="S68:S131" si="89">2*PI()*(0.827361+1236.853086*M68 - INT(0.827361+1236.853086*M68))</f>
        <v>4.2302926762324615</v>
      </c>
      <c r="T68" s="13">
        <f t="shared" ref="T68:T131" si="90">2*PI()*(0.259086+1342.227825*M68 - INT(0.259086+1342.227825*M68))</f>
        <v>0.20043738900214586</v>
      </c>
      <c r="U68" s="13">
        <f t="shared" ref="U68:U131" si="91">T68+(P68+412*SIN(2*T68)+541*SIN(R68))/206264.8062</f>
        <v>0.28742523057209673</v>
      </c>
      <c r="V68" s="13">
        <f t="shared" ref="V68:V131" si="92">T68-2*S68</f>
        <v>-8.2601479634627779</v>
      </c>
      <c r="W68" s="8">
        <f t="shared" ref="W68:W131" si="93">-526*SIN(V68)+44*SIN(Q68+V68)-31*SIN(-Q68+V68)-23*SIN(R68+V68)+11*SIN(-R68+V68)-25*SIN(-2*Q68+T68)+21*SIN(-Q68+T68)</f>
        <v>410.27188757877423</v>
      </c>
      <c r="X68" s="13">
        <f t="shared" ref="X68:X131" si="94">2*PI()*(O68+P68/1296000-INT(O68+P68/1296000))</f>
        <v>1.0897271894151621</v>
      </c>
      <c r="Y68" s="11">
        <f t="shared" ref="Y68:Y131" si="95">X68/$G$7</f>
        <v>62.436768774142024</v>
      </c>
      <c r="Z68" s="13">
        <f t="shared" ref="Z68:Z131" si="96">(18520*SIN(U68)+W68)/206264.8062</f>
        <v>2.7442374182987068E-2</v>
      </c>
      <c r="AA68" s="13">
        <f t="shared" ref="AA68:AA131" si="97">COS(Z68)*COS(X68)</f>
        <v>0.4625530055892374</v>
      </c>
      <c r="AB68" s="13">
        <f t="shared" ref="AB68:AB131" si="98">COS(Z68)*SIN(X68)</f>
        <v>0.88616692679523035</v>
      </c>
      <c r="AC68" s="13">
        <f t="shared" ref="AC68:AC131" si="99">SIN(Z68)</f>
        <v>2.743892991098143E-2</v>
      </c>
      <c r="AD68" s="13">
        <f t="shared" ref="AD68:AD131" si="100">COS($G$7*(23.4393-46.815*M68/3600))*AB68-SIN($G$7*(23.4393-46.815*M68/3600))*AC68</f>
        <v>0.80214708383188849</v>
      </c>
      <c r="AE68" s="13">
        <f t="shared" ref="AE68:AE131" si="101">SIN($G$7*(23.4393-46.815*M68/3600))*AB68+COS($G$7*(23.4393-46.815*M68/3600))*AC68</f>
        <v>0.37763047138751937</v>
      </c>
      <c r="AF68" s="13">
        <f t="shared" ref="AF68:AF131" si="102">SQRT(1-AE68*AE68)</f>
        <v>0.92595638508497791</v>
      </c>
      <c r="AG68" s="11">
        <f t="shared" ref="AG68:AG131" si="103">ATAN(AE68/AF68)/$G$7</f>
        <v>22.186985623706892</v>
      </c>
      <c r="AH68" s="13">
        <f t="shared" ref="AH68:AH131" si="104">IF(24*ATAN(AD68/(AA68+AF68))/PI()&gt;0,24*ATAN(AD68/(AA68+AF68))/PI(),24*ATAN(AD68/(AA68+AF68))/PI()+24)</f>
        <v>4.0020249938203323</v>
      </c>
      <c r="AI68" s="11">
        <f t="shared" ref="AI68:AI131" si="105">IF(N68-15*AH68&gt;0,N68-15*AH68,360+N68-15*AH68)</f>
        <v>320.92452018719774</v>
      </c>
      <c r="AJ68" s="6">
        <f t="shared" ref="AJ68:AJ131" si="106">0.950724+0.051818*COS(Q68)+0.009531*COS(2*S68-Q68)+0.007843*COS(2*S68)+0.002824*COS(2*Q68)+0.000857*COS(2*S68+Q68)+0.000533*COS(2*S68-R68)*(1-0.002495*(L68-2415020)/36525)+0.000401*COS(2*S68-R68-Q68)*(1-0.002495*(L68-2415020)/36525)+0.00032*COS(Q68-R68)*(1-0.002495*(L68-2415020)/36525)-0.000271*COS(S68)</f>
        <v>0.92122695793378906</v>
      </c>
      <c r="AK68" s="13">
        <f t="shared" ref="AK68:AK131" si="107">ASIN(COS($G$7*$G$3)*COS($G$7*AG68)*COS($G$7*AI68)+SIN($G$7*$G$3)*SIN($G$7*AG68))/$G$7</f>
        <v>47.543190393908461</v>
      </c>
      <c r="AL68" s="6">
        <f t="shared" ref="AL68:AL131" si="108">ASIN((0.9983271+0.0016764*COS($G$7*2*$G$3))*COS($G$7*AK68)*SIN($G$7*AJ68))/$G$7</f>
        <v>0.62053853105662637</v>
      </c>
      <c r="AM68" s="6">
        <f t="shared" ref="AM68:AM131" si="109">AK68-AL68</f>
        <v>46.922651862851836</v>
      </c>
      <c r="AN68" s="11">
        <f t="shared" ref="AN68:AN131" si="110" xml:space="preserve"> MOD(280.4664567 + 360007.6982779*M68/10 + 0.03032028*M68^2/100 + M68^3/49931000,360)</f>
        <v>174.97734438025145</v>
      </c>
      <c r="AO68" s="6">
        <f t="shared" ref="AO68:AO131" si="111" xml:space="preserve"> AN68 + (1.9146 - 0.004817*M68 - 0.000014*M68^2)*SIN(R68)+ (0.019993 - 0.000101*M68)*SIN(2*R68)+ 0.00029*SIN(3*R68)</f>
        <v>173.17325882884998</v>
      </c>
      <c r="AP68" s="6">
        <f t="shared" ref="AP68:AP131" si="112">ACOS(COS(X68-$G$7*AO68)*COS(Z68))/$G$7</f>
        <v>110.72832284671364</v>
      </c>
      <c r="AQ68" s="8">
        <f t="shared" ref="AQ68:AQ131" si="113">180 - AP68 -0.1468*(1-0.0549*SIN(R68))*SIN($G$7*AP68)/(1-0.0167*SIN($G$7*AO68))</f>
        <v>69.126938037480969</v>
      </c>
      <c r="AR68" s="109">
        <f t="shared" ref="AR68:AR131" si="114">SIN($G$7*AI68)</f>
        <v>-0.63034363441977836</v>
      </c>
      <c r="AS68" s="109">
        <f t="shared" ref="AS68:AS131" si="115">COS($G$7*AI68)*SIN($G$7*$G$3) - TAN($G$7*AG68)*COS($G$7*$G$3)</f>
        <v>0.36623334321771206</v>
      </c>
      <c r="AT68" s="109">
        <f t="shared" ref="AT68:AT131" si="116">IF(OR(AND(AR68*AS68&gt;0), AND(AR68&lt;0,AS68&gt;0)), MOD(ATAN2(AS68,AR68)/$G$7+360,360),  ATAN2(AS68,AR68)/$G$7)</f>
        <v>300.15683863952609</v>
      </c>
      <c r="AU68" s="10">
        <f t="shared" ref="AU68:AU131" si="117" xml:space="preserve"> 385000.56 + (-20905355*COS(Q68) - 3699111*COS(2*S68-Q68) - 2955968*COS(2*S68) - 569925*COS(2*Q68) + (1-0.002516*M68)*48888*COS(R68) - 3149*COS(2*T68)  +246158*COS(2*S68-2*Q68) -(1-0.002516*M68)*152138*COS(2*S68-R68-Q68) -170733*COS(2*S68+Q68) -(1-0.002516*M68)*204586*COS(2*S68-R68) -(1-0.002516*M68)*129620*COS(R68-Q68)  + 108743*COS(S68) +(1-0.002516*M68)*104755*COS(R68+Q68) +10321*COS(2*S68-2*T68) +79661*COS(Q68-2*T68) -34782*COS(4*S68-Q68) -23210*COS(3*Q68)  -21636*COS(4*S68-2*Q68) +(1-0.002516*M68)*24208*COS(2*S68+R68-Q68) +(1-0.002516*M68)*30824*COS(2*S68+R68) -8379*COS(S68-Q68) -(1-0.002516*M68)*16675*COS(S68+R68)  -(1-0.002516*M68)*12831*COS(2*S68-R68+Q68) -10445*COS(2*S68+2*Q68) -11650*COS(4*S68) +14403*COS(2*S68-3*Q68) -(1-0.002516*M68)*7003*COS(R68-2*Q68)  + (1-0.002516*M68)*10056*COS(2*S68-R68-2*Q68) +6322*COS(S68+Q68) -(1-0.002516*M68)*(1-0.002516*M68)*9884*COS(2*S68-2*R68) +(1-0.002516*M68)*5751*COS(R68+2*Q68) -(1-0.002516*M68)*(1-0.002516*M68)*4950*COS(2*S68-2*R68-Q68)  +4130*COS(2*S68+Q68-2*T68) -(1-0.002516*M68)*3958*COS(4*S68-R68-Q68) +3258*COS(3*S68-Q68) +(1-0.002516*M68)*2616*COS(2*S68+R68+Q68) -(1-0.002516*M68)*1897*COS(4*S68-R68-2*Q68)  -(1-0.002516*M68)*(1-0.002516*M68)*2117*COS(2*R68-Q68) +(1-0.002516*M68)*(1-0.002516*M68)*2354*COS(2*S68+2*R68-Q68) -1423*COS(4*S68+Q68) -1117*COS(4*Q68) -(1-0.002516*M68)*1571*COS(4*S68-R68)  -1739*COS(S68-2*Q68) -4421*COS(2*Q68-2*T68) +(1-0.002516*M68)*(1-0.002516*M68)*1165*COS(2*R68+Q68) +8752*COS(2*S68-Q68-2*T68))/1000</f>
        <v>396643.44879070163</v>
      </c>
      <c r="AV68" s="8">
        <f t="shared" ref="AV68:AV131" si="118">60*ATAN(3476/AU68)/$G$7</f>
        <v>30.126053808288194</v>
      </c>
      <c r="AW68" s="12"/>
      <c r="AX68" s="110">
        <f t="shared" ref="AX68:AX131" si="119">ROUND(K68,1)</f>
        <v>120.2</v>
      </c>
      <c r="AY68" s="111">
        <f t="shared" ref="AY68:AY131" si="120">IF(AND(AX68&lt;=180.2,AX68&gt;=179.8),B68, 0)</f>
        <v>0</v>
      </c>
      <c r="AZ68" s="12"/>
      <c r="BA68" s="14">
        <f t="shared" si="75"/>
        <v>46.9</v>
      </c>
      <c r="BB68" s="112">
        <f t="shared" ref="BB68:BB131" si="121">IF(AND(BA68&gt;=0,BA67&lt;0),B68, 0)</f>
        <v>0</v>
      </c>
      <c r="BC68" s="112">
        <f t="shared" ref="BC68:BC131" si="122">IF(AND(BA68&lt;=0,BA67&gt;=0),B68, 0)</f>
        <v>0</v>
      </c>
      <c r="BD68" s="12"/>
      <c r="BE68" s="111">
        <f t="shared" ref="BE68:BE131" si="123">IF(K68=$BE$1,B68,0)</f>
        <v>0</v>
      </c>
      <c r="BF68" s="12"/>
    </row>
    <row r="69" spans="1:58">
      <c r="A69">
        <f t="shared" si="76"/>
        <v>1</v>
      </c>
      <c r="B69" s="106">
        <v>4.5833333333333302E-2</v>
      </c>
      <c r="C69" s="6">
        <f t="shared" si="77"/>
        <v>1.0999999999999992</v>
      </c>
      <c r="D69" s="7">
        <f t="shared" ref="D69:D132" si="124">$D$3</f>
        <v>16</v>
      </c>
      <c r="E69" s="7">
        <f t="shared" ref="E69:E132" si="125">$E$3</f>
        <v>9</v>
      </c>
      <c r="F69" s="7">
        <f t="shared" ref="F69:F132" si="126">$F$3</f>
        <v>2022</v>
      </c>
      <c r="G69" s="12"/>
      <c r="H69" s="101">
        <f t="shared" si="78"/>
        <v>47.05357680100537</v>
      </c>
      <c r="I69" s="102">
        <f t="shared" si="79"/>
        <v>47.069290871202377</v>
      </c>
      <c r="J69" s="101">
        <f t="shared" si="80"/>
        <v>67.808554640867825</v>
      </c>
      <c r="K69" s="101">
        <f t="shared" si="81"/>
        <v>120.4279510753538</v>
      </c>
      <c r="L69" s="11">
        <f t="shared" si="82"/>
        <v>2459838.5458333334</v>
      </c>
      <c r="M69" s="108">
        <f t="shared" si="83"/>
        <v>0.22706490987907996</v>
      </c>
      <c r="N69" s="11">
        <f t="shared" si="84"/>
        <v>21.205579556990415</v>
      </c>
      <c r="O69" s="5">
        <f t="shared" si="85"/>
        <v>0.15934418600215849</v>
      </c>
      <c r="P69" s="11">
        <f t="shared" si="86"/>
        <v>18292.928201077611</v>
      </c>
      <c r="Q69" s="6">
        <f t="shared" si="87"/>
        <v>2.270338009159933</v>
      </c>
      <c r="R69" s="13">
        <f t="shared" si="88"/>
        <v>4.3921021240742242</v>
      </c>
      <c r="S69" s="13">
        <f t="shared" si="89"/>
        <v>4.2304404322720934</v>
      </c>
      <c r="T69" s="13">
        <f t="shared" si="90"/>
        <v>0.20059773324219851</v>
      </c>
      <c r="U69" s="13">
        <f t="shared" si="91"/>
        <v>0.2875749297080254</v>
      </c>
      <c r="V69" s="13">
        <f t="shared" si="92"/>
        <v>-8.2602831313019891</v>
      </c>
      <c r="W69" s="8">
        <f t="shared" si="93"/>
        <v>410.23551540480418</v>
      </c>
      <c r="X69" s="13">
        <f t="shared" si="94"/>
        <v>1.0898756668676222</v>
      </c>
      <c r="Y69" s="11">
        <f t="shared" si="95"/>
        <v>62.445275905520838</v>
      </c>
      <c r="Z69" s="13">
        <f t="shared" si="96"/>
        <v>2.7455087275484142E-2</v>
      </c>
      <c r="AA69" s="13">
        <f t="shared" si="97"/>
        <v>0.46242126327707483</v>
      </c>
      <c r="AB69" s="13">
        <f t="shared" si="98"/>
        <v>0.88623528638199223</v>
      </c>
      <c r="AC69" s="13">
        <f t="shared" si="99"/>
        <v>2.7451638214548553E-2</v>
      </c>
      <c r="AD69" s="13">
        <f t="shared" si="100"/>
        <v>0.80220474945143772</v>
      </c>
      <c r="AE69" s="13">
        <f t="shared" si="101"/>
        <v>0.37766931994377057</v>
      </c>
      <c r="AF69" s="13">
        <f t="shared" si="102"/>
        <v>0.92594054062515796</v>
      </c>
      <c r="AG69" s="11">
        <f t="shared" si="103"/>
        <v>22.189389492175099</v>
      </c>
      <c r="AH69" s="13">
        <f t="shared" si="104"/>
        <v>4.0026146272186436</v>
      </c>
      <c r="AI69" s="11">
        <f t="shared" si="105"/>
        <v>321.16636014871074</v>
      </c>
      <c r="AJ69" s="6">
        <f t="shared" si="106"/>
        <v>0.92122022889811961</v>
      </c>
      <c r="AK69" s="13">
        <f t="shared" si="107"/>
        <v>47.672577581146257</v>
      </c>
      <c r="AL69" s="6">
        <f t="shared" si="108"/>
        <v>0.61900078014088356</v>
      </c>
      <c r="AM69" s="6">
        <f t="shared" si="109"/>
        <v>47.05357680100537</v>
      </c>
      <c r="AN69" s="11">
        <f t="shared" si="110"/>
        <v>174.9780288575439</v>
      </c>
      <c r="AO69" s="6">
        <f t="shared" si="111"/>
        <v>173.17393573538612</v>
      </c>
      <c r="AP69" s="6">
        <f t="shared" si="112"/>
        <v>110.72048842711766</v>
      </c>
      <c r="AQ69" s="8">
        <f t="shared" si="113"/>
        <v>69.134764968815929</v>
      </c>
      <c r="AR69" s="109">
        <f t="shared" si="114"/>
        <v>-0.62706127304813464</v>
      </c>
      <c r="AS69" s="109">
        <f t="shared" si="115"/>
        <v>0.3683059822806764</v>
      </c>
      <c r="AT69" s="109">
        <f t="shared" si="116"/>
        <v>300.4279510753538</v>
      </c>
      <c r="AU69" s="10">
        <f t="shared" si="117"/>
        <v>396646.38989329158</v>
      </c>
      <c r="AV69" s="8">
        <f t="shared" si="118"/>
        <v>30.125830437343701</v>
      </c>
      <c r="AW69" s="12"/>
      <c r="AX69" s="110">
        <f t="shared" si="119"/>
        <v>120.4</v>
      </c>
      <c r="AY69" s="111">
        <f t="shared" si="120"/>
        <v>0</v>
      </c>
      <c r="AZ69" s="12"/>
      <c r="BA69" s="14">
        <f t="shared" ref="BA69:BA132" si="127">ROUND(I69,1)</f>
        <v>47.1</v>
      </c>
      <c r="BB69" s="112">
        <f t="shared" si="121"/>
        <v>0</v>
      </c>
      <c r="BC69" s="112">
        <f t="shared" si="122"/>
        <v>0</v>
      </c>
      <c r="BD69" s="12"/>
      <c r="BE69" s="111">
        <f t="shared" si="123"/>
        <v>0</v>
      </c>
      <c r="BF69" s="12"/>
    </row>
    <row r="70" spans="1:58">
      <c r="A70">
        <f t="shared" si="76"/>
        <v>1</v>
      </c>
      <c r="B70" s="106">
        <v>4.65277777777778E-2</v>
      </c>
      <c r="C70" s="6">
        <f t="shared" si="77"/>
        <v>1.1166666666666671</v>
      </c>
      <c r="D70" s="7">
        <f t="shared" si="124"/>
        <v>16</v>
      </c>
      <c r="E70" s="7">
        <f t="shared" si="125"/>
        <v>9</v>
      </c>
      <c r="F70" s="7">
        <f t="shared" si="126"/>
        <v>2022</v>
      </c>
      <c r="G70" s="12"/>
      <c r="H70" s="101">
        <f t="shared" si="78"/>
        <v>47.184148496578331</v>
      </c>
      <c r="I70" s="102">
        <f t="shared" si="79"/>
        <v>47.199791144358613</v>
      </c>
      <c r="J70" s="101">
        <f t="shared" si="80"/>
        <v>67.802172217276123</v>
      </c>
      <c r="K70" s="101">
        <f t="shared" si="81"/>
        <v>120.70009830036776</v>
      </c>
      <c r="L70" s="11">
        <f t="shared" si="82"/>
        <v>2459838.5465277778</v>
      </c>
      <c r="M70" s="108">
        <f t="shared" si="83"/>
        <v>0.2270649288919315</v>
      </c>
      <c r="N70" s="11">
        <f t="shared" si="84"/>
        <v>21.456264019478112</v>
      </c>
      <c r="O70" s="5">
        <f t="shared" si="85"/>
        <v>0.15936960343208284</v>
      </c>
      <c r="P70" s="11">
        <f t="shared" si="86"/>
        <v>18290.612428051765</v>
      </c>
      <c r="Q70" s="6">
        <f t="shared" si="87"/>
        <v>2.2704963613337936</v>
      </c>
      <c r="R70" s="13">
        <f t="shared" si="88"/>
        <v>4.3921140698859</v>
      </c>
      <c r="S70" s="13">
        <f t="shared" si="89"/>
        <v>4.2305881883120824</v>
      </c>
      <c r="T70" s="13">
        <f t="shared" si="90"/>
        <v>0.20075807748189398</v>
      </c>
      <c r="U70" s="13">
        <f t="shared" si="91"/>
        <v>0.28772462654906528</v>
      </c>
      <c r="V70" s="13">
        <f t="shared" si="92"/>
        <v>-8.2604182991422714</v>
      </c>
      <c r="W70" s="8">
        <f t="shared" si="93"/>
        <v>410.19913760498099</v>
      </c>
      <c r="X70" s="13">
        <f t="shared" si="94"/>
        <v>1.0900241421054162</v>
      </c>
      <c r="Y70" s="11">
        <f t="shared" si="95"/>
        <v>62.453782910008641</v>
      </c>
      <c r="Z70" s="13">
        <f t="shared" si="96"/>
        <v>2.746779957243093E-2</v>
      </c>
      <c r="AA70" s="13">
        <f t="shared" si="97"/>
        <v>0.46228951276069297</v>
      </c>
      <c r="AB70" s="13">
        <f t="shared" si="98"/>
        <v>0.88630362523558459</v>
      </c>
      <c r="AC70" s="13">
        <f t="shared" si="99"/>
        <v>2.7464345718428672E-2</v>
      </c>
      <c r="AD70" s="13">
        <f t="shared" si="100"/>
        <v>0.80226239636631225</v>
      </c>
      <c r="AE70" s="13">
        <f t="shared" si="101"/>
        <v>0.3777081595201025</v>
      </c>
      <c r="AF70" s="13">
        <f t="shared" si="102"/>
        <v>0.92592469792739451</v>
      </c>
      <c r="AG70" s="11">
        <f t="shared" si="103"/>
        <v>22.191792846107386</v>
      </c>
      <c r="AH70" s="13">
        <f t="shared" si="104"/>
        <v>4.0032042715821339</v>
      </c>
      <c r="AI70" s="11">
        <f t="shared" si="105"/>
        <v>321.40819994574611</v>
      </c>
      <c r="AJ70" s="6">
        <f t="shared" si="106"/>
        <v>0.9212135010335496</v>
      </c>
      <c r="AK70" s="13">
        <f t="shared" si="107"/>
        <v>47.801612578898343</v>
      </c>
      <c r="AL70" s="6">
        <f t="shared" si="108"/>
        <v>0.61746408232001504</v>
      </c>
      <c r="AM70" s="6">
        <f t="shared" si="109"/>
        <v>47.184148496578331</v>
      </c>
      <c r="AN70" s="11">
        <f t="shared" si="110"/>
        <v>174.97871333483999</v>
      </c>
      <c r="AO70" s="6">
        <f t="shared" si="111"/>
        <v>173.17461264217806</v>
      </c>
      <c r="AP70" s="6">
        <f t="shared" si="112"/>
        <v>110.71265413748307</v>
      </c>
      <c r="AQ70" s="8">
        <f t="shared" si="113"/>
        <v>69.142591773021024</v>
      </c>
      <c r="AR70" s="109">
        <f t="shared" si="114"/>
        <v>-0.62376774219617559</v>
      </c>
      <c r="AS70" s="109">
        <f t="shared" si="115"/>
        <v>0.3703676297963544</v>
      </c>
      <c r="AT70" s="109">
        <f t="shared" si="116"/>
        <v>300.70009830036776</v>
      </c>
      <c r="AU70" s="10">
        <f t="shared" si="117"/>
        <v>396649.33055575105</v>
      </c>
      <c r="AV70" s="8">
        <f t="shared" si="118"/>
        <v>30.125607103137778</v>
      </c>
      <c r="AW70" s="12"/>
      <c r="AX70" s="110">
        <f t="shared" si="119"/>
        <v>120.7</v>
      </c>
      <c r="AY70" s="111">
        <f t="shared" si="120"/>
        <v>0</v>
      </c>
      <c r="AZ70" s="12"/>
      <c r="BA70" s="14">
        <f t="shared" si="127"/>
        <v>47.2</v>
      </c>
      <c r="BB70" s="112">
        <f t="shared" si="121"/>
        <v>0</v>
      </c>
      <c r="BC70" s="112">
        <f t="shared" si="122"/>
        <v>0</v>
      </c>
      <c r="BD70" s="12"/>
      <c r="BE70" s="111">
        <f t="shared" si="123"/>
        <v>0</v>
      </c>
      <c r="BF70" s="12"/>
    </row>
    <row r="71" spans="1:58">
      <c r="A71">
        <f t="shared" si="76"/>
        <v>1</v>
      </c>
      <c r="B71" s="106">
        <v>4.72222222222222E-2</v>
      </c>
      <c r="C71" s="6">
        <f t="shared" si="77"/>
        <v>1.1333333333333329</v>
      </c>
      <c r="D71" s="7">
        <f t="shared" si="124"/>
        <v>16</v>
      </c>
      <c r="E71" s="7">
        <f t="shared" si="125"/>
        <v>9</v>
      </c>
      <c r="F71" s="7">
        <f t="shared" si="126"/>
        <v>2022</v>
      </c>
      <c r="G71" s="12"/>
      <c r="H71" s="101">
        <f t="shared" si="78"/>
        <v>47.314362659054964</v>
      </c>
      <c r="I71" s="102">
        <f t="shared" si="79"/>
        <v>47.329934375219779</v>
      </c>
      <c r="J71" s="101">
        <f t="shared" si="80"/>
        <v>67.795789565122206</v>
      </c>
      <c r="K71" s="101">
        <f t="shared" si="81"/>
        <v>120.97328789382908</v>
      </c>
      <c r="L71" s="11">
        <f t="shared" si="82"/>
        <v>2459838.5472222222</v>
      </c>
      <c r="M71" s="108">
        <f t="shared" si="83"/>
        <v>0.22706494790478307</v>
      </c>
      <c r="N71" s="11">
        <f t="shared" si="84"/>
        <v>21.706948481500149</v>
      </c>
      <c r="O71" s="5">
        <f t="shared" si="85"/>
        <v>0.15939502086206403</v>
      </c>
      <c r="P71" s="11">
        <f t="shared" si="86"/>
        <v>18288.29619832764</v>
      </c>
      <c r="Q71" s="6">
        <f t="shared" si="87"/>
        <v>2.2706547135076542</v>
      </c>
      <c r="R71" s="13">
        <f t="shared" si="88"/>
        <v>4.3921260156976203</v>
      </c>
      <c r="S71" s="13">
        <f t="shared" si="89"/>
        <v>4.2307359443520722</v>
      </c>
      <c r="T71" s="13">
        <f t="shared" si="90"/>
        <v>0.20091842172230376</v>
      </c>
      <c r="U71" s="13">
        <f t="shared" si="91"/>
        <v>0.28787432109676114</v>
      </c>
      <c r="V71" s="13">
        <f t="shared" si="92"/>
        <v>-8.2605534669818415</v>
      </c>
      <c r="W71" s="8">
        <f t="shared" si="93"/>
        <v>410.16275418078379</v>
      </c>
      <c r="X71" s="13">
        <f t="shared" si="94"/>
        <v>1.0901726151294318</v>
      </c>
      <c r="Y71" s="11">
        <f t="shared" si="95"/>
        <v>62.462289787656275</v>
      </c>
      <c r="Z71" s="13">
        <f t="shared" si="96"/>
        <v>2.7480511073705027E-2</v>
      </c>
      <c r="AA71" s="13">
        <f t="shared" si="97"/>
        <v>0.46215775404274162</v>
      </c>
      <c r="AB71" s="13">
        <f t="shared" si="98"/>
        <v>0.88637194335580138</v>
      </c>
      <c r="AC71" s="13">
        <f t="shared" si="99"/>
        <v>2.7477052422498215E-2</v>
      </c>
      <c r="AD71" s="13">
        <f t="shared" si="100"/>
        <v>0.80232002457637153</v>
      </c>
      <c r="AE71" s="13">
        <f t="shared" si="101"/>
        <v>0.37774699011632012</v>
      </c>
      <c r="AF71" s="13">
        <f t="shared" si="102"/>
        <v>0.92590885699298764</v>
      </c>
      <c r="AG71" s="11">
        <f t="shared" si="103"/>
        <v>22.194195685469499</v>
      </c>
      <c r="AH71" s="13">
        <f t="shared" si="104"/>
        <v>4.0037939269122882</v>
      </c>
      <c r="AI71" s="11">
        <f t="shared" si="105"/>
        <v>321.65003957781585</v>
      </c>
      <c r="AJ71" s="6">
        <f t="shared" si="106"/>
        <v>0.9212067743402409</v>
      </c>
      <c r="AK71" s="13">
        <f t="shared" si="107"/>
        <v>47.930291180172233</v>
      </c>
      <c r="AL71" s="6">
        <f t="shared" si="108"/>
        <v>0.61592852111726892</v>
      </c>
      <c r="AM71" s="6">
        <f t="shared" si="109"/>
        <v>47.314362659054964</v>
      </c>
      <c r="AN71" s="11">
        <f t="shared" si="110"/>
        <v>174.97939781213609</v>
      </c>
      <c r="AO71" s="6">
        <f t="shared" si="111"/>
        <v>173.17528954922213</v>
      </c>
      <c r="AP71" s="6">
        <f t="shared" si="112"/>
        <v>110.70481997775893</v>
      </c>
      <c r="AQ71" s="8">
        <f t="shared" si="113"/>
        <v>69.150418450147171</v>
      </c>
      <c r="AR71" s="109">
        <f t="shared" si="114"/>
        <v>-0.62046310057078147</v>
      </c>
      <c r="AS71" s="109">
        <f t="shared" si="115"/>
        <v>0.3724182485218549</v>
      </c>
      <c r="AT71" s="109">
        <f t="shared" si="116"/>
        <v>300.97328789382908</v>
      </c>
      <c r="AU71" s="10">
        <f t="shared" si="117"/>
        <v>396652.27077798254</v>
      </c>
      <c r="AV71" s="8">
        <f t="shared" si="118"/>
        <v>30.125383805676282</v>
      </c>
      <c r="AW71" s="12"/>
      <c r="AX71" s="110">
        <f t="shared" si="119"/>
        <v>121</v>
      </c>
      <c r="AY71" s="111">
        <f t="shared" si="120"/>
        <v>0</v>
      </c>
      <c r="AZ71" s="12"/>
      <c r="BA71" s="14">
        <f t="shared" si="127"/>
        <v>47.3</v>
      </c>
      <c r="BB71" s="112">
        <f t="shared" si="121"/>
        <v>0</v>
      </c>
      <c r="BC71" s="112">
        <f t="shared" si="122"/>
        <v>0</v>
      </c>
      <c r="BD71" s="12"/>
      <c r="BE71" s="111">
        <f t="shared" si="123"/>
        <v>0</v>
      </c>
      <c r="BF71" s="12"/>
    </row>
    <row r="72" spans="1:58">
      <c r="A72">
        <f t="shared" si="76"/>
        <v>1</v>
      </c>
      <c r="B72" s="106">
        <v>4.7916666666666698E-2</v>
      </c>
      <c r="C72" s="6">
        <f t="shared" si="77"/>
        <v>1.1500000000000008</v>
      </c>
      <c r="D72" s="7">
        <f t="shared" si="124"/>
        <v>16</v>
      </c>
      <c r="E72" s="7">
        <f t="shared" si="125"/>
        <v>9</v>
      </c>
      <c r="F72" s="7">
        <f t="shared" si="126"/>
        <v>2022</v>
      </c>
      <c r="G72" s="12"/>
      <c r="H72" s="101">
        <f t="shared" si="78"/>
        <v>47.444214963139821</v>
      </c>
      <c r="I72" s="102">
        <f t="shared" si="79"/>
        <v>47.459716235874311</v>
      </c>
      <c r="J72" s="101">
        <f t="shared" si="80"/>
        <v>67.789406684551096</v>
      </c>
      <c r="K72" s="101">
        <f t="shared" si="81"/>
        <v>121.2475274385684</v>
      </c>
      <c r="L72" s="11">
        <f t="shared" si="82"/>
        <v>2459838.5479166666</v>
      </c>
      <c r="M72" s="108">
        <f t="shared" si="83"/>
        <v>0.22706496691763461</v>
      </c>
      <c r="N72" s="11">
        <f t="shared" si="84"/>
        <v>21.957632943987846</v>
      </c>
      <c r="O72" s="5">
        <f t="shared" si="85"/>
        <v>0.15942043829198838</v>
      </c>
      <c r="P72" s="11">
        <f t="shared" si="86"/>
        <v>18285.979512016329</v>
      </c>
      <c r="Q72" s="6">
        <f t="shared" si="87"/>
        <v>2.2708130656811583</v>
      </c>
      <c r="R72" s="13">
        <f t="shared" si="88"/>
        <v>4.3921379615092961</v>
      </c>
      <c r="S72" s="13">
        <f t="shared" si="89"/>
        <v>4.2308837003917041</v>
      </c>
      <c r="T72" s="13">
        <f t="shared" si="90"/>
        <v>0.20107876596199925</v>
      </c>
      <c r="U72" s="13">
        <f t="shared" si="91"/>
        <v>0.28802401335015737</v>
      </c>
      <c r="V72" s="13">
        <f t="shared" si="92"/>
        <v>-8.2606886348214097</v>
      </c>
      <c r="W72" s="8">
        <f t="shared" si="93"/>
        <v>410.12636513296502</v>
      </c>
      <c r="X72" s="13">
        <f t="shared" si="94"/>
        <v>1.0903210859394932</v>
      </c>
      <c r="Y72" s="11">
        <f t="shared" si="95"/>
        <v>62.470796538453683</v>
      </c>
      <c r="Z72" s="13">
        <f t="shared" si="96"/>
        <v>2.7493221778965266E-2</v>
      </c>
      <c r="AA72" s="13">
        <f t="shared" si="97"/>
        <v>0.46202598712681525</v>
      </c>
      <c r="AB72" s="13">
        <f t="shared" si="98"/>
        <v>0.8864402407419506</v>
      </c>
      <c r="AC72" s="13">
        <f t="shared" si="99"/>
        <v>2.7489758326414919E-2</v>
      </c>
      <c r="AD72" s="13">
        <f t="shared" si="100"/>
        <v>0.80237763408111729</v>
      </c>
      <c r="AE72" s="13">
        <f t="shared" si="101"/>
        <v>0.37778581173183395</v>
      </c>
      <c r="AF72" s="13">
        <f t="shared" si="102"/>
        <v>0.92589301782339806</v>
      </c>
      <c r="AG72" s="11">
        <f t="shared" si="103"/>
        <v>22.19659801020277</v>
      </c>
      <c r="AH72" s="13">
        <f t="shared" si="104"/>
        <v>4.0043835932064775</v>
      </c>
      <c r="AI72" s="11">
        <f t="shared" si="105"/>
        <v>321.89187904589068</v>
      </c>
      <c r="AJ72" s="6">
        <f t="shared" si="106"/>
        <v>0.92120004881835549</v>
      </c>
      <c r="AK72" s="13">
        <f t="shared" si="107"/>
        <v>48.058609143824192</v>
      </c>
      <c r="AL72" s="6">
        <f t="shared" si="108"/>
        <v>0.61439418068437235</v>
      </c>
      <c r="AM72" s="6">
        <f t="shared" si="109"/>
        <v>47.444214963139821</v>
      </c>
      <c r="AN72" s="11">
        <f t="shared" si="110"/>
        <v>174.98008228943036</v>
      </c>
      <c r="AO72" s="6">
        <f t="shared" si="111"/>
        <v>173.17596645651653</v>
      </c>
      <c r="AP72" s="6">
        <f t="shared" si="112"/>
        <v>110.69698594795719</v>
      </c>
      <c r="AQ72" s="8">
        <f t="shared" si="113"/>
        <v>69.158245000182418</v>
      </c>
      <c r="AR72" s="109">
        <f t="shared" si="114"/>
        <v>-0.61714740705664073</v>
      </c>
      <c r="AS72" s="109">
        <f t="shared" si="115"/>
        <v>0.37445780142383767</v>
      </c>
      <c r="AT72" s="109">
        <f t="shared" si="116"/>
        <v>301.2475274385684</v>
      </c>
      <c r="AU72" s="10">
        <f t="shared" si="117"/>
        <v>396655.21055988822</v>
      </c>
      <c r="AV72" s="8">
        <f t="shared" si="118"/>
        <v>30.125160544965073</v>
      </c>
      <c r="AW72" s="12"/>
      <c r="AX72" s="110">
        <f t="shared" si="119"/>
        <v>121.2</v>
      </c>
      <c r="AY72" s="111">
        <f t="shared" si="120"/>
        <v>0</v>
      </c>
      <c r="AZ72" s="12"/>
      <c r="BA72" s="14">
        <f t="shared" si="127"/>
        <v>47.5</v>
      </c>
      <c r="BB72" s="112">
        <f t="shared" si="121"/>
        <v>0</v>
      </c>
      <c r="BC72" s="112">
        <f t="shared" si="122"/>
        <v>0</v>
      </c>
      <c r="BD72" s="12"/>
      <c r="BE72" s="111">
        <f t="shared" si="123"/>
        <v>0</v>
      </c>
      <c r="BF72" s="12"/>
    </row>
    <row r="73" spans="1:58">
      <c r="A73">
        <f t="shared" si="76"/>
        <v>1</v>
      </c>
      <c r="B73" s="106">
        <v>4.8611111111111098E-2</v>
      </c>
      <c r="C73" s="6">
        <f t="shared" si="77"/>
        <v>1.1666666666666663</v>
      </c>
      <c r="D73" s="7">
        <f t="shared" si="124"/>
        <v>16</v>
      </c>
      <c r="E73" s="7">
        <f t="shared" si="125"/>
        <v>9</v>
      </c>
      <c r="F73" s="7">
        <f t="shared" si="126"/>
        <v>2022</v>
      </c>
      <c r="G73" s="12"/>
      <c r="H73" s="101">
        <f t="shared" si="78"/>
        <v>47.573701047053</v>
      </c>
      <c r="I73" s="102">
        <f t="shared" si="79"/>
        <v>47.589132361982386</v>
      </c>
      <c r="J73" s="101">
        <f t="shared" si="80"/>
        <v>67.783023575665851</v>
      </c>
      <c r="K73" s="101">
        <f t="shared" si="81"/>
        <v>121.52282451603537</v>
      </c>
      <c r="L73" s="11">
        <f t="shared" si="82"/>
        <v>2459838.548611111</v>
      </c>
      <c r="M73" s="108">
        <f t="shared" si="83"/>
        <v>0.22706498593048619</v>
      </c>
      <c r="N73" s="11">
        <f t="shared" si="84"/>
        <v>22.208317406475544</v>
      </c>
      <c r="O73" s="5">
        <f t="shared" si="85"/>
        <v>0.15944585572191272</v>
      </c>
      <c r="P73" s="11">
        <f t="shared" si="86"/>
        <v>18283.662369212725</v>
      </c>
      <c r="Q73" s="6">
        <f t="shared" si="87"/>
        <v>2.2709714178550189</v>
      </c>
      <c r="R73" s="13">
        <f t="shared" si="88"/>
        <v>4.3921499073209942</v>
      </c>
      <c r="S73" s="13">
        <f t="shared" si="89"/>
        <v>4.2310314564316931</v>
      </c>
      <c r="T73" s="13">
        <f t="shared" si="90"/>
        <v>0.20123911020205187</v>
      </c>
      <c r="U73" s="13">
        <f t="shared" si="91"/>
        <v>0.28817370331072845</v>
      </c>
      <c r="V73" s="13">
        <f t="shared" si="92"/>
        <v>-8.260823802661335</v>
      </c>
      <c r="W73" s="8">
        <f t="shared" si="93"/>
        <v>410.08997046239938</v>
      </c>
      <c r="X73" s="13">
        <f t="shared" si="94"/>
        <v>1.0904695545364174</v>
      </c>
      <c r="Y73" s="11">
        <f t="shared" si="95"/>
        <v>62.479303162447671</v>
      </c>
      <c r="Z73" s="13">
        <f t="shared" si="96"/>
        <v>2.7505931688080319E-2</v>
      </c>
      <c r="AA73" s="13">
        <f t="shared" si="97"/>
        <v>0.46189421201562597</v>
      </c>
      <c r="AB73" s="13">
        <f t="shared" si="98"/>
        <v>0.88650851739379422</v>
      </c>
      <c r="AC73" s="13">
        <f t="shared" si="99"/>
        <v>2.7502463430046292E-2</v>
      </c>
      <c r="AD73" s="13">
        <f t="shared" si="100"/>
        <v>0.80243522488038355</v>
      </c>
      <c r="AE73" s="13">
        <f t="shared" si="101"/>
        <v>0.37782462436642794</v>
      </c>
      <c r="AF73" s="13">
        <f t="shared" si="102"/>
        <v>0.92587718041993428</v>
      </c>
      <c r="AG73" s="11">
        <f t="shared" si="103"/>
        <v>22.198999820271645</v>
      </c>
      <c r="AH73" s="13">
        <f t="shared" si="104"/>
        <v>4.0049732704659036</v>
      </c>
      <c r="AI73" s="11">
        <f t="shared" si="105"/>
        <v>322.13371834948697</v>
      </c>
      <c r="AJ73" s="6">
        <f t="shared" si="106"/>
        <v>0.92119332446800906</v>
      </c>
      <c r="AK73" s="13">
        <f t="shared" si="107"/>
        <v>48.186562192873787</v>
      </c>
      <c r="AL73" s="6">
        <f t="shared" si="108"/>
        <v>0.61286114582078366</v>
      </c>
      <c r="AM73" s="6">
        <f t="shared" si="109"/>
        <v>47.573701047053</v>
      </c>
      <c r="AN73" s="11">
        <f t="shared" si="110"/>
        <v>174.98076676672645</v>
      </c>
      <c r="AO73" s="6">
        <f t="shared" si="111"/>
        <v>173.17664336406492</v>
      </c>
      <c r="AP73" s="6">
        <f t="shared" si="112"/>
        <v>110.6891520480383</v>
      </c>
      <c r="AQ73" s="8">
        <f t="shared" si="113"/>
        <v>69.166071423166287</v>
      </c>
      <c r="AR73" s="109">
        <f t="shared" si="114"/>
        <v>-0.61382072075500027</v>
      </c>
      <c r="AS73" s="109">
        <f t="shared" si="115"/>
        <v>0.37648625165352345</v>
      </c>
      <c r="AT73" s="109">
        <f t="shared" si="116"/>
        <v>301.52282451603537</v>
      </c>
      <c r="AU73" s="10">
        <f t="shared" si="117"/>
        <v>396658.14990139072</v>
      </c>
      <c r="AV73" s="8">
        <f t="shared" si="118"/>
        <v>30.124937321008467</v>
      </c>
      <c r="AW73" s="12"/>
      <c r="AX73" s="110">
        <f t="shared" si="119"/>
        <v>121.5</v>
      </c>
      <c r="AY73" s="111">
        <f t="shared" si="120"/>
        <v>0</v>
      </c>
      <c r="AZ73" s="12"/>
      <c r="BA73" s="14">
        <f t="shared" si="127"/>
        <v>47.6</v>
      </c>
      <c r="BB73" s="112">
        <f t="shared" si="121"/>
        <v>0</v>
      </c>
      <c r="BC73" s="112">
        <f t="shared" si="122"/>
        <v>0</v>
      </c>
      <c r="BD73" s="12"/>
      <c r="BE73" s="111">
        <f t="shared" si="123"/>
        <v>0</v>
      </c>
      <c r="BF73" s="12"/>
    </row>
    <row r="74" spans="1:58">
      <c r="A74">
        <f t="shared" si="76"/>
        <v>1</v>
      </c>
      <c r="B74" s="106">
        <v>4.9305555555555602E-2</v>
      </c>
      <c r="C74" s="6">
        <f t="shared" si="77"/>
        <v>1.1833333333333345</v>
      </c>
      <c r="D74" s="7">
        <f t="shared" si="124"/>
        <v>16</v>
      </c>
      <c r="E74" s="7">
        <f t="shared" si="125"/>
        <v>9</v>
      </c>
      <c r="F74" s="7">
        <f t="shared" si="126"/>
        <v>2022</v>
      </c>
      <c r="G74" s="12"/>
      <c r="H74" s="101">
        <f t="shared" si="78"/>
        <v>47.702816513334</v>
      </c>
      <c r="I74" s="102">
        <f t="shared" si="79"/>
        <v>47.718178353578622</v>
      </c>
      <c r="J74" s="101">
        <f t="shared" si="80"/>
        <v>67.776640238575141</v>
      </c>
      <c r="K74" s="101">
        <f t="shared" si="81"/>
        <v>121.79918670687726</v>
      </c>
      <c r="L74" s="11">
        <f t="shared" si="82"/>
        <v>2459838.5493055554</v>
      </c>
      <c r="M74" s="108">
        <f t="shared" si="83"/>
        <v>0.22706500494333773</v>
      </c>
      <c r="N74" s="11">
        <f t="shared" si="84"/>
        <v>22.459001868963242</v>
      </c>
      <c r="O74" s="5">
        <f t="shared" si="85"/>
        <v>0.15947127315183707</v>
      </c>
      <c r="P74" s="11">
        <f t="shared" si="86"/>
        <v>18281.344770034073</v>
      </c>
      <c r="Q74" s="6">
        <f t="shared" si="87"/>
        <v>2.2711297700285225</v>
      </c>
      <c r="R74" s="13">
        <f t="shared" si="88"/>
        <v>4.3921618531326923</v>
      </c>
      <c r="S74" s="13">
        <f t="shared" si="89"/>
        <v>4.2311792124716829</v>
      </c>
      <c r="T74" s="13">
        <f t="shared" si="90"/>
        <v>0.20139945444210453</v>
      </c>
      <c r="U74" s="13">
        <f t="shared" si="91"/>
        <v>0.28832339097862397</v>
      </c>
      <c r="V74" s="13">
        <f t="shared" si="92"/>
        <v>-8.260958970501262</v>
      </c>
      <c r="W74" s="8">
        <f t="shared" si="93"/>
        <v>410.05357017014234</v>
      </c>
      <c r="X74" s="13">
        <f t="shared" si="94"/>
        <v>1.090618020920773</v>
      </c>
      <c r="Y74" s="11">
        <f t="shared" si="95"/>
        <v>62.487809659670809</v>
      </c>
      <c r="Z74" s="13">
        <f t="shared" si="96"/>
        <v>2.751864080080569E-2</v>
      </c>
      <c r="AA74" s="13">
        <f t="shared" si="97"/>
        <v>0.46176242871210704</v>
      </c>
      <c r="AB74" s="13">
        <f t="shared" si="98"/>
        <v>0.88657677331098239</v>
      </c>
      <c r="AC74" s="13">
        <f t="shared" si="99"/>
        <v>2.7515167733146707E-2</v>
      </c>
      <c r="AD74" s="13">
        <f t="shared" si="100"/>
        <v>0.80249279697394738</v>
      </c>
      <c r="AE74" s="13">
        <f t="shared" si="101"/>
        <v>0.37786342801973732</v>
      </c>
      <c r="AF74" s="13">
        <f t="shared" si="102"/>
        <v>0.92586134478396542</v>
      </c>
      <c r="AG74" s="11">
        <f t="shared" si="103"/>
        <v>22.201401115631363</v>
      </c>
      <c r="AH74" s="13">
        <f t="shared" si="104"/>
        <v>4.005562958690863</v>
      </c>
      <c r="AI74" s="11">
        <f t="shared" si="105"/>
        <v>322.37555748860029</v>
      </c>
      <c r="AJ74" s="6">
        <f t="shared" si="106"/>
        <v>0.92118660128937546</v>
      </c>
      <c r="AK74" s="13">
        <f t="shared" si="107"/>
        <v>48.314146015297517</v>
      </c>
      <c r="AL74" s="6">
        <f t="shared" si="108"/>
        <v>0.61132950196351621</v>
      </c>
      <c r="AM74" s="6">
        <f t="shared" si="109"/>
        <v>47.702816513334</v>
      </c>
      <c r="AN74" s="11">
        <f t="shared" si="110"/>
        <v>174.98145124402072</v>
      </c>
      <c r="AO74" s="6">
        <f t="shared" si="111"/>
        <v>173.17732027186364</v>
      </c>
      <c r="AP74" s="6">
        <f t="shared" si="112"/>
        <v>110.68131827796967</v>
      </c>
      <c r="AQ74" s="8">
        <f t="shared" si="113"/>
        <v>69.173897719131347</v>
      </c>
      <c r="AR74" s="109">
        <f t="shared" si="114"/>
        <v>-0.61048310095621883</v>
      </c>
      <c r="AS74" s="109">
        <f t="shared" si="115"/>
        <v>0.37850356256440509</v>
      </c>
      <c r="AT74" s="109">
        <f t="shared" si="116"/>
        <v>301.79918670687726</v>
      </c>
      <c r="AU74" s="10">
        <f t="shared" si="117"/>
        <v>396661.08880238724</v>
      </c>
      <c r="AV74" s="8">
        <f t="shared" si="118"/>
        <v>30.124714133812727</v>
      </c>
      <c r="AW74" s="12"/>
      <c r="AX74" s="110">
        <f t="shared" si="119"/>
        <v>121.8</v>
      </c>
      <c r="AY74" s="111">
        <f t="shared" si="120"/>
        <v>0</v>
      </c>
      <c r="AZ74" s="12"/>
      <c r="BA74" s="14">
        <f t="shared" si="127"/>
        <v>47.7</v>
      </c>
      <c r="BB74" s="112">
        <f t="shared" si="121"/>
        <v>0</v>
      </c>
      <c r="BC74" s="112">
        <f t="shared" si="122"/>
        <v>0</v>
      </c>
      <c r="BD74" s="12"/>
      <c r="BE74" s="111">
        <f t="shared" si="123"/>
        <v>0</v>
      </c>
      <c r="BF74" s="12"/>
    </row>
    <row r="75" spans="1:58">
      <c r="A75">
        <f t="shared" si="76"/>
        <v>1</v>
      </c>
      <c r="B75" s="106">
        <v>0.05</v>
      </c>
      <c r="C75" s="6">
        <f t="shared" si="77"/>
        <v>1.2000000000000002</v>
      </c>
      <c r="D75" s="7">
        <f t="shared" si="124"/>
        <v>16</v>
      </c>
      <c r="E75" s="7">
        <f t="shared" si="125"/>
        <v>9</v>
      </c>
      <c r="F75" s="7">
        <f t="shared" si="126"/>
        <v>2022</v>
      </c>
      <c r="G75" s="12"/>
      <c r="H75" s="101">
        <f t="shared" si="78"/>
        <v>47.831556928402293</v>
      </c>
      <c r="I75" s="102">
        <f t="shared" si="79"/>
        <v>47.84684977463224</v>
      </c>
      <c r="J75" s="101">
        <f t="shared" si="80"/>
        <v>67.770256673382761</v>
      </c>
      <c r="K75" s="101">
        <f t="shared" si="81"/>
        <v>122.07662158866844</v>
      </c>
      <c r="L75" s="11">
        <f t="shared" si="82"/>
        <v>2459838.5499999998</v>
      </c>
      <c r="M75" s="108">
        <f t="shared" si="83"/>
        <v>0.2270650239561893</v>
      </c>
      <c r="N75" s="11">
        <f t="shared" si="84"/>
        <v>22.709686331450939</v>
      </c>
      <c r="O75" s="5">
        <f t="shared" si="85"/>
        <v>0.15949669058181826</v>
      </c>
      <c r="P75" s="11">
        <f t="shared" si="86"/>
        <v>18279.026714571879</v>
      </c>
      <c r="Q75" s="6">
        <f t="shared" si="87"/>
        <v>2.2712881222023835</v>
      </c>
      <c r="R75" s="13">
        <f t="shared" si="88"/>
        <v>4.3921737989443903</v>
      </c>
      <c r="S75" s="13">
        <f t="shared" si="89"/>
        <v>4.2313269685116719</v>
      </c>
      <c r="T75" s="13">
        <f t="shared" si="90"/>
        <v>0.20155979868215715</v>
      </c>
      <c r="U75" s="13">
        <f t="shared" si="91"/>
        <v>0.28847307635422687</v>
      </c>
      <c r="V75" s="13">
        <f t="shared" si="92"/>
        <v>-8.2610941383411873</v>
      </c>
      <c r="W75" s="8">
        <f t="shared" si="93"/>
        <v>410.01716425717558</v>
      </c>
      <c r="X75" s="13">
        <f t="shared" si="94"/>
        <v>1.0907664850933607</v>
      </c>
      <c r="Y75" s="11">
        <f t="shared" si="95"/>
        <v>62.496316030168991</v>
      </c>
      <c r="Z75" s="13">
        <f t="shared" si="96"/>
        <v>2.7531349116916671E-2</v>
      </c>
      <c r="AA75" s="13">
        <f t="shared" si="97"/>
        <v>0.46163063721898551</v>
      </c>
      <c r="AB75" s="13">
        <f t="shared" si="98"/>
        <v>0.88664500849327277</v>
      </c>
      <c r="AC75" s="13">
        <f t="shared" si="99"/>
        <v>2.7527871235490328E-2</v>
      </c>
      <c r="AD75" s="13">
        <f t="shared" si="100"/>
        <v>0.80255035036167588</v>
      </c>
      <c r="AE75" s="13">
        <f t="shared" si="101"/>
        <v>0.37790222269145862</v>
      </c>
      <c r="AF75" s="13">
        <f t="shared" si="102"/>
        <v>0.92584551091683498</v>
      </c>
      <c r="AG75" s="11">
        <f t="shared" si="103"/>
        <v>22.203801896240947</v>
      </c>
      <c r="AH75" s="13">
        <f t="shared" si="104"/>
        <v>4.0061526578825708</v>
      </c>
      <c r="AI75" s="11">
        <f t="shared" si="105"/>
        <v>322.6173964632124</v>
      </c>
      <c r="AJ75" s="6">
        <f t="shared" si="106"/>
        <v>0.92117987928257705</v>
      </c>
      <c r="AK75" s="13">
        <f t="shared" si="107"/>
        <v>48.44135626359369</v>
      </c>
      <c r="AL75" s="6">
        <f t="shared" si="108"/>
        <v>0.60979933519139595</v>
      </c>
      <c r="AM75" s="6">
        <f t="shared" si="109"/>
        <v>47.831556928402293</v>
      </c>
      <c r="AN75" s="11">
        <f t="shared" si="110"/>
        <v>174.98213572131681</v>
      </c>
      <c r="AO75" s="6">
        <f t="shared" si="111"/>
        <v>173.17799717991633</v>
      </c>
      <c r="AP75" s="6">
        <f t="shared" si="112"/>
        <v>110.67348463771266</v>
      </c>
      <c r="AQ75" s="8">
        <f t="shared" si="113"/>
        <v>69.181723888116196</v>
      </c>
      <c r="AR75" s="109">
        <f t="shared" si="114"/>
        <v>-0.6071346071454331</v>
      </c>
      <c r="AS75" s="109">
        <f t="shared" si="115"/>
        <v>0.38050969770849219</v>
      </c>
      <c r="AT75" s="109">
        <f t="shared" si="116"/>
        <v>302.07662158866844</v>
      </c>
      <c r="AU75" s="10">
        <f t="shared" si="117"/>
        <v>396664.02726279723</v>
      </c>
      <c r="AV75" s="8">
        <f t="shared" si="118"/>
        <v>30.124490983382376</v>
      </c>
      <c r="AW75" s="12"/>
      <c r="AX75" s="110">
        <f t="shared" si="119"/>
        <v>122.1</v>
      </c>
      <c r="AY75" s="111">
        <f t="shared" si="120"/>
        <v>0</v>
      </c>
      <c r="AZ75" s="12"/>
      <c r="BA75" s="14">
        <f t="shared" si="127"/>
        <v>47.8</v>
      </c>
      <c r="BB75" s="112">
        <f t="shared" si="121"/>
        <v>0</v>
      </c>
      <c r="BC75" s="112">
        <f t="shared" si="122"/>
        <v>0</v>
      </c>
      <c r="BD75" s="12"/>
      <c r="BE75" s="111">
        <f t="shared" si="123"/>
        <v>0</v>
      </c>
      <c r="BF75" s="12"/>
    </row>
    <row r="76" spans="1:58">
      <c r="A76">
        <f t="shared" si="76"/>
        <v>1</v>
      </c>
      <c r="B76" s="106">
        <v>5.0694444444444403E-2</v>
      </c>
      <c r="C76" s="6">
        <f t="shared" si="77"/>
        <v>1.2166666666666657</v>
      </c>
      <c r="D76" s="7">
        <f t="shared" si="124"/>
        <v>16</v>
      </c>
      <c r="E76" s="7">
        <f t="shared" si="125"/>
        <v>9</v>
      </c>
      <c r="F76" s="7">
        <f t="shared" si="126"/>
        <v>2022</v>
      </c>
      <c r="G76" s="12"/>
      <c r="H76" s="101">
        <f t="shared" si="78"/>
        <v>47.959917822156001</v>
      </c>
      <c r="I76" s="102">
        <f t="shared" si="79"/>
        <v>47.975142152645333</v>
      </c>
      <c r="J76" s="101">
        <f t="shared" si="80"/>
        <v>67.763872880232285</v>
      </c>
      <c r="K76" s="101">
        <f t="shared" si="81"/>
        <v>122.3551367337144</v>
      </c>
      <c r="L76" s="11">
        <f t="shared" si="82"/>
        <v>2459838.5506944442</v>
      </c>
      <c r="M76" s="108">
        <f t="shared" si="83"/>
        <v>0.22706504296904084</v>
      </c>
      <c r="N76" s="11">
        <f t="shared" si="84"/>
        <v>22.960370793472975</v>
      </c>
      <c r="O76" s="5">
        <f t="shared" si="85"/>
        <v>0.1595221080117426</v>
      </c>
      <c r="P76" s="11">
        <f t="shared" si="86"/>
        <v>18276.708202936556</v>
      </c>
      <c r="Q76" s="6">
        <f t="shared" si="87"/>
        <v>2.2714464743762441</v>
      </c>
      <c r="R76" s="13">
        <f t="shared" si="88"/>
        <v>4.3921857447560884</v>
      </c>
      <c r="S76" s="13">
        <f t="shared" si="89"/>
        <v>4.2314747245513038</v>
      </c>
      <c r="T76" s="13">
        <f t="shared" si="90"/>
        <v>0.20172014292185261</v>
      </c>
      <c r="U76" s="13">
        <f t="shared" si="91"/>
        <v>0.28862275943765336</v>
      </c>
      <c r="V76" s="13">
        <f t="shared" si="92"/>
        <v>-8.2612293061807556</v>
      </c>
      <c r="W76" s="8">
        <f t="shared" si="93"/>
        <v>409.98075272456168</v>
      </c>
      <c r="X76" s="13">
        <f t="shared" si="94"/>
        <v>1.0909149470540014</v>
      </c>
      <c r="Y76" s="11">
        <f t="shared" si="95"/>
        <v>62.504822273931936</v>
      </c>
      <c r="Z76" s="13">
        <f t="shared" si="96"/>
        <v>2.7544056636166013E-2</v>
      </c>
      <c r="AA76" s="13">
        <f t="shared" si="97"/>
        <v>0.46149883753985738</v>
      </c>
      <c r="AB76" s="13">
        <f t="shared" si="98"/>
        <v>0.8867132229399709</v>
      </c>
      <c r="AC76" s="13">
        <f t="shared" si="99"/>
        <v>2.7540573936828783E-2</v>
      </c>
      <c r="AD76" s="13">
        <f t="shared" si="100"/>
        <v>0.80260788504303071</v>
      </c>
      <c r="AE76" s="13">
        <f t="shared" si="101"/>
        <v>0.37794100838108791</v>
      </c>
      <c r="AF76" s="13">
        <f t="shared" si="102"/>
        <v>0.92582967881996869</v>
      </c>
      <c r="AG76" s="11">
        <f t="shared" si="103"/>
        <v>22.206202162047017</v>
      </c>
      <c r="AH76" s="13">
        <f t="shared" si="104"/>
        <v>4.0067423680382932</v>
      </c>
      <c r="AI76" s="11">
        <f t="shared" si="105"/>
        <v>322.85923527289856</v>
      </c>
      <c r="AJ76" s="6">
        <f t="shared" si="106"/>
        <v>0.92117315844777548</v>
      </c>
      <c r="AK76" s="13">
        <f t="shared" si="107"/>
        <v>48.568188554384996</v>
      </c>
      <c r="AL76" s="6">
        <f t="shared" si="108"/>
        <v>0.6082707322289963</v>
      </c>
      <c r="AM76" s="6">
        <f t="shared" si="109"/>
        <v>47.959917822156001</v>
      </c>
      <c r="AN76" s="11">
        <f t="shared" si="110"/>
        <v>174.98282019861108</v>
      </c>
      <c r="AO76" s="6">
        <f t="shared" si="111"/>
        <v>173.17867408821934</v>
      </c>
      <c r="AP76" s="6">
        <f t="shared" si="112"/>
        <v>110.66565112727753</v>
      </c>
      <c r="AQ76" s="8">
        <f t="shared" si="113"/>
        <v>69.189549930110601</v>
      </c>
      <c r="AR76" s="109">
        <f t="shared" si="114"/>
        <v>-0.60377529900696691</v>
      </c>
      <c r="AS76" s="109">
        <f t="shared" si="115"/>
        <v>0.38250462083388248</v>
      </c>
      <c r="AT76" s="109">
        <f t="shared" si="116"/>
        <v>302.3551367337144</v>
      </c>
      <c r="AU76" s="10">
        <f t="shared" si="117"/>
        <v>396666.96528252302</v>
      </c>
      <c r="AV76" s="8">
        <f t="shared" si="118"/>
        <v>30.124267869723305</v>
      </c>
      <c r="AW76" s="12"/>
      <c r="AX76" s="110">
        <f t="shared" si="119"/>
        <v>122.4</v>
      </c>
      <c r="AY76" s="111">
        <f t="shared" si="120"/>
        <v>0</v>
      </c>
      <c r="AZ76" s="12"/>
      <c r="BA76" s="14">
        <f t="shared" si="127"/>
        <v>48</v>
      </c>
      <c r="BB76" s="112">
        <f t="shared" si="121"/>
        <v>0</v>
      </c>
      <c r="BC76" s="112">
        <f t="shared" si="122"/>
        <v>0</v>
      </c>
      <c r="BD76" s="12"/>
      <c r="BE76" s="111">
        <f t="shared" si="123"/>
        <v>0</v>
      </c>
      <c r="BF76" s="12"/>
    </row>
    <row r="77" spans="1:58">
      <c r="A77">
        <f t="shared" si="76"/>
        <v>1</v>
      </c>
      <c r="B77" s="106">
        <v>5.1388888888888901E-2</v>
      </c>
      <c r="C77" s="6">
        <f t="shared" si="77"/>
        <v>1.2333333333333336</v>
      </c>
      <c r="D77" s="7">
        <f t="shared" si="124"/>
        <v>16</v>
      </c>
      <c r="E77" s="7">
        <f t="shared" si="125"/>
        <v>9</v>
      </c>
      <c r="F77" s="7">
        <f t="shared" si="126"/>
        <v>2022</v>
      </c>
      <c r="G77" s="12"/>
      <c r="H77" s="101">
        <f t="shared" si="78"/>
        <v>48.087894774415759</v>
      </c>
      <c r="I77" s="102">
        <f t="shared" si="79"/>
        <v>48.103051065050209</v>
      </c>
      <c r="J77" s="101">
        <f t="shared" si="80"/>
        <v>67.757488854940178</v>
      </c>
      <c r="K77" s="101">
        <f t="shared" si="81"/>
        <v>122.6347398970974</v>
      </c>
      <c r="L77" s="11">
        <f t="shared" si="82"/>
        <v>2459838.5513888891</v>
      </c>
      <c r="M77" s="108">
        <f t="shared" si="83"/>
        <v>0.22706506198190515</v>
      </c>
      <c r="N77" s="11">
        <f t="shared" si="84"/>
        <v>23.211055424064398</v>
      </c>
      <c r="O77" s="5">
        <f t="shared" si="85"/>
        <v>0.15954752545871997</v>
      </c>
      <c r="P77" s="11">
        <f t="shared" si="86"/>
        <v>18274.389233685164</v>
      </c>
      <c r="Q77" s="6">
        <f t="shared" si="87"/>
        <v>2.2716048266561808</v>
      </c>
      <c r="R77" s="13">
        <f t="shared" si="88"/>
        <v>4.3921976905758005</v>
      </c>
      <c r="S77" s="13">
        <f t="shared" si="89"/>
        <v>4.2316224806905831</v>
      </c>
      <c r="T77" s="13">
        <f t="shared" si="90"/>
        <v>0.20188048726940974</v>
      </c>
      <c r="U77" s="13">
        <f t="shared" si="91"/>
        <v>0.28877244033045701</v>
      </c>
      <c r="V77" s="13">
        <f t="shared" si="92"/>
        <v>-8.2613644741117565</v>
      </c>
      <c r="W77" s="8">
        <f t="shared" si="93"/>
        <v>409.94433554850519</v>
      </c>
      <c r="X77" s="13">
        <f t="shared" si="94"/>
        <v>1.0910634069032041</v>
      </c>
      <c r="Y77" s="11">
        <f t="shared" si="95"/>
        <v>62.513328396718407</v>
      </c>
      <c r="Z77" s="13">
        <f t="shared" si="96"/>
        <v>2.7556763366916669E-2</v>
      </c>
      <c r="AA77" s="13">
        <f t="shared" si="97"/>
        <v>0.46136702958892062</v>
      </c>
      <c r="AB77" s="13">
        <f t="shared" si="98"/>
        <v>0.88678141669662691</v>
      </c>
      <c r="AC77" s="13">
        <f t="shared" si="99"/>
        <v>2.7553275845520638E-2</v>
      </c>
      <c r="AD77" s="13">
        <f t="shared" si="100"/>
        <v>0.8026654010564801</v>
      </c>
      <c r="AE77" s="13">
        <f t="shared" si="101"/>
        <v>0.3779797851144106</v>
      </c>
      <c r="AF77" s="13">
        <f t="shared" si="102"/>
        <v>0.9258138484840589</v>
      </c>
      <c r="AG77" s="11">
        <f t="shared" si="103"/>
        <v>22.208601914623159</v>
      </c>
      <c r="AH77" s="13">
        <f t="shared" si="104"/>
        <v>4.0073320895552733</v>
      </c>
      <c r="AI77" s="11">
        <f t="shared" si="105"/>
        <v>323.10107408073532</v>
      </c>
      <c r="AJ77" s="6">
        <f t="shared" si="106"/>
        <v>0.92116643878060633</v>
      </c>
      <c r="AK77" s="13">
        <f t="shared" si="107"/>
        <v>48.69463855382908</v>
      </c>
      <c r="AL77" s="6">
        <f t="shared" si="108"/>
        <v>0.60674377941332425</v>
      </c>
      <c r="AM77" s="6">
        <f t="shared" si="109"/>
        <v>48.087894774415759</v>
      </c>
      <c r="AN77" s="11">
        <f t="shared" si="110"/>
        <v>174.98350467636737</v>
      </c>
      <c r="AO77" s="6">
        <f t="shared" si="111"/>
        <v>173.17935099723147</v>
      </c>
      <c r="AP77" s="6">
        <f t="shared" si="112"/>
        <v>110.65781774136511</v>
      </c>
      <c r="AQ77" s="8">
        <f t="shared" si="113"/>
        <v>69.197375850408676</v>
      </c>
      <c r="AR77" s="109">
        <f t="shared" si="114"/>
        <v>-0.60040523413564306</v>
      </c>
      <c r="AS77" s="109">
        <f t="shared" si="115"/>
        <v>0.38448829722596911</v>
      </c>
      <c r="AT77" s="109">
        <f t="shared" si="116"/>
        <v>302.6347398970974</v>
      </c>
      <c r="AU77" s="10">
        <f t="shared" si="117"/>
        <v>396669.9028634461</v>
      </c>
      <c r="AV77" s="8">
        <f t="shared" si="118"/>
        <v>30.124044792691056</v>
      </c>
      <c r="AW77" s="12"/>
      <c r="AX77" s="110">
        <f t="shared" si="119"/>
        <v>122.6</v>
      </c>
      <c r="AY77" s="111">
        <f t="shared" si="120"/>
        <v>0</v>
      </c>
      <c r="AZ77" s="12"/>
      <c r="BA77" s="14">
        <f t="shared" si="127"/>
        <v>48.1</v>
      </c>
      <c r="BB77" s="112">
        <f t="shared" si="121"/>
        <v>0</v>
      </c>
      <c r="BC77" s="112">
        <f t="shared" si="122"/>
        <v>0</v>
      </c>
      <c r="BD77" s="12"/>
      <c r="BE77" s="111">
        <f t="shared" si="123"/>
        <v>0</v>
      </c>
      <c r="BF77" s="12"/>
    </row>
    <row r="78" spans="1:58">
      <c r="A78">
        <f t="shared" si="76"/>
        <v>1</v>
      </c>
      <c r="B78" s="106">
        <v>5.2083333333333301E-2</v>
      </c>
      <c r="C78" s="6">
        <f t="shared" si="77"/>
        <v>1.2499999999999991</v>
      </c>
      <c r="D78" s="7">
        <f t="shared" si="124"/>
        <v>16</v>
      </c>
      <c r="E78" s="7">
        <f t="shared" si="125"/>
        <v>9</v>
      </c>
      <c r="F78" s="7">
        <f t="shared" si="126"/>
        <v>2022</v>
      </c>
      <c r="G78" s="12"/>
      <c r="H78" s="101">
        <f t="shared" si="78"/>
        <v>48.215483070306306</v>
      </c>
      <c r="I78" s="102">
        <f t="shared" si="79"/>
        <v>48.230571794773397</v>
      </c>
      <c r="J78" s="101">
        <f t="shared" si="80"/>
        <v>67.751104606182253</v>
      </c>
      <c r="K78" s="101">
        <f t="shared" si="81"/>
        <v>122.91543826100184</v>
      </c>
      <c r="L78" s="11">
        <f t="shared" si="82"/>
        <v>2459838.5520833335</v>
      </c>
      <c r="M78" s="108">
        <f t="shared" si="83"/>
        <v>0.2270650809947567</v>
      </c>
      <c r="N78" s="11">
        <f t="shared" si="84"/>
        <v>23.461739886552095</v>
      </c>
      <c r="O78" s="5">
        <f t="shared" si="85"/>
        <v>0.15957294288864432</v>
      </c>
      <c r="P78" s="11">
        <f t="shared" si="86"/>
        <v>18272.069810029421</v>
      </c>
      <c r="Q78" s="6">
        <f t="shared" si="87"/>
        <v>2.2717631788296844</v>
      </c>
      <c r="R78" s="13">
        <f t="shared" si="88"/>
        <v>4.3922096363874763</v>
      </c>
      <c r="S78" s="13">
        <f t="shared" si="89"/>
        <v>4.231770236730215</v>
      </c>
      <c r="T78" s="13">
        <f t="shared" si="90"/>
        <v>0.20204083150946237</v>
      </c>
      <c r="U78" s="13">
        <f t="shared" si="91"/>
        <v>0.28892211883200403</v>
      </c>
      <c r="V78" s="13">
        <f t="shared" si="92"/>
        <v>-8.2614996419509676</v>
      </c>
      <c r="W78" s="8">
        <f t="shared" si="93"/>
        <v>409.90791277937802</v>
      </c>
      <c r="X78" s="13">
        <f t="shared" si="94"/>
        <v>1.091211864442245</v>
      </c>
      <c r="Y78" s="11">
        <f t="shared" si="95"/>
        <v>62.521834387142349</v>
      </c>
      <c r="Z78" s="13">
        <f t="shared" si="96"/>
        <v>2.7569469291881615E-2</v>
      </c>
      <c r="AA78" s="13">
        <f t="shared" si="97"/>
        <v>0.46123521354604652</v>
      </c>
      <c r="AB78" s="13">
        <f t="shared" si="98"/>
        <v>0.88684958967134897</v>
      </c>
      <c r="AC78" s="13">
        <f t="shared" si="99"/>
        <v>2.7565976944284212E-2</v>
      </c>
      <c r="AD78" s="13">
        <f t="shared" si="100"/>
        <v>0.8027228983245861</v>
      </c>
      <c r="AE78" s="13">
        <f t="shared" si="101"/>
        <v>0.37801855283902275</v>
      </c>
      <c r="AF78" s="13">
        <f t="shared" si="102"/>
        <v>0.92579801993171862</v>
      </c>
      <c r="AG78" s="11">
        <f t="shared" si="103"/>
        <v>22.211001150704075</v>
      </c>
      <c r="AH78" s="13">
        <f t="shared" si="104"/>
        <v>4.0079218216421442</v>
      </c>
      <c r="AI78" s="11">
        <f t="shared" si="105"/>
        <v>323.34291256191995</v>
      </c>
      <c r="AJ78" s="6">
        <f t="shared" si="106"/>
        <v>0.9211597202902434</v>
      </c>
      <c r="AK78" s="13">
        <f t="shared" si="107"/>
        <v>48.820701637112862</v>
      </c>
      <c r="AL78" s="6">
        <f t="shared" si="108"/>
        <v>0.60521856680655661</v>
      </c>
      <c r="AM78" s="6">
        <f t="shared" si="109"/>
        <v>48.215483070306306</v>
      </c>
      <c r="AN78" s="11">
        <f t="shared" si="110"/>
        <v>174.98418915365983</v>
      </c>
      <c r="AO78" s="6">
        <f t="shared" si="111"/>
        <v>173.18002790603703</v>
      </c>
      <c r="AP78" s="6">
        <f t="shared" si="112"/>
        <v>110.64998449045503</v>
      </c>
      <c r="AQ78" s="8">
        <f t="shared" si="113"/>
        <v>69.205201638540785</v>
      </c>
      <c r="AR78" s="109">
        <f t="shared" si="114"/>
        <v>-0.59702447711991591</v>
      </c>
      <c r="AS78" s="109">
        <f t="shared" si="115"/>
        <v>0.38646068837260039</v>
      </c>
      <c r="AT78" s="109">
        <f t="shared" si="116"/>
        <v>302.91543826100184</v>
      </c>
      <c r="AU78" s="10">
        <f t="shared" si="117"/>
        <v>396672.84000152902</v>
      </c>
      <c r="AV78" s="8">
        <f t="shared" si="118"/>
        <v>30.123821752590668</v>
      </c>
      <c r="AW78" s="12"/>
      <c r="AX78" s="110">
        <f t="shared" si="119"/>
        <v>122.9</v>
      </c>
      <c r="AY78" s="111">
        <f t="shared" si="120"/>
        <v>0</v>
      </c>
      <c r="AZ78" s="12"/>
      <c r="BA78" s="14">
        <f t="shared" si="127"/>
        <v>48.2</v>
      </c>
      <c r="BB78" s="112">
        <f t="shared" si="121"/>
        <v>0</v>
      </c>
      <c r="BC78" s="112">
        <f t="shared" si="122"/>
        <v>0</v>
      </c>
      <c r="BD78" s="12"/>
      <c r="BE78" s="111">
        <f t="shared" si="123"/>
        <v>0</v>
      </c>
      <c r="BF78" s="12"/>
    </row>
    <row r="79" spans="1:58">
      <c r="A79">
        <f t="shared" si="76"/>
        <v>1</v>
      </c>
      <c r="B79" s="106">
        <v>5.2777777777777798E-2</v>
      </c>
      <c r="C79" s="6">
        <f t="shared" si="77"/>
        <v>1.2666666666666671</v>
      </c>
      <c r="D79" s="7">
        <f t="shared" si="124"/>
        <v>16</v>
      </c>
      <c r="E79" s="7">
        <f t="shared" si="125"/>
        <v>9</v>
      </c>
      <c r="F79" s="7">
        <f t="shared" si="126"/>
        <v>2022</v>
      </c>
      <c r="G79" s="12"/>
      <c r="H79" s="101">
        <f t="shared" si="78"/>
        <v>48.342678215965904</v>
      </c>
      <c r="I79" s="102">
        <f t="shared" si="79"/>
        <v>48.357699845670304</v>
      </c>
      <c r="J79" s="101">
        <f t="shared" si="80"/>
        <v>67.744720129782451</v>
      </c>
      <c r="K79" s="101">
        <f t="shared" si="81"/>
        <v>123.19723955983198</v>
      </c>
      <c r="L79" s="11">
        <f t="shared" si="82"/>
        <v>2459838.5527777779</v>
      </c>
      <c r="M79" s="108">
        <f t="shared" si="83"/>
        <v>0.22706510000760827</v>
      </c>
      <c r="N79" s="11">
        <f t="shared" si="84"/>
        <v>23.712424349039793</v>
      </c>
      <c r="O79" s="5">
        <f t="shared" si="85"/>
        <v>0.15959836031862551</v>
      </c>
      <c r="P79" s="11">
        <f t="shared" si="86"/>
        <v>18269.74993051347</v>
      </c>
      <c r="Q79" s="6">
        <f t="shared" si="87"/>
        <v>2.271921531003545</v>
      </c>
      <c r="R79" s="13">
        <f t="shared" si="88"/>
        <v>4.3922215821991966</v>
      </c>
      <c r="S79" s="13">
        <f t="shared" si="89"/>
        <v>4.2319179927702049</v>
      </c>
      <c r="T79" s="13">
        <f t="shared" si="90"/>
        <v>0.20220117574951499</v>
      </c>
      <c r="U79" s="13">
        <f t="shared" si="91"/>
        <v>0.28907179504306846</v>
      </c>
      <c r="V79" s="13">
        <f t="shared" si="92"/>
        <v>-8.2616348097908947</v>
      </c>
      <c r="W79" s="8">
        <f t="shared" si="93"/>
        <v>409.87148439319412</v>
      </c>
      <c r="X79" s="13">
        <f t="shared" si="94"/>
        <v>1.0913603197715704</v>
      </c>
      <c r="Y79" s="11">
        <f t="shared" si="95"/>
        <v>62.530340250958915</v>
      </c>
      <c r="Z79" s="13">
        <f t="shared" si="96"/>
        <v>2.7582174419356238E-2</v>
      </c>
      <c r="AA79" s="13">
        <f t="shared" si="97"/>
        <v>0.46110338932549594</v>
      </c>
      <c r="AB79" s="13">
        <f t="shared" si="98"/>
        <v>0.88691774190967354</v>
      </c>
      <c r="AC79" s="13">
        <f t="shared" si="99"/>
        <v>2.7578677241410533E-2</v>
      </c>
      <c r="AD79" s="13">
        <f t="shared" si="100"/>
        <v>0.80278037688583126</v>
      </c>
      <c r="AE79" s="13">
        <f t="shared" si="101"/>
        <v>0.3780573115806426</v>
      </c>
      <c r="AF79" s="13">
        <f t="shared" si="102"/>
        <v>0.92578219315366883</v>
      </c>
      <c r="AG79" s="11">
        <f t="shared" si="103"/>
        <v>22.213399871859156</v>
      </c>
      <c r="AH79" s="13">
        <f t="shared" si="104"/>
        <v>4.0085115646959295</v>
      </c>
      <c r="AI79" s="11">
        <f t="shared" si="105"/>
        <v>323.58475087860086</v>
      </c>
      <c r="AJ79" s="6">
        <f t="shared" si="106"/>
        <v>0.92115300297229707</v>
      </c>
      <c r="AK79" s="13">
        <f t="shared" si="107"/>
        <v>48.946373398007736</v>
      </c>
      <c r="AL79" s="6">
        <f t="shared" si="108"/>
        <v>0.60369518204183226</v>
      </c>
      <c r="AM79" s="6">
        <f t="shared" si="109"/>
        <v>48.342678215965904</v>
      </c>
      <c r="AN79" s="11">
        <f t="shared" si="110"/>
        <v>174.98487363095774</v>
      </c>
      <c r="AO79" s="6">
        <f t="shared" si="111"/>
        <v>173.18070481510014</v>
      </c>
      <c r="AP79" s="6">
        <f t="shared" si="112"/>
        <v>110.64215136925704</v>
      </c>
      <c r="AQ79" s="8">
        <f t="shared" si="113"/>
        <v>69.213027299792159</v>
      </c>
      <c r="AR79" s="109">
        <f t="shared" si="114"/>
        <v>-0.59363308595641751</v>
      </c>
      <c r="AS79" s="109">
        <f t="shared" si="115"/>
        <v>0.38842175996087575</v>
      </c>
      <c r="AT79" s="109">
        <f t="shared" si="116"/>
        <v>303.19723955983198</v>
      </c>
      <c r="AU79" s="10">
        <f t="shared" si="117"/>
        <v>396675.7766986636</v>
      </c>
      <c r="AV79" s="8">
        <f t="shared" si="118"/>
        <v>30.12359874927693</v>
      </c>
      <c r="AW79" s="12"/>
      <c r="AX79" s="110">
        <f t="shared" si="119"/>
        <v>123.2</v>
      </c>
      <c r="AY79" s="111">
        <f t="shared" si="120"/>
        <v>0</v>
      </c>
      <c r="AZ79" s="12"/>
      <c r="BA79" s="14">
        <f t="shared" si="127"/>
        <v>48.4</v>
      </c>
      <c r="BB79" s="112">
        <f t="shared" si="121"/>
        <v>0</v>
      </c>
      <c r="BC79" s="112">
        <f t="shared" si="122"/>
        <v>0</v>
      </c>
      <c r="BD79" s="12"/>
      <c r="BE79" s="111">
        <f t="shared" si="123"/>
        <v>0</v>
      </c>
      <c r="BF79" s="12"/>
    </row>
    <row r="80" spans="1:58">
      <c r="A80">
        <f t="shared" si="76"/>
        <v>1</v>
      </c>
      <c r="B80" s="106">
        <v>5.3472222222222199E-2</v>
      </c>
      <c r="C80" s="6">
        <f t="shared" si="77"/>
        <v>1.2833333333333328</v>
      </c>
      <c r="D80" s="7">
        <f t="shared" si="124"/>
        <v>16</v>
      </c>
      <c r="E80" s="7">
        <f t="shared" si="125"/>
        <v>9</v>
      </c>
      <c r="F80" s="7">
        <f t="shared" si="126"/>
        <v>2022</v>
      </c>
      <c r="G80" s="12"/>
      <c r="H80" s="101">
        <f t="shared" si="78"/>
        <v>48.469475594645651</v>
      </c>
      <c r="I80" s="102">
        <f t="shared" si="79"/>
        <v>48.484430598806945</v>
      </c>
      <c r="J80" s="101">
        <f t="shared" si="80"/>
        <v>67.738335425879995</v>
      </c>
      <c r="K80" s="101">
        <f t="shared" si="81"/>
        <v>123.480151328575</v>
      </c>
      <c r="L80" s="11">
        <f t="shared" si="82"/>
        <v>2459838.5534722223</v>
      </c>
      <c r="M80" s="108">
        <f t="shared" si="83"/>
        <v>0.22706511902045981</v>
      </c>
      <c r="N80" s="11">
        <f t="shared" si="84"/>
        <v>23.963108811527491</v>
      </c>
      <c r="O80" s="5">
        <f t="shared" si="85"/>
        <v>0.15962377774854986</v>
      </c>
      <c r="P80" s="11">
        <f t="shared" si="86"/>
        <v>18267.429595247449</v>
      </c>
      <c r="Q80" s="6">
        <f t="shared" si="87"/>
        <v>2.2720798831774061</v>
      </c>
      <c r="R80" s="13">
        <f t="shared" si="88"/>
        <v>4.3922335280108724</v>
      </c>
      <c r="S80" s="13">
        <f t="shared" si="89"/>
        <v>4.2320657488101938</v>
      </c>
      <c r="T80" s="13">
        <f t="shared" si="90"/>
        <v>0.20236151998956764</v>
      </c>
      <c r="U80" s="13">
        <f t="shared" si="91"/>
        <v>0.28922146896412376</v>
      </c>
      <c r="V80" s="13">
        <f t="shared" si="92"/>
        <v>-8.26176997763082</v>
      </c>
      <c r="W80" s="8">
        <f t="shared" si="93"/>
        <v>409.83505039112157</v>
      </c>
      <c r="X80" s="13">
        <f t="shared" si="94"/>
        <v>1.0915087728910002</v>
      </c>
      <c r="Y80" s="11">
        <f t="shared" si="95"/>
        <v>62.538845988157796</v>
      </c>
      <c r="Z80" s="13">
        <f t="shared" si="96"/>
        <v>2.7594878749124682E-2</v>
      </c>
      <c r="AA80" s="13">
        <f t="shared" si="97"/>
        <v>0.46097155693086467</v>
      </c>
      <c r="AB80" s="13">
        <f t="shared" si="98"/>
        <v>0.88698587341090684</v>
      </c>
      <c r="AC80" s="13">
        <f t="shared" si="99"/>
        <v>2.7591376736682615E-2</v>
      </c>
      <c r="AD80" s="13">
        <f t="shared" si="100"/>
        <v>0.80283783673966502</v>
      </c>
      <c r="AE80" s="13">
        <f t="shared" si="101"/>
        <v>0.37809606133879498</v>
      </c>
      <c r="AF80" s="13">
        <f t="shared" si="102"/>
        <v>0.92576636815132263</v>
      </c>
      <c r="AG80" s="11">
        <f t="shared" si="103"/>
        <v>22.215798078036794</v>
      </c>
      <c r="AH80" s="13">
        <f t="shared" si="104"/>
        <v>4.0091013187138644</v>
      </c>
      <c r="AI80" s="11">
        <f t="shared" si="105"/>
        <v>323.82658903081955</v>
      </c>
      <c r="AJ80" s="6">
        <f t="shared" si="106"/>
        <v>0.92114628682692845</v>
      </c>
      <c r="AK80" s="13">
        <f t="shared" si="107"/>
        <v>49.07164930906918</v>
      </c>
      <c r="AL80" s="6">
        <f t="shared" si="108"/>
        <v>0.6021737144235263</v>
      </c>
      <c r="AM80" s="6">
        <f t="shared" si="109"/>
        <v>48.469475594645651</v>
      </c>
      <c r="AN80" s="11">
        <f t="shared" si="110"/>
        <v>174.98555810825201</v>
      </c>
      <c r="AO80" s="6">
        <f t="shared" si="111"/>
        <v>173.18138172441181</v>
      </c>
      <c r="AP80" s="6">
        <f t="shared" si="112"/>
        <v>110.6343183777761</v>
      </c>
      <c r="AQ80" s="8">
        <f t="shared" si="113"/>
        <v>69.220852834157824</v>
      </c>
      <c r="AR80" s="109">
        <f t="shared" si="114"/>
        <v>-0.59023112108641318</v>
      </c>
      <c r="AS80" s="109">
        <f t="shared" si="115"/>
        <v>0.39037147654647081</v>
      </c>
      <c r="AT80" s="109">
        <f t="shared" si="116"/>
        <v>303.480151328575</v>
      </c>
      <c r="AU80" s="10">
        <f t="shared" si="117"/>
        <v>396678.7129547525</v>
      </c>
      <c r="AV80" s="8">
        <f t="shared" si="118"/>
        <v>30.123375782755652</v>
      </c>
      <c r="AW80" s="12"/>
      <c r="AX80" s="110">
        <f t="shared" si="119"/>
        <v>123.5</v>
      </c>
      <c r="AY80" s="111">
        <f t="shared" si="120"/>
        <v>0</v>
      </c>
      <c r="AZ80" s="12"/>
      <c r="BA80" s="14">
        <f t="shared" si="127"/>
        <v>48.5</v>
      </c>
      <c r="BB80" s="112">
        <f t="shared" si="121"/>
        <v>0</v>
      </c>
      <c r="BC80" s="112">
        <f t="shared" si="122"/>
        <v>0</v>
      </c>
      <c r="BD80" s="12"/>
      <c r="BE80" s="111">
        <f t="shared" si="123"/>
        <v>0</v>
      </c>
      <c r="BF80" s="12"/>
    </row>
    <row r="81" spans="1:58">
      <c r="A81">
        <f t="shared" si="76"/>
        <v>1</v>
      </c>
      <c r="B81" s="106">
        <v>5.4166666666666703E-2</v>
      </c>
      <c r="C81" s="6">
        <f t="shared" si="77"/>
        <v>1.3000000000000009</v>
      </c>
      <c r="D81" s="7">
        <f t="shared" si="124"/>
        <v>16</v>
      </c>
      <c r="E81" s="7">
        <f t="shared" si="125"/>
        <v>9</v>
      </c>
      <c r="F81" s="7">
        <f t="shared" si="126"/>
        <v>2022</v>
      </c>
      <c r="G81" s="12"/>
      <c r="H81" s="101">
        <f t="shared" si="78"/>
        <v>48.595870552216084</v>
      </c>
      <c r="I81" s="102">
        <f t="shared" si="79"/>
        <v>48.610759397920397</v>
      </c>
      <c r="J81" s="101">
        <f t="shared" si="80"/>
        <v>67.731950494558703</v>
      </c>
      <c r="K81" s="101">
        <f t="shared" si="81"/>
        <v>123.76418108714506</v>
      </c>
      <c r="L81" s="11">
        <f t="shared" si="82"/>
        <v>2459838.5541666667</v>
      </c>
      <c r="M81" s="108">
        <f t="shared" si="83"/>
        <v>0.22706513803331138</v>
      </c>
      <c r="N81" s="11">
        <f t="shared" si="84"/>
        <v>24.213793273549527</v>
      </c>
      <c r="O81" s="5">
        <f t="shared" si="85"/>
        <v>0.15964919517853104</v>
      </c>
      <c r="P81" s="11">
        <f t="shared" si="86"/>
        <v>18265.108804336745</v>
      </c>
      <c r="Q81" s="6">
        <f t="shared" si="87"/>
        <v>2.2722382353512667</v>
      </c>
      <c r="R81" s="13">
        <f t="shared" si="88"/>
        <v>4.3922454738225936</v>
      </c>
      <c r="S81" s="13">
        <f t="shared" si="89"/>
        <v>4.2322135048501828</v>
      </c>
      <c r="T81" s="13">
        <f t="shared" si="90"/>
        <v>0.20252186422962026</v>
      </c>
      <c r="U81" s="13">
        <f t="shared" si="91"/>
        <v>0.28937114059562019</v>
      </c>
      <c r="V81" s="13">
        <f t="shared" si="92"/>
        <v>-8.2619051454707453</v>
      </c>
      <c r="W81" s="8">
        <f t="shared" si="93"/>
        <v>409.79861077412579</v>
      </c>
      <c r="X81" s="13">
        <f t="shared" si="94"/>
        <v>1.0916572238017592</v>
      </c>
      <c r="Y81" s="11">
        <f t="shared" si="95"/>
        <v>62.547351598809158</v>
      </c>
      <c r="Z81" s="13">
        <f t="shared" si="96"/>
        <v>2.7607582280968122E-2</v>
      </c>
      <c r="AA81" s="13">
        <f t="shared" si="97"/>
        <v>0.46083971636450227</v>
      </c>
      <c r="AB81" s="13">
        <f t="shared" si="98"/>
        <v>0.88705398417500303</v>
      </c>
      <c r="AC81" s="13">
        <f t="shared" si="99"/>
        <v>2.7604075429880508E-2</v>
      </c>
      <c r="AD81" s="13">
        <f t="shared" si="100"/>
        <v>0.80289527788613302</v>
      </c>
      <c r="AE81" s="13">
        <f t="shared" si="101"/>
        <v>0.37813480211326</v>
      </c>
      <c r="AF81" s="13">
        <f t="shared" si="102"/>
        <v>0.92575054492598907</v>
      </c>
      <c r="AG81" s="11">
        <f t="shared" si="103"/>
        <v>22.218195769201174</v>
      </c>
      <c r="AH81" s="13">
        <f t="shared" si="104"/>
        <v>4.0096910836988613</v>
      </c>
      <c r="AI81" s="11">
        <f t="shared" si="105"/>
        <v>324.06842701806659</v>
      </c>
      <c r="AJ81" s="6">
        <f t="shared" si="106"/>
        <v>0.92113957185428419</v>
      </c>
      <c r="AK81" s="13">
        <f t="shared" si="107"/>
        <v>49.196524806122966</v>
      </c>
      <c r="AL81" s="6">
        <f t="shared" si="108"/>
        <v>0.60065425390688143</v>
      </c>
      <c r="AM81" s="6">
        <f t="shared" si="109"/>
        <v>48.595870552216084</v>
      </c>
      <c r="AN81" s="11">
        <f t="shared" si="110"/>
        <v>174.98624258554628</v>
      </c>
      <c r="AO81" s="6">
        <f t="shared" si="111"/>
        <v>173.18205863397563</v>
      </c>
      <c r="AP81" s="6">
        <f t="shared" si="112"/>
        <v>110.6264855159492</v>
      </c>
      <c r="AQ81" s="8">
        <f t="shared" si="113"/>
        <v>69.228678241700749</v>
      </c>
      <c r="AR81" s="109">
        <f t="shared" si="114"/>
        <v>-0.58681864314711829</v>
      </c>
      <c r="AS81" s="109">
        <f t="shared" si="115"/>
        <v>0.39230980288290168</v>
      </c>
      <c r="AT81" s="109">
        <f t="shared" si="116"/>
        <v>303.76418108714506</v>
      </c>
      <c r="AU81" s="10">
        <f t="shared" si="117"/>
        <v>396681.64876970492</v>
      </c>
      <c r="AV81" s="8">
        <f t="shared" si="118"/>
        <v>30.123152853032192</v>
      </c>
      <c r="AW81" s="12"/>
      <c r="AX81" s="110">
        <f t="shared" si="119"/>
        <v>123.8</v>
      </c>
      <c r="AY81" s="111">
        <f t="shared" si="120"/>
        <v>0</v>
      </c>
      <c r="AZ81" s="12"/>
      <c r="BA81" s="14">
        <f t="shared" si="127"/>
        <v>48.6</v>
      </c>
      <c r="BB81" s="112">
        <f t="shared" si="121"/>
        <v>0</v>
      </c>
      <c r="BC81" s="112">
        <f t="shared" si="122"/>
        <v>0</v>
      </c>
      <c r="BD81" s="12"/>
      <c r="BE81" s="111">
        <f t="shared" si="123"/>
        <v>0</v>
      </c>
      <c r="BF81" s="12"/>
    </row>
    <row r="82" spans="1:58">
      <c r="A82">
        <f t="shared" si="76"/>
        <v>1</v>
      </c>
      <c r="B82" s="106">
        <v>5.4861111111111097E-2</v>
      </c>
      <c r="C82" s="6">
        <f t="shared" si="77"/>
        <v>1.3166666666666664</v>
      </c>
      <c r="D82" s="7">
        <f t="shared" si="124"/>
        <v>16</v>
      </c>
      <c r="E82" s="7">
        <f t="shared" si="125"/>
        <v>9</v>
      </c>
      <c r="F82" s="7">
        <f t="shared" si="126"/>
        <v>2022</v>
      </c>
      <c r="G82" s="12"/>
      <c r="H82" s="101">
        <f t="shared" si="78"/>
        <v>48.721858398044205</v>
      </c>
      <c r="I82" s="102">
        <f t="shared" si="79"/>
        <v>48.736681550294819</v>
      </c>
      <c r="J82" s="101">
        <f t="shared" si="80"/>
        <v>67.72556533596665</v>
      </c>
      <c r="K82" s="101">
        <f t="shared" si="81"/>
        <v>124.04933634072268</v>
      </c>
      <c r="L82" s="11">
        <f t="shared" si="82"/>
        <v>2459838.5548611111</v>
      </c>
      <c r="M82" s="108">
        <f t="shared" si="83"/>
        <v>0.22706515704616292</v>
      </c>
      <c r="N82" s="11">
        <f t="shared" si="84"/>
        <v>24.464477736037225</v>
      </c>
      <c r="O82" s="5">
        <f t="shared" si="85"/>
        <v>0.15967461260845539</v>
      </c>
      <c r="P82" s="11">
        <f t="shared" si="86"/>
        <v>18262.787557891763</v>
      </c>
      <c r="Q82" s="6">
        <f t="shared" si="87"/>
        <v>2.2723965875247703</v>
      </c>
      <c r="R82" s="13">
        <f t="shared" si="88"/>
        <v>4.3922574196342694</v>
      </c>
      <c r="S82" s="13">
        <f t="shared" si="89"/>
        <v>4.2323612608898156</v>
      </c>
      <c r="T82" s="13">
        <f t="shared" si="90"/>
        <v>0.20268220846931576</v>
      </c>
      <c r="U82" s="13">
        <f t="shared" si="91"/>
        <v>0.28952080993767415</v>
      </c>
      <c r="V82" s="13">
        <f t="shared" si="92"/>
        <v>-8.2620403133103153</v>
      </c>
      <c r="W82" s="8">
        <f t="shared" si="93"/>
        <v>409.76216554326857</v>
      </c>
      <c r="X82" s="13">
        <f t="shared" si="94"/>
        <v>1.0918056725036687</v>
      </c>
      <c r="Y82" s="11">
        <f t="shared" si="95"/>
        <v>62.555857082902769</v>
      </c>
      <c r="Z82" s="13">
        <f t="shared" si="96"/>
        <v>2.7620285014639541E-2</v>
      </c>
      <c r="AA82" s="13">
        <f t="shared" si="97"/>
        <v>0.46070786763000338</v>
      </c>
      <c r="AB82" s="13">
        <f t="shared" si="98"/>
        <v>0.88712207420127098</v>
      </c>
      <c r="AC82" s="13">
        <f t="shared" si="99"/>
        <v>2.7616773320756079E-2</v>
      </c>
      <c r="AD82" s="13">
        <f t="shared" si="100"/>
        <v>0.8029527003246999</v>
      </c>
      <c r="AE82" s="13">
        <f t="shared" si="101"/>
        <v>0.37817353390353503</v>
      </c>
      <c r="AF82" s="13">
        <f t="shared" si="102"/>
        <v>0.92573472347909247</v>
      </c>
      <c r="AG82" s="11">
        <f t="shared" si="103"/>
        <v>22.220592945298971</v>
      </c>
      <c r="AH82" s="13">
        <f t="shared" si="104"/>
        <v>4.0102808596481827</v>
      </c>
      <c r="AI82" s="11">
        <f t="shared" si="105"/>
        <v>324.31026484131451</v>
      </c>
      <c r="AJ82" s="6">
        <f t="shared" si="106"/>
        <v>0.92113285805452505</v>
      </c>
      <c r="AK82" s="13">
        <f t="shared" si="107"/>
        <v>49.320995289130551</v>
      </c>
      <c r="AL82" s="6">
        <f t="shared" si="108"/>
        <v>0.59913689108634471</v>
      </c>
      <c r="AM82" s="6">
        <f t="shared" si="109"/>
        <v>48.721858398044205</v>
      </c>
      <c r="AN82" s="11">
        <f t="shared" si="110"/>
        <v>174.98692706284237</v>
      </c>
      <c r="AO82" s="6">
        <f t="shared" si="111"/>
        <v>173.18273554379346</v>
      </c>
      <c r="AP82" s="6">
        <f t="shared" si="112"/>
        <v>110.61865278379213</v>
      </c>
      <c r="AQ82" s="8">
        <f t="shared" si="113"/>
        <v>69.236503522405158</v>
      </c>
      <c r="AR82" s="109">
        <f t="shared" si="114"/>
        <v>-0.58339571294191983</v>
      </c>
      <c r="AS82" s="109">
        <f t="shared" si="115"/>
        <v>0.39423670393909482</v>
      </c>
      <c r="AT82" s="109">
        <f t="shared" si="116"/>
        <v>304.04933634072268</v>
      </c>
      <c r="AU82" s="10">
        <f t="shared" si="117"/>
        <v>396684.58414342342</v>
      </c>
      <c r="AV82" s="8">
        <f t="shared" si="118"/>
        <v>30.122929960112376</v>
      </c>
      <c r="AW82" s="12"/>
      <c r="AX82" s="110">
        <f t="shared" si="119"/>
        <v>124</v>
      </c>
      <c r="AY82" s="111">
        <f t="shared" si="120"/>
        <v>0</v>
      </c>
      <c r="AZ82" s="12"/>
      <c r="BA82" s="14">
        <f t="shared" si="127"/>
        <v>48.7</v>
      </c>
      <c r="BB82" s="112">
        <f t="shared" si="121"/>
        <v>0</v>
      </c>
      <c r="BC82" s="112">
        <f t="shared" si="122"/>
        <v>0</v>
      </c>
      <c r="BD82" s="12"/>
      <c r="BE82" s="111">
        <f t="shared" si="123"/>
        <v>0</v>
      </c>
      <c r="BF82" s="12"/>
    </row>
    <row r="83" spans="1:58">
      <c r="A83">
        <f t="shared" si="76"/>
        <v>1</v>
      </c>
      <c r="B83" s="106">
        <v>5.5555555555555601E-2</v>
      </c>
      <c r="C83" s="6">
        <f t="shared" si="77"/>
        <v>1.3333333333333344</v>
      </c>
      <c r="D83" s="7">
        <f t="shared" si="124"/>
        <v>16</v>
      </c>
      <c r="E83" s="7">
        <f t="shared" si="125"/>
        <v>9</v>
      </c>
      <c r="F83" s="7">
        <f t="shared" si="126"/>
        <v>2022</v>
      </c>
      <c r="G83" s="12"/>
      <c r="H83" s="101">
        <f t="shared" si="78"/>
        <v>48.847434403378877</v>
      </c>
      <c r="I83" s="102">
        <f t="shared" si="79"/>
        <v>48.86219232514712</v>
      </c>
      <c r="J83" s="101">
        <f t="shared" si="80"/>
        <v>67.719179950199091</v>
      </c>
      <c r="K83" s="101">
        <f t="shared" si="81"/>
        <v>124.33562457409312</v>
      </c>
      <c r="L83" s="11">
        <f t="shared" si="82"/>
        <v>2459838.5555555555</v>
      </c>
      <c r="M83" s="108">
        <f t="shared" si="83"/>
        <v>0.22706517605901447</v>
      </c>
      <c r="N83" s="11">
        <f t="shared" si="84"/>
        <v>24.715162198524922</v>
      </c>
      <c r="O83" s="5">
        <f t="shared" si="85"/>
        <v>0.15970003003837974</v>
      </c>
      <c r="P83" s="11">
        <f t="shared" si="86"/>
        <v>18260.465856014562</v>
      </c>
      <c r="Q83" s="6">
        <f t="shared" si="87"/>
        <v>2.2725549396982743</v>
      </c>
      <c r="R83" s="13">
        <f t="shared" si="88"/>
        <v>4.3922693654459675</v>
      </c>
      <c r="S83" s="13">
        <f t="shared" si="89"/>
        <v>4.2325090169298045</v>
      </c>
      <c r="T83" s="13">
        <f t="shared" si="90"/>
        <v>0.20284255270936838</v>
      </c>
      <c r="U83" s="13">
        <f t="shared" si="91"/>
        <v>0.28967047699143667</v>
      </c>
      <c r="V83" s="13">
        <f t="shared" si="92"/>
        <v>-8.2621754811502406</v>
      </c>
      <c r="W83" s="8">
        <f t="shared" si="93"/>
        <v>409.72571469931444</v>
      </c>
      <c r="X83" s="13">
        <f t="shared" si="94"/>
        <v>1.0919541189975803</v>
      </c>
      <c r="Y83" s="11">
        <f t="shared" si="95"/>
        <v>62.564362440487422</v>
      </c>
      <c r="Z83" s="13">
        <f t="shared" si="96"/>
        <v>2.7632986949979493E-2</v>
      </c>
      <c r="AA83" s="13">
        <f t="shared" si="97"/>
        <v>0.46057601073004745</v>
      </c>
      <c r="AB83" s="13">
        <f t="shared" si="98"/>
        <v>0.88719014348949188</v>
      </c>
      <c r="AC83" s="13">
        <f t="shared" si="99"/>
        <v>2.7629470409148729E-2</v>
      </c>
      <c r="AD83" s="13">
        <f t="shared" si="100"/>
        <v>0.80301010405522855</v>
      </c>
      <c r="AE83" s="13">
        <f t="shared" si="101"/>
        <v>0.3782122567093858</v>
      </c>
      <c r="AF83" s="13">
        <f t="shared" si="102"/>
        <v>0.92571890381194744</v>
      </c>
      <c r="AG83" s="11">
        <f t="shared" si="103"/>
        <v>22.222989606293474</v>
      </c>
      <c r="AH83" s="13">
        <f t="shared" si="104"/>
        <v>4.0108706465631805</v>
      </c>
      <c r="AI83" s="11">
        <f t="shared" si="105"/>
        <v>324.55210250007724</v>
      </c>
      <c r="AJ83" s="6">
        <f t="shared" si="106"/>
        <v>0.92112614542777826</v>
      </c>
      <c r="AK83" s="13">
        <f t="shared" si="107"/>
        <v>49.445056120592561</v>
      </c>
      <c r="AL83" s="6">
        <f t="shared" si="108"/>
        <v>0.59762171721368573</v>
      </c>
      <c r="AM83" s="6">
        <f t="shared" si="109"/>
        <v>48.847434403378877</v>
      </c>
      <c r="AN83" s="11">
        <f t="shared" si="110"/>
        <v>174.98761154013664</v>
      </c>
      <c r="AO83" s="6">
        <f t="shared" si="111"/>
        <v>173.18341245386162</v>
      </c>
      <c r="AP83" s="6">
        <f t="shared" si="112"/>
        <v>110.61082018125592</v>
      </c>
      <c r="AQ83" s="8">
        <f t="shared" si="113"/>
        <v>69.244328676319995</v>
      </c>
      <c r="AR83" s="109">
        <f t="shared" si="114"/>
        <v>-0.57996239148078521</v>
      </c>
      <c r="AS83" s="109">
        <f t="shared" si="115"/>
        <v>0.39615214487565142</v>
      </c>
      <c r="AT83" s="109">
        <f t="shared" si="116"/>
        <v>304.33562457409312</v>
      </c>
      <c r="AU83" s="10">
        <f t="shared" si="117"/>
        <v>396687.51907582564</v>
      </c>
      <c r="AV83" s="8">
        <f t="shared" si="118"/>
        <v>30.122707104000895</v>
      </c>
      <c r="AW83" s="12"/>
      <c r="AX83" s="110">
        <f t="shared" si="119"/>
        <v>124.3</v>
      </c>
      <c r="AY83" s="111">
        <f t="shared" si="120"/>
        <v>0</v>
      </c>
      <c r="AZ83" s="12"/>
      <c r="BA83" s="14">
        <f t="shared" si="127"/>
        <v>48.9</v>
      </c>
      <c r="BB83" s="112">
        <f t="shared" si="121"/>
        <v>0</v>
      </c>
      <c r="BC83" s="112">
        <f t="shared" si="122"/>
        <v>0</v>
      </c>
      <c r="BD83" s="12"/>
      <c r="BE83" s="111">
        <f t="shared" si="123"/>
        <v>0</v>
      </c>
      <c r="BF83" s="12"/>
    </row>
    <row r="84" spans="1:58">
      <c r="A84">
        <f t="shared" si="76"/>
        <v>1</v>
      </c>
      <c r="B84" s="106">
        <v>5.6250000000000001E-2</v>
      </c>
      <c r="C84" s="6">
        <f t="shared" si="77"/>
        <v>1.35</v>
      </c>
      <c r="D84" s="7">
        <f t="shared" si="124"/>
        <v>16</v>
      </c>
      <c r="E84" s="7">
        <f t="shared" si="125"/>
        <v>9</v>
      </c>
      <c r="F84" s="7">
        <f t="shared" si="126"/>
        <v>2022</v>
      </c>
      <c r="G84" s="12"/>
      <c r="H84" s="101">
        <f t="shared" si="78"/>
        <v>48.972593802200215</v>
      </c>
      <c r="I84" s="102">
        <f t="shared" si="79"/>
        <v>48.987286954475394</v>
      </c>
      <c r="J84" s="101">
        <f t="shared" si="80"/>
        <v>67.712794337358687</v>
      </c>
      <c r="K84" s="101">
        <f t="shared" si="81"/>
        <v>124.62305325172389</v>
      </c>
      <c r="L84" s="11">
        <f t="shared" si="82"/>
        <v>2459838.5562499999</v>
      </c>
      <c r="M84" s="108">
        <f t="shared" si="83"/>
        <v>0.22706519507186604</v>
      </c>
      <c r="N84" s="11">
        <f t="shared" si="84"/>
        <v>24.96584666101262</v>
      </c>
      <c r="O84" s="5">
        <f t="shared" si="85"/>
        <v>0.15972544746836093</v>
      </c>
      <c r="P84" s="11">
        <f t="shared" si="86"/>
        <v>18258.143698801836</v>
      </c>
      <c r="Q84" s="6">
        <f t="shared" si="87"/>
        <v>2.2727132918721349</v>
      </c>
      <c r="R84" s="13">
        <f t="shared" si="88"/>
        <v>4.3922813112576655</v>
      </c>
      <c r="S84" s="13">
        <f t="shared" si="89"/>
        <v>4.2326567729697935</v>
      </c>
      <c r="T84" s="13">
        <f t="shared" si="90"/>
        <v>0.203002896949421</v>
      </c>
      <c r="U84" s="13">
        <f t="shared" si="91"/>
        <v>0.28982014175695758</v>
      </c>
      <c r="V84" s="13">
        <f t="shared" si="92"/>
        <v>-8.2623106489901659</v>
      </c>
      <c r="W84" s="8">
        <f t="shared" si="93"/>
        <v>409.68925824334025</v>
      </c>
      <c r="X84" s="13">
        <f t="shared" si="94"/>
        <v>1.0921025632843202</v>
      </c>
      <c r="Y84" s="11">
        <f t="shared" si="95"/>
        <v>62.572867671610446</v>
      </c>
      <c r="Z84" s="13">
        <f t="shared" si="96"/>
        <v>2.7645688086735367E-2</v>
      </c>
      <c r="AA84" s="13">
        <f t="shared" si="97"/>
        <v>0.46044414566733743</v>
      </c>
      <c r="AB84" s="13">
        <f t="shared" si="98"/>
        <v>0.88725819203943812</v>
      </c>
      <c r="AC84" s="13">
        <f t="shared" si="99"/>
        <v>2.7642166694804741E-2</v>
      </c>
      <c r="AD84" s="13">
        <f t="shared" si="100"/>
        <v>0.80306748907761127</v>
      </c>
      <c r="AE84" s="13">
        <f t="shared" si="101"/>
        <v>0.37825097053048873</v>
      </c>
      <c r="AF84" s="13">
        <f t="shared" si="102"/>
        <v>0.925703085925905</v>
      </c>
      <c r="AG84" s="11">
        <f t="shared" si="103"/>
        <v>22.22538575214244</v>
      </c>
      <c r="AH84" s="13">
        <f t="shared" si="104"/>
        <v>4.011460444445178</v>
      </c>
      <c r="AI84" s="11">
        <f t="shared" si="105"/>
        <v>324.79393999433495</v>
      </c>
      <c r="AJ84" s="6">
        <f t="shared" si="106"/>
        <v>0.92111943397418083</v>
      </c>
      <c r="AK84" s="13">
        <f t="shared" si="107"/>
        <v>49.568702626386809</v>
      </c>
      <c r="AL84" s="6">
        <f t="shared" si="108"/>
        <v>0.59610882418659161</v>
      </c>
      <c r="AM84" s="6">
        <f t="shared" si="109"/>
        <v>48.972593802200215</v>
      </c>
      <c r="AN84" s="11">
        <f t="shared" si="110"/>
        <v>174.98829601743273</v>
      </c>
      <c r="AO84" s="6">
        <f t="shared" si="111"/>
        <v>173.18408936418379</v>
      </c>
      <c r="AP84" s="6">
        <f t="shared" si="112"/>
        <v>110.60298770830065</v>
      </c>
      <c r="AQ84" s="8">
        <f t="shared" si="113"/>
        <v>69.252153703485121</v>
      </c>
      <c r="AR84" s="109">
        <f t="shared" si="114"/>
        <v>-0.57651873995203506</v>
      </c>
      <c r="AS84" s="109">
        <f t="shared" si="115"/>
        <v>0.39805609106143536</v>
      </c>
      <c r="AT84" s="109">
        <f t="shared" si="116"/>
        <v>304.62305325172389</v>
      </c>
      <c r="AU84" s="10">
        <f t="shared" si="117"/>
        <v>396690.45356682438</v>
      </c>
      <c r="AV84" s="8">
        <f t="shared" si="118"/>
        <v>30.1224842847028</v>
      </c>
      <c r="AW84" s="12"/>
      <c r="AX84" s="110">
        <f t="shared" si="119"/>
        <v>124.6</v>
      </c>
      <c r="AY84" s="111">
        <f t="shared" si="120"/>
        <v>0</v>
      </c>
      <c r="AZ84" s="12"/>
      <c r="BA84" s="14">
        <f t="shared" si="127"/>
        <v>49</v>
      </c>
      <c r="BB84" s="112">
        <f t="shared" si="121"/>
        <v>0</v>
      </c>
      <c r="BC84" s="112">
        <f t="shared" si="122"/>
        <v>0</v>
      </c>
      <c r="BD84" s="12"/>
      <c r="BE84" s="111">
        <f t="shared" si="123"/>
        <v>0</v>
      </c>
      <c r="BF84" s="12"/>
    </row>
    <row r="85" spans="1:58">
      <c r="A85">
        <f t="shared" si="76"/>
        <v>1</v>
      </c>
      <c r="B85" s="106">
        <v>5.6944444444444402E-2</v>
      </c>
      <c r="C85" s="6">
        <f t="shared" si="77"/>
        <v>1.3666666666666656</v>
      </c>
      <c r="D85" s="7">
        <f t="shared" si="124"/>
        <v>16</v>
      </c>
      <c r="E85" s="7">
        <f t="shared" si="125"/>
        <v>9</v>
      </c>
      <c r="F85" s="7">
        <f t="shared" si="126"/>
        <v>2022</v>
      </c>
      <c r="G85" s="12"/>
      <c r="H85" s="101">
        <f t="shared" si="78"/>
        <v>49.097331790893961</v>
      </c>
      <c r="I85" s="102">
        <f t="shared" si="79"/>
        <v>49.111960632732888</v>
      </c>
      <c r="J85" s="101">
        <f t="shared" si="80"/>
        <v>67.706408497588797</v>
      </c>
      <c r="K85" s="101">
        <f t="shared" si="81"/>
        <v>124.91162981501287</v>
      </c>
      <c r="L85" s="11">
        <f t="shared" si="82"/>
        <v>2459838.5569444443</v>
      </c>
      <c r="M85" s="108">
        <f t="shared" si="83"/>
        <v>0.22706521408471758</v>
      </c>
      <c r="N85" s="11">
        <f t="shared" si="84"/>
        <v>25.216531123500317</v>
      </c>
      <c r="O85" s="5">
        <f t="shared" si="85"/>
        <v>0.15975086489828527</v>
      </c>
      <c r="P85" s="11">
        <f t="shared" si="86"/>
        <v>18255.821086363783</v>
      </c>
      <c r="Q85" s="6">
        <f t="shared" si="87"/>
        <v>2.2728716440459955</v>
      </c>
      <c r="R85" s="13">
        <f t="shared" si="88"/>
        <v>4.3922932570693414</v>
      </c>
      <c r="S85" s="13">
        <f t="shared" si="89"/>
        <v>4.2328045290094263</v>
      </c>
      <c r="T85" s="13">
        <f t="shared" si="90"/>
        <v>0.20316324118947365</v>
      </c>
      <c r="U85" s="13">
        <f t="shared" si="91"/>
        <v>0.28996980423471075</v>
      </c>
      <c r="V85" s="13">
        <f t="shared" si="92"/>
        <v>-8.2624458168293788</v>
      </c>
      <c r="W85" s="8">
        <f t="shared" si="93"/>
        <v>409.65279617651225</v>
      </c>
      <c r="X85" s="13">
        <f t="shared" si="94"/>
        <v>1.0922510053637082</v>
      </c>
      <c r="Y85" s="11">
        <f t="shared" si="95"/>
        <v>62.581372776261524</v>
      </c>
      <c r="Z85" s="13">
        <f t="shared" si="96"/>
        <v>2.7658388424691475E-2</v>
      </c>
      <c r="AA85" s="13">
        <f t="shared" si="97"/>
        <v>0.46031227244546835</v>
      </c>
      <c r="AB85" s="13">
        <f t="shared" si="98"/>
        <v>0.88732621985041782</v>
      </c>
      <c r="AC85" s="13">
        <f t="shared" si="99"/>
        <v>2.7654862177507299E-2</v>
      </c>
      <c r="AD85" s="13">
        <f t="shared" si="100"/>
        <v>0.80312485539129919</v>
      </c>
      <c r="AE85" s="13">
        <f t="shared" si="101"/>
        <v>0.37828967536637009</v>
      </c>
      <c r="AF85" s="13">
        <f t="shared" si="102"/>
        <v>0.92568726982237703</v>
      </c>
      <c r="AG85" s="11">
        <f t="shared" si="103"/>
        <v>22.227781382794333</v>
      </c>
      <c r="AH85" s="13">
        <f t="shared" si="104"/>
        <v>4.0120502532914015</v>
      </c>
      <c r="AI85" s="11">
        <f t="shared" si="105"/>
        <v>325.0357773241293</v>
      </c>
      <c r="AJ85" s="6">
        <f t="shared" si="106"/>
        <v>0.92111272369389408</v>
      </c>
      <c r="AK85" s="13">
        <f t="shared" si="107"/>
        <v>49.69193009544523</v>
      </c>
      <c r="AL85" s="6">
        <f t="shared" si="108"/>
        <v>0.59459830455126883</v>
      </c>
      <c r="AM85" s="6">
        <f t="shared" si="109"/>
        <v>49.097331790893961</v>
      </c>
      <c r="AN85" s="11">
        <f t="shared" si="110"/>
        <v>174.988980494727</v>
      </c>
      <c r="AO85" s="6">
        <f t="shared" si="111"/>
        <v>173.1847662747563</v>
      </c>
      <c r="AP85" s="6">
        <f t="shared" si="112"/>
        <v>110.59515536493646</v>
      </c>
      <c r="AQ85" s="8">
        <f t="shared" si="113"/>
        <v>69.259978603890417</v>
      </c>
      <c r="AR85" s="109">
        <f t="shared" si="114"/>
        <v>-0.57306481972694123</v>
      </c>
      <c r="AS85" s="109">
        <f t="shared" si="115"/>
        <v>0.39994850807091742</v>
      </c>
      <c r="AT85" s="109">
        <f t="shared" si="116"/>
        <v>304.91162981501287</v>
      </c>
      <c r="AU85" s="10">
        <f t="shared" si="117"/>
        <v>396693.38761632238</v>
      </c>
      <c r="AV85" s="8">
        <f t="shared" si="118"/>
        <v>30.122261502223939</v>
      </c>
      <c r="AW85" s="12"/>
      <c r="AX85" s="110">
        <f t="shared" si="119"/>
        <v>124.9</v>
      </c>
      <c r="AY85" s="111">
        <f t="shared" si="120"/>
        <v>0</v>
      </c>
      <c r="AZ85" s="12"/>
      <c r="BA85" s="14">
        <f t="shared" si="127"/>
        <v>49.1</v>
      </c>
      <c r="BB85" s="112">
        <f t="shared" si="121"/>
        <v>0</v>
      </c>
      <c r="BC85" s="112">
        <f t="shared" si="122"/>
        <v>0</v>
      </c>
      <c r="BD85" s="12"/>
      <c r="BE85" s="111">
        <f t="shared" si="123"/>
        <v>0</v>
      </c>
      <c r="BF85" s="12"/>
    </row>
    <row r="86" spans="1:58">
      <c r="A86">
        <f t="shared" si="76"/>
        <v>1</v>
      </c>
      <c r="B86" s="106">
        <v>5.7638888888888899E-2</v>
      </c>
      <c r="C86" s="6">
        <f t="shared" si="77"/>
        <v>1.3833333333333335</v>
      </c>
      <c r="D86" s="7">
        <f t="shared" si="124"/>
        <v>16</v>
      </c>
      <c r="E86" s="7">
        <f t="shared" si="125"/>
        <v>9</v>
      </c>
      <c r="F86" s="7">
        <f t="shared" si="126"/>
        <v>2022</v>
      </c>
      <c r="G86" s="12"/>
      <c r="H86" s="101">
        <f t="shared" si="78"/>
        <v>49.221643527858539</v>
      </c>
      <c r="I86" s="102">
        <f t="shared" si="79"/>
        <v>49.236208516434793</v>
      </c>
      <c r="J86" s="101">
        <f t="shared" si="80"/>
        <v>67.700022430973888</v>
      </c>
      <c r="K86" s="101">
        <f t="shared" si="81"/>
        <v>125.20136167918599</v>
      </c>
      <c r="L86" s="11">
        <f t="shared" si="82"/>
        <v>2459838.5576388887</v>
      </c>
      <c r="M86" s="108">
        <f t="shared" si="83"/>
        <v>0.22706523309756915</v>
      </c>
      <c r="N86" s="11">
        <f t="shared" si="84"/>
        <v>25.467215585522354</v>
      </c>
      <c r="O86" s="5">
        <f t="shared" si="85"/>
        <v>0.15977628232826646</v>
      </c>
      <c r="P86" s="11">
        <f t="shared" si="86"/>
        <v>18253.498018809885</v>
      </c>
      <c r="Q86" s="6">
        <f t="shared" si="87"/>
        <v>2.2730299962198566</v>
      </c>
      <c r="R86" s="13">
        <f t="shared" si="88"/>
        <v>4.3923052028810616</v>
      </c>
      <c r="S86" s="13">
        <f t="shared" si="89"/>
        <v>4.2329522850494152</v>
      </c>
      <c r="T86" s="13">
        <f t="shared" si="90"/>
        <v>0.20332358542952628</v>
      </c>
      <c r="U86" s="13">
        <f t="shared" si="91"/>
        <v>0.29011946442516628</v>
      </c>
      <c r="V86" s="13">
        <f t="shared" si="92"/>
        <v>-8.2625809846693041</v>
      </c>
      <c r="W86" s="8">
        <f t="shared" si="93"/>
        <v>409.61632849937916</v>
      </c>
      <c r="X86" s="13">
        <f t="shared" si="94"/>
        <v>1.0923994452369896</v>
      </c>
      <c r="Y86" s="11">
        <f t="shared" si="95"/>
        <v>62.589877754512003</v>
      </c>
      <c r="Z86" s="13">
        <f t="shared" si="96"/>
        <v>2.7671087963628861E-2</v>
      </c>
      <c r="AA86" s="13">
        <f t="shared" si="97"/>
        <v>0.46018039106677061</v>
      </c>
      <c r="AB86" s="13">
        <f t="shared" si="98"/>
        <v>0.887394226922396</v>
      </c>
      <c r="AC86" s="13">
        <f t="shared" si="99"/>
        <v>2.7667556857036323E-2</v>
      </c>
      <c r="AD86" s="13">
        <f t="shared" si="100"/>
        <v>0.80318220299634813</v>
      </c>
      <c r="AE86" s="13">
        <f t="shared" si="101"/>
        <v>0.37832837121681379</v>
      </c>
      <c r="AF86" s="13">
        <f t="shared" si="102"/>
        <v>0.9256714555026706</v>
      </c>
      <c r="AG86" s="11">
        <f t="shared" si="103"/>
        <v>22.230176498213556</v>
      </c>
      <c r="AH86" s="13">
        <f t="shared" si="104"/>
        <v>4.0126400731048388</v>
      </c>
      <c r="AI86" s="11">
        <f t="shared" si="105"/>
        <v>325.27761448894978</v>
      </c>
      <c r="AJ86" s="6">
        <f t="shared" si="106"/>
        <v>0.92110601458705665</v>
      </c>
      <c r="AK86" s="13">
        <f t="shared" si="107"/>
        <v>49.814733779364339</v>
      </c>
      <c r="AL86" s="6">
        <f t="shared" si="108"/>
        <v>0.5930902515058023</v>
      </c>
      <c r="AM86" s="6">
        <f t="shared" si="109"/>
        <v>49.221643527858539</v>
      </c>
      <c r="AN86" s="11">
        <f t="shared" si="110"/>
        <v>174.98966497202491</v>
      </c>
      <c r="AO86" s="6">
        <f t="shared" si="111"/>
        <v>173.18544318558457</v>
      </c>
      <c r="AP86" s="6">
        <f t="shared" si="112"/>
        <v>110.58732315110115</v>
      </c>
      <c r="AQ86" s="8">
        <f t="shared" si="113"/>
        <v>69.267803377598057</v>
      </c>
      <c r="AR86" s="109">
        <f t="shared" si="114"/>
        <v>-0.5696006923674255</v>
      </c>
      <c r="AS86" s="109">
        <f t="shared" si="115"/>
        <v>0.40182936167962452</v>
      </c>
      <c r="AT86" s="109">
        <f t="shared" si="116"/>
        <v>305.20136167918599</v>
      </c>
      <c r="AU86" s="10">
        <f t="shared" si="117"/>
        <v>396696.32122423209</v>
      </c>
      <c r="AV86" s="8">
        <f t="shared" si="118"/>
        <v>30.122038756569388</v>
      </c>
      <c r="AW86" s="12"/>
      <c r="AX86" s="110">
        <f t="shared" si="119"/>
        <v>125.2</v>
      </c>
      <c r="AY86" s="111">
        <f t="shared" si="120"/>
        <v>0</v>
      </c>
      <c r="AZ86" s="12"/>
      <c r="BA86" s="14">
        <f t="shared" si="127"/>
        <v>49.2</v>
      </c>
      <c r="BB86" s="112">
        <f t="shared" si="121"/>
        <v>0</v>
      </c>
      <c r="BC86" s="112">
        <f t="shared" si="122"/>
        <v>0</v>
      </c>
      <c r="BD86" s="12"/>
      <c r="BE86" s="111">
        <f t="shared" si="123"/>
        <v>0</v>
      </c>
      <c r="BF86" s="12"/>
    </row>
    <row r="87" spans="1:58">
      <c r="A87">
        <f t="shared" si="76"/>
        <v>1</v>
      </c>
      <c r="B87" s="106">
        <v>5.83333333333333E-2</v>
      </c>
      <c r="C87" s="6">
        <f t="shared" si="77"/>
        <v>1.3999999999999992</v>
      </c>
      <c r="D87" s="7">
        <f t="shared" si="124"/>
        <v>16</v>
      </c>
      <c r="E87" s="7">
        <f t="shared" si="125"/>
        <v>9</v>
      </c>
      <c r="F87" s="7">
        <f t="shared" si="126"/>
        <v>2022</v>
      </c>
      <c r="G87" s="12"/>
      <c r="H87" s="101">
        <f t="shared" si="78"/>
        <v>49.345524134410823</v>
      </c>
      <c r="I87" s="102">
        <f t="shared" si="79"/>
        <v>49.360025725062982</v>
      </c>
      <c r="J87" s="101">
        <f t="shared" si="80"/>
        <v>67.693636137653002</v>
      </c>
      <c r="K87" s="101">
        <f t="shared" si="81"/>
        <v>125.49225623337691</v>
      </c>
      <c r="L87" s="11">
        <f t="shared" si="82"/>
        <v>2459838.5583333331</v>
      </c>
      <c r="M87" s="108">
        <f t="shared" si="83"/>
        <v>0.2270652521104207</v>
      </c>
      <c r="N87" s="11">
        <f t="shared" si="84"/>
        <v>25.717900048010051</v>
      </c>
      <c r="O87" s="5">
        <f t="shared" si="85"/>
        <v>0.15980169975819081</v>
      </c>
      <c r="P87" s="11">
        <f t="shared" si="86"/>
        <v>18251.174496250645</v>
      </c>
      <c r="Q87" s="6">
        <f t="shared" si="87"/>
        <v>2.2731883483933601</v>
      </c>
      <c r="R87" s="13">
        <f t="shared" si="88"/>
        <v>4.3923171486927375</v>
      </c>
      <c r="S87" s="13">
        <f t="shared" si="89"/>
        <v>4.2331000410894042</v>
      </c>
      <c r="T87" s="13">
        <f t="shared" si="90"/>
        <v>0.20348392966922174</v>
      </c>
      <c r="U87" s="13">
        <f t="shared" si="91"/>
        <v>0.29026912232844099</v>
      </c>
      <c r="V87" s="13">
        <f t="shared" si="92"/>
        <v>-8.2627161525095865</v>
      </c>
      <c r="W87" s="8">
        <f t="shared" si="93"/>
        <v>409.57985521300242</v>
      </c>
      <c r="X87" s="13">
        <f t="shared" si="94"/>
        <v>1.0925478829039856</v>
      </c>
      <c r="Y87" s="11">
        <f t="shared" si="95"/>
        <v>62.598382606351642</v>
      </c>
      <c r="Z87" s="13">
        <f t="shared" si="96"/>
        <v>2.768378670330068E-2</v>
      </c>
      <c r="AA87" s="13">
        <f t="shared" si="97"/>
        <v>0.46004850153483806</v>
      </c>
      <c r="AB87" s="13">
        <f t="shared" si="98"/>
        <v>0.88746221325468289</v>
      </c>
      <c r="AC87" s="13">
        <f t="shared" si="99"/>
        <v>2.7680250733143862E-2</v>
      </c>
      <c r="AD87" s="13">
        <f t="shared" si="100"/>
        <v>0.80323953189222352</v>
      </c>
      <c r="AE87" s="13">
        <f t="shared" si="101"/>
        <v>0.37836705808131815</v>
      </c>
      <c r="AF87" s="13">
        <f t="shared" si="102"/>
        <v>0.92565564296820901</v>
      </c>
      <c r="AG87" s="11">
        <f t="shared" si="103"/>
        <v>22.232571098346838</v>
      </c>
      <c r="AH87" s="13">
        <f t="shared" si="104"/>
        <v>4.0132299038827375</v>
      </c>
      <c r="AI87" s="11">
        <f t="shared" si="105"/>
        <v>325.51945148976898</v>
      </c>
      <c r="AJ87" s="6">
        <f t="shared" si="106"/>
        <v>0.92109930665382977</v>
      </c>
      <c r="AK87" s="13">
        <f t="shared" si="107"/>
        <v>49.937108893298628</v>
      </c>
      <c r="AL87" s="6">
        <f t="shared" si="108"/>
        <v>0.59158475888780349</v>
      </c>
      <c r="AM87" s="6">
        <f t="shared" si="109"/>
        <v>49.345524134410823</v>
      </c>
      <c r="AN87" s="11">
        <f t="shared" si="110"/>
        <v>174.99034944931736</v>
      </c>
      <c r="AO87" s="6">
        <f t="shared" si="111"/>
        <v>173.18612009665961</v>
      </c>
      <c r="AP87" s="6">
        <f t="shared" si="112"/>
        <v>110.57949106679949</v>
      </c>
      <c r="AQ87" s="8">
        <f t="shared" si="113"/>
        <v>69.275628024603236</v>
      </c>
      <c r="AR87" s="109">
        <f t="shared" si="114"/>
        <v>-0.56612641959579324</v>
      </c>
      <c r="AS87" s="109">
        <f t="shared" si="115"/>
        <v>0.40369861788123357</v>
      </c>
      <c r="AT87" s="109">
        <f t="shared" si="116"/>
        <v>305.49225623337691</v>
      </c>
      <c r="AU87" s="10">
        <f t="shared" si="117"/>
        <v>396699.25439045613</v>
      </c>
      <c r="AV87" s="8">
        <f t="shared" si="118"/>
        <v>30.121816047744986</v>
      </c>
      <c r="AW87" s="12"/>
      <c r="AX87" s="110">
        <f t="shared" si="119"/>
        <v>125.5</v>
      </c>
      <c r="AY87" s="111">
        <f t="shared" si="120"/>
        <v>0</v>
      </c>
      <c r="AZ87" s="12"/>
      <c r="BA87" s="14">
        <f t="shared" si="127"/>
        <v>49.4</v>
      </c>
      <c r="BB87" s="112">
        <f t="shared" si="121"/>
        <v>0</v>
      </c>
      <c r="BC87" s="112">
        <f t="shared" si="122"/>
        <v>0</v>
      </c>
      <c r="BD87" s="12"/>
      <c r="BE87" s="111">
        <f t="shared" si="123"/>
        <v>0</v>
      </c>
      <c r="BF87" s="12"/>
    </row>
    <row r="88" spans="1:58">
      <c r="A88">
        <f t="shared" si="76"/>
        <v>1</v>
      </c>
      <c r="B88" s="106">
        <v>5.9027777777777797E-2</v>
      </c>
      <c r="C88" s="6">
        <f t="shared" si="77"/>
        <v>1.4166666666666672</v>
      </c>
      <c r="D88" s="7">
        <f t="shared" si="124"/>
        <v>16</v>
      </c>
      <c r="E88" s="7">
        <f t="shared" si="125"/>
        <v>9</v>
      </c>
      <c r="F88" s="7">
        <f t="shared" si="126"/>
        <v>2022</v>
      </c>
      <c r="G88" s="12"/>
      <c r="H88" s="101">
        <f t="shared" si="78"/>
        <v>49.468968775875723</v>
      </c>
      <c r="I88" s="102">
        <f t="shared" si="79"/>
        <v>49.483407422113899</v>
      </c>
      <c r="J88" s="101">
        <f t="shared" si="80"/>
        <v>67.687249613448174</v>
      </c>
      <c r="K88" s="101">
        <f t="shared" si="81"/>
        <v>125.78432103082599</v>
      </c>
      <c r="L88" s="11">
        <f t="shared" si="82"/>
        <v>2459838.559027778</v>
      </c>
      <c r="M88" s="108">
        <f t="shared" si="83"/>
        <v>0.22706527112328501</v>
      </c>
      <c r="N88" s="11">
        <f t="shared" si="84"/>
        <v>25.968584678601474</v>
      </c>
      <c r="O88" s="5">
        <f t="shared" si="85"/>
        <v>0.15982711720516818</v>
      </c>
      <c r="P88" s="11">
        <f t="shared" si="86"/>
        <v>18248.850517219875</v>
      </c>
      <c r="Q88" s="6">
        <f t="shared" si="87"/>
        <v>2.2733467006732968</v>
      </c>
      <c r="R88" s="13">
        <f t="shared" si="88"/>
        <v>4.3923290945124496</v>
      </c>
      <c r="S88" s="13">
        <f t="shared" si="89"/>
        <v>4.2332477972283264</v>
      </c>
      <c r="T88" s="13">
        <f t="shared" si="90"/>
        <v>0.20364427401677887</v>
      </c>
      <c r="U88" s="13">
        <f t="shared" si="91"/>
        <v>0.29041877804597527</v>
      </c>
      <c r="V88" s="13">
        <f t="shared" si="92"/>
        <v>-8.2628513204398732</v>
      </c>
      <c r="W88" s="8">
        <f t="shared" si="93"/>
        <v>409.54337629418643</v>
      </c>
      <c r="X88" s="13">
        <f t="shared" si="94"/>
        <v>1.0926963184650926</v>
      </c>
      <c r="Y88" s="11">
        <f t="shared" si="95"/>
        <v>62.606887337532733</v>
      </c>
      <c r="Z88" s="13">
        <f t="shared" si="96"/>
        <v>2.7696484652059143E-2</v>
      </c>
      <c r="AA88" s="13">
        <f t="shared" si="97"/>
        <v>0.45991660376389165</v>
      </c>
      <c r="AB88" s="13">
        <f t="shared" si="98"/>
        <v>0.88753017889263475</v>
      </c>
      <c r="AC88" s="13">
        <f t="shared" si="99"/>
        <v>2.7692943814177716E-2</v>
      </c>
      <c r="AD88" s="13">
        <f t="shared" si="100"/>
        <v>0.80329684211721986</v>
      </c>
      <c r="AE88" s="13">
        <f t="shared" si="101"/>
        <v>0.37840573598558164</v>
      </c>
      <c r="AF88" s="13">
        <f t="shared" si="102"/>
        <v>0.92563983220970469</v>
      </c>
      <c r="AG88" s="11">
        <f t="shared" si="103"/>
        <v>22.23496518476265</v>
      </c>
      <c r="AH88" s="13">
        <f t="shared" si="104"/>
        <v>4.0138197460220209</v>
      </c>
      <c r="AI88" s="11">
        <f t="shared" si="105"/>
        <v>325.76128848827113</v>
      </c>
      <c r="AJ88" s="6">
        <f t="shared" si="106"/>
        <v>0.9210925998898426</v>
      </c>
      <c r="AK88" s="13">
        <f t="shared" si="107"/>
        <v>50.059050696060424</v>
      </c>
      <c r="AL88" s="6">
        <f t="shared" si="108"/>
        <v>0.5900819201847014</v>
      </c>
      <c r="AM88" s="6">
        <f t="shared" si="109"/>
        <v>49.468968775875723</v>
      </c>
      <c r="AN88" s="11">
        <f t="shared" si="110"/>
        <v>174.99103392707184</v>
      </c>
      <c r="AO88" s="6">
        <f t="shared" si="111"/>
        <v>173.18679700844376</v>
      </c>
      <c r="AP88" s="6">
        <f t="shared" si="112"/>
        <v>110.57165910674237</v>
      </c>
      <c r="AQ88" s="8">
        <f t="shared" si="113"/>
        <v>69.283452550190077</v>
      </c>
      <c r="AR88" s="109">
        <f t="shared" si="114"/>
        <v>-0.56264206099587266</v>
      </c>
      <c r="AS88" s="109">
        <f t="shared" si="115"/>
        <v>0.40555624410628038</v>
      </c>
      <c r="AT88" s="109">
        <f t="shared" si="116"/>
        <v>305.78432103082599</v>
      </c>
      <c r="AU88" s="10">
        <f t="shared" si="117"/>
        <v>396702.18711687846</v>
      </c>
      <c r="AV88" s="8">
        <f t="shared" si="118"/>
        <v>30.121593375606114</v>
      </c>
      <c r="AW88" s="12"/>
      <c r="AX88" s="110">
        <f t="shared" si="119"/>
        <v>125.8</v>
      </c>
      <c r="AY88" s="111">
        <f t="shared" si="120"/>
        <v>0</v>
      </c>
      <c r="AZ88" s="12"/>
      <c r="BA88" s="14">
        <f t="shared" si="127"/>
        <v>49.5</v>
      </c>
      <c r="BB88" s="112">
        <f t="shared" si="121"/>
        <v>0</v>
      </c>
      <c r="BC88" s="112">
        <f t="shared" si="122"/>
        <v>0</v>
      </c>
      <c r="BD88" s="12"/>
      <c r="BE88" s="111">
        <f t="shared" si="123"/>
        <v>0</v>
      </c>
      <c r="BF88" s="12"/>
    </row>
    <row r="89" spans="1:58">
      <c r="A89">
        <f t="shared" si="76"/>
        <v>1</v>
      </c>
      <c r="B89" s="106">
        <v>5.9722222222222197E-2</v>
      </c>
      <c r="C89" s="6">
        <f t="shared" si="77"/>
        <v>1.4333333333333327</v>
      </c>
      <c r="D89" s="7">
        <f t="shared" si="124"/>
        <v>16</v>
      </c>
      <c r="E89" s="7">
        <f t="shared" si="125"/>
        <v>9</v>
      </c>
      <c r="F89" s="7">
        <f t="shared" si="126"/>
        <v>2022</v>
      </c>
      <c r="G89" s="12"/>
      <c r="H89" s="101">
        <f t="shared" si="78"/>
        <v>49.591972331652144</v>
      </c>
      <c r="I89" s="102">
        <f t="shared" si="79"/>
        <v>49.606348485332063</v>
      </c>
      <c r="J89" s="101">
        <f t="shared" si="80"/>
        <v>67.680862867041498</v>
      </c>
      <c r="K89" s="101">
        <f t="shared" si="81"/>
        <v>126.07756300452428</v>
      </c>
      <c r="L89" s="11">
        <f t="shared" si="82"/>
        <v>2459838.5597222224</v>
      </c>
      <c r="M89" s="108">
        <f t="shared" si="83"/>
        <v>0.22706529013613655</v>
      </c>
      <c r="N89" s="11">
        <f t="shared" si="84"/>
        <v>26.219269141089171</v>
      </c>
      <c r="O89" s="5">
        <f t="shared" si="85"/>
        <v>0.15985253463509252</v>
      </c>
      <c r="P89" s="11">
        <f t="shared" si="86"/>
        <v>18246.526084942274</v>
      </c>
      <c r="Q89" s="6">
        <f t="shared" si="87"/>
        <v>2.2735050528471574</v>
      </c>
      <c r="R89" s="13">
        <f t="shared" si="88"/>
        <v>4.3923410403241476</v>
      </c>
      <c r="S89" s="13">
        <f t="shared" si="89"/>
        <v>4.2333955532679584</v>
      </c>
      <c r="T89" s="13">
        <f t="shared" si="90"/>
        <v>0.20380461825683149</v>
      </c>
      <c r="U89" s="13">
        <f t="shared" si="91"/>
        <v>0.2905684313771994</v>
      </c>
      <c r="V89" s="13">
        <f t="shared" si="92"/>
        <v>-8.2629864882790844</v>
      </c>
      <c r="W89" s="8">
        <f t="shared" si="93"/>
        <v>409.50689179275844</v>
      </c>
      <c r="X89" s="13">
        <f t="shared" si="94"/>
        <v>1.0928447517216495</v>
      </c>
      <c r="Y89" s="11">
        <f t="shared" si="95"/>
        <v>62.615391936672822</v>
      </c>
      <c r="Z89" s="13">
        <f t="shared" si="96"/>
        <v>2.7709181792628948E-2</v>
      </c>
      <c r="AA89" s="13">
        <f t="shared" si="97"/>
        <v>0.45978469793389437</v>
      </c>
      <c r="AB89" s="13">
        <f t="shared" si="98"/>
        <v>0.88759812374468272</v>
      </c>
      <c r="AC89" s="13">
        <f t="shared" si="99"/>
        <v>2.7705636082868006E-2</v>
      </c>
      <c r="AD89" s="13">
        <f t="shared" si="100"/>
        <v>0.80335413359419128</v>
      </c>
      <c r="AE89" s="13">
        <f t="shared" si="101"/>
        <v>0.37844440487733955</v>
      </c>
      <c r="AF89" s="13">
        <f t="shared" si="102"/>
        <v>0.92562402324974058</v>
      </c>
      <c r="AG89" s="11">
        <f t="shared" si="103"/>
        <v>22.237358754203672</v>
      </c>
      <c r="AH89" s="13">
        <f t="shared" si="104"/>
        <v>4.0144095987312607</v>
      </c>
      <c r="AI89" s="11">
        <f t="shared" si="105"/>
        <v>326.00312516012025</v>
      </c>
      <c r="AJ89" s="6">
        <f t="shared" si="106"/>
        <v>0.92108589430424104</v>
      </c>
      <c r="AK89" s="13">
        <f t="shared" si="107"/>
        <v>50.180554164202938</v>
      </c>
      <c r="AL89" s="6">
        <f t="shared" si="108"/>
        <v>0.58858183255079355</v>
      </c>
      <c r="AM89" s="6">
        <f t="shared" si="109"/>
        <v>49.591972331652144</v>
      </c>
      <c r="AN89" s="11">
        <f t="shared" si="110"/>
        <v>174.99171840436793</v>
      </c>
      <c r="AO89" s="6">
        <f t="shared" si="111"/>
        <v>173.18747392002675</v>
      </c>
      <c r="AP89" s="6">
        <f t="shared" si="112"/>
        <v>110.56382728141118</v>
      </c>
      <c r="AQ89" s="8">
        <f t="shared" si="113"/>
        <v>69.291276943887155</v>
      </c>
      <c r="AR89" s="109">
        <f t="shared" si="114"/>
        <v>-0.55914768333689724</v>
      </c>
      <c r="AS89" s="109">
        <f t="shared" si="115"/>
        <v>0.40740220426358131</v>
      </c>
      <c r="AT89" s="109">
        <f t="shared" si="116"/>
        <v>306.07756300452428</v>
      </c>
      <c r="AU89" s="10">
        <f t="shared" si="117"/>
        <v>396705.11939947313</v>
      </c>
      <c r="AV89" s="8">
        <f t="shared" si="118"/>
        <v>30.1213707404569</v>
      </c>
      <c r="AW89" s="12"/>
      <c r="AX89" s="110">
        <f t="shared" si="119"/>
        <v>126.1</v>
      </c>
      <c r="AY89" s="111">
        <f t="shared" si="120"/>
        <v>0</v>
      </c>
      <c r="AZ89" s="12"/>
      <c r="BA89" s="14">
        <f t="shared" si="127"/>
        <v>49.6</v>
      </c>
      <c r="BB89" s="112">
        <f t="shared" si="121"/>
        <v>0</v>
      </c>
      <c r="BC89" s="112">
        <f t="shared" si="122"/>
        <v>0</v>
      </c>
      <c r="BD89" s="12"/>
      <c r="BE89" s="111">
        <f t="shared" si="123"/>
        <v>0</v>
      </c>
      <c r="BF89" s="12"/>
    </row>
    <row r="90" spans="1:58">
      <c r="A90">
        <f t="shared" si="76"/>
        <v>1</v>
      </c>
      <c r="B90" s="106">
        <v>6.0416666666666702E-2</v>
      </c>
      <c r="C90" s="6">
        <f t="shared" si="77"/>
        <v>1.4500000000000008</v>
      </c>
      <c r="D90" s="7">
        <f t="shared" si="124"/>
        <v>16</v>
      </c>
      <c r="E90" s="7">
        <f t="shared" si="125"/>
        <v>9</v>
      </c>
      <c r="F90" s="7">
        <f t="shared" si="126"/>
        <v>2022</v>
      </c>
      <c r="G90" s="12"/>
      <c r="H90" s="101">
        <f t="shared" si="78"/>
        <v>49.714529891581272</v>
      </c>
      <c r="I90" s="102">
        <f t="shared" si="79"/>
        <v>49.7288440028248</v>
      </c>
      <c r="J90" s="101">
        <f t="shared" si="80"/>
        <v>67.674475894242136</v>
      </c>
      <c r="K90" s="101">
        <f t="shared" si="81"/>
        <v>126.37198963907241</v>
      </c>
      <c r="L90" s="11">
        <f t="shared" si="82"/>
        <v>2459838.5604166668</v>
      </c>
      <c r="M90" s="108">
        <f t="shared" si="83"/>
        <v>0.22706530914898812</v>
      </c>
      <c r="N90" s="11">
        <f t="shared" si="84"/>
        <v>26.469953603576869</v>
      </c>
      <c r="O90" s="5">
        <f t="shared" si="85"/>
        <v>0.15987795206507371</v>
      </c>
      <c r="P90" s="11">
        <f t="shared" si="86"/>
        <v>18244.201197970429</v>
      </c>
      <c r="Q90" s="6">
        <f t="shared" si="87"/>
        <v>2.2736634050210185</v>
      </c>
      <c r="R90" s="13">
        <f t="shared" si="88"/>
        <v>4.3923529861358457</v>
      </c>
      <c r="S90" s="13">
        <f t="shared" si="89"/>
        <v>4.2335433093079482</v>
      </c>
      <c r="T90" s="13">
        <f t="shared" si="90"/>
        <v>0.20396496249688414</v>
      </c>
      <c r="U90" s="13">
        <f t="shared" si="91"/>
        <v>0.29071808242292796</v>
      </c>
      <c r="V90" s="13">
        <f t="shared" si="92"/>
        <v>-8.2631216561190115</v>
      </c>
      <c r="W90" s="8">
        <f t="shared" si="93"/>
        <v>409.470401684884</v>
      </c>
      <c r="X90" s="13">
        <f t="shared" si="94"/>
        <v>1.0929931827741437</v>
      </c>
      <c r="Y90" s="11">
        <f t="shared" si="95"/>
        <v>62.623896409529422</v>
      </c>
      <c r="Z90" s="13">
        <f t="shared" si="96"/>
        <v>2.7721878133305816E-2</v>
      </c>
      <c r="AA90" s="13">
        <f t="shared" si="97"/>
        <v>0.45965278395899328</v>
      </c>
      <c r="AB90" s="13">
        <f t="shared" si="98"/>
        <v>0.88766604785623981</v>
      </c>
      <c r="AC90" s="13">
        <f t="shared" si="99"/>
        <v>2.7718327547506066E-2</v>
      </c>
      <c r="AD90" s="13">
        <f t="shared" si="100"/>
        <v>0.80341140636150643</v>
      </c>
      <c r="AE90" s="13">
        <f t="shared" si="101"/>
        <v>0.3784830647822614</v>
      </c>
      <c r="AF90" s="13">
        <f t="shared" si="102"/>
        <v>0.92560821607904198</v>
      </c>
      <c r="AG90" s="11">
        <f t="shared" si="103"/>
        <v>22.239751808236573</v>
      </c>
      <c r="AH90" s="13">
        <f t="shared" si="104"/>
        <v>4.0149994624077729</v>
      </c>
      <c r="AI90" s="11">
        <f t="shared" si="105"/>
        <v>326.2449616674603</v>
      </c>
      <c r="AJ90" s="6">
        <f t="shared" si="106"/>
        <v>0.92107918989267046</v>
      </c>
      <c r="AK90" s="13">
        <f t="shared" si="107"/>
        <v>50.301614482343972</v>
      </c>
      <c r="AL90" s="6">
        <f t="shared" si="108"/>
        <v>0.5870845907626997</v>
      </c>
      <c r="AM90" s="6">
        <f t="shared" si="109"/>
        <v>49.714529891581272</v>
      </c>
      <c r="AN90" s="11">
        <f t="shared" si="110"/>
        <v>174.9924028816622</v>
      </c>
      <c r="AO90" s="6">
        <f t="shared" si="111"/>
        <v>173.18815083186013</v>
      </c>
      <c r="AP90" s="6">
        <f t="shared" si="112"/>
        <v>110.55599558550072</v>
      </c>
      <c r="AQ90" s="8">
        <f t="shared" si="113"/>
        <v>69.299101210994607</v>
      </c>
      <c r="AR90" s="109">
        <f t="shared" si="114"/>
        <v>-0.5556433465606242</v>
      </c>
      <c r="AS90" s="109">
        <f t="shared" si="115"/>
        <v>0.40923646621061038</v>
      </c>
      <c r="AT90" s="109">
        <f t="shared" si="116"/>
        <v>306.37198963907241</v>
      </c>
      <c r="AU90" s="10">
        <f t="shared" si="117"/>
        <v>396708.05124011717</v>
      </c>
      <c r="AV90" s="8">
        <f t="shared" si="118"/>
        <v>30.121148142153256</v>
      </c>
      <c r="AW90" s="12"/>
      <c r="AX90" s="110">
        <f t="shared" si="119"/>
        <v>126.4</v>
      </c>
      <c r="AY90" s="111">
        <f t="shared" si="120"/>
        <v>0</v>
      </c>
      <c r="AZ90" s="12"/>
      <c r="BA90" s="14">
        <f t="shared" si="127"/>
        <v>49.7</v>
      </c>
      <c r="BB90" s="112">
        <f t="shared" si="121"/>
        <v>0</v>
      </c>
      <c r="BC90" s="112">
        <f t="shared" si="122"/>
        <v>0</v>
      </c>
      <c r="BD90" s="12"/>
      <c r="BE90" s="111">
        <f t="shared" si="123"/>
        <v>0</v>
      </c>
      <c r="BF90" s="12"/>
    </row>
    <row r="91" spans="1:58">
      <c r="A91">
        <f t="shared" si="76"/>
        <v>1</v>
      </c>
      <c r="B91" s="106">
        <v>6.1111111111111102E-2</v>
      </c>
      <c r="C91" s="6">
        <f t="shared" si="77"/>
        <v>1.4666666666666663</v>
      </c>
      <c r="D91" s="7">
        <f t="shared" si="124"/>
        <v>16</v>
      </c>
      <c r="E91" s="7">
        <f t="shared" si="125"/>
        <v>9</v>
      </c>
      <c r="F91" s="7">
        <f t="shared" si="126"/>
        <v>2022</v>
      </c>
      <c r="G91" s="12"/>
      <c r="H91" s="101">
        <f t="shared" si="78"/>
        <v>49.836636424284393</v>
      </c>
      <c r="I91" s="102">
        <f t="shared" si="79"/>
        <v>49.85088894156889</v>
      </c>
      <c r="J91" s="101">
        <f t="shared" si="80"/>
        <v>67.668088695199501</v>
      </c>
      <c r="K91" s="101">
        <f t="shared" si="81"/>
        <v>126.66760818495783</v>
      </c>
      <c r="L91" s="11">
        <f t="shared" si="82"/>
        <v>2459838.5611111112</v>
      </c>
      <c r="M91" s="108">
        <f t="shared" si="83"/>
        <v>0.22706532816183966</v>
      </c>
      <c r="N91" s="11">
        <f t="shared" si="84"/>
        <v>26.720638065598905</v>
      </c>
      <c r="O91" s="5">
        <f t="shared" si="85"/>
        <v>0.15990336949499806</v>
      </c>
      <c r="P91" s="11">
        <f t="shared" si="86"/>
        <v>18241.875856414586</v>
      </c>
      <c r="Q91" s="6">
        <f t="shared" si="87"/>
        <v>2.2738217571945221</v>
      </c>
      <c r="R91" s="13">
        <f t="shared" si="88"/>
        <v>4.3923649319475437</v>
      </c>
      <c r="S91" s="13">
        <f t="shared" si="89"/>
        <v>4.2336910653479372</v>
      </c>
      <c r="T91" s="13">
        <f t="shared" si="90"/>
        <v>0.20412530673693677</v>
      </c>
      <c r="U91" s="13">
        <f t="shared" si="91"/>
        <v>0.29086773118363501</v>
      </c>
      <c r="V91" s="13">
        <f t="shared" si="92"/>
        <v>-8.2632568239589368</v>
      </c>
      <c r="W91" s="8">
        <f t="shared" si="93"/>
        <v>409.43390597173101</v>
      </c>
      <c r="X91" s="13">
        <f t="shared" si="94"/>
        <v>1.0931416116223955</v>
      </c>
      <c r="Y91" s="11">
        <f t="shared" si="95"/>
        <v>62.632400756092245</v>
      </c>
      <c r="Z91" s="13">
        <f t="shared" si="96"/>
        <v>2.7734573673874292E-2</v>
      </c>
      <c r="AA91" s="13">
        <f t="shared" si="97"/>
        <v>0.45952086184278218</v>
      </c>
      <c r="AB91" s="13">
        <f t="shared" si="98"/>
        <v>0.88773395122661669</v>
      </c>
      <c r="AC91" s="13">
        <f t="shared" si="99"/>
        <v>2.7731018207875324E-2</v>
      </c>
      <c r="AD91" s="13">
        <f t="shared" si="100"/>
        <v>0.8034686604186192</v>
      </c>
      <c r="AE91" s="13">
        <f t="shared" si="101"/>
        <v>0.37852171569987414</v>
      </c>
      <c r="AF91" s="13">
        <f t="shared" si="102"/>
        <v>0.92559241069902021</v>
      </c>
      <c r="AG91" s="11">
        <f t="shared" si="103"/>
        <v>22.242144346809823</v>
      </c>
      <c r="AH91" s="13">
        <f t="shared" si="104"/>
        <v>4.0155893370487714</v>
      </c>
      <c r="AI91" s="11">
        <f t="shared" si="105"/>
        <v>326.48679800986736</v>
      </c>
      <c r="AJ91" s="6">
        <f t="shared" si="106"/>
        <v>0.92107248665529184</v>
      </c>
      <c r="AK91" s="13">
        <f t="shared" si="107"/>
        <v>50.422226715538102</v>
      </c>
      <c r="AL91" s="6">
        <f t="shared" si="108"/>
        <v>0.58559029125371065</v>
      </c>
      <c r="AM91" s="6">
        <f t="shared" si="109"/>
        <v>49.836636424284393</v>
      </c>
      <c r="AN91" s="11">
        <f t="shared" si="110"/>
        <v>174.99308735895829</v>
      </c>
      <c r="AO91" s="6">
        <f t="shared" si="111"/>
        <v>173.18882774394748</v>
      </c>
      <c r="AP91" s="6">
        <f t="shared" si="112"/>
        <v>110.54816401902853</v>
      </c>
      <c r="AQ91" s="8">
        <f t="shared" si="113"/>
        <v>69.306925351494925</v>
      </c>
      <c r="AR91" s="109">
        <f t="shared" si="114"/>
        <v>-0.55212911312497104</v>
      </c>
      <c r="AS91" s="109">
        <f t="shared" si="115"/>
        <v>0.41105899676100227</v>
      </c>
      <c r="AT91" s="109">
        <f t="shared" si="116"/>
        <v>306.66760818495783</v>
      </c>
      <c r="AU91" s="10">
        <f t="shared" si="117"/>
        <v>396710.98263871338</v>
      </c>
      <c r="AV91" s="8">
        <f t="shared" si="118"/>
        <v>30.120925580701027</v>
      </c>
      <c r="AW91" s="12"/>
      <c r="AX91" s="110">
        <f t="shared" si="119"/>
        <v>126.7</v>
      </c>
      <c r="AY91" s="111">
        <f t="shared" si="120"/>
        <v>0</v>
      </c>
      <c r="AZ91" s="12"/>
      <c r="BA91" s="14">
        <f t="shared" si="127"/>
        <v>49.9</v>
      </c>
      <c r="BB91" s="112">
        <f t="shared" si="121"/>
        <v>0</v>
      </c>
      <c r="BC91" s="112">
        <f t="shared" si="122"/>
        <v>0</v>
      </c>
      <c r="BD91" s="12"/>
      <c r="BE91" s="111">
        <f t="shared" si="123"/>
        <v>0</v>
      </c>
      <c r="BF91" s="12"/>
    </row>
    <row r="92" spans="1:58">
      <c r="A92">
        <f t="shared" si="76"/>
        <v>1</v>
      </c>
      <c r="B92" s="106">
        <v>6.18055555555556E-2</v>
      </c>
      <c r="C92" s="6">
        <f t="shared" si="77"/>
        <v>1.4833333333333343</v>
      </c>
      <c r="D92" s="7">
        <f t="shared" si="124"/>
        <v>16</v>
      </c>
      <c r="E92" s="7">
        <f t="shared" si="125"/>
        <v>9</v>
      </c>
      <c r="F92" s="7">
        <f t="shared" si="126"/>
        <v>2022</v>
      </c>
      <c r="G92" s="12"/>
      <c r="H92" s="101">
        <f t="shared" si="78"/>
        <v>49.958286860929924</v>
      </c>
      <c r="I92" s="102">
        <f t="shared" si="79"/>
        <v>49.972478231134325</v>
      </c>
      <c r="J92" s="101">
        <f t="shared" si="80"/>
        <v>67.66170127001115</v>
      </c>
      <c r="K92" s="101">
        <f t="shared" si="81"/>
        <v>126.9644258533952</v>
      </c>
      <c r="L92" s="11">
        <f t="shared" si="82"/>
        <v>2459838.5618055556</v>
      </c>
      <c r="M92" s="108">
        <f t="shared" si="83"/>
        <v>0.22706534717469123</v>
      </c>
      <c r="N92" s="11">
        <f t="shared" si="84"/>
        <v>26.971322528086603</v>
      </c>
      <c r="O92" s="5">
        <f t="shared" si="85"/>
        <v>0.15992878692492241</v>
      </c>
      <c r="P92" s="11">
        <f t="shared" si="86"/>
        <v>18239.550060366382</v>
      </c>
      <c r="Q92" s="6">
        <f t="shared" si="87"/>
        <v>2.2739801093683827</v>
      </c>
      <c r="R92" s="13">
        <f t="shared" si="88"/>
        <v>4.3923768777592418</v>
      </c>
      <c r="S92" s="13">
        <f t="shared" si="89"/>
        <v>4.2338388213879261</v>
      </c>
      <c r="T92" s="13">
        <f t="shared" si="90"/>
        <v>0.20428565097698939</v>
      </c>
      <c r="U92" s="13">
        <f t="shared" si="91"/>
        <v>0.29101737765970426</v>
      </c>
      <c r="V92" s="13">
        <f t="shared" si="92"/>
        <v>-8.2633919917988621</v>
      </c>
      <c r="W92" s="8">
        <f t="shared" si="93"/>
        <v>409.39740465427826</v>
      </c>
      <c r="X92" s="13">
        <f t="shared" si="94"/>
        <v>1.0932900382672059</v>
      </c>
      <c r="Y92" s="11">
        <f t="shared" si="95"/>
        <v>62.640904976407164</v>
      </c>
      <c r="Z92" s="13">
        <f t="shared" si="96"/>
        <v>2.7747268414110245E-2</v>
      </c>
      <c r="AA92" s="13">
        <f t="shared" si="97"/>
        <v>0.45938893158798438</v>
      </c>
      <c r="AB92" s="13">
        <f t="shared" si="98"/>
        <v>0.88780183385557587</v>
      </c>
      <c r="AC92" s="13">
        <f t="shared" si="99"/>
        <v>2.7743708063750542E-2</v>
      </c>
      <c r="AD92" s="13">
        <f t="shared" si="100"/>
        <v>0.80352589576540101</v>
      </c>
      <c r="AE92" s="13">
        <f t="shared" si="101"/>
        <v>0.37856035762987666</v>
      </c>
      <c r="AF92" s="13">
        <f t="shared" si="102"/>
        <v>0.92557660711101597</v>
      </c>
      <c r="AG92" s="11">
        <f t="shared" si="103"/>
        <v>22.244536369882553</v>
      </c>
      <c r="AH92" s="13">
        <f t="shared" si="104"/>
        <v>4.0161792226554445</v>
      </c>
      <c r="AI92" s="11">
        <f t="shared" si="105"/>
        <v>326.72863418825494</v>
      </c>
      <c r="AJ92" s="6">
        <f t="shared" si="106"/>
        <v>0.9210657845922261</v>
      </c>
      <c r="AK92" s="13">
        <f t="shared" si="107"/>
        <v>50.542385892023034</v>
      </c>
      <c r="AL92" s="6">
        <f t="shared" si="108"/>
        <v>0.58409903109310934</v>
      </c>
      <c r="AM92" s="6">
        <f t="shared" si="109"/>
        <v>49.958286860929924</v>
      </c>
      <c r="AN92" s="11">
        <f t="shared" si="110"/>
        <v>174.99377183625256</v>
      </c>
      <c r="AO92" s="6">
        <f t="shared" si="111"/>
        <v>173.18950465628518</v>
      </c>
      <c r="AP92" s="6">
        <f t="shared" si="112"/>
        <v>110.54033258194863</v>
      </c>
      <c r="AQ92" s="8">
        <f t="shared" si="113"/>
        <v>69.314749365434068</v>
      </c>
      <c r="AR92" s="109">
        <f t="shared" si="114"/>
        <v>-0.54860504564450696</v>
      </c>
      <c r="AS92" s="109">
        <f t="shared" si="115"/>
        <v>0.41286976294769773</v>
      </c>
      <c r="AT92" s="109">
        <f t="shared" si="116"/>
        <v>306.9644258533952</v>
      </c>
      <c r="AU92" s="10">
        <f t="shared" si="117"/>
        <v>396713.91359518154</v>
      </c>
      <c r="AV92" s="8">
        <f t="shared" si="118"/>
        <v>30.120703056104713</v>
      </c>
      <c r="AW92" s="12"/>
      <c r="AX92" s="110">
        <f t="shared" si="119"/>
        <v>127</v>
      </c>
      <c r="AY92" s="111">
        <f t="shared" si="120"/>
        <v>0</v>
      </c>
      <c r="AZ92" s="12"/>
      <c r="BA92" s="14">
        <f t="shared" si="127"/>
        <v>50</v>
      </c>
      <c r="BB92" s="112">
        <f t="shared" si="121"/>
        <v>0</v>
      </c>
      <c r="BC92" s="112">
        <f t="shared" si="122"/>
        <v>0</v>
      </c>
      <c r="BD92" s="12"/>
      <c r="BE92" s="111">
        <f t="shared" si="123"/>
        <v>0</v>
      </c>
      <c r="BF92" s="12"/>
    </row>
    <row r="93" spans="1:58">
      <c r="A93">
        <f t="shared" si="76"/>
        <v>1</v>
      </c>
      <c r="B93" s="106">
        <v>6.25E-2</v>
      </c>
      <c r="C93" s="6">
        <f t="shared" si="77"/>
        <v>1.5</v>
      </c>
      <c r="D93" s="7">
        <f t="shared" si="124"/>
        <v>16</v>
      </c>
      <c r="E93" s="7">
        <f t="shared" si="125"/>
        <v>9</v>
      </c>
      <c r="F93" s="7">
        <f t="shared" si="126"/>
        <v>2022</v>
      </c>
      <c r="G93" s="12"/>
      <c r="H93" s="101">
        <f t="shared" si="78"/>
        <v>50.079476093837265</v>
      </c>
      <c r="I93" s="102">
        <f t="shared" si="79"/>
        <v>50.093606762288459</v>
      </c>
      <c r="J93" s="101">
        <f t="shared" si="80"/>
        <v>67.655313618776404</v>
      </c>
      <c r="K93" s="101">
        <f t="shared" si="81"/>
        <v>127.26244981015554</v>
      </c>
      <c r="L93" s="11">
        <f t="shared" si="82"/>
        <v>2459838.5625</v>
      </c>
      <c r="M93" s="108">
        <f t="shared" si="83"/>
        <v>0.22706536618754278</v>
      </c>
      <c r="N93" s="11">
        <f t="shared" si="84"/>
        <v>27.2220069905743</v>
      </c>
      <c r="O93" s="5">
        <f t="shared" si="85"/>
        <v>0.1599542043549036</v>
      </c>
      <c r="P93" s="11">
        <f t="shared" si="86"/>
        <v>18237.223809936339</v>
      </c>
      <c r="Q93" s="6">
        <f t="shared" si="87"/>
        <v>2.2741384615422437</v>
      </c>
      <c r="R93" s="13">
        <f t="shared" si="88"/>
        <v>4.3923888235709398</v>
      </c>
      <c r="S93" s="13">
        <f t="shared" si="89"/>
        <v>4.2339865774275589</v>
      </c>
      <c r="T93" s="13">
        <f t="shared" si="90"/>
        <v>0.20444599521668488</v>
      </c>
      <c r="U93" s="13">
        <f t="shared" si="91"/>
        <v>0.29116702185125271</v>
      </c>
      <c r="V93" s="13">
        <f t="shared" si="92"/>
        <v>-8.2635271596384321</v>
      </c>
      <c r="W93" s="8">
        <f t="shared" si="93"/>
        <v>409.36089773358771</v>
      </c>
      <c r="X93" s="13">
        <f t="shared" si="94"/>
        <v>1.0934384627094684</v>
      </c>
      <c r="Y93" s="11">
        <f t="shared" si="95"/>
        <v>62.649409070525387</v>
      </c>
      <c r="Z93" s="13">
        <f t="shared" si="96"/>
        <v>2.7759962353767074E-2</v>
      </c>
      <c r="AA93" s="13">
        <f t="shared" si="97"/>
        <v>0.45925699319724111</v>
      </c>
      <c r="AB93" s="13">
        <f t="shared" si="98"/>
        <v>0.88786969574292263</v>
      </c>
      <c r="AC93" s="13">
        <f t="shared" si="99"/>
        <v>2.7756397114884004E-2</v>
      </c>
      <c r="AD93" s="13">
        <f t="shared" si="100"/>
        <v>0.80358311240177183</v>
      </c>
      <c r="AE93" s="13">
        <f t="shared" si="101"/>
        <v>0.37859899057196444</v>
      </c>
      <c r="AF93" s="13">
        <f t="shared" si="102"/>
        <v>0.92556080531637119</v>
      </c>
      <c r="AG93" s="11">
        <f t="shared" si="103"/>
        <v>22.246927877413679</v>
      </c>
      <c r="AH93" s="13">
        <f t="shared" si="104"/>
        <v>4.016769119229366</v>
      </c>
      <c r="AI93" s="11">
        <f t="shared" si="105"/>
        <v>326.97047020213381</v>
      </c>
      <c r="AJ93" s="6">
        <f t="shared" si="106"/>
        <v>0.92105908370363432</v>
      </c>
      <c r="AK93" s="13">
        <f t="shared" si="107"/>
        <v>50.662087001838763</v>
      </c>
      <c r="AL93" s="6">
        <f t="shared" si="108"/>
        <v>0.58261090800149806</v>
      </c>
      <c r="AM93" s="6">
        <f t="shared" si="109"/>
        <v>50.079476093837265</v>
      </c>
      <c r="AN93" s="11">
        <f t="shared" si="110"/>
        <v>174.99445631354865</v>
      </c>
      <c r="AO93" s="6">
        <f t="shared" si="111"/>
        <v>173.19018156887688</v>
      </c>
      <c r="AP93" s="6">
        <f t="shared" si="112"/>
        <v>110.53250127421714</v>
      </c>
      <c r="AQ93" s="8">
        <f t="shared" si="113"/>
        <v>69.322573252855861</v>
      </c>
      <c r="AR93" s="109">
        <f t="shared" si="114"/>
        <v>-0.54507120692916655</v>
      </c>
      <c r="AS93" s="109">
        <f t="shared" si="115"/>
        <v>0.4146687320026835</v>
      </c>
      <c r="AT93" s="109">
        <f t="shared" si="116"/>
        <v>307.26244981015554</v>
      </c>
      <c r="AU93" s="10">
        <f t="shared" si="117"/>
        <v>396716.84410942433</v>
      </c>
      <c r="AV93" s="8">
        <f t="shared" si="118"/>
        <v>30.120480568370152</v>
      </c>
      <c r="AW93" s="12"/>
      <c r="AX93" s="110">
        <f t="shared" si="119"/>
        <v>127.3</v>
      </c>
      <c r="AY93" s="111">
        <f t="shared" si="120"/>
        <v>0</v>
      </c>
      <c r="AZ93" s="12"/>
      <c r="BA93" s="14">
        <f t="shared" si="127"/>
        <v>50.1</v>
      </c>
      <c r="BB93" s="112">
        <f t="shared" si="121"/>
        <v>0</v>
      </c>
      <c r="BC93" s="112">
        <f t="shared" si="122"/>
        <v>0</v>
      </c>
      <c r="BD93" s="12"/>
      <c r="BE93" s="111">
        <f t="shared" si="123"/>
        <v>0</v>
      </c>
      <c r="BF93" s="12"/>
    </row>
    <row r="94" spans="1:58">
      <c r="A94">
        <f t="shared" si="76"/>
        <v>1</v>
      </c>
      <c r="B94" s="106">
        <v>6.31944444444444E-2</v>
      </c>
      <c r="C94" s="6">
        <f t="shared" si="77"/>
        <v>1.5166666666666657</v>
      </c>
      <c r="D94" s="7">
        <f t="shared" si="124"/>
        <v>16</v>
      </c>
      <c r="E94" s="7">
        <f t="shared" si="125"/>
        <v>9</v>
      </c>
      <c r="F94" s="7">
        <f t="shared" si="126"/>
        <v>2022</v>
      </c>
      <c r="G94" s="12"/>
      <c r="H94" s="101">
        <f t="shared" si="78"/>
        <v>50.20019897764562</v>
      </c>
      <c r="I94" s="102">
        <f t="shared" si="79"/>
        <v>50.2142693881638</v>
      </c>
      <c r="J94" s="101">
        <f t="shared" si="80"/>
        <v>67.648925741637427</v>
      </c>
      <c r="K94" s="101">
        <f t="shared" si="81"/>
        <v>127.56168717565504</v>
      </c>
      <c r="L94" s="11">
        <f t="shared" si="82"/>
        <v>2459838.5631944444</v>
      </c>
      <c r="M94" s="108">
        <f t="shared" si="83"/>
        <v>0.22706538520039432</v>
      </c>
      <c r="N94" s="11">
        <f t="shared" si="84"/>
        <v>27.472691453527659</v>
      </c>
      <c r="O94" s="5">
        <f t="shared" si="85"/>
        <v>0.15997962178482794</v>
      </c>
      <c r="P94" s="11">
        <f t="shared" si="86"/>
        <v>18234.897105240383</v>
      </c>
      <c r="Q94" s="6">
        <f t="shared" si="87"/>
        <v>2.2742968137157473</v>
      </c>
      <c r="R94" s="13">
        <f t="shared" si="88"/>
        <v>4.3924007693826157</v>
      </c>
      <c r="S94" s="13">
        <f t="shared" si="89"/>
        <v>4.2341343334675479</v>
      </c>
      <c r="T94" s="13">
        <f t="shared" si="90"/>
        <v>0.20460633945673751</v>
      </c>
      <c r="U94" s="13">
        <f t="shared" si="91"/>
        <v>0.29131666375949883</v>
      </c>
      <c r="V94" s="13">
        <f t="shared" si="92"/>
        <v>-8.2636623274783574</v>
      </c>
      <c r="W94" s="8">
        <f t="shared" si="93"/>
        <v>409.3243852104078</v>
      </c>
      <c r="X94" s="13">
        <f t="shared" si="94"/>
        <v>1.0935868849490302</v>
      </c>
      <c r="Y94" s="11">
        <f t="shared" si="95"/>
        <v>62.65791303843816</v>
      </c>
      <c r="Z94" s="13">
        <f t="shared" si="96"/>
        <v>2.7772655492691384E-2</v>
      </c>
      <c r="AA94" s="13">
        <f t="shared" si="97"/>
        <v>0.45912504667412085</v>
      </c>
      <c r="AB94" s="13">
        <f t="shared" si="98"/>
        <v>0.88793753688798016</v>
      </c>
      <c r="AC94" s="13">
        <f t="shared" si="99"/>
        <v>2.776908536112118E-2</v>
      </c>
      <c r="AD94" s="13">
        <f t="shared" si="100"/>
        <v>0.80364031032717242</v>
      </c>
      <c r="AE94" s="13">
        <f t="shared" si="101"/>
        <v>0.37863761452572625</v>
      </c>
      <c r="AF94" s="13">
        <f t="shared" si="102"/>
        <v>0.92554500531647166</v>
      </c>
      <c r="AG94" s="11">
        <f t="shared" si="103"/>
        <v>22.249318869355498</v>
      </c>
      <c r="AH94" s="13">
        <f t="shared" si="104"/>
        <v>4.0173590267678083</v>
      </c>
      <c r="AI94" s="11">
        <f t="shared" si="105"/>
        <v>327.21230605201055</v>
      </c>
      <c r="AJ94" s="6">
        <f t="shared" si="106"/>
        <v>0.92105238398966627</v>
      </c>
      <c r="AK94" s="13">
        <f t="shared" si="107"/>
        <v>50.781324997980285</v>
      </c>
      <c r="AL94" s="6">
        <f t="shared" si="108"/>
        <v>0.58112602033466543</v>
      </c>
      <c r="AM94" s="6">
        <f t="shared" si="109"/>
        <v>50.20019897764562</v>
      </c>
      <c r="AN94" s="11">
        <f t="shared" si="110"/>
        <v>174.99514079084292</v>
      </c>
      <c r="AO94" s="6">
        <f t="shared" si="111"/>
        <v>173.19085848171898</v>
      </c>
      <c r="AP94" s="6">
        <f t="shared" si="112"/>
        <v>110.52467009584277</v>
      </c>
      <c r="AQ94" s="8">
        <f t="shared" si="113"/>
        <v>69.330397013751622</v>
      </c>
      <c r="AR94" s="109">
        <f t="shared" si="114"/>
        <v>-0.54152765994821483</v>
      </c>
      <c r="AS94" s="109">
        <f t="shared" si="115"/>
        <v>0.4164558713759603</v>
      </c>
      <c r="AT94" s="109">
        <f t="shared" si="116"/>
        <v>307.56168717565504</v>
      </c>
      <c r="AU94" s="10">
        <f t="shared" si="117"/>
        <v>396719.77418134949</v>
      </c>
      <c r="AV94" s="8">
        <f t="shared" si="118"/>
        <v>30.120258117502779</v>
      </c>
      <c r="AW94" s="12"/>
      <c r="AX94" s="110">
        <f t="shared" si="119"/>
        <v>127.6</v>
      </c>
      <c r="AY94" s="111">
        <f t="shared" si="120"/>
        <v>0</v>
      </c>
      <c r="AZ94" s="12"/>
      <c r="BA94" s="14">
        <f t="shared" si="127"/>
        <v>50.2</v>
      </c>
      <c r="BB94" s="112">
        <f t="shared" si="121"/>
        <v>0</v>
      </c>
      <c r="BC94" s="112">
        <f t="shared" si="122"/>
        <v>0</v>
      </c>
      <c r="BD94" s="12"/>
      <c r="BE94" s="111">
        <f t="shared" si="123"/>
        <v>0</v>
      </c>
      <c r="BF94" s="12"/>
    </row>
    <row r="95" spans="1:58">
      <c r="A95">
        <f t="shared" si="76"/>
        <v>1</v>
      </c>
      <c r="B95" s="106">
        <v>6.3888888888888898E-2</v>
      </c>
      <c r="C95" s="6">
        <f t="shared" si="77"/>
        <v>1.5333333333333337</v>
      </c>
      <c r="D95" s="7">
        <f t="shared" si="124"/>
        <v>16</v>
      </c>
      <c r="E95" s="7">
        <f t="shared" si="125"/>
        <v>9</v>
      </c>
      <c r="F95" s="7">
        <f t="shared" si="126"/>
        <v>2022</v>
      </c>
      <c r="G95" s="12"/>
      <c r="H95" s="101">
        <f t="shared" si="78"/>
        <v>50.320450328117943</v>
      </c>
      <c r="I95" s="102">
        <f t="shared" si="79"/>
        <v>50.334460923062146</v>
      </c>
      <c r="J95" s="101">
        <f t="shared" si="80"/>
        <v>67.642537638699622</v>
      </c>
      <c r="K95" s="101">
        <f t="shared" si="81"/>
        <v>127.86214501895199</v>
      </c>
      <c r="L95" s="11">
        <f t="shared" si="82"/>
        <v>2459838.5638888888</v>
      </c>
      <c r="M95" s="108">
        <f t="shared" si="83"/>
        <v>0.22706540421324589</v>
      </c>
      <c r="N95" s="11">
        <f t="shared" si="84"/>
        <v>27.723375916015357</v>
      </c>
      <c r="O95" s="5">
        <f t="shared" si="85"/>
        <v>0.16000503921475229</v>
      </c>
      <c r="P95" s="11">
        <f t="shared" si="86"/>
        <v>18232.569946368374</v>
      </c>
      <c r="Q95" s="6">
        <f t="shared" si="87"/>
        <v>2.2744551658896079</v>
      </c>
      <c r="R95" s="13">
        <f t="shared" si="88"/>
        <v>4.3924127151943138</v>
      </c>
      <c r="S95" s="13">
        <f t="shared" si="89"/>
        <v>4.2342820895075368</v>
      </c>
      <c r="T95" s="13">
        <f t="shared" si="90"/>
        <v>0.20476668369679013</v>
      </c>
      <c r="U95" s="13">
        <f t="shared" si="91"/>
        <v>0.29146630338445928</v>
      </c>
      <c r="V95" s="13">
        <f t="shared" si="92"/>
        <v>-8.2637974953182827</v>
      </c>
      <c r="W95" s="8">
        <f t="shared" si="93"/>
        <v>409.2878670858222</v>
      </c>
      <c r="X95" s="13">
        <f t="shared" si="94"/>
        <v>1.0937353049866845</v>
      </c>
      <c r="Y95" s="11">
        <f t="shared" si="95"/>
        <v>62.666416880190923</v>
      </c>
      <c r="Z95" s="13">
        <f t="shared" si="96"/>
        <v>2.778534783062811E-2</v>
      </c>
      <c r="AA95" s="13">
        <f t="shared" si="97"/>
        <v>0.45899309202135374</v>
      </c>
      <c r="AB95" s="13">
        <f t="shared" si="98"/>
        <v>0.88800535729050856</v>
      </c>
      <c r="AC95" s="13">
        <f t="shared" si="99"/>
        <v>2.7781772802205909E-2</v>
      </c>
      <c r="AD95" s="13">
        <f t="shared" si="100"/>
        <v>0.80369748954148412</v>
      </c>
      <c r="AE95" s="13">
        <f t="shared" si="101"/>
        <v>0.37867622949083185</v>
      </c>
      <c r="AF95" s="13">
        <f t="shared" si="102"/>
        <v>0.92552920711266962</v>
      </c>
      <c r="AG95" s="11">
        <f t="shared" si="103"/>
        <v>22.251709345665326</v>
      </c>
      <c r="AH95" s="13">
        <f t="shared" si="104"/>
        <v>4.017948945271943</v>
      </c>
      <c r="AI95" s="11">
        <f t="shared" si="105"/>
        <v>327.45414173693621</v>
      </c>
      <c r="AJ95" s="6">
        <f t="shared" si="106"/>
        <v>0.92104568545044641</v>
      </c>
      <c r="AK95" s="13">
        <f t="shared" si="107"/>
        <v>50.900094795214287</v>
      </c>
      <c r="AL95" s="6">
        <f t="shared" si="108"/>
        <v>0.57964446709634709</v>
      </c>
      <c r="AM95" s="6">
        <f t="shared" si="109"/>
        <v>50.320450328117943</v>
      </c>
      <c r="AN95" s="11">
        <f t="shared" si="110"/>
        <v>174.99582526814083</v>
      </c>
      <c r="AO95" s="6">
        <f t="shared" si="111"/>
        <v>173.19153539481687</v>
      </c>
      <c r="AP95" s="6">
        <f t="shared" si="112"/>
        <v>110.51683904678909</v>
      </c>
      <c r="AQ95" s="8">
        <f t="shared" si="113"/>
        <v>69.338220648157716</v>
      </c>
      <c r="AR95" s="109">
        <f t="shared" si="114"/>
        <v>-0.53797446786499326</v>
      </c>
      <c r="AS95" s="109">
        <f t="shared" si="115"/>
        <v>0.41823114871749645</v>
      </c>
      <c r="AT95" s="109">
        <f t="shared" si="116"/>
        <v>307.86214501895199</v>
      </c>
      <c r="AU95" s="10">
        <f t="shared" si="117"/>
        <v>396722.70381087519</v>
      </c>
      <c r="AV95" s="8">
        <f t="shared" si="118"/>
        <v>30.120035703507273</v>
      </c>
      <c r="AW95" s="12"/>
      <c r="AX95" s="110">
        <f t="shared" si="119"/>
        <v>127.9</v>
      </c>
      <c r="AY95" s="111">
        <f t="shared" si="120"/>
        <v>0</v>
      </c>
      <c r="AZ95" s="12"/>
      <c r="BA95" s="14">
        <f t="shared" si="127"/>
        <v>50.3</v>
      </c>
      <c r="BB95" s="112">
        <f t="shared" si="121"/>
        <v>0</v>
      </c>
      <c r="BC95" s="112">
        <f t="shared" si="122"/>
        <v>0</v>
      </c>
      <c r="BD95" s="12"/>
      <c r="BE95" s="111">
        <f t="shared" si="123"/>
        <v>0</v>
      </c>
      <c r="BF95" s="12"/>
    </row>
    <row r="96" spans="1:58">
      <c r="A96">
        <f t="shared" si="76"/>
        <v>1</v>
      </c>
      <c r="B96" s="106">
        <v>6.4583333333333298E-2</v>
      </c>
      <c r="C96" s="6">
        <f t="shared" si="77"/>
        <v>1.5499999999999992</v>
      </c>
      <c r="D96" s="7">
        <f t="shared" si="124"/>
        <v>16</v>
      </c>
      <c r="E96" s="7">
        <f t="shared" si="125"/>
        <v>9</v>
      </c>
      <c r="F96" s="7">
        <f t="shared" si="126"/>
        <v>2022</v>
      </c>
      <c r="G96" s="12"/>
      <c r="H96" s="101">
        <f t="shared" si="78"/>
        <v>50.4402249233299</v>
      </c>
      <c r="I96" s="102">
        <f t="shared" si="79"/>
        <v>50.454176143642542</v>
      </c>
      <c r="J96" s="101">
        <f t="shared" si="80"/>
        <v>67.636149310066983</v>
      </c>
      <c r="K96" s="101">
        <f t="shared" si="81"/>
        <v>128.16383035771793</v>
      </c>
      <c r="L96" s="11">
        <f t="shared" si="82"/>
        <v>2459838.5645833332</v>
      </c>
      <c r="M96" s="108">
        <f t="shared" si="83"/>
        <v>0.22706542322609743</v>
      </c>
      <c r="N96" s="11">
        <f t="shared" si="84"/>
        <v>27.974060378037393</v>
      </c>
      <c r="O96" s="5">
        <f t="shared" si="85"/>
        <v>0.16003045664467663</v>
      </c>
      <c r="P96" s="11">
        <f t="shared" si="86"/>
        <v>18230.24233343752</v>
      </c>
      <c r="Q96" s="6">
        <f t="shared" si="87"/>
        <v>2.2746135180631115</v>
      </c>
      <c r="R96" s="13">
        <f t="shared" si="88"/>
        <v>4.3924246610060118</v>
      </c>
      <c r="S96" s="13">
        <f t="shared" si="89"/>
        <v>4.2344298455471696</v>
      </c>
      <c r="T96" s="13">
        <f t="shared" si="90"/>
        <v>0.20492702793684278</v>
      </c>
      <c r="U96" s="13">
        <f t="shared" si="91"/>
        <v>0.29161594072664204</v>
      </c>
      <c r="V96" s="13">
        <f t="shared" si="92"/>
        <v>-8.2639326631574956</v>
      </c>
      <c r="W96" s="8">
        <f t="shared" si="93"/>
        <v>409.25134336099023</v>
      </c>
      <c r="X96" s="13">
        <f t="shared" si="94"/>
        <v>1.0938837228229994</v>
      </c>
      <c r="Y96" s="11">
        <f t="shared" si="95"/>
        <v>62.674920595816232</v>
      </c>
      <c r="Z96" s="13">
        <f t="shared" si="96"/>
        <v>2.7798039367364809E-2</v>
      </c>
      <c r="AA96" s="13">
        <f t="shared" si="97"/>
        <v>0.4588611292418685</v>
      </c>
      <c r="AB96" s="13">
        <f t="shared" si="98"/>
        <v>0.88807315695016398</v>
      </c>
      <c r="AC96" s="13">
        <f t="shared" si="99"/>
        <v>2.7794459437924628E-2</v>
      </c>
      <c r="AD96" s="13">
        <f t="shared" si="100"/>
        <v>0.80375465004447666</v>
      </c>
      <c r="AE96" s="13">
        <f t="shared" si="101"/>
        <v>0.37871483546694851</v>
      </c>
      <c r="AF96" s="13">
        <f t="shared" si="102"/>
        <v>0.92551341070631832</v>
      </c>
      <c r="AG96" s="11">
        <f t="shared" si="103"/>
        <v>22.254099306300326</v>
      </c>
      <c r="AH96" s="13">
        <f t="shared" si="104"/>
        <v>4.0185388747419992</v>
      </c>
      <c r="AI96" s="11">
        <f t="shared" si="105"/>
        <v>327.69597725690738</v>
      </c>
      <c r="AJ96" s="6">
        <f t="shared" si="106"/>
        <v>0.92103898808614726</v>
      </c>
      <c r="AK96" s="13">
        <f t="shared" si="107"/>
        <v>51.018391271251652</v>
      </c>
      <c r="AL96" s="6">
        <f t="shared" si="108"/>
        <v>0.57816634792175092</v>
      </c>
      <c r="AM96" s="6">
        <f t="shared" si="109"/>
        <v>50.4402249233299</v>
      </c>
      <c r="AN96" s="11">
        <f t="shared" si="110"/>
        <v>174.99650974543329</v>
      </c>
      <c r="AO96" s="6">
        <f t="shared" si="111"/>
        <v>173.19221230816149</v>
      </c>
      <c r="AP96" s="6">
        <f t="shared" si="112"/>
        <v>110.50900812701806</v>
      </c>
      <c r="AQ96" s="8">
        <f t="shared" si="113"/>
        <v>69.346044156112185</v>
      </c>
      <c r="AR96" s="109">
        <f t="shared" si="114"/>
        <v>-0.5344116940006628</v>
      </c>
      <c r="AS96" s="109">
        <f t="shared" si="115"/>
        <v>0.41999453189596753</v>
      </c>
      <c r="AT96" s="109">
        <f t="shared" si="116"/>
        <v>308.16383035771793</v>
      </c>
      <c r="AU96" s="10">
        <f t="shared" si="117"/>
        <v>396725.6329978992</v>
      </c>
      <c r="AV96" s="8">
        <f t="shared" si="118"/>
        <v>30.119813326389806</v>
      </c>
      <c r="AW96" s="12"/>
      <c r="AX96" s="110">
        <f t="shared" si="119"/>
        <v>128.19999999999999</v>
      </c>
      <c r="AY96" s="111">
        <f t="shared" si="120"/>
        <v>0</v>
      </c>
      <c r="AZ96" s="12"/>
      <c r="BA96" s="14">
        <f t="shared" si="127"/>
        <v>50.5</v>
      </c>
      <c r="BB96" s="112">
        <f t="shared" si="121"/>
        <v>0</v>
      </c>
      <c r="BC96" s="112">
        <f t="shared" si="122"/>
        <v>0</v>
      </c>
      <c r="BD96" s="12"/>
      <c r="BE96" s="111">
        <f t="shared" si="123"/>
        <v>0</v>
      </c>
      <c r="BF96" s="12"/>
    </row>
    <row r="97" spans="1:58">
      <c r="A97">
        <f t="shared" si="76"/>
        <v>1</v>
      </c>
      <c r="B97" s="106">
        <v>6.5277777777777796E-2</v>
      </c>
      <c r="C97" s="6">
        <f t="shared" si="77"/>
        <v>1.5666666666666671</v>
      </c>
      <c r="D97" s="7">
        <f t="shared" si="124"/>
        <v>16</v>
      </c>
      <c r="E97" s="7">
        <f t="shared" si="125"/>
        <v>9</v>
      </c>
      <c r="F97" s="7">
        <f t="shared" si="126"/>
        <v>2022</v>
      </c>
      <c r="G97" s="12"/>
      <c r="H97" s="101">
        <f t="shared" si="78"/>
        <v>50.559517503675579</v>
      </c>
      <c r="I97" s="102">
        <f t="shared" si="79"/>
        <v>50.573409788926583</v>
      </c>
      <c r="J97" s="101">
        <f t="shared" si="80"/>
        <v>67.629760755845055</v>
      </c>
      <c r="K97" s="101">
        <f t="shared" si="81"/>
        <v>128.46675015513421</v>
      </c>
      <c r="L97" s="11">
        <f t="shared" si="82"/>
        <v>2459838.5652777776</v>
      </c>
      <c r="M97" s="108">
        <f t="shared" si="83"/>
        <v>0.22706544223894901</v>
      </c>
      <c r="N97" s="11">
        <f t="shared" si="84"/>
        <v>28.224744840525091</v>
      </c>
      <c r="O97" s="5">
        <f t="shared" si="85"/>
        <v>0.16005587407465782</v>
      </c>
      <c r="P97" s="11">
        <f t="shared" si="86"/>
        <v>18227.914266543554</v>
      </c>
      <c r="Q97" s="6">
        <f t="shared" si="87"/>
        <v>2.2747718702369726</v>
      </c>
      <c r="R97" s="13">
        <f t="shared" si="88"/>
        <v>4.3924366068177108</v>
      </c>
      <c r="S97" s="13">
        <f t="shared" si="89"/>
        <v>4.2345776015871586</v>
      </c>
      <c r="T97" s="13">
        <f t="shared" si="90"/>
        <v>0.2050873721768954</v>
      </c>
      <c r="U97" s="13">
        <f t="shared" si="91"/>
        <v>0.29176557578645068</v>
      </c>
      <c r="V97" s="13">
        <f t="shared" si="92"/>
        <v>-8.2640678309974209</v>
      </c>
      <c r="W97" s="8">
        <f t="shared" si="93"/>
        <v>409.21481403647266</v>
      </c>
      <c r="X97" s="13">
        <f t="shared" si="94"/>
        <v>1.0940321384587961</v>
      </c>
      <c r="Y97" s="11">
        <f t="shared" si="95"/>
        <v>62.683424185361133</v>
      </c>
      <c r="Z97" s="13">
        <f t="shared" si="96"/>
        <v>2.7810730102677216E-2</v>
      </c>
      <c r="AA97" s="13">
        <f t="shared" si="97"/>
        <v>0.45872915833836964</v>
      </c>
      <c r="AB97" s="13">
        <f t="shared" si="98"/>
        <v>0.88814093586671949</v>
      </c>
      <c r="AC97" s="13">
        <f t="shared" si="99"/>
        <v>2.7807145268051964E-2</v>
      </c>
      <c r="AD97" s="13">
        <f t="shared" si="100"/>
        <v>0.80381179183603135</v>
      </c>
      <c r="AE97" s="13">
        <f t="shared" si="101"/>
        <v>0.37875343245377907</v>
      </c>
      <c r="AF97" s="13">
        <f t="shared" si="102"/>
        <v>0.92549761609875614</v>
      </c>
      <c r="AG97" s="11">
        <f t="shared" si="103"/>
        <v>22.256488751219852</v>
      </c>
      <c r="AH97" s="13">
        <f t="shared" si="104"/>
        <v>4.0191288151792364</v>
      </c>
      <c r="AI97" s="11">
        <f t="shared" si="105"/>
        <v>327.93781261283652</v>
      </c>
      <c r="AJ97" s="6">
        <f t="shared" si="106"/>
        <v>0.92103229189688296</v>
      </c>
      <c r="AK97" s="13">
        <f t="shared" si="107"/>
        <v>51.136209266750939</v>
      </c>
      <c r="AL97" s="6">
        <f t="shared" si="108"/>
        <v>0.57669176307535808</v>
      </c>
      <c r="AM97" s="6">
        <f t="shared" si="109"/>
        <v>50.559517503675579</v>
      </c>
      <c r="AN97" s="11">
        <f t="shared" si="110"/>
        <v>174.99719422272756</v>
      </c>
      <c r="AO97" s="6">
        <f t="shared" si="111"/>
        <v>173.19288922176011</v>
      </c>
      <c r="AP97" s="6">
        <f t="shared" si="112"/>
        <v>110.50117733649351</v>
      </c>
      <c r="AQ97" s="8">
        <f t="shared" si="113"/>
        <v>69.353867537651169</v>
      </c>
      <c r="AR97" s="109">
        <f t="shared" si="114"/>
        <v>-0.5308394018333239</v>
      </c>
      <c r="AS97" s="109">
        <f t="shared" si="115"/>
        <v>0.42174598899885118</v>
      </c>
      <c r="AT97" s="109">
        <f t="shared" si="116"/>
        <v>308.46675015513421</v>
      </c>
      <c r="AU97" s="10">
        <f t="shared" si="117"/>
        <v>396728.56174234441</v>
      </c>
      <c r="AV97" s="8">
        <f t="shared" si="118"/>
        <v>30.119590986154684</v>
      </c>
      <c r="AW97" s="12"/>
      <c r="AX97" s="110">
        <f t="shared" si="119"/>
        <v>128.5</v>
      </c>
      <c r="AY97" s="111">
        <f t="shared" si="120"/>
        <v>0</v>
      </c>
      <c r="AZ97" s="12"/>
      <c r="BA97" s="14">
        <f t="shared" si="127"/>
        <v>50.6</v>
      </c>
      <c r="BB97" s="112">
        <f t="shared" si="121"/>
        <v>0</v>
      </c>
      <c r="BC97" s="112">
        <f t="shared" si="122"/>
        <v>0</v>
      </c>
      <c r="BD97" s="12"/>
      <c r="BE97" s="111">
        <f t="shared" si="123"/>
        <v>0</v>
      </c>
      <c r="BF97" s="12"/>
    </row>
    <row r="98" spans="1:58">
      <c r="A98">
        <f t="shared" si="76"/>
        <v>1</v>
      </c>
      <c r="B98" s="106">
        <v>6.5972222222222196E-2</v>
      </c>
      <c r="C98" s="6">
        <f t="shared" si="77"/>
        <v>1.5833333333333326</v>
      </c>
      <c r="D98" s="7">
        <f t="shared" si="124"/>
        <v>16</v>
      </c>
      <c r="E98" s="7">
        <f t="shared" si="125"/>
        <v>9</v>
      </c>
      <c r="F98" s="7">
        <f t="shared" si="126"/>
        <v>2022</v>
      </c>
      <c r="G98" s="12"/>
      <c r="H98" s="101">
        <f t="shared" si="78"/>
        <v>50.678322770801792</v>
      </c>
      <c r="I98" s="102">
        <f t="shared" si="79"/>
        <v>50.692156559232899</v>
      </c>
      <c r="J98" s="101">
        <f t="shared" si="80"/>
        <v>67.62337197618163</v>
      </c>
      <c r="K98" s="101">
        <f t="shared" si="81"/>
        <v>128.77091131390955</v>
      </c>
      <c r="L98" s="11">
        <f t="shared" si="82"/>
        <v>2459838.565972222</v>
      </c>
      <c r="M98" s="108">
        <f t="shared" si="83"/>
        <v>0.22706546125180055</v>
      </c>
      <c r="N98" s="11">
        <f t="shared" si="84"/>
        <v>28.475429303012788</v>
      </c>
      <c r="O98" s="5">
        <f t="shared" si="85"/>
        <v>0.16008129150458217</v>
      </c>
      <c r="P98" s="11">
        <f t="shared" si="86"/>
        <v>18225.585745797081</v>
      </c>
      <c r="Q98" s="6">
        <f t="shared" si="87"/>
        <v>2.2749302224108332</v>
      </c>
      <c r="R98" s="13">
        <f t="shared" si="88"/>
        <v>4.3924485526294088</v>
      </c>
      <c r="S98" s="13">
        <f t="shared" si="89"/>
        <v>4.2347253576271475</v>
      </c>
      <c r="T98" s="13">
        <f t="shared" si="90"/>
        <v>0.20524771641659087</v>
      </c>
      <c r="U98" s="13">
        <f t="shared" si="91"/>
        <v>0.29191520856400255</v>
      </c>
      <c r="V98" s="13">
        <f t="shared" si="92"/>
        <v>-8.264202998837705</v>
      </c>
      <c r="W98" s="8">
        <f t="shared" si="93"/>
        <v>409.17827911333075</v>
      </c>
      <c r="X98" s="13">
        <f t="shared" si="94"/>
        <v>1.0941805518938967</v>
      </c>
      <c r="Y98" s="11">
        <f t="shared" si="95"/>
        <v>62.691927648815437</v>
      </c>
      <c r="Z98" s="13">
        <f t="shared" si="96"/>
        <v>2.7823420036318897E-2</v>
      </c>
      <c r="AA98" s="13">
        <f t="shared" si="97"/>
        <v>0.45859717931444849</v>
      </c>
      <c r="AB98" s="13">
        <f t="shared" si="98"/>
        <v>0.88820869403949032</v>
      </c>
      <c r="AC98" s="13">
        <f t="shared" si="99"/>
        <v>2.7819830292340388E-2</v>
      </c>
      <c r="AD98" s="13">
        <f t="shared" si="100"/>
        <v>0.80386891491561852</v>
      </c>
      <c r="AE98" s="13">
        <f t="shared" si="101"/>
        <v>0.37879202045082411</v>
      </c>
      <c r="AF98" s="13">
        <f t="shared" si="102"/>
        <v>0.92548182329140449</v>
      </c>
      <c r="AG98" s="11">
        <f t="shared" si="103"/>
        <v>22.258877680370734</v>
      </c>
      <c r="AH98" s="13">
        <f t="shared" si="104"/>
        <v>4.0197187665808896</v>
      </c>
      <c r="AI98" s="11">
        <f t="shared" si="105"/>
        <v>328.17964780429946</v>
      </c>
      <c r="AJ98" s="6">
        <f t="shared" si="106"/>
        <v>0.9210255968828136</v>
      </c>
      <c r="AK98" s="13">
        <f t="shared" si="107"/>
        <v>51.253543584263824</v>
      </c>
      <c r="AL98" s="6">
        <f t="shared" si="108"/>
        <v>0.57522081346203069</v>
      </c>
      <c r="AM98" s="6">
        <f t="shared" si="109"/>
        <v>50.678322770801792</v>
      </c>
      <c r="AN98" s="11">
        <f t="shared" si="110"/>
        <v>174.99787870002547</v>
      </c>
      <c r="AO98" s="6">
        <f t="shared" si="111"/>
        <v>173.19356613561456</v>
      </c>
      <c r="AP98" s="6">
        <f t="shared" si="112"/>
        <v>110.49334667523107</v>
      </c>
      <c r="AQ98" s="8">
        <f t="shared" si="113"/>
        <v>69.361690792759049</v>
      </c>
      <c r="AR98" s="109">
        <f t="shared" si="114"/>
        <v>-0.52725765503011179</v>
      </c>
      <c r="AS98" s="109">
        <f t="shared" si="115"/>
        <v>0.42348548831652577</v>
      </c>
      <c r="AT98" s="109">
        <f t="shared" si="116"/>
        <v>308.77091131390955</v>
      </c>
      <c r="AU98" s="10">
        <f t="shared" si="117"/>
        <v>396731.49004411383</v>
      </c>
      <c r="AV98" s="8">
        <f t="shared" si="118"/>
        <v>30.119368682807703</v>
      </c>
      <c r="AW98" s="12"/>
      <c r="AX98" s="110">
        <f t="shared" si="119"/>
        <v>128.80000000000001</v>
      </c>
      <c r="AY98" s="111">
        <f t="shared" si="120"/>
        <v>0</v>
      </c>
      <c r="AZ98" s="12"/>
      <c r="BA98" s="14">
        <f t="shared" si="127"/>
        <v>50.7</v>
      </c>
      <c r="BB98" s="112">
        <f t="shared" si="121"/>
        <v>0</v>
      </c>
      <c r="BC98" s="112">
        <f t="shared" si="122"/>
        <v>0</v>
      </c>
      <c r="BD98" s="12"/>
      <c r="BE98" s="111">
        <f t="shared" si="123"/>
        <v>0</v>
      </c>
      <c r="BF98" s="12"/>
    </row>
    <row r="99" spans="1:58">
      <c r="A99">
        <f t="shared" si="76"/>
        <v>1</v>
      </c>
      <c r="B99" s="106">
        <v>6.6666666666666693E-2</v>
      </c>
      <c r="C99" s="6">
        <f t="shared" si="77"/>
        <v>1.6000000000000005</v>
      </c>
      <c r="D99" s="7">
        <f t="shared" si="124"/>
        <v>16</v>
      </c>
      <c r="E99" s="7">
        <f t="shared" si="125"/>
        <v>9</v>
      </c>
      <c r="F99" s="7">
        <f t="shared" si="126"/>
        <v>2022</v>
      </c>
      <c r="G99" s="12"/>
      <c r="H99" s="101">
        <f t="shared" si="78"/>
        <v>50.796635467708846</v>
      </c>
      <c r="I99" s="102">
        <f t="shared" si="79"/>
        <v>50.810411196238277</v>
      </c>
      <c r="J99" s="101">
        <f t="shared" si="80"/>
        <v>67.616982966880485</v>
      </c>
      <c r="K99" s="101">
        <f t="shared" si="81"/>
        <v>129.07632088042004</v>
      </c>
      <c r="L99" s="11">
        <f t="shared" si="82"/>
        <v>2459838.5666666669</v>
      </c>
      <c r="M99" s="108">
        <f t="shared" si="83"/>
        <v>0.22706548026466486</v>
      </c>
      <c r="N99" s="11">
        <f t="shared" si="84"/>
        <v>28.726113933604211</v>
      </c>
      <c r="O99" s="5">
        <f t="shared" si="85"/>
        <v>0.16010670895155954</v>
      </c>
      <c r="P99" s="11">
        <f t="shared" si="86"/>
        <v>18223.256769742446</v>
      </c>
      <c r="Q99" s="6">
        <f t="shared" si="87"/>
        <v>2.2750885746907699</v>
      </c>
      <c r="R99" s="13">
        <f t="shared" si="88"/>
        <v>4.39246049844912</v>
      </c>
      <c r="S99" s="13">
        <f t="shared" si="89"/>
        <v>4.2348731137660698</v>
      </c>
      <c r="T99" s="13">
        <f t="shared" si="90"/>
        <v>0.205408060764148</v>
      </c>
      <c r="U99" s="13">
        <f t="shared" si="91"/>
        <v>0.29206483916078863</v>
      </c>
      <c r="V99" s="13">
        <f t="shared" si="92"/>
        <v>-8.2643381667679918</v>
      </c>
      <c r="W99" s="8">
        <f t="shared" si="93"/>
        <v>409.14173856831331</v>
      </c>
      <c r="X99" s="13">
        <f t="shared" si="94"/>
        <v>1.0943289632287483</v>
      </c>
      <c r="Y99" s="11">
        <f t="shared" si="95"/>
        <v>62.700430991934333</v>
      </c>
      <c r="Z99" s="13">
        <f t="shared" si="96"/>
        <v>2.7836109176642216E-2</v>
      </c>
      <c r="AA99" s="13">
        <f t="shared" si="97"/>
        <v>0.45846519208420428</v>
      </c>
      <c r="AB99" s="13">
        <f t="shared" si="98"/>
        <v>0.88827643151371272</v>
      </c>
      <c r="AC99" s="13">
        <f t="shared" si="99"/>
        <v>2.7832514519137829E-2</v>
      </c>
      <c r="AD99" s="13">
        <f t="shared" si="100"/>
        <v>0.80392601932142205</v>
      </c>
      <c r="AE99" s="13">
        <f t="shared" si="101"/>
        <v>0.37883059948373482</v>
      </c>
      <c r="AF99" s="13">
        <f t="shared" si="102"/>
        <v>0.92546603227497981</v>
      </c>
      <c r="AG99" s="11">
        <f t="shared" si="103"/>
        <v>22.261266095318799</v>
      </c>
      <c r="AH99" s="13">
        <f t="shared" si="104"/>
        <v>4.0203087293442055</v>
      </c>
      <c r="AI99" s="11">
        <f t="shared" si="105"/>
        <v>328.42148299344115</v>
      </c>
      <c r="AJ99" s="6">
        <f t="shared" si="106"/>
        <v>0.92101890303960088</v>
      </c>
      <c r="AK99" s="13">
        <f t="shared" si="107"/>
        <v>51.370389067339637</v>
      </c>
      <c r="AL99" s="6">
        <f t="shared" si="108"/>
        <v>0.57375359963079053</v>
      </c>
      <c r="AM99" s="6">
        <f t="shared" si="109"/>
        <v>50.796635467708846</v>
      </c>
      <c r="AN99" s="11">
        <f t="shared" si="110"/>
        <v>174.99856317777812</v>
      </c>
      <c r="AO99" s="6">
        <f t="shared" si="111"/>
        <v>173.19424305017085</v>
      </c>
      <c r="AP99" s="6">
        <f t="shared" si="112"/>
        <v>110.48551613792233</v>
      </c>
      <c r="AQ99" s="8">
        <f t="shared" si="113"/>
        <v>69.369513926739202</v>
      </c>
      <c r="AR99" s="109">
        <f t="shared" si="114"/>
        <v>-0.52366651500923167</v>
      </c>
      <c r="AS99" s="109">
        <f t="shared" si="115"/>
        <v>0.42521299950977032</v>
      </c>
      <c r="AT99" s="109">
        <f t="shared" si="116"/>
        <v>309.07632088042004</v>
      </c>
      <c r="AU99" s="10">
        <f t="shared" si="117"/>
        <v>396734.41790507809</v>
      </c>
      <c r="AV99" s="8">
        <f t="shared" si="118"/>
        <v>30.119146416205304</v>
      </c>
      <c r="AW99" s="12"/>
      <c r="AX99" s="110">
        <f t="shared" si="119"/>
        <v>129.1</v>
      </c>
      <c r="AY99" s="111">
        <f t="shared" si="120"/>
        <v>0</v>
      </c>
      <c r="AZ99" s="12"/>
      <c r="BA99" s="14">
        <f t="shared" si="127"/>
        <v>50.8</v>
      </c>
      <c r="BB99" s="112">
        <f t="shared" si="121"/>
        <v>0</v>
      </c>
      <c r="BC99" s="112">
        <f t="shared" si="122"/>
        <v>0</v>
      </c>
      <c r="BD99" s="12"/>
      <c r="BE99" s="111">
        <f t="shared" si="123"/>
        <v>0</v>
      </c>
      <c r="BF99" s="12"/>
    </row>
    <row r="100" spans="1:58">
      <c r="A100">
        <f t="shared" si="76"/>
        <v>1</v>
      </c>
      <c r="B100" s="106">
        <v>6.7361111111111094E-2</v>
      </c>
      <c r="C100" s="6">
        <f t="shared" si="77"/>
        <v>1.6166666666666663</v>
      </c>
      <c r="D100" s="7">
        <f t="shared" si="124"/>
        <v>16</v>
      </c>
      <c r="E100" s="7">
        <f t="shared" si="125"/>
        <v>9</v>
      </c>
      <c r="F100" s="7">
        <f t="shared" si="126"/>
        <v>2022</v>
      </c>
      <c r="G100" s="12"/>
      <c r="H100" s="101">
        <f t="shared" si="78"/>
        <v>50.914450061588617</v>
      </c>
      <c r="I100" s="102">
        <f t="shared" si="79"/>
        <v>50.928168165970874</v>
      </c>
      <c r="J100" s="101">
        <f t="shared" si="80"/>
        <v>67.610593736617176</v>
      </c>
      <c r="K100" s="101">
        <f t="shared" si="81"/>
        <v>129.38298522089173</v>
      </c>
      <c r="L100" s="11">
        <f t="shared" si="82"/>
        <v>2459838.5673611113</v>
      </c>
      <c r="M100" s="108">
        <f t="shared" si="83"/>
        <v>0.2270654992775164</v>
      </c>
      <c r="N100" s="11">
        <f t="shared" si="84"/>
        <v>28.976798396091908</v>
      </c>
      <c r="O100" s="5">
        <f t="shared" si="85"/>
        <v>0.16013212638154073</v>
      </c>
      <c r="P100" s="11">
        <f t="shared" si="86"/>
        <v>18220.927341613176</v>
      </c>
      <c r="Q100" s="6">
        <f t="shared" si="87"/>
        <v>2.2752469268642734</v>
      </c>
      <c r="R100" s="13">
        <f t="shared" si="88"/>
        <v>4.3924724442607959</v>
      </c>
      <c r="S100" s="13">
        <f t="shared" si="89"/>
        <v>4.2350208698060587</v>
      </c>
      <c r="T100" s="13">
        <f t="shared" si="90"/>
        <v>0.20556840500420062</v>
      </c>
      <c r="U100" s="13">
        <f t="shared" si="91"/>
        <v>0.29221446737628343</v>
      </c>
      <c r="V100" s="13">
        <f t="shared" si="92"/>
        <v>-8.2644733346079171</v>
      </c>
      <c r="W100" s="8">
        <f t="shared" si="93"/>
        <v>409.10519245111931</v>
      </c>
      <c r="X100" s="13">
        <f t="shared" si="94"/>
        <v>1.09447737226509</v>
      </c>
      <c r="Y100" s="11">
        <f t="shared" si="95"/>
        <v>62.708934203358318</v>
      </c>
      <c r="Z100" s="13">
        <f t="shared" si="96"/>
        <v>2.7848797506383926E-2</v>
      </c>
      <c r="AA100" s="13">
        <f t="shared" si="97"/>
        <v>0.45833319682739099</v>
      </c>
      <c r="AB100" s="13">
        <f t="shared" si="98"/>
        <v>0.88834414819829655</v>
      </c>
      <c r="AC100" s="13">
        <f t="shared" si="99"/>
        <v>2.7845197931186533E-2</v>
      </c>
      <c r="AD100" s="13">
        <f t="shared" si="100"/>
        <v>0.80398310497673087</v>
      </c>
      <c r="AE100" s="13">
        <f t="shared" si="101"/>
        <v>0.37886916950044769</v>
      </c>
      <c r="AF100" s="13">
        <f t="shared" si="102"/>
        <v>0.92545024307200929</v>
      </c>
      <c r="AG100" s="11">
        <f t="shared" si="103"/>
        <v>22.263653992818554</v>
      </c>
      <c r="AH100" s="13">
        <f t="shared" si="104"/>
        <v>4.0208987026790659</v>
      </c>
      <c r="AI100" s="11">
        <f t="shared" si="105"/>
        <v>328.66331785590592</v>
      </c>
      <c r="AJ100" s="6">
        <f t="shared" si="106"/>
        <v>0.92101221037636816</v>
      </c>
      <c r="AK100" s="13">
        <f t="shared" si="107"/>
        <v>51.486740287295973</v>
      </c>
      <c r="AL100" s="6">
        <f t="shared" si="108"/>
        <v>0.57229022570735466</v>
      </c>
      <c r="AM100" s="6">
        <f t="shared" si="109"/>
        <v>50.914450061588617</v>
      </c>
      <c r="AN100" s="11">
        <f t="shared" si="110"/>
        <v>174.99924765507421</v>
      </c>
      <c r="AO100" s="6">
        <f t="shared" si="111"/>
        <v>173.19491996452786</v>
      </c>
      <c r="AP100" s="6">
        <f t="shared" si="112"/>
        <v>110.47768573503485</v>
      </c>
      <c r="AQ100" s="8">
        <f t="shared" si="113"/>
        <v>69.377336929134003</v>
      </c>
      <c r="AR100" s="109">
        <f t="shared" si="114"/>
        <v>-0.52006605058345112</v>
      </c>
      <c r="AS100" s="109">
        <f t="shared" si="115"/>
        <v>0.42692848898201652</v>
      </c>
      <c r="AT100" s="109">
        <f t="shared" si="116"/>
        <v>309.38298522089173</v>
      </c>
      <c r="AU100" s="10">
        <f t="shared" si="117"/>
        <v>396737.34532121953</v>
      </c>
      <c r="AV100" s="8">
        <f t="shared" si="118"/>
        <v>30.118924186650919</v>
      </c>
      <c r="AW100" s="12"/>
      <c r="AX100" s="110">
        <f t="shared" si="119"/>
        <v>129.4</v>
      </c>
      <c r="AY100" s="111">
        <f t="shared" si="120"/>
        <v>0</v>
      </c>
      <c r="AZ100" s="12"/>
      <c r="BA100" s="14">
        <f t="shared" si="127"/>
        <v>50.9</v>
      </c>
      <c r="BB100" s="112">
        <f t="shared" si="121"/>
        <v>0</v>
      </c>
      <c r="BC100" s="112">
        <f t="shared" si="122"/>
        <v>0</v>
      </c>
      <c r="BD100" s="12"/>
      <c r="BE100" s="111">
        <f t="shared" si="123"/>
        <v>0</v>
      </c>
      <c r="BF100" s="12"/>
    </row>
    <row r="101" spans="1:58">
      <c r="A101">
        <f t="shared" si="76"/>
        <v>1</v>
      </c>
      <c r="B101" s="106">
        <v>6.8055555555555605E-2</v>
      </c>
      <c r="C101" s="6">
        <f t="shared" si="77"/>
        <v>1.6333333333333346</v>
      </c>
      <c r="D101" s="7">
        <f t="shared" si="124"/>
        <v>16</v>
      </c>
      <c r="E101" s="7">
        <f t="shared" si="125"/>
        <v>9</v>
      </c>
      <c r="F101" s="7">
        <f t="shared" si="126"/>
        <v>2022</v>
      </c>
      <c r="G101" s="12"/>
      <c r="H101" s="101">
        <f t="shared" si="78"/>
        <v>51.031761219746564</v>
      </c>
      <c r="I101" s="102">
        <f t="shared" si="79"/>
        <v>51.045422134498359</v>
      </c>
      <c r="J101" s="101">
        <f t="shared" si="80"/>
        <v>67.604204281251612</v>
      </c>
      <c r="K101" s="101">
        <f t="shared" si="81"/>
        <v>129.69091124629313</v>
      </c>
      <c r="L101" s="11">
        <f t="shared" si="82"/>
        <v>2459838.5680555557</v>
      </c>
      <c r="M101" s="108">
        <f t="shared" si="83"/>
        <v>0.22706551829036797</v>
      </c>
      <c r="N101" s="11">
        <f t="shared" si="84"/>
        <v>29.227482858113945</v>
      </c>
      <c r="O101" s="5">
        <f t="shared" si="85"/>
        <v>0.16015754381146508</v>
      </c>
      <c r="P101" s="11">
        <f t="shared" si="86"/>
        <v>18218.597459940684</v>
      </c>
      <c r="Q101" s="6">
        <f t="shared" si="87"/>
        <v>2.2754052790381341</v>
      </c>
      <c r="R101" s="13">
        <f t="shared" si="88"/>
        <v>4.392484390072517</v>
      </c>
      <c r="S101" s="13">
        <f t="shared" si="89"/>
        <v>4.2351686258460486</v>
      </c>
      <c r="T101" s="13">
        <f t="shared" si="90"/>
        <v>0.20572874924425327</v>
      </c>
      <c r="U101" s="13">
        <f t="shared" si="91"/>
        <v>0.29236409331119811</v>
      </c>
      <c r="V101" s="13">
        <f t="shared" si="92"/>
        <v>-8.2646085024478442</v>
      </c>
      <c r="W101" s="8">
        <f t="shared" si="93"/>
        <v>409.0686407383061</v>
      </c>
      <c r="X101" s="13">
        <f t="shared" si="94"/>
        <v>1.0946257791022351</v>
      </c>
      <c r="Y101" s="11">
        <f t="shared" si="95"/>
        <v>62.717437288777617</v>
      </c>
      <c r="Z101" s="13">
        <f t="shared" si="96"/>
        <v>2.7861485033828851E-2</v>
      </c>
      <c r="AA101" s="13">
        <f t="shared" si="97"/>
        <v>0.45820119345912197</v>
      </c>
      <c r="AB101" s="13">
        <f t="shared" si="98"/>
        <v>0.88841184413797381</v>
      </c>
      <c r="AC101" s="13">
        <f t="shared" si="99"/>
        <v>2.7857880536766928E-2</v>
      </c>
      <c r="AD101" s="13">
        <f t="shared" si="100"/>
        <v>0.80404017191929289</v>
      </c>
      <c r="AE101" s="13">
        <f t="shared" si="101"/>
        <v>0.37890773052635152</v>
      </c>
      <c r="AF101" s="13">
        <f t="shared" si="102"/>
        <v>0.92543445567331772</v>
      </c>
      <c r="AG101" s="11">
        <f t="shared" si="103"/>
        <v>22.266041374419537</v>
      </c>
      <c r="AH101" s="13">
        <f t="shared" si="104"/>
        <v>4.0214886869781674</v>
      </c>
      <c r="AI101" s="11">
        <f t="shared" si="105"/>
        <v>328.90515255344144</v>
      </c>
      <c r="AJ101" s="6">
        <f t="shared" si="106"/>
        <v>0.92100551888875259</v>
      </c>
      <c r="AK101" s="13">
        <f t="shared" si="107"/>
        <v>51.602592013236389</v>
      </c>
      <c r="AL101" s="6">
        <f t="shared" si="108"/>
        <v>0.57083079348982491</v>
      </c>
      <c r="AM101" s="6">
        <f t="shared" si="109"/>
        <v>51.031761219746564</v>
      </c>
      <c r="AN101" s="11">
        <f t="shared" si="110"/>
        <v>174.99993213236849</v>
      </c>
      <c r="AO101" s="6">
        <f t="shared" si="111"/>
        <v>173.19559687913519</v>
      </c>
      <c r="AP101" s="6">
        <f t="shared" si="112"/>
        <v>110.46985546132879</v>
      </c>
      <c r="AQ101" s="8">
        <f t="shared" si="113"/>
        <v>69.385159805178333</v>
      </c>
      <c r="AR101" s="109">
        <f t="shared" si="114"/>
        <v>-0.51645632351621973</v>
      </c>
      <c r="AS101" s="109">
        <f t="shared" si="115"/>
        <v>0.42863192682761897</v>
      </c>
      <c r="AT101" s="109">
        <f t="shared" si="116"/>
        <v>309.69091124629313</v>
      </c>
      <c r="AU101" s="10">
        <f t="shared" si="117"/>
        <v>396740.27229441929</v>
      </c>
      <c r="AV101" s="8">
        <f t="shared" si="118"/>
        <v>30.11870199400018</v>
      </c>
      <c r="AW101" s="12"/>
      <c r="AX101" s="110">
        <f t="shared" si="119"/>
        <v>129.69999999999999</v>
      </c>
      <c r="AY101" s="111">
        <f t="shared" si="120"/>
        <v>0</v>
      </c>
      <c r="AZ101" s="12"/>
      <c r="BA101" s="14">
        <f t="shared" si="127"/>
        <v>51</v>
      </c>
      <c r="BB101" s="112">
        <f t="shared" si="121"/>
        <v>0</v>
      </c>
      <c r="BC101" s="112">
        <f t="shared" si="122"/>
        <v>0</v>
      </c>
      <c r="BD101" s="12"/>
      <c r="BE101" s="111">
        <f t="shared" si="123"/>
        <v>0</v>
      </c>
      <c r="BF101" s="12"/>
    </row>
    <row r="102" spans="1:58">
      <c r="A102">
        <f t="shared" si="76"/>
        <v>1</v>
      </c>
      <c r="B102" s="106">
        <v>6.8750000000000006E-2</v>
      </c>
      <c r="C102" s="6">
        <f t="shared" si="77"/>
        <v>1.6500000000000001</v>
      </c>
      <c r="D102" s="7">
        <f t="shared" si="124"/>
        <v>16</v>
      </c>
      <c r="E102" s="7">
        <f t="shared" si="125"/>
        <v>9</v>
      </c>
      <c r="F102" s="7">
        <f t="shared" si="126"/>
        <v>2022</v>
      </c>
      <c r="G102" s="12"/>
      <c r="H102" s="101">
        <f t="shared" si="78"/>
        <v>51.148563492865655</v>
      </c>
      <c r="I102" s="102">
        <f t="shared" si="79"/>
        <v>51.162167651347055</v>
      </c>
      <c r="J102" s="101">
        <f t="shared" si="80"/>
        <v>67.59781460088314</v>
      </c>
      <c r="K102" s="101">
        <f t="shared" si="81"/>
        <v>130.00010559272698</v>
      </c>
      <c r="L102" s="11">
        <f t="shared" si="82"/>
        <v>2459838.5687500001</v>
      </c>
      <c r="M102" s="108">
        <f t="shared" si="83"/>
        <v>0.22706553730321952</v>
      </c>
      <c r="N102" s="11">
        <f t="shared" si="84"/>
        <v>29.478167320601642</v>
      </c>
      <c r="O102" s="5">
        <f t="shared" si="85"/>
        <v>0.16018296124138942</v>
      </c>
      <c r="P102" s="11">
        <f t="shared" si="86"/>
        <v>18216.267124835282</v>
      </c>
      <c r="Q102" s="6">
        <f t="shared" si="87"/>
        <v>2.2755636312119951</v>
      </c>
      <c r="R102" s="13">
        <f t="shared" si="88"/>
        <v>4.3924963358841929</v>
      </c>
      <c r="S102" s="13">
        <f t="shared" si="89"/>
        <v>4.2353163818856805</v>
      </c>
      <c r="T102" s="13">
        <f t="shared" si="90"/>
        <v>0.2058890934843059</v>
      </c>
      <c r="U102" s="13">
        <f t="shared" si="91"/>
        <v>0.29251371696600731</v>
      </c>
      <c r="V102" s="13">
        <f t="shared" si="92"/>
        <v>-8.2647436702870554</v>
      </c>
      <c r="W102" s="8">
        <f t="shared" si="93"/>
        <v>409.03208343104075</v>
      </c>
      <c r="X102" s="13">
        <f t="shared" si="94"/>
        <v>1.0947741837410754</v>
      </c>
      <c r="Y102" s="11">
        <f t="shared" si="95"/>
        <v>62.725940248243326</v>
      </c>
      <c r="Z102" s="13">
        <f t="shared" si="96"/>
        <v>2.7874171758761921E-2</v>
      </c>
      <c r="AA102" s="13">
        <f t="shared" si="97"/>
        <v>0.45806918198203778</v>
      </c>
      <c r="AB102" s="13">
        <f t="shared" si="98"/>
        <v>0.88847951933255087</v>
      </c>
      <c r="AC102" s="13">
        <f t="shared" si="99"/>
        <v>2.7870562335662832E-2</v>
      </c>
      <c r="AD102" s="13">
        <f t="shared" si="100"/>
        <v>0.80409722014901663</v>
      </c>
      <c r="AE102" s="13">
        <f t="shared" si="101"/>
        <v>0.37894628256117074</v>
      </c>
      <c r="AF102" s="13">
        <f t="shared" si="102"/>
        <v>0.92541867008023415</v>
      </c>
      <c r="AG102" s="11">
        <f t="shared" si="103"/>
        <v>22.268428240082436</v>
      </c>
      <c r="AH102" s="13">
        <f t="shared" si="104"/>
        <v>4.0220786822430421</v>
      </c>
      <c r="AI102" s="11">
        <f t="shared" si="105"/>
        <v>329.14698708695602</v>
      </c>
      <c r="AJ102" s="6">
        <f t="shared" si="106"/>
        <v>0.92099882857691395</v>
      </c>
      <c r="AK102" s="13">
        <f t="shared" si="107"/>
        <v>51.717938899238341</v>
      </c>
      <c r="AL102" s="6">
        <f t="shared" si="108"/>
        <v>0.5693754063726848</v>
      </c>
      <c r="AM102" s="6">
        <f t="shared" si="109"/>
        <v>51.148563492865655</v>
      </c>
      <c r="AN102" s="11">
        <f t="shared" si="110"/>
        <v>175.00061660966458</v>
      </c>
      <c r="AO102" s="6">
        <f t="shared" si="111"/>
        <v>173.1962737939966</v>
      </c>
      <c r="AP102" s="6">
        <f t="shared" si="112"/>
        <v>110.46202531676042</v>
      </c>
      <c r="AQ102" s="8">
        <f t="shared" si="113"/>
        <v>69.392982554915875</v>
      </c>
      <c r="AR102" s="109">
        <f t="shared" si="114"/>
        <v>-0.51283739812092011</v>
      </c>
      <c r="AS102" s="109">
        <f t="shared" si="115"/>
        <v>0.43032328220273675</v>
      </c>
      <c r="AT102" s="109">
        <f t="shared" si="116"/>
        <v>310.00010559272698</v>
      </c>
      <c r="AU102" s="10">
        <f t="shared" si="117"/>
        <v>396743.19882458047</v>
      </c>
      <c r="AV102" s="8">
        <f t="shared" si="118"/>
        <v>30.118479838258882</v>
      </c>
      <c r="AW102" s="12"/>
      <c r="AX102" s="110">
        <f t="shared" si="119"/>
        <v>130</v>
      </c>
      <c r="AY102" s="111">
        <f t="shared" si="120"/>
        <v>0</v>
      </c>
      <c r="AZ102" s="12"/>
      <c r="BA102" s="14">
        <f t="shared" si="127"/>
        <v>51.2</v>
      </c>
      <c r="BB102" s="112">
        <f t="shared" si="121"/>
        <v>0</v>
      </c>
      <c r="BC102" s="112">
        <f t="shared" si="122"/>
        <v>0</v>
      </c>
      <c r="BD102" s="12"/>
      <c r="BE102" s="111">
        <f t="shared" si="123"/>
        <v>0</v>
      </c>
      <c r="BF102" s="12"/>
    </row>
    <row r="103" spans="1:58">
      <c r="A103">
        <f t="shared" si="76"/>
        <v>1</v>
      </c>
      <c r="B103" s="106">
        <v>6.9444444444444406E-2</v>
      </c>
      <c r="C103" s="6">
        <f t="shared" si="77"/>
        <v>1.6666666666666656</v>
      </c>
      <c r="D103" s="7">
        <f t="shared" si="124"/>
        <v>16</v>
      </c>
      <c r="E103" s="7">
        <f t="shared" si="125"/>
        <v>9</v>
      </c>
      <c r="F103" s="7">
        <f t="shared" si="126"/>
        <v>2022</v>
      </c>
      <c r="G103" s="12"/>
      <c r="H103" s="101">
        <f t="shared" si="78"/>
        <v>51.264851393322012</v>
      </c>
      <c r="I103" s="102">
        <f t="shared" si="79"/>
        <v>51.278399227778742</v>
      </c>
      <c r="J103" s="101">
        <f t="shared" si="80"/>
        <v>67.59142469560652</v>
      </c>
      <c r="K103" s="101">
        <f t="shared" si="81"/>
        <v>130.31057481880117</v>
      </c>
      <c r="L103" s="11">
        <f t="shared" si="82"/>
        <v>2459838.5694444445</v>
      </c>
      <c r="M103" s="108">
        <f t="shared" si="83"/>
        <v>0.22706555631607109</v>
      </c>
      <c r="N103" s="11">
        <f t="shared" si="84"/>
        <v>29.72885178308934</v>
      </c>
      <c r="O103" s="5">
        <f t="shared" si="85"/>
        <v>0.16020837867137061</v>
      </c>
      <c r="P103" s="11">
        <f t="shared" si="86"/>
        <v>18213.936336406612</v>
      </c>
      <c r="Q103" s="6">
        <f t="shared" si="87"/>
        <v>2.2757219833858557</v>
      </c>
      <c r="R103" s="13">
        <f t="shared" si="88"/>
        <v>4.3925082816959131</v>
      </c>
      <c r="S103" s="13">
        <f t="shared" si="89"/>
        <v>4.2354641379256694</v>
      </c>
      <c r="T103" s="13">
        <f t="shared" si="90"/>
        <v>0.20604943772435852</v>
      </c>
      <c r="U103" s="13">
        <f t="shared" si="91"/>
        <v>0.29266333834118208</v>
      </c>
      <c r="V103" s="13">
        <f t="shared" si="92"/>
        <v>-8.2648788381269807</v>
      </c>
      <c r="W103" s="8">
        <f t="shared" si="93"/>
        <v>408.9955205298678</v>
      </c>
      <c r="X103" s="13">
        <f t="shared" si="94"/>
        <v>1.0949225861824994</v>
      </c>
      <c r="Y103" s="11">
        <f t="shared" si="95"/>
        <v>62.734443081806361</v>
      </c>
      <c r="Z103" s="13">
        <f t="shared" si="96"/>
        <v>2.7886857680964789E-2</v>
      </c>
      <c r="AA103" s="13">
        <f t="shared" si="97"/>
        <v>0.45793716239878118</v>
      </c>
      <c r="AB103" s="13">
        <f t="shared" si="98"/>
        <v>0.88854717378183312</v>
      </c>
      <c r="AC103" s="13">
        <f t="shared" si="99"/>
        <v>2.7883243327654801E-2</v>
      </c>
      <c r="AD103" s="13">
        <f t="shared" si="100"/>
        <v>0.80415424966581073</v>
      </c>
      <c r="AE103" s="13">
        <f t="shared" si="101"/>
        <v>0.37898482560462671</v>
      </c>
      <c r="AF103" s="13">
        <f t="shared" si="102"/>
        <v>0.92540288629408907</v>
      </c>
      <c r="AG103" s="11">
        <f t="shared" si="103"/>
        <v>22.270814589767731</v>
      </c>
      <c r="AH103" s="13">
        <f t="shared" si="104"/>
        <v>4.0226686884752043</v>
      </c>
      <c r="AI103" s="11">
        <f t="shared" si="105"/>
        <v>329.38882145596131</v>
      </c>
      <c r="AJ103" s="6">
        <f t="shared" si="106"/>
        <v>0.92099213944098957</v>
      </c>
      <c r="AK103" s="13">
        <f t="shared" si="107"/>
        <v>51.832775561695939</v>
      </c>
      <c r="AL103" s="6">
        <f t="shared" si="108"/>
        <v>0.56792416837392579</v>
      </c>
      <c r="AM103" s="6">
        <f t="shared" si="109"/>
        <v>51.264851393322012</v>
      </c>
      <c r="AN103" s="11">
        <f t="shared" si="110"/>
        <v>175.00130108696067</v>
      </c>
      <c r="AO103" s="6">
        <f t="shared" si="111"/>
        <v>173.19695070911013</v>
      </c>
      <c r="AP103" s="6">
        <f t="shared" si="112"/>
        <v>110.45419530128045</v>
      </c>
      <c r="AQ103" s="8">
        <f t="shared" si="113"/>
        <v>69.400805178395871</v>
      </c>
      <c r="AR103" s="109">
        <f t="shared" si="114"/>
        <v>-0.50920933889542408</v>
      </c>
      <c r="AS103" s="109">
        <f t="shared" si="115"/>
        <v>0.4320025244689697</v>
      </c>
      <c r="AT103" s="109">
        <f t="shared" si="116"/>
        <v>310.31057481880117</v>
      </c>
      <c r="AU103" s="10">
        <f t="shared" si="117"/>
        <v>396746.12491161586</v>
      </c>
      <c r="AV103" s="8">
        <f t="shared" si="118"/>
        <v>30.11825771943208</v>
      </c>
      <c r="AW103" s="12"/>
      <c r="AX103" s="110">
        <f t="shared" si="119"/>
        <v>130.30000000000001</v>
      </c>
      <c r="AY103" s="111">
        <f t="shared" si="120"/>
        <v>0</v>
      </c>
      <c r="AZ103" s="12"/>
      <c r="BA103" s="14">
        <f t="shared" si="127"/>
        <v>51.3</v>
      </c>
      <c r="BB103" s="112">
        <f t="shared" si="121"/>
        <v>0</v>
      </c>
      <c r="BC103" s="112">
        <f t="shared" si="122"/>
        <v>0</v>
      </c>
      <c r="BD103" s="12"/>
      <c r="BE103" s="111">
        <f t="shared" si="123"/>
        <v>0</v>
      </c>
      <c r="BF103" s="12"/>
    </row>
    <row r="104" spans="1:58">
      <c r="A104">
        <f t="shared" si="76"/>
        <v>1</v>
      </c>
      <c r="B104" s="106">
        <v>7.0138888888888903E-2</v>
      </c>
      <c r="C104" s="6">
        <f t="shared" si="77"/>
        <v>1.6833333333333336</v>
      </c>
      <c r="D104" s="7">
        <f t="shared" si="124"/>
        <v>16</v>
      </c>
      <c r="E104" s="7">
        <f t="shared" si="125"/>
        <v>9</v>
      </c>
      <c r="F104" s="7">
        <f t="shared" si="126"/>
        <v>2022</v>
      </c>
      <c r="G104" s="12"/>
      <c r="H104" s="101">
        <f t="shared" si="78"/>
        <v>51.380619396230664</v>
      </c>
      <c r="I104" s="102">
        <f t="shared" si="79"/>
        <v>51.394111337835589</v>
      </c>
      <c r="J104" s="101">
        <f t="shared" si="80"/>
        <v>67.585034565566588</v>
      </c>
      <c r="K104" s="101">
        <f t="shared" si="81"/>
        <v>130.62232540450356</v>
      </c>
      <c r="L104" s="11">
        <f t="shared" si="82"/>
        <v>2459838.5701388889</v>
      </c>
      <c r="M104" s="108">
        <f t="shared" si="83"/>
        <v>0.22706557532892263</v>
      </c>
      <c r="N104" s="11">
        <f t="shared" si="84"/>
        <v>29.979536245577037</v>
      </c>
      <c r="O104" s="5">
        <f t="shared" si="85"/>
        <v>0.16023379610129496</v>
      </c>
      <c r="P104" s="11">
        <f t="shared" si="86"/>
        <v>18211.605094765295</v>
      </c>
      <c r="Q104" s="6">
        <f t="shared" si="87"/>
        <v>2.2758803355593593</v>
      </c>
      <c r="R104" s="13">
        <f t="shared" si="88"/>
        <v>4.392520227507589</v>
      </c>
      <c r="S104" s="13">
        <f t="shared" si="89"/>
        <v>4.2356118939656593</v>
      </c>
      <c r="T104" s="13">
        <f t="shared" si="90"/>
        <v>0.20620978196405401</v>
      </c>
      <c r="U104" s="13">
        <f t="shared" si="91"/>
        <v>0.29281295743683999</v>
      </c>
      <c r="V104" s="13">
        <f t="shared" si="92"/>
        <v>-8.2650140059672648</v>
      </c>
      <c r="W104" s="8">
        <f t="shared" si="93"/>
        <v>408.95895203584803</v>
      </c>
      <c r="X104" s="13">
        <f t="shared" si="94"/>
        <v>1.0950709864263297</v>
      </c>
      <c r="Y104" s="11">
        <f t="shared" si="95"/>
        <v>62.742945789456549</v>
      </c>
      <c r="Z104" s="13">
        <f t="shared" si="96"/>
        <v>2.7899542800191232E-2</v>
      </c>
      <c r="AA104" s="13">
        <f t="shared" si="97"/>
        <v>0.45780513471294249</v>
      </c>
      <c r="AB104" s="13">
        <f t="shared" si="98"/>
        <v>0.88861480748513844</v>
      </c>
      <c r="AC104" s="13">
        <f t="shared" si="99"/>
        <v>2.7895923512495511E-2</v>
      </c>
      <c r="AD104" s="13">
        <f t="shared" si="100"/>
        <v>0.80421126046914782</v>
      </c>
      <c r="AE104" s="13">
        <f t="shared" si="101"/>
        <v>0.37902335965622108</v>
      </c>
      <c r="AF104" s="13">
        <f t="shared" si="102"/>
        <v>0.92538710431630222</v>
      </c>
      <c r="AG104" s="11">
        <f t="shared" si="103"/>
        <v>22.27320042342231</v>
      </c>
      <c r="AH104" s="13">
        <f t="shared" si="104"/>
        <v>4.0232587056718856</v>
      </c>
      <c r="AI104" s="11">
        <f t="shared" si="105"/>
        <v>329.63065566049875</v>
      </c>
      <c r="AJ104" s="6">
        <f t="shared" si="106"/>
        <v>0.92098545148113953</v>
      </c>
      <c r="AK104" s="13">
        <f t="shared" si="107"/>
        <v>51.947096580350262</v>
      </c>
      <c r="AL104" s="6">
        <f t="shared" si="108"/>
        <v>0.56647718411959702</v>
      </c>
      <c r="AM104" s="6">
        <f t="shared" si="109"/>
        <v>51.380619396230664</v>
      </c>
      <c r="AN104" s="11">
        <f t="shared" si="110"/>
        <v>175.00198556425494</v>
      </c>
      <c r="AO104" s="6">
        <f t="shared" si="111"/>
        <v>173.19762762447408</v>
      </c>
      <c r="AP104" s="6">
        <f t="shared" si="112"/>
        <v>110.44636541490094</v>
      </c>
      <c r="AQ104" s="8">
        <f t="shared" si="113"/>
        <v>69.408627675606283</v>
      </c>
      <c r="AR104" s="109">
        <f t="shared" si="114"/>
        <v>-0.50557221049220491</v>
      </c>
      <c r="AS104" s="109">
        <f t="shared" si="115"/>
        <v>0.43366962320788388</v>
      </c>
      <c r="AT104" s="109">
        <f t="shared" si="116"/>
        <v>310.62232540450356</v>
      </c>
      <c r="AU104" s="10">
        <f t="shared" si="117"/>
        <v>396749.05055542843</v>
      </c>
      <c r="AV104" s="8">
        <f t="shared" si="118"/>
        <v>30.11803563752559</v>
      </c>
      <c r="AW104" s="12"/>
      <c r="AX104" s="110">
        <f t="shared" si="119"/>
        <v>130.6</v>
      </c>
      <c r="AY104" s="111">
        <f t="shared" si="120"/>
        <v>0</v>
      </c>
      <c r="AZ104" s="12"/>
      <c r="BA104" s="14">
        <f t="shared" si="127"/>
        <v>51.4</v>
      </c>
      <c r="BB104" s="112">
        <f t="shared" si="121"/>
        <v>0</v>
      </c>
      <c r="BC104" s="112">
        <f t="shared" si="122"/>
        <v>0</v>
      </c>
      <c r="BD104" s="12"/>
      <c r="BE104" s="111">
        <f t="shared" si="123"/>
        <v>0</v>
      </c>
      <c r="BF104" s="12"/>
    </row>
    <row r="105" spans="1:58">
      <c r="A105">
        <f t="shared" si="76"/>
        <v>1</v>
      </c>
      <c r="B105" s="106">
        <v>7.0833333333333304E-2</v>
      </c>
      <c r="C105" s="6">
        <f t="shared" si="77"/>
        <v>1.6999999999999993</v>
      </c>
      <c r="D105" s="7">
        <f t="shared" si="124"/>
        <v>16</v>
      </c>
      <c r="E105" s="7">
        <f t="shared" si="125"/>
        <v>9</v>
      </c>
      <c r="F105" s="7">
        <f t="shared" si="126"/>
        <v>2022</v>
      </c>
      <c r="G105" s="12"/>
      <c r="H105" s="101">
        <f t="shared" si="78"/>
        <v>51.49586193934266</v>
      </c>
      <c r="I105" s="102">
        <f t="shared" si="79"/>
        <v>51.509298418237002</v>
      </c>
      <c r="J105" s="101">
        <f t="shared" si="80"/>
        <v>67.578644210850101</v>
      </c>
      <c r="K105" s="101">
        <f t="shared" si="81"/>
        <v>130.93536374671794</v>
      </c>
      <c r="L105" s="11">
        <f t="shared" si="82"/>
        <v>2459838.5708333333</v>
      </c>
      <c r="M105" s="108">
        <f t="shared" si="83"/>
        <v>0.2270655943417742</v>
      </c>
      <c r="N105" s="11">
        <f t="shared" si="84"/>
        <v>30.230220708064735</v>
      </c>
      <c r="O105" s="5">
        <f t="shared" si="85"/>
        <v>0.16025921353127615</v>
      </c>
      <c r="P105" s="11">
        <f t="shared" si="86"/>
        <v>18209.273400002479</v>
      </c>
      <c r="Q105" s="6">
        <f t="shared" si="87"/>
        <v>2.2760386877332204</v>
      </c>
      <c r="R105" s="13">
        <f t="shared" si="88"/>
        <v>4.392532173319287</v>
      </c>
      <c r="S105" s="13">
        <f t="shared" si="89"/>
        <v>4.2357596500056482</v>
      </c>
      <c r="T105" s="13">
        <f t="shared" si="90"/>
        <v>0.20637012620410664</v>
      </c>
      <c r="U105" s="13">
        <f t="shared" si="91"/>
        <v>0.29296257425407946</v>
      </c>
      <c r="V105" s="13">
        <f t="shared" si="92"/>
        <v>-8.2651491738071901</v>
      </c>
      <c r="W105" s="8">
        <f t="shared" si="93"/>
        <v>408.92237795017076</v>
      </c>
      <c r="X105" s="13">
        <f t="shared" si="94"/>
        <v>1.0952193844737219</v>
      </c>
      <c r="Y105" s="11">
        <f t="shared" si="95"/>
        <v>62.751448371260103</v>
      </c>
      <c r="Z105" s="13">
        <f t="shared" si="96"/>
        <v>2.7912227116280022E-2</v>
      </c>
      <c r="AA105" s="13">
        <f t="shared" si="97"/>
        <v>0.45767309892692626</v>
      </c>
      <c r="AB105" s="13">
        <f t="shared" si="98"/>
        <v>0.88868242044239354</v>
      </c>
      <c r="AC105" s="13">
        <f t="shared" si="99"/>
        <v>2.7908602890022609E-2</v>
      </c>
      <c r="AD105" s="13">
        <f t="shared" si="100"/>
        <v>0.80426825255902512</v>
      </c>
      <c r="AE105" s="13">
        <f t="shared" si="101"/>
        <v>0.37906188471577601</v>
      </c>
      <c r="AF105" s="13">
        <f t="shared" si="102"/>
        <v>0.92537132414816259</v>
      </c>
      <c r="AG105" s="11">
        <f t="shared" si="103"/>
        <v>22.275585741012893</v>
      </c>
      <c r="AH105" s="13">
        <f t="shared" si="104"/>
        <v>4.023848733835627</v>
      </c>
      <c r="AI105" s="11">
        <f t="shared" si="105"/>
        <v>329.87248970053031</v>
      </c>
      <c r="AJ105" s="6">
        <f t="shared" si="106"/>
        <v>0.92097876469748441</v>
      </c>
      <c r="AK105" s="13">
        <f t="shared" si="107"/>
        <v>52.060896498185116</v>
      </c>
      <c r="AL105" s="6">
        <f t="shared" si="108"/>
        <v>0.56503455884245768</v>
      </c>
      <c r="AM105" s="6">
        <f t="shared" si="109"/>
        <v>51.49586193934266</v>
      </c>
      <c r="AN105" s="11">
        <f t="shared" si="110"/>
        <v>175.00267004155103</v>
      </c>
      <c r="AO105" s="6">
        <f t="shared" si="111"/>
        <v>173.19830454009201</v>
      </c>
      <c r="AP105" s="6">
        <f t="shared" si="112"/>
        <v>110.43853565756282</v>
      </c>
      <c r="AQ105" s="8">
        <f t="shared" si="113"/>
        <v>69.416450046606144</v>
      </c>
      <c r="AR105" s="109">
        <f t="shared" si="114"/>
        <v>-0.50192607772627396</v>
      </c>
      <c r="AS105" s="109">
        <f t="shared" si="115"/>
        <v>0.43532454821677957</v>
      </c>
      <c r="AT105" s="109">
        <f t="shared" si="116"/>
        <v>310.93536374671794</v>
      </c>
      <c r="AU105" s="10">
        <f t="shared" si="117"/>
        <v>396751.97575593845</v>
      </c>
      <c r="AV105" s="8">
        <f t="shared" si="118"/>
        <v>30.117813592543889</v>
      </c>
      <c r="AW105" s="12"/>
      <c r="AX105" s="110">
        <f t="shared" si="119"/>
        <v>130.9</v>
      </c>
      <c r="AY105" s="111">
        <f t="shared" si="120"/>
        <v>0</v>
      </c>
      <c r="AZ105" s="12"/>
      <c r="BA105" s="14">
        <f t="shared" si="127"/>
        <v>51.5</v>
      </c>
      <c r="BB105" s="112">
        <f t="shared" si="121"/>
        <v>0</v>
      </c>
      <c r="BC105" s="112">
        <f t="shared" si="122"/>
        <v>0</v>
      </c>
      <c r="BD105" s="12"/>
      <c r="BE105" s="111">
        <f t="shared" si="123"/>
        <v>0</v>
      </c>
      <c r="BF105" s="12"/>
    </row>
    <row r="106" spans="1:58">
      <c r="A106">
        <f t="shared" si="76"/>
        <v>1</v>
      </c>
      <c r="B106" s="106">
        <v>7.1527777777777801E-2</v>
      </c>
      <c r="C106" s="6">
        <f t="shared" si="77"/>
        <v>1.7166666666666672</v>
      </c>
      <c r="D106" s="7">
        <f t="shared" si="124"/>
        <v>16</v>
      </c>
      <c r="E106" s="7">
        <f t="shared" si="125"/>
        <v>9</v>
      </c>
      <c r="F106" s="7">
        <f t="shared" si="126"/>
        <v>2022</v>
      </c>
      <c r="G106" s="12"/>
      <c r="H106" s="101">
        <f t="shared" si="78"/>
        <v>51.610573423044173</v>
      </c>
      <c r="I106" s="102">
        <f t="shared" si="79"/>
        <v>51.623954868378434</v>
      </c>
      <c r="J106" s="101">
        <f t="shared" si="80"/>
        <v>67.572253631597334</v>
      </c>
      <c r="K106" s="101">
        <f t="shared" si="81"/>
        <v>131.24969615509701</v>
      </c>
      <c r="L106" s="11">
        <f t="shared" si="82"/>
        <v>2459838.5715277777</v>
      </c>
      <c r="M106" s="108">
        <f t="shared" si="83"/>
        <v>0.22706561335462574</v>
      </c>
      <c r="N106" s="11">
        <f t="shared" si="84"/>
        <v>30.480905170086771</v>
      </c>
      <c r="O106" s="5">
        <f t="shared" si="85"/>
        <v>0.16028463096120049</v>
      </c>
      <c r="P106" s="11">
        <f t="shared" si="86"/>
        <v>18206.941252235767</v>
      </c>
      <c r="Q106" s="6">
        <f t="shared" si="87"/>
        <v>2.276197039906724</v>
      </c>
      <c r="R106" s="13">
        <f t="shared" si="88"/>
        <v>4.3925441191309851</v>
      </c>
      <c r="S106" s="13">
        <f t="shared" si="89"/>
        <v>4.2359074060452802</v>
      </c>
      <c r="T106" s="13">
        <f t="shared" si="90"/>
        <v>0.20653047044415926</v>
      </c>
      <c r="U106" s="13">
        <f t="shared" si="91"/>
        <v>0.29311218879305179</v>
      </c>
      <c r="V106" s="13">
        <f t="shared" si="92"/>
        <v>-8.2652843416464012</v>
      </c>
      <c r="W106" s="8">
        <f t="shared" si="93"/>
        <v>408.88579827388998</v>
      </c>
      <c r="X106" s="13">
        <f t="shared" si="94"/>
        <v>1.0953677803245321</v>
      </c>
      <c r="Y106" s="11">
        <f t="shared" si="95"/>
        <v>62.759950827208783</v>
      </c>
      <c r="Z106" s="13">
        <f t="shared" si="96"/>
        <v>2.7924910628987866E-2</v>
      </c>
      <c r="AA106" s="13">
        <f t="shared" si="97"/>
        <v>0.45754105504429265</v>
      </c>
      <c r="AB106" s="13">
        <f t="shared" si="98"/>
        <v>0.88875001265293241</v>
      </c>
      <c r="AC106" s="13">
        <f t="shared" si="99"/>
        <v>2.7921281459991714E-2</v>
      </c>
      <c r="AD106" s="13">
        <f t="shared" si="100"/>
        <v>0.80432522593492894</v>
      </c>
      <c r="AE106" s="13">
        <f t="shared" si="101"/>
        <v>0.3791004007828021</v>
      </c>
      <c r="AF106" s="13">
        <f t="shared" si="102"/>
        <v>0.92535554579108603</v>
      </c>
      <c r="AG106" s="11">
        <f t="shared" si="103"/>
        <v>22.277970542486912</v>
      </c>
      <c r="AH106" s="13">
        <f t="shared" si="104"/>
        <v>4.0244387729637889</v>
      </c>
      <c r="AI106" s="11">
        <f t="shared" si="105"/>
        <v>330.11432357562995</v>
      </c>
      <c r="AJ106" s="6">
        <f t="shared" si="106"/>
        <v>0.92097207909019552</v>
      </c>
      <c r="AK106" s="13">
        <f t="shared" si="107"/>
        <v>52.174169821423568</v>
      </c>
      <c r="AL106" s="6">
        <f t="shared" si="108"/>
        <v>0.56359639837939912</v>
      </c>
      <c r="AM106" s="6">
        <f t="shared" si="109"/>
        <v>51.610573423044173</v>
      </c>
      <c r="AN106" s="11">
        <f t="shared" si="110"/>
        <v>175.00335451884348</v>
      </c>
      <c r="AO106" s="6">
        <f t="shared" si="111"/>
        <v>173.19898145595855</v>
      </c>
      <c r="AP106" s="6">
        <f t="shared" si="112"/>
        <v>110.43070602927254</v>
      </c>
      <c r="AQ106" s="8">
        <f t="shared" si="113"/>
        <v>69.424272291388988</v>
      </c>
      <c r="AR106" s="109">
        <f t="shared" si="114"/>
        <v>-0.49827100557871701</v>
      </c>
      <c r="AS106" s="109">
        <f t="shared" si="115"/>
        <v>0.43696726950760467</v>
      </c>
      <c r="AT106" s="109">
        <f t="shared" si="116"/>
        <v>311.24969615509701</v>
      </c>
      <c r="AU106" s="10">
        <f t="shared" si="117"/>
        <v>396754.90051304374</v>
      </c>
      <c r="AV106" s="8">
        <f t="shared" si="118"/>
        <v>30.11759158449318</v>
      </c>
      <c r="AW106" s="12"/>
      <c r="AX106" s="110">
        <f t="shared" si="119"/>
        <v>131.19999999999999</v>
      </c>
      <c r="AY106" s="111">
        <f t="shared" si="120"/>
        <v>0</v>
      </c>
      <c r="AZ106" s="12"/>
      <c r="BA106" s="14">
        <f t="shared" si="127"/>
        <v>51.6</v>
      </c>
      <c r="BB106" s="112">
        <f t="shared" si="121"/>
        <v>0</v>
      </c>
      <c r="BC106" s="112">
        <f t="shared" si="122"/>
        <v>0</v>
      </c>
      <c r="BD106" s="12"/>
      <c r="BE106" s="111">
        <f t="shared" si="123"/>
        <v>0</v>
      </c>
      <c r="BF106" s="12"/>
    </row>
    <row r="107" spans="1:58">
      <c r="A107">
        <f t="shared" si="76"/>
        <v>1</v>
      </c>
      <c r="B107" s="106">
        <v>7.2222222222222202E-2</v>
      </c>
      <c r="C107" s="6">
        <f t="shared" si="77"/>
        <v>1.7333333333333329</v>
      </c>
      <c r="D107" s="7">
        <f t="shared" si="124"/>
        <v>16</v>
      </c>
      <c r="E107" s="7">
        <f t="shared" si="125"/>
        <v>9</v>
      </c>
      <c r="F107" s="7">
        <f t="shared" si="126"/>
        <v>2022</v>
      </c>
      <c r="G107" s="12"/>
      <c r="H107" s="101">
        <f t="shared" si="78"/>
        <v>51.724748211380465</v>
      </c>
      <c r="I107" s="102">
        <f t="shared" si="79"/>
        <v>51.738075051354556</v>
      </c>
      <c r="J107" s="101">
        <f t="shared" si="80"/>
        <v>67.565862827914998</v>
      </c>
      <c r="K107" s="101">
        <f t="shared" si="81"/>
        <v>131.56532885047397</v>
      </c>
      <c r="L107" s="11">
        <f t="shared" si="82"/>
        <v>2459838.5722222221</v>
      </c>
      <c r="M107" s="108">
        <f t="shared" si="83"/>
        <v>0.22706563236747729</v>
      </c>
      <c r="N107" s="11">
        <f t="shared" si="84"/>
        <v>30.731589632574469</v>
      </c>
      <c r="O107" s="5">
        <f t="shared" si="85"/>
        <v>0.16031004839112484</v>
      </c>
      <c r="P107" s="11">
        <f t="shared" si="86"/>
        <v>18204.608651561201</v>
      </c>
      <c r="Q107" s="6">
        <f t="shared" si="87"/>
        <v>2.2763553920805846</v>
      </c>
      <c r="R107" s="13">
        <f t="shared" si="88"/>
        <v>4.3925560649426831</v>
      </c>
      <c r="S107" s="13">
        <f t="shared" si="89"/>
        <v>4.23605516208527</v>
      </c>
      <c r="T107" s="13">
        <f t="shared" si="90"/>
        <v>0.20669081468385475</v>
      </c>
      <c r="U107" s="13">
        <f t="shared" si="91"/>
        <v>0.29326180105380389</v>
      </c>
      <c r="V107" s="13">
        <f t="shared" si="92"/>
        <v>-8.2654195094866854</v>
      </c>
      <c r="W107" s="8">
        <f t="shared" si="93"/>
        <v>408.84921300745941</v>
      </c>
      <c r="X107" s="13">
        <f t="shared" si="94"/>
        <v>1.0955161739795829</v>
      </c>
      <c r="Y107" s="11">
        <f t="shared" si="95"/>
        <v>62.768453157349711</v>
      </c>
      <c r="Z107" s="13">
        <f t="shared" si="96"/>
        <v>2.7937593338059633E-2</v>
      </c>
      <c r="AA107" s="13">
        <f t="shared" si="97"/>
        <v>0.45740900306774285</v>
      </c>
      <c r="AB107" s="13">
        <f t="shared" si="98"/>
        <v>0.88881758411653233</v>
      </c>
      <c r="AC107" s="13">
        <f t="shared" si="99"/>
        <v>2.7933959222146604E-2</v>
      </c>
      <c r="AD107" s="13">
        <f t="shared" si="100"/>
        <v>0.80438218059675659</v>
      </c>
      <c r="AE107" s="13">
        <f t="shared" si="101"/>
        <v>0.37913890785697596</v>
      </c>
      <c r="AF107" s="13">
        <f t="shared" si="102"/>
        <v>0.92533976924642092</v>
      </c>
      <c r="AG107" s="11">
        <f t="shared" si="103"/>
        <v>22.280354827802075</v>
      </c>
      <c r="AH107" s="13">
        <f t="shared" si="104"/>
        <v>4.0250288230576432</v>
      </c>
      <c r="AI107" s="11">
        <f t="shared" si="105"/>
        <v>330.35615728670984</v>
      </c>
      <c r="AJ107" s="6">
        <f t="shared" si="106"/>
        <v>0.92096539465938643</v>
      </c>
      <c r="AK107" s="13">
        <f t="shared" si="107"/>
        <v>52.286911020536309</v>
      </c>
      <c r="AL107" s="6">
        <f t="shared" si="108"/>
        <v>0.56216280915584294</v>
      </c>
      <c r="AM107" s="6">
        <f t="shared" si="109"/>
        <v>51.724748211380465</v>
      </c>
      <c r="AN107" s="11">
        <f t="shared" si="110"/>
        <v>175.00403899614139</v>
      </c>
      <c r="AO107" s="6">
        <f t="shared" si="111"/>
        <v>173.19965837208269</v>
      </c>
      <c r="AP107" s="6">
        <f t="shared" si="112"/>
        <v>110.42287652999555</v>
      </c>
      <c r="AQ107" s="8">
        <f t="shared" si="113"/>
        <v>69.432094409989375</v>
      </c>
      <c r="AR107" s="109">
        <f t="shared" si="114"/>
        <v>-0.49460705916941505</v>
      </c>
      <c r="AS107" s="109">
        <f t="shared" si="115"/>
        <v>0.43859775731902828</v>
      </c>
      <c r="AT107" s="109">
        <f t="shared" si="116"/>
        <v>311.56532885047397</v>
      </c>
      <c r="AU107" s="10">
        <f t="shared" si="117"/>
        <v>396757.82482666749</v>
      </c>
      <c r="AV107" s="8">
        <f t="shared" si="118"/>
        <v>30.117369613377729</v>
      </c>
      <c r="AW107" s="12"/>
      <c r="AX107" s="110">
        <f t="shared" si="119"/>
        <v>131.6</v>
      </c>
      <c r="AY107" s="111">
        <f t="shared" si="120"/>
        <v>0</v>
      </c>
      <c r="AZ107" s="12"/>
      <c r="BA107" s="14">
        <f t="shared" si="127"/>
        <v>51.7</v>
      </c>
      <c r="BB107" s="112">
        <f t="shared" si="121"/>
        <v>0</v>
      </c>
      <c r="BC107" s="112">
        <f t="shared" si="122"/>
        <v>0</v>
      </c>
      <c r="BD107" s="12"/>
      <c r="BE107" s="111">
        <f t="shared" si="123"/>
        <v>0</v>
      </c>
      <c r="BF107" s="12"/>
    </row>
    <row r="108" spans="1:58">
      <c r="A108">
        <f t="shared" si="76"/>
        <v>1</v>
      </c>
      <c r="B108" s="106">
        <v>7.2916666666666699E-2</v>
      </c>
      <c r="C108" s="6">
        <f t="shared" si="77"/>
        <v>1.7500000000000009</v>
      </c>
      <c r="D108" s="7">
        <f t="shared" si="124"/>
        <v>16</v>
      </c>
      <c r="E108" s="7">
        <f t="shared" si="125"/>
        <v>9</v>
      </c>
      <c r="F108" s="7">
        <f t="shared" si="126"/>
        <v>2022</v>
      </c>
      <c r="G108" s="12"/>
      <c r="H108" s="101">
        <f t="shared" si="78"/>
        <v>51.838380630994486</v>
      </c>
      <c r="I108" s="102">
        <f t="shared" si="79"/>
        <v>51.851653292898114</v>
      </c>
      <c r="J108" s="101">
        <f t="shared" si="80"/>
        <v>67.559471799891995</v>
      </c>
      <c r="K108" s="101">
        <f t="shared" si="81"/>
        <v>131.88226795738188</v>
      </c>
      <c r="L108" s="11">
        <f t="shared" si="82"/>
        <v>2459838.5729166665</v>
      </c>
      <c r="M108" s="108">
        <f t="shared" si="83"/>
        <v>0.22706565138032886</v>
      </c>
      <c r="N108" s="11">
        <f t="shared" si="84"/>
        <v>30.982274095062166</v>
      </c>
      <c r="O108" s="5">
        <f t="shared" si="85"/>
        <v>0.16033546582110603</v>
      </c>
      <c r="P108" s="11">
        <f t="shared" si="86"/>
        <v>18202.275598088403</v>
      </c>
      <c r="Q108" s="6">
        <f t="shared" si="87"/>
        <v>2.2765137442544456</v>
      </c>
      <c r="R108" s="13">
        <f t="shared" si="88"/>
        <v>4.3925680107543812</v>
      </c>
      <c r="S108" s="13">
        <f t="shared" si="89"/>
        <v>4.236202918125259</v>
      </c>
      <c r="T108" s="13">
        <f t="shared" si="90"/>
        <v>0.20685115892426453</v>
      </c>
      <c r="U108" s="13">
        <f t="shared" si="91"/>
        <v>0.29341141103788226</v>
      </c>
      <c r="V108" s="13">
        <f t="shared" si="92"/>
        <v>-8.2655546773262536</v>
      </c>
      <c r="W108" s="8">
        <f t="shared" si="93"/>
        <v>408.81262215236012</v>
      </c>
      <c r="X108" s="13">
        <f t="shared" si="94"/>
        <v>1.0956645654397634</v>
      </c>
      <c r="Y108" s="11">
        <f t="shared" si="95"/>
        <v>62.77695536173384</v>
      </c>
      <c r="Z108" s="13">
        <f t="shared" si="96"/>
        <v>2.7950275243374109E-2</v>
      </c>
      <c r="AA108" s="13">
        <f t="shared" si="97"/>
        <v>0.45727694299991706</v>
      </c>
      <c r="AB108" s="13">
        <f t="shared" si="98"/>
        <v>0.8888851348329978</v>
      </c>
      <c r="AC108" s="13">
        <f t="shared" si="99"/>
        <v>2.794663617636493E-2</v>
      </c>
      <c r="AD108" s="13">
        <f t="shared" si="100"/>
        <v>0.8044391165443775</v>
      </c>
      <c r="AE108" s="13">
        <f t="shared" si="101"/>
        <v>0.37917740593810728</v>
      </c>
      <c r="AF108" s="13">
        <f t="shared" si="102"/>
        <v>0.92532399451546044</v>
      </c>
      <c r="AG108" s="11">
        <f t="shared" si="103"/>
        <v>22.282738596924325</v>
      </c>
      <c r="AH108" s="13">
        <f t="shared" si="104"/>
        <v>4.025618884118626</v>
      </c>
      <c r="AI108" s="11">
        <f t="shared" si="105"/>
        <v>330.59799083328278</v>
      </c>
      <c r="AJ108" s="6">
        <f t="shared" si="106"/>
        <v>0.92095871140521657</v>
      </c>
      <c r="AK108" s="13">
        <f t="shared" si="107"/>
        <v>52.399114529190754</v>
      </c>
      <c r="AL108" s="6">
        <f t="shared" si="108"/>
        <v>0.56073389819626518</v>
      </c>
      <c r="AM108" s="6">
        <f t="shared" si="109"/>
        <v>51.838380630994486</v>
      </c>
      <c r="AN108" s="11">
        <f t="shared" si="110"/>
        <v>175.00472347343566</v>
      </c>
      <c r="AO108" s="6">
        <f t="shared" si="111"/>
        <v>173.20033528845542</v>
      </c>
      <c r="AP108" s="6">
        <f t="shared" si="112"/>
        <v>110.41504715967541</v>
      </c>
      <c r="AQ108" s="8">
        <f t="shared" si="113"/>
        <v>69.439916402463652</v>
      </c>
      <c r="AR108" s="109">
        <f t="shared" si="114"/>
        <v>-0.4909343037972696</v>
      </c>
      <c r="AS108" s="109">
        <f t="shared" si="115"/>
        <v>0.44021598209806923</v>
      </c>
      <c r="AT108" s="109">
        <f t="shared" si="116"/>
        <v>311.88226795738188</v>
      </c>
      <c r="AU108" s="10">
        <f t="shared" si="117"/>
        <v>396760.74869671295</v>
      </c>
      <c r="AV108" s="8">
        <f t="shared" si="118"/>
        <v>30.117147679203331</v>
      </c>
      <c r="AW108" s="12"/>
      <c r="AX108" s="110">
        <f t="shared" si="119"/>
        <v>131.9</v>
      </c>
      <c r="AY108" s="111">
        <f t="shared" si="120"/>
        <v>0</v>
      </c>
      <c r="AZ108" s="12"/>
      <c r="BA108" s="14">
        <f t="shared" si="127"/>
        <v>51.9</v>
      </c>
      <c r="BB108" s="112">
        <f t="shared" si="121"/>
        <v>0</v>
      </c>
      <c r="BC108" s="112">
        <f t="shared" si="122"/>
        <v>0</v>
      </c>
      <c r="BD108" s="12"/>
      <c r="BE108" s="111">
        <f t="shared" si="123"/>
        <v>0</v>
      </c>
      <c r="BF108" s="12"/>
    </row>
    <row r="109" spans="1:58">
      <c r="A109">
        <f t="shared" si="76"/>
        <v>1</v>
      </c>
      <c r="B109" s="106">
        <v>7.3611111111111099E-2</v>
      </c>
      <c r="C109" s="6">
        <f t="shared" si="77"/>
        <v>1.7666666666666664</v>
      </c>
      <c r="D109" s="7">
        <f t="shared" si="124"/>
        <v>16</v>
      </c>
      <c r="E109" s="7">
        <f t="shared" si="125"/>
        <v>9</v>
      </c>
      <c r="F109" s="7">
        <f t="shared" si="126"/>
        <v>2022</v>
      </c>
      <c r="G109" s="12"/>
      <c r="H109" s="101">
        <f t="shared" si="78"/>
        <v>51.951464972231719</v>
      </c>
      <c r="I109" s="102">
        <f t="shared" si="79"/>
        <v>51.964683882483932</v>
      </c>
      <c r="J109" s="101">
        <f t="shared" si="80"/>
        <v>67.553080547678917</v>
      </c>
      <c r="K109" s="101">
        <f t="shared" si="81"/>
        <v>132.20051950262365</v>
      </c>
      <c r="L109" s="11">
        <f t="shared" si="82"/>
        <v>2459838.5736111109</v>
      </c>
      <c r="M109" s="108">
        <f t="shared" si="83"/>
        <v>0.2270656703931804</v>
      </c>
      <c r="N109" s="11">
        <f t="shared" si="84"/>
        <v>31.232958557549864</v>
      </c>
      <c r="O109" s="5">
        <f t="shared" si="85"/>
        <v>0.16036088325103037</v>
      </c>
      <c r="P109" s="11">
        <f t="shared" si="86"/>
        <v>18199.942091928831</v>
      </c>
      <c r="Q109" s="6">
        <f t="shared" si="87"/>
        <v>2.2766720964279492</v>
      </c>
      <c r="R109" s="13">
        <f t="shared" si="88"/>
        <v>4.392579956566057</v>
      </c>
      <c r="S109" s="13">
        <f t="shared" si="89"/>
        <v>4.2363506741648909</v>
      </c>
      <c r="T109" s="13">
        <f t="shared" si="90"/>
        <v>0.20701150316396003</v>
      </c>
      <c r="U109" s="13">
        <f t="shared" si="91"/>
        <v>0.2935610187443331</v>
      </c>
      <c r="V109" s="13">
        <f t="shared" si="92"/>
        <v>-8.2656898451658218</v>
      </c>
      <c r="W109" s="8">
        <f t="shared" si="93"/>
        <v>408.77602570933936</v>
      </c>
      <c r="X109" s="13">
        <f t="shared" si="94"/>
        <v>1.0958129547048991</v>
      </c>
      <c r="Y109" s="11">
        <f t="shared" si="95"/>
        <v>62.785457440351166</v>
      </c>
      <c r="Z109" s="13">
        <f t="shared" si="96"/>
        <v>2.7962956344591637E-2</v>
      </c>
      <c r="AA109" s="13">
        <f t="shared" si="97"/>
        <v>0.45714487484440336</v>
      </c>
      <c r="AB109" s="13">
        <f t="shared" si="98"/>
        <v>0.88895266480165214</v>
      </c>
      <c r="AC109" s="13">
        <f t="shared" si="99"/>
        <v>2.7959312322305984E-2</v>
      </c>
      <c r="AD109" s="13">
        <f t="shared" si="100"/>
        <v>0.80449603377730639</v>
      </c>
      <c r="AE109" s="13">
        <f t="shared" si="101"/>
        <v>0.37921589502561448</v>
      </c>
      <c r="AF109" s="13">
        <f t="shared" si="102"/>
        <v>0.9253082215996582</v>
      </c>
      <c r="AG109" s="11">
        <f t="shared" si="103"/>
        <v>22.28512184979537</v>
      </c>
      <c r="AH109" s="13">
        <f t="shared" si="104"/>
        <v>4.0262089561440364</v>
      </c>
      <c r="AI109" s="11">
        <f t="shared" si="105"/>
        <v>330.83982421538934</v>
      </c>
      <c r="AJ109" s="6">
        <f t="shared" si="106"/>
        <v>0.92095202932784526</v>
      </c>
      <c r="AK109" s="13">
        <f t="shared" si="107"/>
        <v>52.510774745339184</v>
      </c>
      <c r="AL109" s="6">
        <f t="shared" si="108"/>
        <v>0.55930977310746544</v>
      </c>
      <c r="AM109" s="6">
        <f t="shared" si="109"/>
        <v>51.951464972231719</v>
      </c>
      <c r="AN109" s="11">
        <f t="shared" si="110"/>
        <v>175.00540795073175</v>
      </c>
      <c r="AO109" s="6">
        <f t="shared" si="111"/>
        <v>173.20101220508215</v>
      </c>
      <c r="AP109" s="6">
        <f t="shared" si="112"/>
        <v>110.40721791833126</v>
      </c>
      <c r="AQ109" s="8">
        <f t="shared" si="113"/>
        <v>69.447738268792733</v>
      </c>
      <c r="AR109" s="109">
        <f t="shared" si="114"/>
        <v>-0.48725280490991696</v>
      </c>
      <c r="AS109" s="109">
        <f t="shared" si="115"/>
        <v>0.44182191451436736</v>
      </c>
      <c r="AT109" s="109">
        <f t="shared" si="116"/>
        <v>312.20051950262365</v>
      </c>
      <c r="AU109" s="10">
        <f t="shared" si="117"/>
        <v>396763.6721230832</v>
      </c>
      <c r="AV109" s="8">
        <f t="shared" si="118"/>
        <v>30.116925781975759</v>
      </c>
      <c r="AW109" s="12"/>
      <c r="AX109" s="110">
        <f t="shared" si="119"/>
        <v>132.19999999999999</v>
      </c>
      <c r="AY109" s="111">
        <f t="shared" si="120"/>
        <v>0</v>
      </c>
      <c r="AZ109" s="12"/>
      <c r="BA109" s="14">
        <f t="shared" si="127"/>
        <v>52</v>
      </c>
      <c r="BB109" s="112">
        <f t="shared" si="121"/>
        <v>0</v>
      </c>
      <c r="BC109" s="112">
        <f t="shared" si="122"/>
        <v>0</v>
      </c>
      <c r="BD109" s="12"/>
      <c r="BE109" s="111">
        <f t="shared" si="123"/>
        <v>0</v>
      </c>
      <c r="BF109" s="12"/>
    </row>
    <row r="110" spans="1:58">
      <c r="A110">
        <f t="shared" si="76"/>
        <v>1</v>
      </c>
      <c r="B110" s="106">
        <v>7.4305555555555597E-2</v>
      </c>
      <c r="C110" s="6">
        <f t="shared" si="77"/>
        <v>1.7833333333333343</v>
      </c>
      <c r="D110" s="7">
        <f t="shared" si="124"/>
        <v>16</v>
      </c>
      <c r="E110" s="7">
        <f t="shared" si="125"/>
        <v>9</v>
      </c>
      <c r="F110" s="7">
        <f t="shared" si="126"/>
        <v>2022</v>
      </c>
      <c r="G110" s="12"/>
      <c r="H110" s="101">
        <f t="shared" si="78"/>
        <v>52.063995564437334</v>
      </c>
      <c r="I110" s="102">
        <f t="shared" si="79"/>
        <v>52.077161148590221</v>
      </c>
      <c r="J110" s="101">
        <f t="shared" si="80"/>
        <v>67.546689067082852</v>
      </c>
      <c r="K110" s="101">
        <f t="shared" si="81"/>
        <v>132.52008962515248</v>
      </c>
      <c r="L110" s="11">
        <f t="shared" si="82"/>
        <v>2459838.5743055558</v>
      </c>
      <c r="M110" s="108">
        <f t="shared" si="83"/>
        <v>0.22706568940604471</v>
      </c>
      <c r="N110" s="11">
        <f t="shared" si="84"/>
        <v>31.483643188141286</v>
      </c>
      <c r="O110" s="5">
        <f t="shared" si="85"/>
        <v>0.16038630069800774</v>
      </c>
      <c r="P110" s="11">
        <f t="shared" si="86"/>
        <v>18197.608131613608</v>
      </c>
      <c r="Q110" s="6">
        <f t="shared" si="87"/>
        <v>2.2768304487078859</v>
      </c>
      <c r="R110" s="13">
        <f t="shared" si="88"/>
        <v>4.3925919023857691</v>
      </c>
      <c r="S110" s="13">
        <f t="shared" si="89"/>
        <v>4.2364984303038131</v>
      </c>
      <c r="T110" s="13">
        <f t="shared" si="90"/>
        <v>0.20717184751151713</v>
      </c>
      <c r="U110" s="13">
        <f t="shared" si="91"/>
        <v>0.2937106242749411</v>
      </c>
      <c r="V110" s="13">
        <f t="shared" si="92"/>
        <v>-8.2658250130961086</v>
      </c>
      <c r="W110" s="8">
        <f t="shared" si="93"/>
        <v>408.73942365480332</v>
      </c>
      <c r="X110" s="13">
        <f t="shared" si="94"/>
        <v>1.0959613418753733</v>
      </c>
      <c r="Y110" s="11">
        <f t="shared" si="95"/>
        <v>62.793959398953227</v>
      </c>
      <c r="Z110" s="13">
        <f t="shared" si="96"/>
        <v>2.7975636650084203E-2</v>
      </c>
      <c r="AA110" s="13">
        <f t="shared" si="97"/>
        <v>0.45701279851528065</v>
      </c>
      <c r="AB110" s="13">
        <f t="shared" si="98"/>
        <v>0.88902017406755962</v>
      </c>
      <c r="AC110" s="13">
        <f t="shared" si="99"/>
        <v>2.7971987668337289E-2</v>
      </c>
      <c r="AD110" s="13">
        <f t="shared" si="100"/>
        <v>0.80455293233356162</v>
      </c>
      <c r="AE110" s="13">
        <f t="shared" si="101"/>
        <v>0.37925437514509835</v>
      </c>
      <c r="AF110" s="13">
        <f t="shared" si="102"/>
        <v>0.92529245048973618</v>
      </c>
      <c r="AG110" s="11">
        <f t="shared" si="103"/>
        <v>22.287504587978187</v>
      </c>
      <c r="AH110" s="13">
        <f t="shared" si="104"/>
        <v>4.0267990395309754</v>
      </c>
      <c r="AI110" s="11">
        <f t="shared" si="105"/>
        <v>331.08165759517664</v>
      </c>
      <c r="AJ110" s="6">
        <f t="shared" si="106"/>
        <v>0.92094534842291176</v>
      </c>
      <c r="AK110" s="13">
        <f t="shared" si="107"/>
        <v>52.62188610556256</v>
      </c>
      <c r="AL110" s="6">
        <f t="shared" si="108"/>
        <v>0.5578905411252284</v>
      </c>
      <c r="AM110" s="6">
        <f t="shared" si="109"/>
        <v>52.063995564437334</v>
      </c>
      <c r="AN110" s="11">
        <f t="shared" si="110"/>
        <v>175.00609242848441</v>
      </c>
      <c r="AO110" s="6">
        <f t="shared" si="111"/>
        <v>173.20168912241257</v>
      </c>
      <c r="AP110" s="6">
        <f t="shared" si="112"/>
        <v>110.39938880066194</v>
      </c>
      <c r="AQ110" s="8">
        <f t="shared" si="113"/>
        <v>69.455560014272777</v>
      </c>
      <c r="AR110" s="109">
        <f t="shared" si="114"/>
        <v>-0.48356262563402524</v>
      </c>
      <c r="AS110" s="109">
        <f t="shared" si="115"/>
        <v>0.44341552652053629</v>
      </c>
      <c r="AT110" s="109">
        <f t="shared" si="116"/>
        <v>312.52008962515248</v>
      </c>
      <c r="AU110" s="10">
        <f t="shared" si="117"/>
        <v>396766.59510765923</v>
      </c>
      <c r="AV110" s="8">
        <f t="shared" si="118"/>
        <v>30.116703921550712</v>
      </c>
      <c r="AW110" s="12"/>
      <c r="AX110" s="110">
        <f t="shared" si="119"/>
        <v>132.5</v>
      </c>
      <c r="AY110" s="111">
        <f t="shared" si="120"/>
        <v>0</v>
      </c>
      <c r="AZ110" s="12"/>
      <c r="BA110" s="14">
        <f t="shared" si="127"/>
        <v>52.1</v>
      </c>
      <c r="BB110" s="112">
        <f t="shared" si="121"/>
        <v>0</v>
      </c>
      <c r="BC110" s="112">
        <f t="shared" si="122"/>
        <v>0</v>
      </c>
      <c r="BD110" s="12"/>
      <c r="BE110" s="111">
        <f t="shared" si="123"/>
        <v>0</v>
      </c>
      <c r="BF110" s="12"/>
    </row>
    <row r="111" spans="1:58">
      <c r="A111">
        <f t="shared" si="76"/>
        <v>1</v>
      </c>
      <c r="B111" s="106">
        <v>7.4999999999999997E-2</v>
      </c>
      <c r="C111" s="6">
        <f t="shared" si="77"/>
        <v>1.7999999999999998</v>
      </c>
      <c r="D111" s="7">
        <f t="shared" si="124"/>
        <v>16</v>
      </c>
      <c r="E111" s="7">
        <f t="shared" si="125"/>
        <v>9</v>
      </c>
      <c r="F111" s="7">
        <f t="shared" si="126"/>
        <v>2022</v>
      </c>
      <c r="G111" s="12"/>
      <c r="H111" s="101">
        <f t="shared" si="78"/>
        <v>52.175966474554599</v>
      </c>
      <c r="I111" s="102">
        <f t="shared" si="79"/>
        <v>52.18907915743943</v>
      </c>
      <c r="J111" s="101">
        <f t="shared" si="80"/>
        <v>67.540297366781516</v>
      </c>
      <c r="K111" s="101">
        <f t="shared" si="81"/>
        <v>132.84098371336768</v>
      </c>
      <c r="L111" s="11">
        <f t="shared" si="82"/>
        <v>2459838.5750000002</v>
      </c>
      <c r="M111" s="108">
        <f t="shared" si="83"/>
        <v>0.22706570841889628</v>
      </c>
      <c r="N111" s="11">
        <f t="shared" si="84"/>
        <v>31.734327650163323</v>
      </c>
      <c r="O111" s="5">
        <f t="shared" si="85"/>
        <v>0.16041171812798893</v>
      </c>
      <c r="P111" s="11">
        <f t="shared" si="86"/>
        <v>18195.273720380981</v>
      </c>
      <c r="Q111" s="6">
        <f t="shared" si="87"/>
        <v>2.2769888008817465</v>
      </c>
      <c r="R111" s="13">
        <f t="shared" si="88"/>
        <v>4.3926038481974894</v>
      </c>
      <c r="S111" s="13">
        <f t="shared" si="89"/>
        <v>4.236646186343803</v>
      </c>
      <c r="T111" s="13">
        <f t="shared" si="90"/>
        <v>0.20733219175156975</v>
      </c>
      <c r="U111" s="13">
        <f t="shared" si="91"/>
        <v>0.29386022742920492</v>
      </c>
      <c r="V111" s="13">
        <f t="shared" si="92"/>
        <v>-8.2659601809360357</v>
      </c>
      <c r="W111" s="8">
        <f t="shared" si="93"/>
        <v>408.70281603874236</v>
      </c>
      <c r="X111" s="13">
        <f t="shared" si="94"/>
        <v>1.0961097267529485</v>
      </c>
      <c r="Y111" s="11">
        <f t="shared" si="95"/>
        <v>62.802461226181848</v>
      </c>
      <c r="Z111" s="13">
        <f t="shared" si="96"/>
        <v>2.7988316142600968E-2</v>
      </c>
      <c r="AA111" s="13">
        <f t="shared" si="97"/>
        <v>0.45688071419242821</v>
      </c>
      <c r="AB111" s="13">
        <f t="shared" si="98"/>
        <v>0.88908766253993465</v>
      </c>
      <c r="AC111" s="13">
        <f t="shared" si="99"/>
        <v>2.7984662197213576E-2</v>
      </c>
      <c r="AD111" s="13">
        <f t="shared" si="100"/>
        <v>0.80460981213670646</v>
      </c>
      <c r="AE111" s="13">
        <f t="shared" si="101"/>
        <v>0.37929284624462789</v>
      </c>
      <c r="AF111" s="13">
        <f t="shared" si="102"/>
        <v>0.92527668120819351</v>
      </c>
      <c r="AG111" s="11">
        <f t="shared" si="103"/>
        <v>22.289886808234858</v>
      </c>
      <c r="AH111" s="13">
        <f t="shared" si="104"/>
        <v>4.0273891334891054</v>
      </c>
      <c r="AI111" s="11">
        <f t="shared" si="105"/>
        <v>331.32349064782676</v>
      </c>
      <c r="AJ111" s="6">
        <f t="shared" si="106"/>
        <v>0.92093866869952434</v>
      </c>
      <c r="AK111" s="13">
        <f t="shared" si="107"/>
        <v>52.732442787468599</v>
      </c>
      <c r="AL111" s="6">
        <f t="shared" si="108"/>
        <v>0.55647631291400124</v>
      </c>
      <c r="AM111" s="6">
        <f t="shared" si="109"/>
        <v>52.175966474554599</v>
      </c>
      <c r="AN111" s="11">
        <f t="shared" si="110"/>
        <v>175.0067769057805</v>
      </c>
      <c r="AO111" s="6">
        <f t="shared" si="111"/>
        <v>173.20236603954368</v>
      </c>
      <c r="AP111" s="6">
        <f t="shared" si="112"/>
        <v>110.39155981713174</v>
      </c>
      <c r="AQ111" s="8">
        <f t="shared" si="113"/>
        <v>69.463381628449355</v>
      </c>
      <c r="AR111" s="109">
        <f t="shared" si="114"/>
        <v>-0.47986383668428367</v>
      </c>
      <c r="AS111" s="109">
        <f t="shared" si="115"/>
        <v>0.44499678708413259</v>
      </c>
      <c r="AT111" s="109">
        <f t="shared" si="116"/>
        <v>312.84098371336768</v>
      </c>
      <c r="AU111" s="10">
        <f t="shared" si="117"/>
        <v>396769.51764642861</v>
      </c>
      <c r="AV111" s="8">
        <f t="shared" si="118"/>
        <v>30.116482098231142</v>
      </c>
      <c r="AW111" s="12"/>
      <c r="AX111" s="110">
        <f t="shared" si="119"/>
        <v>132.80000000000001</v>
      </c>
      <c r="AY111" s="111">
        <f t="shared" si="120"/>
        <v>0</v>
      </c>
      <c r="AZ111" s="12"/>
      <c r="BA111" s="14">
        <f t="shared" si="127"/>
        <v>52.2</v>
      </c>
      <c r="BB111" s="112">
        <f t="shared" si="121"/>
        <v>0</v>
      </c>
      <c r="BC111" s="112">
        <f t="shared" si="122"/>
        <v>0</v>
      </c>
      <c r="BD111" s="12"/>
      <c r="BE111" s="111">
        <f t="shared" si="123"/>
        <v>0</v>
      </c>
      <c r="BF111" s="12"/>
    </row>
    <row r="112" spans="1:58">
      <c r="A112">
        <f t="shared" si="76"/>
        <v>1</v>
      </c>
      <c r="B112" s="106">
        <v>7.5694444444444495E-2</v>
      </c>
      <c r="C112" s="6">
        <f t="shared" si="77"/>
        <v>1.8166666666666678</v>
      </c>
      <c r="D112" s="7">
        <f t="shared" si="124"/>
        <v>16</v>
      </c>
      <c r="E112" s="7">
        <f t="shared" si="125"/>
        <v>9</v>
      </c>
      <c r="F112" s="7">
        <f t="shared" si="126"/>
        <v>2022</v>
      </c>
      <c r="G112" s="12"/>
      <c r="H112" s="101">
        <f t="shared" si="78"/>
        <v>52.287371961060174</v>
      </c>
      <c r="I112" s="102">
        <f t="shared" si="79"/>
        <v>52.300432166718217</v>
      </c>
      <c r="J112" s="101">
        <f t="shared" si="80"/>
        <v>67.533905442631522</v>
      </c>
      <c r="K112" s="101">
        <f t="shared" si="81"/>
        <v>133.16320768924936</v>
      </c>
      <c r="L112" s="11">
        <f t="shared" si="82"/>
        <v>2459838.5756944446</v>
      </c>
      <c r="M112" s="108">
        <f t="shared" si="83"/>
        <v>0.22706572743174783</v>
      </c>
      <c r="N112" s="11">
        <f t="shared" si="84"/>
        <v>31.98501211265102</v>
      </c>
      <c r="O112" s="5">
        <f t="shared" si="85"/>
        <v>0.16043713555791328</v>
      </c>
      <c r="P112" s="11">
        <f t="shared" si="86"/>
        <v>18192.938856772846</v>
      </c>
      <c r="Q112" s="6">
        <f t="shared" si="87"/>
        <v>2.2771471530556076</v>
      </c>
      <c r="R112" s="13">
        <f t="shared" si="88"/>
        <v>4.3926157940091652</v>
      </c>
      <c r="S112" s="13">
        <f t="shared" si="89"/>
        <v>4.2367939423837919</v>
      </c>
      <c r="T112" s="13">
        <f t="shared" si="90"/>
        <v>0.2074925359916224</v>
      </c>
      <c r="U112" s="13">
        <f t="shared" si="91"/>
        <v>0.29400982830788641</v>
      </c>
      <c r="V112" s="13">
        <f t="shared" si="92"/>
        <v>-8.266095348775961</v>
      </c>
      <c r="W112" s="8">
        <f t="shared" si="93"/>
        <v>408.66620283765781</v>
      </c>
      <c r="X112" s="13">
        <f t="shared" si="94"/>
        <v>1.0962581094369879</v>
      </c>
      <c r="Y112" s="11">
        <f t="shared" si="95"/>
        <v>62.810962927730131</v>
      </c>
      <c r="Z112" s="13">
        <f t="shared" si="96"/>
        <v>2.8000994830426913E-2</v>
      </c>
      <c r="AA112" s="13">
        <f t="shared" si="97"/>
        <v>0.45674862179083914</v>
      </c>
      <c r="AB112" s="13">
        <f t="shared" si="98"/>
        <v>0.88915513026339099</v>
      </c>
      <c r="AC112" s="13">
        <f t="shared" si="99"/>
        <v>2.7997335917215399E-2</v>
      </c>
      <c r="AD112" s="13">
        <f t="shared" si="100"/>
        <v>0.80466667322438035</v>
      </c>
      <c r="AE112" s="13">
        <f t="shared" si="101"/>
        <v>0.37933130834954482</v>
      </c>
      <c r="AF112" s="13">
        <f t="shared" si="102"/>
        <v>0.92526091374585928</v>
      </c>
      <c r="AG112" s="11">
        <f t="shared" si="103"/>
        <v>22.292268512112287</v>
      </c>
      <c r="AH112" s="13">
        <f t="shared" si="104"/>
        <v>4.0279792384114472</v>
      </c>
      <c r="AI112" s="11">
        <f t="shared" si="105"/>
        <v>331.5653235364793</v>
      </c>
      <c r="AJ112" s="6">
        <f t="shared" si="106"/>
        <v>0.92093199015335214</v>
      </c>
      <c r="AK112" s="13">
        <f t="shared" si="107"/>
        <v>52.842439157898887</v>
      </c>
      <c r="AL112" s="6">
        <f t="shared" si="108"/>
        <v>0.55506719683871486</v>
      </c>
      <c r="AM112" s="6">
        <f t="shared" si="109"/>
        <v>52.287371961060174</v>
      </c>
      <c r="AN112" s="11">
        <f t="shared" si="110"/>
        <v>175.00746138307659</v>
      </c>
      <c r="AO112" s="6">
        <f t="shared" si="111"/>
        <v>173.20304295692705</v>
      </c>
      <c r="AP112" s="6">
        <f t="shared" si="112"/>
        <v>110.38373096249995</v>
      </c>
      <c r="AQ112" s="8">
        <f t="shared" si="113"/>
        <v>69.471203116558229</v>
      </c>
      <c r="AR112" s="109">
        <f t="shared" si="114"/>
        <v>-0.47615650148555616</v>
      </c>
      <c r="AS112" s="109">
        <f t="shared" si="115"/>
        <v>0.44656566861277902</v>
      </c>
      <c r="AT112" s="109">
        <f t="shared" si="116"/>
        <v>313.16320768924936</v>
      </c>
      <c r="AU112" s="10">
        <f t="shared" si="117"/>
        <v>396772.43974125921</v>
      </c>
      <c r="AV112" s="8">
        <f t="shared" si="118"/>
        <v>30.116260311873752</v>
      </c>
      <c r="AW112" s="12"/>
      <c r="AX112" s="110">
        <f t="shared" si="119"/>
        <v>133.19999999999999</v>
      </c>
      <c r="AY112" s="111">
        <f t="shared" si="120"/>
        <v>0</v>
      </c>
      <c r="AZ112" s="12"/>
      <c r="BA112" s="14">
        <f t="shared" si="127"/>
        <v>52.3</v>
      </c>
      <c r="BB112" s="112">
        <f t="shared" si="121"/>
        <v>0</v>
      </c>
      <c r="BC112" s="112">
        <f t="shared" si="122"/>
        <v>0</v>
      </c>
      <c r="BD112" s="12"/>
      <c r="BE112" s="111">
        <f t="shared" si="123"/>
        <v>0</v>
      </c>
      <c r="BF112" s="12"/>
    </row>
    <row r="113" spans="1:58">
      <c r="A113">
        <f t="shared" si="76"/>
        <v>1</v>
      </c>
      <c r="B113" s="106">
        <v>7.6388888888888895E-2</v>
      </c>
      <c r="C113" s="6">
        <f t="shared" si="77"/>
        <v>1.8333333333333335</v>
      </c>
      <c r="D113" s="7">
        <f t="shared" si="124"/>
        <v>16</v>
      </c>
      <c r="E113" s="7">
        <f t="shared" si="125"/>
        <v>9</v>
      </c>
      <c r="F113" s="7">
        <f t="shared" si="126"/>
        <v>2022</v>
      </c>
      <c r="G113" s="12"/>
      <c r="H113" s="101">
        <f t="shared" si="78"/>
        <v>52.398206170760972</v>
      </c>
      <c r="I113" s="102">
        <f t="shared" si="79"/>
        <v>52.411214322517822</v>
      </c>
      <c r="J113" s="101">
        <f t="shared" si="80"/>
        <v>67.527513294727342</v>
      </c>
      <c r="K113" s="101">
        <f t="shared" si="81"/>
        <v>133.48676714388552</v>
      </c>
      <c r="L113" s="11">
        <f t="shared" si="82"/>
        <v>2459838.576388889</v>
      </c>
      <c r="M113" s="108">
        <f t="shared" si="83"/>
        <v>0.22706574644459937</v>
      </c>
      <c r="N113" s="11">
        <f t="shared" si="84"/>
        <v>32.235696575138718</v>
      </c>
      <c r="O113" s="5">
        <f t="shared" si="85"/>
        <v>0.16046255298783763</v>
      </c>
      <c r="P113" s="11">
        <f t="shared" si="86"/>
        <v>18190.603540899971</v>
      </c>
      <c r="Q113" s="6">
        <f t="shared" si="87"/>
        <v>2.2773055052291111</v>
      </c>
      <c r="R113" s="13">
        <f t="shared" si="88"/>
        <v>4.3926277398208633</v>
      </c>
      <c r="S113" s="13">
        <f t="shared" si="89"/>
        <v>4.2369416984234238</v>
      </c>
      <c r="T113" s="13">
        <f t="shared" si="90"/>
        <v>0.20765288023131787</v>
      </c>
      <c r="U113" s="13">
        <f t="shared" si="91"/>
        <v>0.29415942691110358</v>
      </c>
      <c r="V113" s="13">
        <f t="shared" si="92"/>
        <v>-8.2662305166155292</v>
      </c>
      <c r="W113" s="8">
        <f t="shared" si="93"/>
        <v>408.62958405261116</v>
      </c>
      <c r="X113" s="13">
        <f t="shared" si="94"/>
        <v>1.0964064899283859</v>
      </c>
      <c r="Y113" s="11">
        <f t="shared" si="95"/>
        <v>62.819464503649307</v>
      </c>
      <c r="Z113" s="13">
        <f t="shared" si="96"/>
        <v>2.8013672713316173E-2</v>
      </c>
      <c r="AA113" s="13">
        <f t="shared" si="97"/>
        <v>0.4566165213131495</v>
      </c>
      <c r="AB113" s="13">
        <f t="shared" si="98"/>
        <v>0.88922257723773979</v>
      </c>
      <c r="AC113" s="13">
        <f t="shared" si="99"/>
        <v>2.8010008828095814E-2</v>
      </c>
      <c r="AD113" s="13">
        <f t="shared" si="100"/>
        <v>0.80472351559650845</v>
      </c>
      <c r="AE113" s="13">
        <f t="shared" si="101"/>
        <v>0.37936976145954759</v>
      </c>
      <c r="AF113" s="13">
        <f t="shared" si="102"/>
        <v>0.92524514810407188</v>
      </c>
      <c r="AG113" s="11">
        <f t="shared" si="103"/>
        <v>22.294649699569504</v>
      </c>
      <c r="AH113" s="13">
        <f t="shared" si="104"/>
        <v>4.0285693542995507</v>
      </c>
      <c r="AI113" s="11">
        <f t="shared" si="105"/>
        <v>331.80715626064546</v>
      </c>
      <c r="AJ113" s="6">
        <f t="shared" si="106"/>
        <v>0.92092531278455425</v>
      </c>
      <c r="AK113" s="13">
        <f t="shared" si="107"/>
        <v>52.951869473545145</v>
      </c>
      <c r="AL113" s="6">
        <f t="shared" si="108"/>
        <v>0.55366330278417064</v>
      </c>
      <c r="AM113" s="6">
        <f t="shared" si="109"/>
        <v>52.398206170760972</v>
      </c>
      <c r="AN113" s="11">
        <f t="shared" si="110"/>
        <v>175.00814586037086</v>
      </c>
      <c r="AO113" s="6">
        <f t="shared" si="111"/>
        <v>173.20371987456079</v>
      </c>
      <c r="AP113" s="6">
        <f t="shared" si="112"/>
        <v>110.37590223671704</v>
      </c>
      <c r="AQ113" s="8">
        <f t="shared" si="113"/>
        <v>69.479024478648924</v>
      </c>
      <c r="AR113" s="109">
        <f t="shared" si="114"/>
        <v>-0.47244068610870932</v>
      </c>
      <c r="AS113" s="109">
        <f t="shared" si="115"/>
        <v>0.44812214265218403</v>
      </c>
      <c r="AT113" s="109">
        <f t="shared" si="116"/>
        <v>313.48676714388552</v>
      </c>
      <c r="AU113" s="10">
        <f t="shared" si="117"/>
        <v>396775.3613920543</v>
      </c>
      <c r="AV113" s="8">
        <f t="shared" si="118"/>
        <v>30.116038562484299</v>
      </c>
      <c r="AW113" s="12"/>
      <c r="AX113" s="110">
        <f t="shared" si="119"/>
        <v>133.5</v>
      </c>
      <c r="AY113" s="111">
        <f t="shared" si="120"/>
        <v>0</v>
      </c>
      <c r="AZ113" s="12"/>
      <c r="BA113" s="14">
        <f t="shared" si="127"/>
        <v>52.4</v>
      </c>
      <c r="BB113" s="112">
        <f t="shared" si="121"/>
        <v>0</v>
      </c>
      <c r="BC113" s="112">
        <f t="shared" si="122"/>
        <v>0</v>
      </c>
      <c r="BD113" s="12"/>
      <c r="BE113" s="111">
        <f t="shared" si="123"/>
        <v>0</v>
      </c>
      <c r="BF113" s="12"/>
    </row>
    <row r="114" spans="1:58">
      <c r="A114">
        <f t="shared" si="76"/>
        <v>1</v>
      </c>
      <c r="B114" s="106">
        <v>7.7083333333333295E-2</v>
      </c>
      <c r="C114" s="6">
        <f t="shared" si="77"/>
        <v>1.8499999999999992</v>
      </c>
      <c r="D114" s="7">
        <f t="shared" si="124"/>
        <v>16</v>
      </c>
      <c r="E114" s="7">
        <f t="shared" si="125"/>
        <v>9</v>
      </c>
      <c r="F114" s="7">
        <f t="shared" si="126"/>
        <v>2022</v>
      </c>
      <c r="G114" s="12"/>
      <c r="H114" s="101">
        <f t="shared" si="78"/>
        <v>52.508463215661003</v>
      </c>
      <c r="I114" s="102">
        <f t="shared" si="79"/>
        <v>52.521419736164276</v>
      </c>
      <c r="J114" s="101">
        <f t="shared" si="80"/>
        <v>67.521120923171438</v>
      </c>
      <c r="K114" s="101">
        <f t="shared" si="81"/>
        <v>133.81166754956178</v>
      </c>
      <c r="L114" s="11">
        <f t="shared" si="82"/>
        <v>2459838.5770833334</v>
      </c>
      <c r="M114" s="108">
        <f t="shared" si="83"/>
        <v>0.22706576545745094</v>
      </c>
      <c r="N114" s="11">
        <f t="shared" si="84"/>
        <v>32.486381037626415</v>
      </c>
      <c r="O114" s="5">
        <f t="shared" si="85"/>
        <v>0.16048797041781881</v>
      </c>
      <c r="P114" s="11">
        <f t="shared" si="86"/>
        <v>18188.267772857402</v>
      </c>
      <c r="Q114" s="6">
        <f t="shared" si="87"/>
        <v>2.2774638574029717</v>
      </c>
      <c r="R114" s="13">
        <f t="shared" si="88"/>
        <v>4.3926396856325614</v>
      </c>
      <c r="S114" s="13">
        <f t="shared" si="89"/>
        <v>4.2370894544634137</v>
      </c>
      <c r="T114" s="13">
        <f t="shared" si="90"/>
        <v>0.20781322447172765</v>
      </c>
      <c r="U114" s="13">
        <f t="shared" si="91"/>
        <v>0.29430902324033248</v>
      </c>
      <c r="V114" s="13">
        <f t="shared" si="92"/>
        <v>-8.2663656844550992</v>
      </c>
      <c r="W114" s="8">
        <f t="shared" si="93"/>
        <v>408.59295968447384</v>
      </c>
      <c r="X114" s="13">
        <f t="shared" si="94"/>
        <v>1.0965548682279607</v>
      </c>
      <c r="Y114" s="11">
        <f t="shared" si="95"/>
        <v>62.827965953986272</v>
      </c>
      <c r="Z114" s="13">
        <f t="shared" si="96"/>
        <v>2.8026349791138685E-2</v>
      </c>
      <c r="AA114" s="13">
        <f t="shared" si="97"/>
        <v>0.45648441276206114</v>
      </c>
      <c r="AB114" s="13">
        <f t="shared" si="98"/>
        <v>0.88929000346275522</v>
      </c>
      <c r="AC114" s="13">
        <f t="shared" si="99"/>
        <v>2.8022680929723626E-2</v>
      </c>
      <c r="AD114" s="13">
        <f t="shared" si="100"/>
        <v>0.80478033925293579</v>
      </c>
      <c r="AE114" s="13">
        <f t="shared" si="101"/>
        <v>0.37940820557442589</v>
      </c>
      <c r="AF114" s="13">
        <f t="shared" si="102"/>
        <v>0.92522938428413204</v>
      </c>
      <c r="AG114" s="11">
        <f t="shared" si="103"/>
        <v>22.297030370571211</v>
      </c>
      <c r="AH114" s="13">
        <f t="shared" si="104"/>
        <v>4.029159481154557</v>
      </c>
      <c r="AI114" s="11">
        <f t="shared" si="105"/>
        <v>332.04898882030807</v>
      </c>
      <c r="AJ114" s="6">
        <f t="shared" si="106"/>
        <v>0.9209186365932438</v>
      </c>
      <c r="AK114" s="13">
        <f t="shared" si="107"/>
        <v>53.060727956843984</v>
      </c>
      <c r="AL114" s="6">
        <f t="shared" si="108"/>
        <v>0.55226474118298141</v>
      </c>
      <c r="AM114" s="6">
        <f t="shared" si="109"/>
        <v>52.508463215661003</v>
      </c>
      <c r="AN114" s="11">
        <f t="shared" si="110"/>
        <v>175.00883033766695</v>
      </c>
      <c r="AO114" s="6">
        <f t="shared" si="111"/>
        <v>173.20439679244851</v>
      </c>
      <c r="AP114" s="6">
        <f t="shared" si="112"/>
        <v>110.36807363974323</v>
      </c>
      <c r="AQ114" s="8">
        <f t="shared" si="113"/>
        <v>69.486845714761145</v>
      </c>
      <c r="AR114" s="109">
        <f t="shared" si="114"/>
        <v>-0.46871645676825596</v>
      </c>
      <c r="AS114" s="109">
        <f t="shared" si="115"/>
        <v>0.4496661809723746</v>
      </c>
      <c r="AT114" s="109">
        <f t="shared" si="116"/>
        <v>313.81166754956178</v>
      </c>
      <c r="AU114" s="10">
        <f t="shared" si="117"/>
        <v>396778.28259873728</v>
      </c>
      <c r="AV114" s="8">
        <f t="shared" si="118"/>
        <v>30.115816850067038</v>
      </c>
      <c r="AW114" s="12"/>
      <c r="AX114" s="110">
        <f t="shared" si="119"/>
        <v>133.80000000000001</v>
      </c>
      <c r="AY114" s="111">
        <f t="shared" si="120"/>
        <v>0</v>
      </c>
      <c r="AZ114" s="12"/>
      <c r="BA114" s="14">
        <f t="shared" si="127"/>
        <v>52.5</v>
      </c>
      <c r="BB114" s="112">
        <f t="shared" si="121"/>
        <v>0</v>
      </c>
      <c r="BC114" s="112">
        <f t="shared" si="122"/>
        <v>0</v>
      </c>
      <c r="BD114" s="12"/>
      <c r="BE114" s="111">
        <f t="shared" si="123"/>
        <v>0</v>
      </c>
      <c r="BF114" s="12"/>
    </row>
    <row r="115" spans="1:58">
      <c r="A115">
        <f t="shared" si="76"/>
        <v>1</v>
      </c>
      <c r="B115" s="106">
        <v>7.7777777777777807E-2</v>
      </c>
      <c r="C115" s="6">
        <f t="shared" si="77"/>
        <v>1.8666666666666674</v>
      </c>
      <c r="D115" s="7">
        <f t="shared" si="124"/>
        <v>16</v>
      </c>
      <c r="E115" s="7">
        <f t="shared" si="125"/>
        <v>9</v>
      </c>
      <c r="F115" s="7">
        <f t="shared" si="126"/>
        <v>2022</v>
      </c>
      <c r="G115" s="12"/>
      <c r="H115" s="101">
        <f t="shared" si="78"/>
        <v>52.618137173114242</v>
      </c>
      <c r="I115" s="102">
        <f t="shared" si="79"/>
        <v>52.631042484370937</v>
      </c>
      <c r="J115" s="101">
        <f t="shared" si="80"/>
        <v>67.514728328103871</v>
      </c>
      <c r="K115" s="101">
        <f t="shared" si="81"/>
        <v>134.13791425481492</v>
      </c>
      <c r="L115" s="11">
        <f t="shared" si="82"/>
        <v>2459838.5777777778</v>
      </c>
      <c r="M115" s="108">
        <f t="shared" si="83"/>
        <v>0.22706578447030248</v>
      </c>
      <c r="N115" s="11">
        <f t="shared" si="84"/>
        <v>32.737065500114113</v>
      </c>
      <c r="O115" s="5">
        <f t="shared" si="85"/>
        <v>0.16051338784774316</v>
      </c>
      <c r="P115" s="11">
        <f t="shared" si="86"/>
        <v>18185.931552763534</v>
      </c>
      <c r="Q115" s="6">
        <f t="shared" si="87"/>
        <v>2.2776222095764753</v>
      </c>
      <c r="R115" s="13">
        <f t="shared" si="88"/>
        <v>4.3926516314442594</v>
      </c>
      <c r="S115" s="13">
        <f t="shared" si="89"/>
        <v>4.2372372105034026</v>
      </c>
      <c r="T115" s="13">
        <f t="shared" si="90"/>
        <v>0.20797356871142314</v>
      </c>
      <c r="U115" s="13">
        <f t="shared" si="91"/>
        <v>0.29445861729465295</v>
      </c>
      <c r="V115" s="13">
        <f t="shared" si="92"/>
        <v>-8.2665008522953816</v>
      </c>
      <c r="W115" s="8">
        <f t="shared" si="93"/>
        <v>408.5563297339865</v>
      </c>
      <c r="X115" s="13">
        <f t="shared" si="94"/>
        <v>1.0967032443355718</v>
      </c>
      <c r="Y115" s="11">
        <f t="shared" si="95"/>
        <v>62.836467278732968</v>
      </c>
      <c r="Z115" s="13">
        <f t="shared" si="96"/>
        <v>2.8039026063557872E-2</v>
      </c>
      <c r="AA115" s="13">
        <f t="shared" si="97"/>
        <v>0.45635229614113115</v>
      </c>
      <c r="AB115" s="13">
        <f t="shared" si="98"/>
        <v>0.88935740893777848</v>
      </c>
      <c r="AC115" s="13">
        <f t="shared" si="99"/>
        <v>2.8035352221761217E-2</v>
      </c>
      <c r="AD115" s="13">
        <f t="shared" si="100"/>
        <v>0.80483714419319219</v>
      </c>
      <c r="AE115" s="13">
        <f t="shared" si="101"/>
        <v>0.37944664069360795</v>
      </c>
      <c r="AF115" s="13">
        <f t="shared" si="102"/>
        <v>0.92521362228748882</v>
      </c>
      <c r="AG115" s="11">
        <f t="shared" si="103"/>
        <v>22.299410525059709</v>
      </c>
      <c r="AH115" s="13">
        <f t="shared" si="104"/>
        <v>4.0297496189738968</v>
      </c>
      <c r="AI115" s="11">
        <f t="shared" si="105"/>
        <v>332.29082121550567</v>
      </c>
      <c r="AJ115" s="6">
        <f t="shared" si="106"/>
        <v>0.92091196157959088</v>
      </c>
      <c r="AK115" s="13">
        <f t="shared" si="107"/>
        <v>53.169008796124551</v>
      </c>
      <c r="AL115" s="6">
        <f t="shared" si="108"/>
        <v>0.55087162301030668</v>
      </c>
      <c r="AM115" s="6">
        <f t="shared" si="109"/>
        <v>52.618137173114242</v>
      </c>
      <c r="AN115" s="11">
        <f t="shared" si="110"/>
        <v>175.0095148149594</v>
      </c>
      <c r="AO115" s="6">
        <f t="shared" si="111"/>
        <v>173.2050737105848</v>
      </c>
      <c r="AP115" s="6">
        <f t="shared" si="112"/>
        <v>110.36024517158486</v>
      </c>
      <c r="AQ115" s="8">
        <f t="shared" si="113"/>
        <v>69.494666824888583</v>
      </c>
      <c r="AR115" s="109">
        <f t="shared" si="114"/>
        <v>-0.46498387982751965</v>
      </c>
      <c r="AS115" s="109">
        <f t="shared" si="115"/>
        <v>0.45119775556575148</v>
      </c>
      <c r="AT115" s="109">
        <f t="shared" si="116"/>
        <v>314.13791425481492</v>
      </c>
      <c r="AU115" s="10">
        <f t="shared" si="117"/>
        <v>396781.20336120622</v>
      </c>
      <c r="AV115" s="8">
        <f t="shared" si="118"/>
        <v>30.115595174628147</v>
      </c>
      <c r="AW115" s="12"/>
      <c r="AX115" s="110">
        <f t="shared" si="119"/>
        <v>134.1</v>
      </c>
      <c r="AY115" s="111">
        <f t="shared" si="120"/>
        <v>0</v>
      </c>
      <c r="AZ115" s="12"/>
      <c r="BA115" s="14">
        <f t="shared" si="127"/>
        <v>52.6</v>
      </c>
      <c r="BB115" s="112">
        <f t="shared" si="121"/>
        <v>0</v>
      </c>
      <c r="BC115" s="112">
        <f t="shared" si="122"/>
        <v>0</v>
      </c>
      <c r="BD115" s="12"/>
      <c r="BE115" s="111">
        <f t="shared" si="123"/>
        <v>0</v>
      </c>
      <c r="BF115" s="12"/>
    </row>
    <row r="116" spans="1:58">
      <c r="A116">
        <f t="shared" si="76"/>
        <v>1</v>
      </c>
      <c r="B116" s="106">
        <v>7.8472222222222193E-2</v>
      </c>
      <c r="C116" s="6">
        <f t="shared" si="77"/>
        <v>1.8833333333333326</v>
      </c>
      <c r="D116" s="7">
        <f t="shared" si="124"/>
        <v>16</v>
      </c>
      <c r="E116" s="7">
        <f t="shared" si="125"/>
        <v>9</v>
      </c>
      <c r="F116" s="7">
        <f t="shared" si="126"/>
        <v>2022</v>
      </c>
      <c r="G116" s="12"/>
      <c r="H116" s="101">
        <f t="shared" si="78"/>
        <v>52.727222086002804</v>
      </c>
      <c r="I116" s="102">
        <f t="shared" si="79"/>
        <v>52.740076609416398</v>
      </c>
      <c r="J116" s="101">
        <f t="shared" si="80"/>
        <v>67.508335509634023</v>
      </c>
      <c r="K116" s="101">
        <f t="shared" si="81"/>
        <v>134.46551247912953</v>
      </c>
      <c r="L116" s="11">
        <f t="shared" si="82"/>
        <v>2459838.5784722222</v>
      </c>
      <c r="M116" s="108">
        <f t="shared" si="83"/>
        <v>0.22706580348315406</v>
      </c>
      <c r="N116" s="11">
        <f t="shared" si="84"/>
        <v>32.987749962136149</v>
      </c>
      <c r="O116" s="5">
        <f t="shared" si="85"/>
        <v>0.16053880527766751</v>
      </c>
      <c r="P116" s="11">
        <f t="shared" si="86"/>
        <v>18183.594880702432</v>
      </c>
      <c r="Q116" s="6">
        <f t="shared" si="87"/>
        <v>2.2777805617506934</v>
      </c>
      <c r="R116" s="13">
        <f t="shared" si="88"/>
        <v>4.3926635772559584</v>
      </c>
      <c r="S116" s="13">
        <f t="shared" si="89"/>
        <v>4.2373849665433916</v>
      </c>
      <c r="T116" s="13">
        <f t="shared" si="90"/>
        <v>0.20813391295147576</v>
      </c>
      <c r="U116" s="13">
        <f t="shared" si="91"/>
        <v>0.29460820907548768</v>
      </c>
      <c r="V116" s="13">
        <f t="shared" si="92"/>
        <v>-8.2666360201353069</v>
      </c>
      <c r="W116" s="8">
        <f t="shared" si="93"/>
        <v>408.51969420244859</v>
      </c>
      <c r="X116" s="13">
        <f t="shared" si="94"/>
        <v>1.0968516182519836</v>
      </c>
      <c r="Y116" s="11">
        <f t="shared" si="95"/>
        <v>62.844968477933193</v>
      </c>
      <c r="Z116" s="13">
        <f t="shared" si="96"/>
        <v>2.8051701530441227E-2</v>
      </c>
      <c r="AA116" s="13">
        <f t="shared" si="97"/>
        <v>0.45622017145310895</v>
      </c>
      <c r="AB116" s="13">
        <f t="shared" si="98"/>
        <v>0.88942479366256</v>
      </c>
      <c r="AC116" s="13">
        <f t="shared" si="99"/>
        <v>2.804802270407495E-2</v>
      </c>
      <c r="AD116" s="13">
        <f t="shared" si="100"/>
        <v>0.80489393041710156</v>
      </c>
      <c r="AE116" s="13">
        <f t="shared" si="101"/>
        <v>0.37948506681687194</v>
      </c>
      <c r="AF116" s="13">
        <f t="shared" si="102"/>
        <v>0.9251978621154473</v>
      </c>
      <c r="AG116" s="11">
        <f t="shared" si="103"/>
        <v>22.301790162998962</v>
      </c>
      <c r="AH116" s="13">
        <f t="shared" si="104"/>
        <v>4.030339767758492</v>
      </c>
      <c r="AI116" s="11">
        <f t="shared" si="105"/>
        <v>332.5326534457588</v>
      </c>
      <c r="AJ116" s="6">
        <f t="shared" si="106"/>
        <v>0.92090528774370428</v>
      </c>
      <c r="AK116" s="13">
        <f t="shared" si="107"/>
        <v>53.276706145780871</v>
      </c>
      <c r="AL116" s="6">
        <f t="shared" si="108"/>
        <v>0.54948405977806836</v>
      </c>
      <c r="AM116" s="6">
        <f t="shared" si="109"/>
        <v>52.727222086002804</v>
      </c>
      <c r="AN116" s="11">
        <f t="shared" si="110"/>
        <v>175.01019929225731</v>
      </c>
      <c r="AO116" s="6">
        <f t="shared" si="111"/>
        <v>173.20575062897879</v>
      </c>
      <c r="AP116" s="6">
        <f t="shared" si="112"/>
        <v>110.35241683221075</v>
      </c>
      <c r="AQ116" s="8">
        <f t="shared" si="113"/>
        <v>69.502487809062401</v>
      </c>
      <c r="AR116" s="109">
        <f t="shared" si="114"/>
        <v>-0.4612430218063262</v>
      </c>
      <c r="AS116" s="109">
        <f t="shared" si="115"/>
        <v>0.45271683864336609</v>
      </c>
      <c r="AT116" s="109">
        <f t="shared" si="116"/>
        <v>314.46551247912953</v>
      </c>
      <c r="AU116" s="10">
        <f t="shared" si="117"/>
        <v>396784.12367938657</v>
      </c>
      <c r="AV116" s="8">
        <f t="shared" si="118"/>
        <v>30.11537353617172</v>
      </c>
      <c r="AW116" s="12"/>
      <c r="AX116" s="110">
        <f t="shared" si="119"/>
        <v>134.5</v>
      </c>
      <c r="AY116" s="111">
        <f t="shared" si="120"/>
        <v>0</v>
      </c>
      <c r="AZ116" s="12"/>
      <c r="BA116" s="14">
        <f t="shared" si="127"/>
        <v>52.7</v>
      </c>
      <c r="BB116" s="112">
        <f t="shared" si="121"/>
        <v>0</v>
      </c>
      <c r="BC116" s="112">
        <f t="shared" si="122"/>
        <v>0</v>
      </c>
      <c r="BD116" s="12"/>
      <c r="BE116" s="111">
        <f t="shared" si="123"/>
        <v>0</v>
      </c>
      <c r="BF116" s="12"/>
    </row>
    <row r="117" spans="1:58">
      <c r="A117">
        <f t="shared" si="76"/>
        <v>1</v>
      </c>
      <c r="B117" s="106">
        <v>7.9166666666666705E-2</v>
      </c>
      <c r="C117" s="6">
        <f t="shared" si="77"/>
        <v>1.9000000000000008</v>
      </c>
      <c r="D117" s="7">
        <f t="shared" si="124"/>
        <v>16</v>
      </c>
      <c r="E117" s="7">
        <f t="shared" si="125"/>
        <v>9</v>
      </c>
      <c r="F117" s="7">
        <f t="shared" si="126"/>
        <v>2022</v>
      </c>
      <c r="G117" s="12"/>
      <c r="H117" s="101">
        <f t="shared" si="78"/>
        <v>52.835711963977069</v>
      </c>
      <c r="I117" s="102">
        <f t="shared" si="79"/>
        <v>52.848516120383842</v>
      </c>
      <c r="J117" s="101">
        <f t="shared" si="80"/>
        <v>67.501942467862364</v>
      </c>
      <c r="K117" s="101">
        <f t="shared" si="81"/>
        <v>134.79446731102223</v>
      </c>
      <c r="L117" s="11">
        <f t="shared" si="82"/>
        <v>2459838.5791666666</v>
      </c>
      <c r="M117" s="108">
        <f t="shared" si="83"/>
        <v>0.2270658224960056</v>
      </c>
      <c r="N117" s="11">
        <f t="shared" si="84"/>
        <v>33.238434424623847</v>
      </c>
      <c r="O117" s="5">
        <f t="shared" si="85"/>
        <v>0.16056422270759185</v>
      </c>
      <c r="P117" s="11">
        <f t="shared" si="86"/>
        <v>18181.257756805629</v>
      </c>
      <c r="Q117" s="6">
        <f t="shared" si="87"/>
        <v>2.277938913924197</v>
      </c>
      <c r="R117" s="13">
        <f t="shared" si="88"/>
        <v>4.3926755230676564</v>
      </c>
      <c r="S117" s="13">
        <f t="shared" si="89"/>
        <v>4.2375327225830244</v>
      </c>
      <c r="T117" s="13">
        <f t="shared" si="90"/>
        <v>0.20829425719152841</v>
      </c>
      <c r="U117" s="13">
        <f t="shared" si="91"/>
        <v>0.29475779858305562</v>
      </c>
      <c r="V117" s="13">
        <f t="shared" si="92"/>
        <v>-8.2667711879745198</v>
      </c>
      <c r="W117" s="8">
        <f t="shared" si="93"/>
        <v>408.48305309089875</v>
      </c>
      <c r="X117" s="13">
        <f t="shared" si="94"/>
        <v>1.0969999899778344</v>
      </c>
      <c r="Y117" s="11">
        <f t="shared" si="95"/>
        <v>62.853469551623519</v>
      </c>
      <c r="Z117" s="13">
        <f t="shared" si="96"/>
        <v>2.8064376191551554E-2</v>
      </c>
      <c r="AA117" s="13">
        <f t="shared" si="97"/>
        <v>0.45608803870085746</v>
      </c>
      <c r="AB117" s="13">
        <f t="shared" si="98"/>
        <v>0.88949215763679479</v>
      </c>
      <c r="AC117" s="13">
        <f t="shared" si="99"/>
        <v>2.8060692376426544E-2</v>
      </c>
      <c r="AD117" s="13">
        <f t="shared" si="100"/>
        <v>0.80495069792447904</v>
      </c>
      <c r="AE117" s="13">
        <f t="shared" si="101"/>
        <v>0.37952348394387792</v>
      </c>
      <c r="AF117" s="13">
        <f t="shared" si="102"/>
        <v>0.92518210376936116</v>
      </c>
      <c r="AG117" s="11">
        <f t="shared" si="103"/>
        <v>22.304169284345633</v>
      </c>
      <c r="AH117" s="13">
        <f t="shared" si="104"/>
        <v>4.0309299275088417</v>
      </c>
      <c r="AI117" s="11">
        <f t="shared" si="105"/>
        <v>332.7744855119912</v>
      </c>
      <c r="AJ117" s="6">
        <f t="shared" si="106"/>
        <v>0.92089861508577842</v>
      </c>
      <c r="AK117" s="13">
        <f t="shared" si="107"/>
        <v>53.383814127492826</v>
      </c>
      <c r="AL117" s="6">
        <f t="shared" si="108"/>
        <v>0.54810216351575469</v>
      </c>
      <c r="AM117" s="6">
        <f t="shared" si="109"/>
        <v>52.835711963977069</v>
      </c>
      <c r="AN117" s="11">
        <f t="shared" si="110"/>
        <v>175.01088376955158</v>
      </c>
      <c r="AO117" s="6">
        <f t="shared" si="111"/>
        <v>173.20642754762133</v>
      </c>
      <c r="AP117" s="6">
        <f t="shared" si="112"/>
        <v>110.34458862157875</v>
      </c>
      <c r="AQ117" s="8">
        <f t="shared" si="113"/>
        <v>69.510308667324708</v>
      </c>
      <c r="AR117" s="109">
        <f t="shared" si="114"/>
        <v>-0.45749394935008891</v>
      </c>
      <c r="AS117" s="109">
        <f t="shared" si="115"/>
        <v>0.45422340264806188</v>
      </c>
      <c r="AT117" s="109">
        <f t="shared" si="116"/>
        <v>314.79446731102223</v>
      </c>
      <c r="AU117" s="10">
        <f t="shared" si="117"/>
        <v>396787.04355316638</v>
      </c>
      <c r="AV117" s="8">
        <f t="shared" si="118"/>
        <v>30.115151934704702</v>
      </c>
      <c r="AW117" s="12"/>
      <c r="AX117" s="110">
        <f t="shared" si="119"/>
        <v>134.80000000000001</v>
      </c>
      <c r="AY117" s="111">
        <f t="shared" si="120"/>
        <v>0</v>
      </c>
      <c r="AZ117" s="12"/>
      <c r="BA117" s="14">
        <f t="shared" si="127"/>
        <v>52.8</v>
      </c>
      <c r="BB117" s="112">
        <f t="shared" si="121"/>
        <v>0</v>
      </c>
      <c r="BC117" s="112">
        <f t="shared" si="122"/>
        <v>0</v>
      </c>
      <c r="BD117" s="12"/>
      <c r="BE117" s="111">
        <f t="shared" si="123"/>
        <v>0</v>
      </c>
      <c r="BF117" s="12"/>
    </row>
    <row r="118" spans="1:58">
      <c r="A118">
        <f t="shared" si="76"/>
        <v>1</v>
      </c>
      <c r="B118" s="106">
        <v>7.9861111111111105E-2</v>
      </c>
      <c r="C118" s="6">
        <f t="shared" si="77"/>
        <v>1.9166666666666665</v>
      </c>
      <c r="D118" s="7">
        <f t="shared" si="124"/>
        <v>16</v>
      </c>
      <c r="E118" s="7">
        <f t="shared" si="125"/>
        <v>9</v>
      </c>
      <c r="F118" s="7">
        <f t="shared" si="126"/>
        <v>2022</v>
      </c>
      <c r="G118" s="12"/>
      <c r="H118" s="101">
        <f t="shared" si="78"/>
        <v>52.943600782664511</v>
      </c>
      <c r="I118" s="102">
        <f t="shared" si="79"/>
        <v>52.956354992370059</v>
      </c>
      <c r="J118" s="101">
        <f t="shared" si="80"/>
        <v>67.495549202894296</v>
      </c>
      <c r="K118" s="101">
        <f t="shared" si="81"/>
        <v>135.12478369958075</v>
      </c>
      <c r="L118" s="11">
        <f t="shared" si="82"/>
        <v>2459838.579861111</v>
      </c>
      <c r="M118" s="108">
        <f t="shared" si="83"/>
        <v>0.22706584150885717</v>
      </c>
      <c r="N118" s="11">
        <f t="shared" si="84"/>
        <v>33.489118887111545</v>
      </c>
      <c r="O118" s="5">
        <f t="shared" si="85"/>
        <v>0.16058964013757304</v>
      </c>
      <c r="P118" s="11">
        <f t="shared" si="86"/>
        <v>18178.920181162055</v>
      </c>
      <c r="Q118" s="6">
        <f t="shared" si="87"/>
        <v>2.2780972660980576</v>
      </c>
      <c r="R118" s="13">
        <f t="shared" si="88"/>
        <v>4.3926874688793545</v>
      </c>
      <c r="S118" s="13">
        <f t="shared" si="89"/>
        <v>4.2376804786230133</v>
      </c>
      <c r="T118" s="13">
        <f t="shared" si="90"/>
        <v>0.20845460143158104</v>
      </c>
      <c r="U118" s="13">
        <f t="shared" si="91"/>
        <v>0.29490738581772774</v>
      </c>
      <c r="V118" s="13">
        <f t="shared" si="92"/>
        <v>-8.2669063558144451</v>
      </c>
      <c r="W118" s="8">
        <f t="shared" si="93"/>
        <v>408.44640639990263</v>
      </c>
      <c r="X118" s="13">
        <f t="shared" si="94"/>
        <v>1.0971483595139122</v>
      </c>
      <c r="Y118" s="11">
        <f t="shared" si="95"/>
        <v>62.861970499849086</v>
      </c>
      <c r="Z118" s="13">
        <f t="shared" si="96"/>
        <v>2.8077050046662482E-2</v>
      </c>
      <c r="AA118" s="13">
        <f t="shared" si="97"/>
        <v>0.45595589788710567</v>
      </c>
      <c r="AB118" s="13">
        <f t="shared" si="98"/>
        <v>0.8895595008602466</v>
      </c>
      <c r="AC118" s="13">
        <f t="shared" si="99"/>
        <v>2.807336123858855E-2</v>
      </c>
      <c r="AD118" s="13">
        <f t="shared" si="100"/>
        <v>0.80500744671519853</v>
      </c>
      <c r="AE118" s="13">
        <f t="shared" si="101"/>
        <v>0.37956189207432312</v>
      </c>
      <c r="AF118" s="13">
        <f t="shared" si="102"/>
        <v>0.92516634725056879</v>
      </c>
      <c r="AG118" s="11">
        <f t="shared" si="103"/>
        <v>22.30654788905867</v>
      </c>
      <c r="AH118" s="13">
        <f t="shared" si="104"/>
        <v>4.0315200982260366</v>
      </c>
      <c r="AI118" s="11">
        <f t="shared" si="105"/>
        <v>333.01631741372103</v>
      </c>
      <c r="AJ118" s="6">
        <f t="shared" si="106"/>
        <v>0.92089194360591375</v>
      </c>
      <c r="AK118" s="13">
        <f t="shared" si="107"/>
        <v>53.490326829441216</v>
      </c>
      <c r="AL118" s="6">
        <f t="shared" si="108"/>
        <v>0.54672604677670256</v>
      </c>
      <c r="AM118" s="6">
        <f t="shared" si="109"/>
        <v>52.943600782664511</v>
      </c>
      <c r="AN118" s="11">
        <f t="shared" si="110"/>
        <v>175.01156824684767</v>
      </c>
      <c r="AO118" s="6">
        <f t="shared" si="111"/>
        <v>173.20710446651788</v>
      </c>
      <c r="AP118" s="6">
        <f t="shared" si="112"/>
        <v>110.33676053965274</v>
      </c>
      <c r="AQ118" s="8">
        <f t="shared" si="113"/>
        <v>69.518129399711569</v>
      </c>
      <c r="AR118" s="109">
        <f t="shared" si="114"/>
        <v>-0.45373672927206926</v>
      </c>
      <c r="AS118" s="109">
        <f t="shared" si="115"/>
        <v>0.45571742023685952</v>
      </c>
      <c r="AT118" s="109">
        <f t="shared" si="116"/>
        <v>315.12478369958075</v>
      </c>
      <c r="AU118" s="10">
        <f t="shared" si="117"/>
        <v>396789.96298247407</v>
      </c>
      <c r="AV118" s="8">
        <f t="shared" si="118"/>
        <v>30.11493037023094</v>
      </c>
      <c r="AW118" s="12"/>
      <c r="AX118" s="110">
        <f t="shared" si="119"/>
        <v>135.1</v>
      </c>
      <c r="AY118" s="111">
        <f t="shared" si="120"/>
        <v>0</v>
      </c>
      <c r="AZ118" s="12"/>
      <c r="BA118" s="14">
        <f t="shared" si="127"/>
        <v>53</v>
      </c>
      <c r="BB118" s="112">
        <f t="shared" si="121"/>
        <v>0</v>
      </c>
      <c r="BC118" s="112">
        <f t="shared" si="122"/>
        <v>0</v>
      </c>
      <c r="BD118" s="12"/>
      <c r="BE118" s="111">
        <f t="shared" si="123"/>
        <v>0</v>
      </c>
      <c r="BF118" s="12"/>
    </row>
    <row r="119" spans="1:58">
      <c r="A119">
        <f t="shared" si="76"/>
        <v>1</v>
      </c>
      <c r="B119" s="106">
        <v>8.0555555555555602E-2</v>
      </c>
      <c r="C119" s="6">
        <f t="shared" si="77"/>
        <v>1.9333333333333345</v>
      </c>
      <c r="D119" s="7">
        <f t="shared" si="124"/>
        <v>16</v>
      </c>
      <c r="E119" s="7">
        <f t="shared" si="125"/>
        <v>9</v>
      </c>
      <c r="F119" s="7">
        <f t="shared" si="126"/>
        <v>2022</v>
      </c>
      <c r="G119" s="12"/>
      <c r="H119" s="101">
        <f t="shared" si="78"/>
        <v>53.050882484980448</v>
      </c>
      <c r="I119" s="102">
        <f t="shared" si="79"/>
        <v>53.063587167795404</v>
      </c>
      <c r="J119" s="101">
        <f t="shared" si="80"/>
        <v>67.489155714871458</v>
      </c>
      <c r="K119" s="101">
        <f t="shared" si="81"/>
        <v>135.45646645240288</v>
      </c>
      <c r="L119" s="11">
        <f t="shared" si="82"/>
        <v>2459838.5805555554</v>
      </c>
      <c r="M119" s="108">
        <f t="shared" si="83"/>
        <v>0.22706586052170871</v>
      </c>
      <c r="N119" s="11">
        <f t="shared" si="84"/>
        <v>33.739803349599242</v>
      </c>
      <c r="O119" s="5">
        <f t="shared" si="85"/>
        <v>0.16061505756749739</v>
      </c>
      <c r="P119" s="11">
        <f t="shared" si="86"/>
        <v>18176.582153889092</v>
      </c>
      <c r="Q119" s="6">
        <f t="shared" si="87"/>
        <v>2.2782556182715616</v>
      </c>
      <c r="R119" s="13">
        <f t="shared" si="88"/>
        <v>4.3926994146910303</v>
      </c>
      <c r="S119" s="13">
        <f t="shared" si="89"/>
        <v>4.2378282346630023</v>
      </c>
      <c r="T119" s="13">
        <f t="shared" si="90"/>
        <v>0.20861494567163366</v>
      </c>
      <c r="U119" s="13">
        <f t="shared" si="91"/>
        <v>0.29505697078001286</v>
      </c>
      <c r="V119" s="13">
        <f t="shared" si="92"/>
        <v>-8.2670415236543704</v>
      </c>
      <c r="W119" s="8">
        <f t="shared" si="93"/>
        <v>408.40975413061824</v>
      </c>
      <c r="X119" s="13">
        <f t="shared" si="94"/>
        <v>1.0972967268600715</v>
      </c>
      <c r="Y119" s="11">
        <f t="shared" si="95"/>
        <v>62.870471322601574</v>
      </c>
      <c r="Z119" s="13">
        <f t="shared" si="96"/>
        <v>2.8089723095562371E-2</v>
      </c>
      <c r="AA119" s="13">
        <f t="shared" si="97"/>
        <v>0.45582374901541289</v>
      </c>
      <c r="AB119" s="13">
        <f t="shared" si="98"/>
        <v>0.88962682333225296</v>
      </c>
      <c r="AC119" s="13">
        <f t="shared" si="99"/>
        <v>2.8086029290348227E-2</v>
      </c>
      <c r="AD119" s="13">
        <f t="shared" si="100"/>
        <v>0.80506417678873643</v>
      </c>
      <c r="AE119" s="13">
        <f t="shared" si="101"/>
        <v>0.37960029120774907</v>
      </c>
      <c r="AF119" s="13">
        <f t="shared" si="102"/>
        <v>0.92515059256047183</v>
      </c>
      <c r="AG119" s="11">
        <f t="shared" si="103"/>
        <v>22.308925977087394</v>
      </c>
      <c r="AH119" s="13">
        <f t="shared" si="104"/>
        <v>4.0321102799073785</v>
      </c>
      <c r="AI119" s="11">
        <f t="shared" si="105"/>
        <v>333.25814915098857</v>
      </c>
      <c r="AJ119" s="6">
        <f t="shared" si="106"/>
        <v>0.92088527330428116</v>
      </c>
      <c r="AK119" s="13">
        <f t="shared" si="107"/>
        <v>53.596238307598277</v>
      </c>
      <c r="AL119" s="6">
        <f t="shared" si="108"/>
        <v>0.54535582261783189</v>
      </c>
      <c r="AM119" s="6">
        <f t="shared" si="109"/>
        <v>53.050882484980448</v>
      </c>
      <c r="AN119" s="11">
        <f t="shared" si="110"/>
        <v>175.01225272414194</v>
      </c>
      <c r="AO119" s="6">
        <f t="shared" si="111"/>
        <v>173.20778138566487</v>
      </c>
      <c r="AP119" s="6">
        <f t="shared" si="112"/>
        <v>110.32893258644108</v>
      </c>
      <c r="AQ119" s="8">
        <f t="shared" si="113"/>
        <v>69.525950006214671</v>
      </c>
      <c r="AR119" s="109">
        <f t="shared" si="114"/>
        <v>-0.44997142852237659</v>
      </c>
      <c r="AS119" s="109">
        <f t="shared" si="115"/>
        <v>0.45719886429394985</v>
      </c>
      <c r="AT119" s="109">
        <f t="shared" si="116"/>
        <v>315.45646645240288</v>
      </c>
      <c r="AU119" s="10">
        <f t="shared" si="117"/>
        <v>396792.881967208</v>
      </c>
      <c r="AV119" s="8">
        <f t="shared" si="118"/>
        <v>30.114708842756624</v>
      </c>
      <c r="AW119" s="12"/>
      <c r="AX119" s="110">
        <f t="shared" si="119"/>
        <v>135.5</v>
      </c>
      <c r="AY119" s="111">
        <f t="shared" si="120"/>
        <v>0</v>
      </c>
      <c r="AZ119" s="12"/>
      <c r="BA119" s="14">
        <f t="shared" si="127"/>
        <v>53.1</v>
      </c>
      <c r="BB119" s="112">
        <f t="shared" si="121"/>
        <v>0</v>
      </c>
      <c r="BC119" s="112">
        <f t="shared" si="122"/>
        <v>0</v>
      </c>
      <c r="BD119" s="12"/>
      <c r="BE119" s="111">
        <f t="shared" si="123"/>
        <v>0</v>
      </c>
      <c r="BF119" s="12"/>
    </row>
    <row r="120" spans="1:58">
      <c r="A120">
        <f t="shared" si="76"/>
        <v>1</v>
      </c>
      <c r="B120" s="106">
        <v>8.1250000000000003E-2</v>
      </c>
      <c r="C120" s="6">
        <f t="shared" si="77"/>
        <v>1.9500000000000002</v>
      </c>
      <c r="D120" s="7">
        <f t="shared" si="124"/>
        <v>16</v>
      </c>
      <c r="E120" s="7">
        <f t="shared" si="125"/>
        <v>9</v>
      </c>
      <c r="F120" s="7">
        <f t="shared" si="126"/>
        <v>2022</v>
      </c>
      <c r="G120" s="12"/>
      <c r="H120" s="101">
        <f t="shared" si="78"/>
        <v>53.157550981382052</v>
      </c>
      <c r="I120" s="102">
        <f t="shared" si="79"/>
        <v>53.170206556657547</v>
      </c>
      <c r="J120" s="101">
        <f t="shared" si="80"/>
        <v>67.482762003897378</v>
      </c>
      <c r="K120" s="101">
        <f t="shared" si="81"/>
        <v>135.78952023003035</v>
      </c>
      <c r="L120" s="11">
        <f t="shared" si="82"/>
        <v>2459838.5812499998</v>
      </c>
      <c r="M120" s="108">
        <f t="shared" si="83"/>
        <v>0.22706587953456026</v>
      </c>
      <c r="N120" s="11">
        <f t="shared" si="84"/>
        <v>33.99048781208694</v>
      </c>
      <c r="O120" s="5">
        <f t="shared" si="85"/>
        <v>0.16064047499742173</v>
      </c>
      <c r="P120" s="11">
        <f t="shared" si="86"/>
        <v>18174.243675076785</v>
      </c>
      <c r="Q120" s="6">
        <f t="shared" si="87"/>
        <v>2.2784139704454223</v>
      </c>
      <c r="R120" s="13">
        <f t="shared" si="88"/>
        <v>4.3927113605027284</v>
      </c>
      <c r="S120" s="13">
        <f t="shared" si="89"/>
        <v>4.2379759907026351</v>
      </c>
      <c r="T120" s="13">
        <f t="shared" si="90"/>
        <v>0.20877528991132915</v>
      </c>
      <c r="U120" s="13">
        <f t="shared" si="91"/>
        <v>0.29520655346992875</v>
      </c>
      <c r="V120" s="13">
        <f t="shared" si="92"/>
        <v>-8.2671766914939404</v>
      </c>
      <c r="W120" s="8">
        <f t="shared" si="93"/>
        <v>408.37309628412879</v>
      </c>
      <c r="X120" s="13">
        <f t="shared" si="94"/>
        <v>1.0974450920171066</v>
      </c>
      <c r="Y120" s="11">
        <f t="shared" si="95"/>
        <v>62.878972019926479</v>
      </c>
      <c r="Z120" s="13">
        <f t="shared" si="96"/>
        <v>2.8102395337997087E-2</v>
      </c>
      <c r="AA120" s="13">
        <f t="shared" si="97"/>
        <v>0.45569159208850279</v>
      </c>
      <c r="AB120" s="13">
        <f t="shared" si="98"/>
        <v>0.88969412505258194</v>
      </c>
      <c r="AC120" s="13">
        <f t="shared" si="99"/>
        <v>2.8098696531450369E-2</v>
      </c>
      <c r="AD120" s="13">
        <f t="shared" si="100"/>
        <v>0.80512088814498184</v>
      </c>
      <c r="AE120" s="13">
        <f t="shared" si="101"/>
        <v>0.37963868134382933</v>
      </c>
      <c r="AF120" s="13">
        <f t="shared" si="102"/>
        <v>0.92513483970041821</v>
      </c>
      <c r="AG120" s="11">
        <f t="shared" si="103"/>
        <v>22.311303548389272</v>
      </c>
      <c r="AH120" s="13">
        <f t="shared" si="104"/>
        <v>4.0327004725540041</v>
      </c>
      <c r="AI120" s="11">
        <f t="shared" si="105"/>
        <v>333.4999807237769</v>
      </c>
      <c r="AJ120" s="6">
        <f t="shared" si="106"/>
        <v>0.92087860418100376</v>
      </c>
      <c r="AK120" s="13">
        <f t="shared" si="107"/>
        <v>53.701542585974565</v>
      </c>
      <c r="AL120" s="6">
        <f t="shared" si="108"/>
        <v>0.54399160459251072</v>
      </c>
      <c r="AM120" s="6">
        <f t="shared" si="109"/>
        <v>53.157550981382052</v>
      </c>
      <c r="AN120" s="11">
        <f t="shared" si="110"/>
        <v>175.01293720143804</v>
      </c>
      <c r="AO120" s="6">
        <f t="shared" si="111"/>
        <v>173.20845830506588</v>
      </c>
      <c r="AP120" s="6">
        <f t="shared" si="112"/>
        <v>110.32110476190539</v>
      </c>
      <c r="AQ120" s="8">
        <f t="shared" si="113"/>
        <v>69.533770486872342</v>
      </c>
      <c r="AR120" s="109">
        <f t="shared" si="114"/>
        <v>-0.44619811419573757</v>
      </c>
      <c r="AS120" s="109">
        <f t="shared" si="115"/>
        <v>0.45866770792724326</v>
      </c>
      <c r="AT120" s="109">
        <f t="shared" si="116"/>
        <v>315.78952023003035</v>
      </c>
      <c r="AU120" s="10">
        <f t="shared" si="117"/>
        <v>396795.80050728685</v>
      </c>
      <c r="AV120" s="8">
        <f t="shared" si="118"/>
        <v>30.114487352286332</v>
      </c>
      <c r="AW120" s="12"/>
      <c r="AX120" s="110">
        <f t="shared" si="119"/>
        <v>135.80000000000001</v>
      </c>
      <c r="AY120" s="111">
        <f t="shared" si="120"/>
        <v>0</v>
      </c>
      <c r="AZ120" s="12"/>
      <c r="BA120" s="14">
        <f t="shared" si="127"/>
        <v>53.2</v>
      </c>
      <c r="BB120" s="112">
        <f t="shared" si="121"/>
        <v>0</v>
      </c>
      <c r="BC120" s="112">
        <f t="shared" si="122"/>
        <v>0</v>
      </c>
      <c r="BD120" s="12"/>
      <c r="BE120" s="111">
        <f t="shared" si="123"/>
        <v>0</v>
      </c>
      <c r="BF120" s="12"/>
    </row>
    <row r="121" spans="1:58">
      <c r="A121">
        <f t="shared" si="76"/>
        <v>1</v>
      </c>
      <c r="B121" s="106">
        <v>8.1944444444444403E-2</v>
      </c>
      <c r="C121" s="6">
        <f t="shared" si="77"/>
        <v>1.9666666666666657</v>
      </c>
      <c r="D121" s="7">
        <f t="shared" si="124"/>
        <v>16</v>
      </c>
      <c r="E121" s="7">
        <f t="shared" si="125"/>
        <v>9</v>
      </c>
      <c r="F121" s="7">
        <f t="shared" si="126"/>
        <v>2022</v>
      </c>
      <c r="G121" s="12"/>
      <c r="H121" s="101">
        <f t="shared" si="78"/>
        <v>53.263600150212397</v>
      </c>
      <c r="I121" s="102">
        <f t="shared" si="79"/>
        <v>53.276207036875164</v>
      </c>
      <c r="J121" s="101">
        <f t="shared" si="80"/>
        <v>67.476368070065234</v>
      </c>
      <c r="K121" s="101">
        <f t="shared" si="81"/>
        <v>136.12394954054309</v>
      </c>
      <c r="L121" s="11">
        <f t="shared" si="82"/>
        <v>2459838.5819444442</v>
      </c>
      <c r="M121" s="108">
        <f t="shared" si="83"/>
        <v>0.22706589854741183</v>
      </c>
      <c r="N121" s="11">
        <f t="shared" si="84"/>
        <v>34.241172274108976</v>
      </c>
      <c r="O121" s="5">
        <f t="shared" si="85"/>
        <v>0.16066589242740292</v>
      </c>
      <c r="P121" s="11">
        <f t="shared" si="86"/>
        <v>18171.904744841228</v>
      </c>
      <c r="Q121" s="6">
        <f t="shared" si="87"/>
        <v>2.2785723226192829</v>
      </c>
      <c r="R121" s="13">
        <f t="shared" si="88"/>
        <v>4.3927233063144264</v>
      </c>
      <c r="S121" s="13">
        <f t="shared" si="89"/>
        <v>4.238123746742624</v>
      </c>
      <c r="T121" s="13">
        <f t="shared" si="90"/>
        <v>0.20893563415138178</v>
      </c>
      <c r="U121" s="13">
        <f t="shared" si="91"/>
        <v>0.29535613388869508</v>
      </c>
      <c r="V121" s="13">
        <f t="shared" si="92"/>
        <v>-8.2673118593338657</v>
      </c>
      <c r="W121" s="8">
        <f t="shared" si="93"/>
        <v>408.33643286117956</v>
      </c>
      <c r="X121" s="13">
        <f t="shared" si="94"/>
        <v>1.0975934549859372</v>
      </c>
      <c r="Y121" s="11">
        <f t="shared" si="95"/>
        <v>62.887472591876502</v>
      </c>
      <c r="Z121" s="13">
        <f t="shared" si="96"/>
        <v>2.8115066773814111E-2</v>
      </c>
      <c r="AA121" s="13">
        <f t="shared" si="97"/>
        <v>0.45555942710898567</v>
      </c>
      <c r="AB121" s="13">
        <f t="shared" si="98"/>
        <v>0.88976140602105569</v>
      </c>
      <c r="AC121" s="13">
        <f t="shared" si="99"/>
        <v>2.8111362961741351E-2</v>
      </c>
      <c r="AD121" s="13">
        <f t="shared" si="100"/>
        <v>0.80517758078383239</v>
      </c>
      <c r="AE121" s="13">
        <f t="shared" si="101"/>
        <v>0.37967706248235211</v>
      </c>
      <c r="AF121" s="13">
        <f t="shared" si="102"/>
        <v>0.92511908867170833</v>
      </c>
      <c r="AG121" s="11">
        <f t="shared" si="103"/>
        <v>22.313680602928898</v>
      </c>
      <c r="AH121" s="13">
        <f t="shared" si="104"/>
        <v>4.0332906761674723</v>
      </c>
      <c r="AI121" s="11">
        <f t="shared" si="105"/>
        <v>333.74181213159687</v>
      </c>
      <c r="AJ121" s="6">
        <f t="shared" si="106"/>
        <v>0.92087193623622932</v>
      </c>
      <c r="AK121" s="13">
        <f t="shared" si="107"/>
        <v>53.80623365695471</v>
      </c>
      <c r="AL121" s="6">
        <f t="shared" si="108"/>
        <v>0.54263350674231048</v>
      </c>
      <c r="AM121" s="6">
        <f t="shared" si="109"/>
        <v>53.263600150212397</v>
      </c>
      <c r="AN121" s="11">
        <f t="shared" si="110"/>
        <v>175.01362167873413</v>
      </c>
      <c r="AO121" s="6">
        <f t="shared" si="111"/>
        <v>173.20913522471906</v>
      </c>
      <c r="AP121" s="6">
        <f t="shared" si="112"/>
        <v>110.31327706599468</v>
      </c>
      <c r="AQ121" s="8">
        <f t="shared" si="113"/>
        <v>69.541590841735527</v>
      </c>
      <c r="AR121" s="109">
        <f t="shared" si="114"/>
        <v>-0.44241685353680149</v>
      </c>
      <c r="AS121" s="109">
        <f t="shared" si="115"/>
        <v>0.46012392446633976</v>
      </c>
      <c r="AT121" s="109">
        <f t="shared" si="116"/>
        <v>316.12394954054309</v>
      </c>
      <c r="AU121" s="10">
        <f t="shared" si="117"/>
        <v>396798.7186026189</v>
      </c>
      <c r="AV121" s="8">
        <f t="shared" si="118"/>
        <v>30.114265898825476</v>
      </c>
      <c r="AW121" s="12"/>
      <c r="AX121" s="110">
        <f t="shared" si="119"/>
        <v>136.1</v>
      </c>
      <c r="AY121" s="111">
        <f t="shared" si="120"/>
        <v>0</v>
      </c>
      <c r="AZ121" s="12"/>
      <c r="BA121" s="14">
        <f t="shared" si="127"/>
        <v>53.3</v>
      </c>
      <c r="BB121" s="112">
        <f t="shared" si="121"/>
        <v>0</v>
      </c>
      <c r="BC121" s="112">
        <f t="shared" si="122"/>
        <v>0</v>
      </c>
      <c r="BD121" s="12"/>
      <c r="BE121" s="111">
        <f t="shared" si="123"/>
        <v>0</v>
      </c>
      <c r="BF121" s="12"/>
    </row>
    <row r="122" spans="1:58">
      <c r="A122">
        <f t="shared" si="76"/>
        <v>1</v>
      </c>
      <c r="B122" s="106">
        <v>8.2638888888888901E-2</v>
      </c>
      <c r="C122" s="6">
        <f t="shared" si="77"/>
        <v>1.9833333333333336</v>
      </c>
      <c r="D122" s="7">
        <f t="shared" si="124"/>
        <v>16</v>
      </c>
      <c r="E122" s="7">
        <f t="shared" si="125"/>
        <v>9</v>
      </c>
      <c r="F122" s="7">
        <f t="shared" si="126"/>
        <v>2022</v>
      </c>
      <c r="G122" s="12"/>
      <c r="H122" s="101">
        <f t="shared" si="78"/>
        <v>53.369023909539841</v>
      </c>
      <c r="I122" s="102">
        <f t="shared" si="79"/>
        <v>53.381582526094384</v>
      </c>
      <c r="J122" s="101">
        <f t="shared" si="80"/>
        <v>67.469973909229537</v>
      </c>
      <c r="K122" s="101">
        <f t="shared" si="81"/>
        <v>136.45975896302548</v>
      </c>
      <c r="L122" s="11">
        <f t="shared" si="82"/>
        <v>2459838.5826388891</v>
      </c>
      <c r="M122" s="108">
        <f t="shared" si="83"/>
        <v>0.22706591756027614</v>
      </c>
      <c r="N122" s="11">
        <f t="shared" si="84"/>
        <v>34.491856904700398</v>
      </c>
      <c r="O122" s="5">
        <f t="shared" si="85"/>
        <v>0.16069130987438029</v>
      </c>
      <c r="P122" s="11">
        <f t="shared" si="86"/>
        <v>18169.565361720768</v>
      </c>
      <c r="Q122" s="6">
        <f t="shared" si="87"/>
        <v>2.2787306748992195</v>
      </c>
      <c r="R122" s="13">
        <f t="shared" si="88"/>
        <v>4.3927352521341385</v>
      </c>
      <c r="S122" s="13">
        <f t="shared" si="89"/>
        <v>4.2382715028819034</v>
      </c>
      <c r="T122" s="13">
        <f t="shared" si="90"/>
        <v>0.20909597849893888</v>
      </c>
      <c r="U122" s="13">
        <f t="shared" si="91"/>
        <v>0.29550571213669719</v>
      </c>
      <c r="V122" s="13">
        <f t="shared" si="92"/>
        <v>-8.2674470272648684</v>
      </c>
      <c r="W122" s="8">
        <f t="shared" si="93"/>
        <v>408.29976383811641</v>
      </c>
      <c r="X122" s="13">
        <f t="shared" si="94"/>
        <v>1.0977418158659098</v>
      </c>
      <c r="Y122" s="11">
        <f t="shared" si="95"/>
        <v>62.89597304414378</v>
      </c>
      <c r="Z122" s="13">
        <f t="shared" si="96"/>
        <v>2.8127737411260574E-2</v>
      </c>
      <c r="AA122" s="13">
        <f t="shared" si="97"/>
        <v>0.45542725399178119</v>
      </c>
      <c r="AB122" s="13">
        <f t="shared" si="98"/>
        <v>0.88982866628211343</v>
      </c>
      <c r="AC122" s="13">
        <f t="shared" si="99"/>
        <v>2.8124028589463862E-2</v>
      </c>
      <c r="AD122" s="13">
        <f t="shared" si="100"/>
        <v>0.80523425474278287</v>
      </c>
      <c r="AE122" s="13">
        <f t="shared" si="101"/>
        <v>0.37971543464855495</v>
      </c>
      <c r="AF122" s="13">
        <f t="shared" si="102"/>
        <v>0.92510333946519674</v>
      </c>
      <c r="AG122" s="11">
        <f t="shared" si="103"/>
        <v>22.316057142247033</v>
      </c>
      <c r="AH122" s="13">
        <f t="shared" si="104"/>
        <v>4.033880891140921</v>
      </c>
      <c r="AI122" s="11">
        <f t="shared" si="105"/>
        <v>333.9836435375866</v>
      </c>
      <c r="AJ122" s="6">
        <f t="shared" si="106"/>
        <v>0.92086526946563663</v>
      </c>
      <c r="AK122" s="13">
        <f t="shared" si="107"/>
        <v>53.910305552211113</v>
      </c>
      <c r="AL122" s="6">
        <f t="shared" si="108"/>
        <v>0.54128164267126955</v>
      </c>
      <c r="AM122" s="6">
        <f t="shared" si="109"/>
        <v>53.369023909539841</v>
      </c>
      <c r="AN122" s="11">
        <f t="shared" si="110"/>
        <v>175.01430615648678</v>
      </c>
      <c r="AO122" s="6">
        <f t="shared" si="111"/>
        <v>173.209812145076</v>
      </c>
      <c r="AP122" s="6">
        <f t="shared" si="112"/>
        <v>110.30544949346923</v>
      </c>
      <c r="AQ122" s="8">
        <f t="shared" si="113"/>
        <v>69.549411076039064</v>
      </c>
      <c r="AR122" s="109">
        <f t="shared" si="114"/>
        <v>-0.43862771136516782</v>
      </c>
      <c r="AS122" s="109">
        <f t="shared" si="115"/>
        <v>0.46156748843892281</v>
      </c>
      <c r="AT122" s="109">
        <f t="shared" si="116"/>
        <v>316.45975896302548</v>
      </c>
      <c r="AU122" s="10">
        <f t="shared" si="117"/>
        <v>396801.63625506836</v>
      </c>
      <c r="AV122" s="8">
        <f t="shared" si="118"/>
        <v>30.114044482231034</v>
      </c>
      <c r="AW122" s="12"/>
      <c r="AX122" s="110">
        <f t="shared" si="119"/>
        <v>136.5</v>
      </c>
      <c r="AY122" s="111">
        <f t="shared" si="120"/>
        <v>0</v>
      </c>
      <c r="AZ122" s="12"/>
      <c r="BA122" s="14">
        <f t="shared" si="127"/>
        <v>53.4</v>
      </c>
      <c r="BB122" s="112">
        <f t="shared" si="121"/>
        <v>0</v>
      </c>
      <c r="BC122" s="112">
        <f t="shared" si="122"/>
        <v>0</v>
      </c>
      <c r="BD122" s="12"/>
      <c r="BE122" s="111">
        <f t="shared" si="123"/>
        <v>0</v>
      </c>
      <c r="BF122" s="12"/>
    </row>
    <row r="123" spans="1:58">
      <c r="A123">
        <f t="shared" si="76"/>
        <v>2</v>
      </c>
      <c r="B123" s="106">
        <v>8.3333333333333301E-2</v>
      </c>
      <c r="C123" s="6">
        <f t="shared" si="77"/>
        <v>1.9999999999999991</v>
      </c>
      <c r="D123" s="7">
        <f t="shared" si="124"/>
        <v>16</v>
      </c>
      <c r="E123" s="7">
        <f t="shared" si="125"/>
        <v>9</v>
      </c>
      <c r="F123" s="7">
        <f t="shared" si="126"/>
        <v>2022</v>
      </c>
      <c r="G123" s="12"/>
      <c r="H123" s="101">
        <f t="shared" si="78"/>
        <v>53.473815934149897</v>
      </c>
      <c r="I123" s="102">
        <f t="shared" si="79"/>
        <v>53.486326698809968</v>
      </c>
      <c r="J123" s="101">
        <f t="shared" si="80"/>
        <v>67.463579530072366</v>
      </c>
      <c r="K123" s="101">
        <f t="shared" si="81"/>
        <v>136.79695223687025</v>
      </c>
      <c r="L123" s="11">
        <f t="shared" si="82"/>
        <v>2459838.5833333335</v>
      </c>
      <c r="M123" s="108">
        <f t="shared" si="83"/>
        <v>0.22706593657312768</v>
      </c>
      <c r="N123" s="11">
        <f t="shared" si="84"/>
        <v>34.742541367188096</v>
      </c>
      <c r="O123" s="5">
        <f t="shared" si="85"/>
        <v>0.16071672730430464</v>
      </c>
      <c r="P123" s="11">
        <f t="shared" si="86"/>
        <v>18167.225528956678</v>
      </c>
      <c r="Q123" s="6">
        <f t="shared" si="87"/>
        <v>2.2788890270727236</v>
      </c>
      <c r="R123" s="13">
        <f t="shared" si="88"/>
        <v>4.3927471979458366</v>
      </c>
      <c r="S123" s="13">
        <f t="shared" si="89"/>
        <v>4.2384192589215353</v>
      </c>
      <c r="T123" s="13">
        <f t="shared" si="90"/>
        <v>0.20925632273899153</v>
      </c>
      <c r="U123" s="13">
        <f t="shared" si="91"/>
        <v>0.29565528801380825</v>
      </c>
      <c r="V123" s="13">
        <f t="shared" si="92"/>
        <v>-8.2675821951040795</v>
      </c>
      <c r="W123" s="8">
        <f t="shared" si="93"/>
        <v>408.26308926554583</v>
      </c>
      <c r="X123" s="13">
        <f t="shared" si="94"/>
        <v>1.0978901744588014</v>
      </c>
      <c r="Y123" s="11">
        <f t="shared" si="95"/>
        <v>62.904473365370968</v>
      </c>
      <c r="Z123" s="13">
        <f t="shared" si="96"/>
        <v>2.8140407233130584E-2</v>
      </c>
      <c r="AA123" s="13">
        <f t="shared" si="97"/>
        <v>0.45529507291691407</v>
      </c>
      <c r="AB123" s="13">
        <f t="shared" si="98"/>
        <v>0.88989590574529653</v>
      </c>
      <c r="AC123" s="13">
        <f t="shared" si="99"/>
        <v>2.8136693397417648E-2</v>
      </c>
      <c r="AD123" s="13">
        <f t="shared" si="100"/>
        <v>0.8052909099456782</v>
      </c>
      <c r="AE123" s="13">
        <f t="shared" si="101"/>
        <v>0.37975379779067847</v>
      </c>
      <c r="AF123" s="13">
        <f t="shared" si="102"/>
        <v>0.92508759210334046</v>
      </c>
      <c r="AG123" s="11">
        <f t="shared" si="103"/>
        <v>22.318433163115714</v>
      </c>
      <c r="AH123" s="13">
        <f t="shared" si="104"/>
        <v>4.0344711166837053</v>
      </c>
      <c r="AI123" s="11">
        <f t="shared" si="105"/>
        <v>334.2254746169325</v>
      </c>
      <c r="AJ123" s="6">
        <f t="shared" si="106"/>
        <v>0.92085860387832119</v>
      </c>
      <c r="AK123" s="13">
        <f t="shared" si="107"/>
        <v>54.01375206332191</v>
      </c>
      <c r="AL123" s="6">
        <f t="shared" si="108"/>
        <v>0.53993612917201617</v>
      </c>
      <c r="AM123" s="6">
        <f t="shared" si="109"/>
        <v>53.473815934149897</v>
      </c>
      <c r="AN123" s="11">
        <f t="shared" si="110"/>
        <v>175.01499063378287</v>
      </c>
      <c r="AO123" s="6">
        <f t="shared" si="111"/>
        <v>173.21048906523362</v>
      </c>
      <c r="AP123" s="6">
        <f t="shared" si="112"/>
        <v>110.29762205479233</v>
      </c>
      <c r="AQ123" s="8">
        <f t="shared" si="113"/>
        <v>69.557231179329435</v>
      </c>
      <c r="AR123" s="109">
        <f t="shared" si="114"/>
        <v>-0.4348307602886618</v>
      </c>
      <c r="AS123" s="109">
        <f t="shared" si="115"/>
        <v>0.46299837168936975</v>
      </c>
      <c r="AT123" s="109">
        <f t="shared" si="116"/>
        <v>316.79695223687025</v>
      </c>
      <c r="AU123" s="10">
        <f t="shared" si="117"/>
        <v>396804.55346062704</v>
      </c>
      <c r="AV123" s="8">
        <f t="shared" si="118"/>
        <v>30.1138231028056</v>
      </c>
      <c r="AW123" s="12"/>
      <c r="AX123" s="110">
        <f t="shared" si="119"/>
        <v>136.80000000000001</v>
      </c>
      <c r="AY123" s="111">
        <f t="shared" si="120"/>
        <v>0</v>
      </c>
      <c r="AZ123" s="12"/>
      <c r="BA123" s="14">
        <f t="shared" si="127"/>
        <v>53.5</v>
      </c>
      <c r="BB123" s="112">
        <f t="shared" si="121"/>
        <v>0</v>
      </c>
      <c r="BC123" s="112">
        <f t="shared" si="122"/>
        <v>0</v>
      </c>
      <c r="BD123" s="12"/>
      <c r="BE123" s="111">
        <f t="shared" si="123"/>
        <v>0</v>
      </c>
      <c r="BF123" s="12"/>
    </row>
    <row r="124" spans="1:58">
      <c r="A124">
        <f t="shared" si="76"/>
        <v>2</v>
      </c>
      <c r="B124" s="106">
        <v>8.4027777777777798E-2</v>
      </c>
      <c r="C124" s="6">
        <f t="shared" si="77"/>
        <v>2.0166666666666671</v>
      </c>
      <c r="D124" s="7">
        <f t="shared" si="124"/>
        <v>16</v>
      </c>
      <c r="E124" s="7">
        <f t="shared" si="125"/>
        <v>9</v>
      </c>
      <c r="F124" s="7">
        <f t="shared" si="126"/>
        <v>2022</v>
      </c>
      <c r="G124" s="12"/>
      <c r="H124" s="101">
        <f t="shared" si="78"/>
        <v>53.577970081141885</v>
      </c>
      <c r="I124" s="102">
        <f t="shared" si="79"/>
        <v>53.59043341176698</v>
      </c>
      <c r="J124" s="101">
        <f t="shared" si="80"/>
        <v>67.457184928414108</v>
      </c>
      <c r="K124" s="101">
        <f t="shared" si="81"/>
        <v>137.13553361057257</v>
      </c>
      <c r="L124" s="11">
        <f t="shared" si="82"/>
        <v>2459838.5840277779</v>
      </c>
      <c r="M124" s="108">
        <f t="shared" si="83"/>
        <v>0.22706595558597922</v>
      </c>
      <c r="N124" s="11">
        <f t="shared" si="84"/>
        <v>34.993225829675794</v>
      </c>
      <c r="O124" s="5">
        <f t="shared" si="85"/>
        <v>0.16074214473422899</v>
      </c>
      <c r="P124" s="11">
        <f t="shared" si="86"/>
        <v>18164.885245077832</v>
      </c>
      <c r="Q124" s="6">
        <f t="shared" si="87"/>
        <v>2.2790473792465842</v>
      </c>
      <c r="R124" s="13">
        <f t="shared" si="88"/>
        <v>4.3927591437575124</v>
      </c>
      <c r="S124" s="13">
        <f t="shared" si="89"/>
        <v>4.2385670149611672</v>
      </c>
      <c r="T124" s="13">
        <f t="shared" si="90"/>
        <v>0.20941666697868699</v>
      </c>
      <c r="U124" s="13">
        <f t="shared" si="91"/>
        <v>0.29580486162036779</v>
      </c>
      <c r="V124" s="13">
        <f t="shared" si="92"/>
        <v>-8.2677173629436478</v>
      </c>
      <c r="W124" s="8">
        <f t="shared" si="93"/>
        <v>408.2264091194117</v>
      </c>
      <c r="X124" s="13">
        <f t="shared" si="94"/>
        <v>1.0980385308646268</v>
      </c>
      <c r="Y124" s="11">
        <f t="shared" si="95"/>
        <v>62.912973561288496</v>
      </c>
      <c r="Z124" s="13">
        <f t="shared" si="96"/>
        <v>2.8153076247665838E-2</v>
      </c>
      <c r="AA124" s="13">
        <f t="shared" si="97"/>
        <v>0.45516288379871572</v>
      </c>
      <c r="AB124" s="13">
        <f t="shared" si="98"/>
        <v>0.8899631244553623</v>
      </c>
      <c r="AC124" s="13">
        <f t="shared" si="99"/>
        <v>2.8149357393839974E-2</v>
      </c>
      <c r="AD124" s="13">
        <f t="shared" si="100"/>
        <v>0.80534754643030748</v>
      </c>
      <c r="AE124" s="13">
        <f t="shared" si="101"/>
        <v>0.37979215193408161</v>
      </c>
      <c r="AF124" s="13">
        <f t="shared" si="102"/>
        <v>0.9250718465769453</v>
      </c>
      <c r="AG124" s="11">
        <f t="shared" si="103"/>
        <v>22.320808667083192</v>
      </c>
      <c r="AH124" s="13">
        <f t="shared" si="104"/>
        <v>4.0350613531916553</v>
      </c>
      <c r="AI124" s="11">
        <f t="shared" si="105"/>
        <v>334.46730553180095</v>
      </c>
      <c r="AJ124" s="6">
        <f t="shared" si="106"/>
        <v>0.92085193946993027</v>
      </c>
      <c r="AK124" s="13">
        <f t="shared" si="107"/>
        <v>54.116567161905991</v>
      </c>
      <c r="AL124" s="6">
        <f t="shared" si="108"/>
        <v>0.53859708076410417</v>
      </c>
      <c r="AM124" s="6">
        <f t="shared" si="109"/>
        <v>53.577970081141885</v>
      </c>
      <c r="AN124" s="11">
        <f t="shared" si="110"/>
        <v>175.01567511107532</v>
      </c>
      <c r="AO124" s="6">
        <f t="shared" si="111"/>
        <v>173.21116598563984</v>
      </c>
      <c r="AP124" s="6">
        <f t="shared" si="112"/>
        <v>110.2897947446823</v>
      </c>
      <c r="AQ124" s="8">
        <f t="shared" si="113"/>
        <v>69.565051156883385</v>
      </c>
      <c r="AR124" s="109">
        <f t="shared" si="114"/>
        <v>-0.43102606542639682</v>
      </c>
      <c r="AS124" s="109">
        <f t="shared" si="115"/>
        <v>0.46441654919947645</v>
      </c>
      <c r="AT124" s="109">
        <f t="shared" si="116"/>
        <v>317.13553361057257</v>
      </c>
      <c r="AU124" s="10">
        <f t="shared" si="117"/>
        <v>396807.47022117279</v>
      </c>
      <c r="AV124" s="8">
        <f t="shared" si="118"/>
        <v>30.113601760405118</v>
      </c>
      <c r="AW124" s="12"/>
      <c r="AX124" s="110">
        <f t="shared" si="119"/>
        <v>137.1</v>
      </c>
      <c r="AY124" s="111">
        <f t="shared" si="120"/>
        <v>0</v>
      </c>
      <c r="AZ124" s="12"/>
      <c r="BA124" s="14">
        <f t="shared" si="127"/>
        <v>53.6</v>
      </c>
      <c r="BB124" s="112">
        <f t="shared" si="121"/>
        <v>0</v>
      </c>
      <c r="BC124" s="112">
        <f t="shared" si="122"/>
        <v>0</v>
      </c>
      <c r="BD124" s="12"/>
      <c r="BE124" s="111">
        <f t="shared" si="123"/>
        <v>0</v>
      </c>
      <c r="BF124" s="12"/>
    </row>
    <row r="125" spans="1:58">
      <c r="A125">
        <f t="shared" si="76"/>
        <v>2</v>
      </c>
      <c r="B125" s="106">
        <v>8.4722222222222199E-2</v>
      </c>
      <c r="C125" s="6">
        <f t="shared" si="77"/>
        <v>2.0333333333333328</v>
      </c>
      <c r="D125" s="7">
        <f t="shared" si="124"/>
        <v>16</v>
      </c>
      <c r="E125" s="7">
        <f t="shared" si="125"/>
        <v>9</v>
      </c>
      <c r="F125" s="7">
        <f t="shared" si="126"/>
        <v>2022</v>
      </c>
      <c r="G125" s="12"/>
      <c r="H125" s="101">
        <f t="shared" si="78"/>
        <v>53.681480107157434</v>
      </c>
      <c r="I125" s="102">
        <f t="shared" si="79"/>
        <v>53.693896421318755</v>
      </c>
      <c r="J125" s="101">
        <f t="shared" si="80"/>
        <v>67.450790104357267</v>
      </c>
      <c r="K125" s="101">
        <f t="shared" si="81"/>
        <v>137.47550693612976</v>
      </c>
      <c r="L125" s="11">
        <f t="shared" si="82"/>
        <v>2459838.5847222223</v>
      </c>
      <c r="M125" s="108">
        <f t="shared" si="83"/>
        <v>0.22706597459883079</v>
      </c>
      <c r="N125" s="11">
        <f t="shared" si="84"/>
        <v>35.243910292163491</v>
      </c>
      <c r="O125" s="5">
        <f t="shared" si="85"/>
        <v>0.16076756216421018</v>
      </c>
      <c r="P125" s="11">
        <f t="shared" si="86"/>
        <v>18162.544510198382</v>
      </c>
      <c r="Q125" s="6">
        <f t="shared" si="87"/>
        <v>2.2792057314204448</v>
      </c>
      <c r="R125" s="13">
        <f t="shared" si="88"/>
        <v>4.3927710895692327</v>
      </c>
      <c r="S125" s="13">
        <f t="shared" si="89"/>
        <v>4.238714771001157</v>
      </c>
      <c r="T125" s="13">
        <f t="shared" si="90"/>
        <v>0.20957701121873962</v>
      </c>
      <c r="U125" s="13">
        <f t="shared" si="91"/>
        <v>0.29595443295758594</v>
      </c>
      <c r="V125" s="13">
        <f t="shared" si="92"/>
        <v>-8.2678525307835748</v>
      </c>
      <c r="W125" s="8">
        <f t="shared" si="93"/>
        <v>408.18972340066813</v>
      </c>
      <c r="X125" s="13">
        <f t="shared" si="94"/>
        <v>1.0981868850842968</v>
      </c>
      <c r="Y125" s="11">
        <f t="shared" si="95"/>
        <v>62.921473631948544</v>
      </c>
      <c r="Z125" s="13">
        <f t="shared" si="96"/>
        <v>2.8165744454714141E-2</v>
      </c>
      <c r="AA125" s="13">
        <f t="shared" si="97"/>
        <v>0.45503068663980356</v>
      </c>
      <c r="AB125" s="13">
        <f t="shared" si="98"/>
        <v>0.89003032241213043</v>
      </c>
      <c r="AC125" s="13">
        <f t="shared" si="99"/>
        <v>2.8162020578577539E-2</v>
      </c>
      <c r="AD125" s="13">
        <f t="shared" si="100"/>
        <v>0.80540416419656591</v>
      </c>
      <c r="AE125" s="13">
        <f t="shared" si="101"/>
        <v>0.37983049707855221</v>
      </c>
      <c r="AF125" s="13">
        <f t="shared" si="102"/>
        <v>0.92505610288731133</v>
      </c>
      <c r="AG125" s="11">
        <f t="shared" si="103"/>
        <v>22.323183654114011</v>
      </c>
      <c r="AH125" s="13">
        <f t="shared" si="104"/>
        <v>4.035651600666287</v>
      </c>
      <c r="AI125" s="11">
        <f t="shared" si="105"/>
        <v>334.7091362821692</v>
      </c>
      <c r="AJ125" s="6">
        <f t="shared" si="106"/>
        <v>0.92084527624061463</v>
      </c>
      <c r="AK125" s="13">
        <f t="shared" si="107"/>
        <v>54.218744720472053</v>
      </c>
      <c r="AL125" s="6">
        <f t="shared" si="108"/>
        <v>0.5372646133146175</v>
      </c>
      <c r="AM125" s="6">
        <f t="shared" si="109"/>
        <v>53.681480107157434</v>
      </c>
      <c r="AN125" s="11">
        <f t="shared" si="110"/>
        <v>175.01635958837323</v>
      </c>
      <c r="AO125" s="6">
        <f t="shared" si="111"/>
        <v>173.21184290630373</v>
      </c>
      <c r="AP125" s="6">
        <f t="shared" si="112"/>
        <v>110.28196756309957</v>
      </c>
      <c r="AQ125" s="8">
        <f t="shared" si="113"/>
        <v>69.572871008740464</v>
      </c>
      <c r="AR125" s="109">
        <f t="shared" si="114"/>
        <v>-0.42721369457384578</v>
      </c>
      <c r="AS125" s="109">
        <f t="shared" si="115"/>
        <v>0.46582199520504569</v>
      </c>
      <c r="AT125" s="109">
        <f t="shared" si="116"/>
        <v>317.47550693612976</v>
      </c>
      <c r="AU125" s="10">
        <f t="shared" si="117"/>
        <v>396810.38653661241</v>
      </c>
      <c r="AV125" s="8">
        <f t="shared" si="118"/>
        <v>30.113380455035092</v>
      </c>
      <c r="AW125" s="12"/>
      <c r="AX125" s="110">
        <f t="shared" si="119"/>
        <v>137.5</v>
      </c>
      <c r="AY125" s="111">
        <f t="shared" si="120"/>
        <v>0</v>
      </c>
      <c r="AZ125" s="12"/>
      <c r="BA125" s="14">
        <f t="shared" si="127"/>
        <v>53.7</v>
      </c>
      <c r="BB125" s="112">
        <f t="shared" si="121"/>
        <v>0</v>
      </c>
      <c r="BC125" s="112">
        <f t="shared" si="122"/>
        <v>0</v>
      </c>
      <c r="BD125" s="12"/>
      <c r="BE125" s="111">
        <f t="shared" si="123"/>
        <v>0</v>
      </c>
      <c r="BF125" s="12"/>
    </row>
    <row r="126" spans="1:58">
      <c r="A126">
        <f t="shared" si="76"/>
        <v>2</v>
      </c>
      <c r="B126" s="106">
        <v>8.5416666666666696E-2</v>
      </c>
      <c r="C126" s="6">
        <f t="shared" si="77"/>
        <v>2.0500000000000007</v>
      </c>
      <c r="D126" s="7">
        <f t="shared" si="124"/>
        <v>16</v>
      </c>
      <c r="E126" s="7">
        <f t="shared" si="125"/>
        <v>9</v>
      </c>
      <c r="F126" s="7">
        <f t="shared" si="126"/>
        <v>2022</v>
      </c>
      <c r="G126" s="12"/>
      <c r="H126" s="101">
        <f t="shared" si="78"/>
        <v>53.784339739768875</v>
      </c>
      <c r="I126" s="102">
        <f t="shared" si="79"/>
        <v>53.796709454782416</v>
      </c>
      <c r="J126" s="101">
        <f t="shared" si="80"/>
        <v>67.444395058040385</v>
      </c>
      <c r="K126" s="101">
        <f t="shared" si="81"/>
        <v>137.81687588811656</v>
      </c>
      <c r="L126" s="11">
        <f t="shared" si="82"/>
        <v>2459838.5854166667</v>
      </c>
      <c r="M126" s="108">
        <f t="shared" si="83"/>
        <v>0.22706599361168234</v>
      </c>
      <c r="N126" s="11">
        <f t="shared" si="84"/>
        <v>35.494594754185528</v>
      </c>
      <c r="O126" s="5">
        <f t="shared" si="85"/>
        <v>0.16079297959413452</v>
      </c>
      <c r="P126" s="11">
        <f t="shared" si="86"/>
        <v>18160.203324429109</v>
      </c>
      <c r="Q126" s="6">
        <f t="shared" si="87"/>
        <v>2.2793640835939484</v>
      </c>
      <c r="R126" s="13">
        <f t="shared" si="88"/>
        <v>4.3927830353809085</v>
      </c>
      <c r="S126" s="13">
        <f t="shared" si="89"/>
        <v>4.238862527041146</v>
      </c>
      <c r="T126" s="13">
        <f t="shared" si="90"/>
        <v>0.20973735545879227</v>
      </c>
      <c r="U126" s="13">
        <f t="shared" si="91"/>
        <v>0.29610400202558124</v>
      </c>
      <c r="V126" s="13">
        <f t="shared" si="92"/>
        <v>-8.2679876986235001</v>
      </c>
      <c r="W126" s="8">
        <f t="shared" si="93"/>
        <v>408.15303211037667</v>
      </c>
      <c r="X126" s="13">
        <f t="shared" si="94"/>
        <v>1.098335237117634</v>
      </c>
      <c r="Y126" s="11">
        <f t="shared" si="95"/>
        <v>62.929973577340952</v>
      </c>
      <c r="Z126" s="13">
        <f t="shared" si="96"/>
        <v>2.8178411854030087E-2</v>
      </c>
      <c r="AA126" s="13">
        <f t="shared" si="97"/>
        <v>0.4548984814437646</v>
      </c>
      <c r="AB126" s="13">
        <f t="shared" si="98"/>
        <v>0.89009749961492757</v>
      </c>
      <c r="AC126" s="13">
        <f t="shared" si="99"/>
        <v>2.817468295138387E-2</v>
      </c>
      <c r="AD126" s="13">
        <f t="shared" si="100"/>
        <v>0.8054607632439339</v>
      </c>
      <c r="AE126" s="13">
        <f t="shared" si="101"/>
        <v>0.37986883322359621</v>
      </c>
      <c r="AF126" s="13">
        <f t="shared" si="102"/>
        <v>0.9250403610358543</v>
      </c>
      <c r="AG126" s="11">
        <f t="shared" si="103"/>
        <v>22.325558124155268</v>
      </c>
      <c r="AH126" s="13">
        <f t="shared" si="104"/>
        <v>4.0362418591047877</v>
      </c>
      <c r="AI126" s="11">
        <f t="shared" si="105"/>
        <v>334.95096686761372</v>
      </c>
      <c r="AJ126" s="6">
        <f t="shared" si="106"/>
        <v>0.9208386141905327</v>
      </c>
      <c r="AK126" s="13">
        <f t="shared" si="107"/>
        <v>54.320278582887838</v>
      </c>
      <c r="AL126" s="6">
        <f t="shared" si="108"/>
        <v>0.53593884311896078</v>
      </c>
      <c r="AM126" s="6">
        <f t="shared" si="109"/>
        <v>53.784339739768875</v>
      </c>
      <c r="AN126" s="11">
        <f t="shared" si="110"/>
        <v>175.01704406566751</v>
      </c>
      <c r="AO126" s="6">
        <f t="shared" si="111"/>
        <v>173.2125198272162</v>
      </c>
      <c r="AP126" s="6">
        <f t="shared" si="112"/>
        <v>110.27414051004877</v>
      </c>
      <c r="AQ126" s="8">
        <f t="shared" si="113"/>
        <v>69.580690734896052</v>
      </c>
      <c r="AR126" s="109">
        <f t="shared" si="114"/>
        <v>-0.42339371566933132</v>
      </c>
      <c r="AS126" s="109">
        <f t="shared" si="115"/>
        <v>0.46721468416674888</v>
      </c>
      <c r="AT126" s="109">
        <f t="shared" si="116"/>
        <v>317.81687588811656</v>
      </c>
      <c r="AU126" s="10">
        <f t="shared" si="117"/>
        <v>396813.30240684951</v>
      </c>
      <c r="AV126" s="8">
        <f t="shared" si="118"/>
        <v>30.113159186701282</v>
      </c>
      <c r="AW126" s="12"/>
      <c r="AX126" s="110">
        <f t="shared" si="119"/>
        <v>137.80000000000001</v>
      </c>
      <c r="AY126" s="111">
        <f t="shared" si="120"/>
        <v>0</v>
      </c>
      <c r="AZ126" s="12"/>
      <c r="BA126" s="14">
        <f t="shared" si="127"/>
        <v>53.8</v>
      </c>
      <c r="BB126" s="112">
        <f t="shared" si="121"/>
        <v>0</v>
      </c>
      <c r="BC126" s="112">
        <f t="shared" si="122"/>
        <v>0</v>
      </c>
      <c r="BD126" s="12"/>
      <c r="BE126" s="111">
        <f t="shared" si="123"/>
        <v>0</v>
      </c>
      <c r="BF126" s="12"/>
    </row>
    <row r="127" spans="1:58">
      <c r="A127">
        <f t="shared" si="76"/>
        <v>2</v>
      </c>
      <c r="B127" s="106">
        <v>8.6111111111111097E-2</v>
      </c>
      <c r="C127" s="6">
        <f t="shared" si="77"/>
        <v>2.0666666666666664</v>
      </c>
      <c r="D127" s="7">
        <f t="shared" si="124"/>
        <v>16</v>
      </c>
      <c r="E127" s="7">
        <f t="shared" si="125"/>
        <v>9</v>
      </c>
      <c r="F127" s="7">
        <f t="shared" si="126"/>
        <v>2022</v>
      </c>
      <c r="G127" s="12"/>
      <c r="H127" s="101">
        <f t="shared" si="78"/>
        <v>53.886542678917543</v>
      </c>
      <c r="I127" s="102">
        <f t="shared" si="79"/>
        <v>53.898866211876452</v>
      </c>
      <c r="J127" s="101">
        <f t="shared" si="80"/>
        <v>67.437999789551412</v>
      </c>
      <c r="K127" s="101">
        <f t="shared" si="81"/>
        <v>138.159643960913</v>
      </c>
      <c r="L127" s="11">
        <f t="shared" si="82"/>
        <v>2459838.5861111111</v>
      </c>
      <c r="M127" s="108">
        <f t="shared" si="83"/>
        <v>0.22706601262453391</v>
      </c>
      <c r="N127" s="11">
        <f t="shared" si="84"/>
        <v>35.745279216673225</v>
      </c>
      <c r="O127" s="5">
        <f t="shared" si="85"/>
        <v>0.16081839702411571</v>
      </c>
      <c r="P127" s="11">
        <f t="shared" si="86"/>
        <v>18157.861687861827</v>
      </c>
      <c r="Q127" s="6">
        <f t="shared" si="87"/>
        <v>2.2795224357678094</v>
      </c>
      <c r="R127" s="13">
        <f t="shared" si="88"/>
        <v>4.3927949811926066</v>
      </c>
      <c r="S127" s="13">
        <f t="shared" si="89"/>
        <v>4.2390102830811349</v>
      </c>
      <c r="T127" s="13">
        <f t="shared" si="90"/>
        <v>0.20989769969884489</v>
      </c>
      <c r="U127" s="13">
        <f t="shared" si="91"/>
        <v>0.29625356882473858</v>
      </c>
      <c r="V127" s="13">
        <f t="shared" si="92"/>
        <v>-8.2681228664634254</v>
      </c>
      <c r="W127" s="8">
        <f t="shared" si="93"/>
        <v>408.11633524951446</v>
      </c>
      <c r="X127" s="13">
        <f t="shared" si="94"/>
        <v>1.0984835869657983</v>
      </c>
      <c r="Y127" s="11">
        <f t="shared" si="95"/>
        <v>62.938473397532171</v>
      </c>
      <c r="Z127" s="13">
        <f t="shared" si="96"/>
        <v>2.8191078445390785E-2</v>
      </c>
      <c r="AA127" s="13">
        <f t="shared" si="97"/>
        <v>0.45476626821299521</v>
      </c>
      <c r="AB127" s="13">
        <f t="shared" si="98"/>
        <v>0.89016465606368911</v>
      </c>
      <c r="AC127" s="13">
        <f t="shared" si="99"/>
        <v>2.818734451203499E-2</v>
      </c>
      <c r="AD127" s="13">
        <f t="shared" si="100"/>
        <v>0.8055173435724412</v>
      </c>
      <c r="AE127" s="13">
        <f t="shared" si="101"/>
        <v>0.37990716036898237</v>
      </c>
      <c r="AF127" s="13">
        <f t="shared" si="102"/>
        <v>0.92502462102388194</v>
      </c>
      <c r="AG127" s="11">
        <f t="shared" si="103"/>
        <v>22.32793207717031</v>
      </c>
      <c r="AH127" s="13">
        <f t="shared" si="104"/>
        <v>4.0368321285097393</v>
      </c>
      <c r="AI127" s="11">
        <f t="shared" si="105"/>
        <v>335.19279728902711</v>
      </c>
      <c r="AJ127" s="6">
        <f t="shared" si="106"/>
        <v>0.92083195331980405</v>
      </c>
      <c r="AK127" s="13">
        <f t="shared" si="107"/>
        <v>54.421162565795427</v>
      </c>
      <c r="AL127" s="6">
        <f t="shared" si="108"/>
        <v>0.53461988687788342</v>
      </c>
      <c r="AM127" s="6">
        <f t="shared" si="109"/>
        <v>53.886542678917543</v>
      </c>
      <c r="AN127" s="11">
        <f t="shared" si="110"/>
        <v>175.0177285429636</v>
      </c>
      <c r="AO127" s="6">
        <f t="shared" si="111"/>
        <v>173.21319674838273</v>
      </c>
      <c r="AP127" s="6">
        <f t="shared" si="112"/>
        <v>110.26631358547252</v>
      </c>
      <c r="AQ127" s="8">
        <f t="shared" si="113"/>
        <v>69.588510335407463</v>
      </c>
      <c r="AR127" s="109">
        <f t="shared" si="114"/>
        <v>-0.41956619676568419</v>
      </c>
      <c r="AS127" s="109">
        <f t="shared" si="115"/>
        <v>0.46859459078022503</v>
      </c>
      <c r="AT127" s="109">
        <f t="shared" si="116"/>
        <v>318.159643960913</v>
      </c>
      <c r="AU127" s="10">
        <f t="shared" si="117"/>
        <v>396816.21783180442</v>
      </c>
      <c r="AV127" s="8">
        <f t="shared" si="118"/>
        <v>30.112937955408171</v>
      </c>
      <c r="AW127" s="12"/>
      <c r="AX127" s="110">
        <f t="shared" si="119"/>
        <v>138.19999999999999</v>
      </c>
      <c r="AY127" s="111">
        <f t="shared" si="120"/>
        <v>0</v>
      </c>
      <c r="AZ127" s="12"/>
      <c r="BA127" s="14">
        <f t="shared" si="127"/>
        <v>53.9</v>
      </c>
      <c r="BB127" s="112">
        <f t="shared" si="121"/>
        <v>0</v>
      </c>
      <c r="BC127" s="112">
        <f t="shared" si="122"/>
        <v>0</v>
      </c>
      <c r="BD127" s="12"/>
      <c r="BE127" s="111">
        <f t="shared" si="123"/>
        <v>0</v>
      </c>
      <c r="BF127" s="12"/>
    </row>
    <row r="128" spans="1:58">
      <c r="A128">
        <f t="shared" si="76"/>
        <v>2</v>
      </c>
      <c r="B128" s="106">
        <v>8.6805555555555594E-2</v>
      </c>
      <c r="C128" s="6">
        <f t="shared" si="77"/>
        <v>2.0833333333333344</v>
      </c>
      <c r="D128" s="7">
        <f t="shared" si="124"/>
        <v>16</v>
      </c>
      <c r="E128" s="7">
        <f t="shared" si="125"/>
        <v>9</v>
      </c>
      <c r="F128" s="7">
        <f t="shared" si="126"/>
        <v>2022</v>
      </c>
      <c r="G128" s="12"/>
      <c r="H128" s="101">
        <f t="shared" si="78"/>
        <v>53.988082596515206</v>
      </c>
      <c r="I128" s="102">
        <f t="shared" si="79"/>
        <v>54.000360364322241</v>
      </c>
      <c r="J128" s="101">
        <f t="shared" si="80"/>
        <v>67.431604299031761</v>
      </c>
      <c r="K128" s="101">
        <f t="shared" si="81"/>
        <v>138.50381445975239</v>
      </c>
      <c r="L128" s="11">
        <f t="shared" si="82"/>
        <v>2459838.5868055555</v>
      </c>
      <c r="M128" s="108">
        <f t="shared" si="83"/>
        <v>0.22706603163738545</v>
      </c>
      <c r="N128" s="11">
        <f t="shared" si="84"/>
        <v>35.995963679160923</v>
      </c>
      <c r="O128" s="5">
        <f t="shared" si="85"/>
        <v>0.16084381445404006</v>
      </c>
      <c r="P128" s="11">
        <f t="shared" si="86"/>
        <v>18155.519600614069</v>
      </c>
      <c r="Q128" s="6">
        <f t="shared" si="87"/>
        <v>2.279680787941313</v>
      </c>
      <c r="R128" s="13">
        <f t="shared" si="88"/>
        <v>4.3928069270043046</v>
      </c>
      <c r="S128" s="13">
        <f t="shared" si="89"/>
        <v>4.2391580391207677</v>
      </c>
      <c r="T128" s="13">
        <f t="shared" si="90"/>
        <v>0.21005804393889754</v>
      </c>
      <c r="U128" s="13">
        <f t="shared" si="91"/>
        <v>0.29640313335556762</v>
      </c>
      <c r="V128" s="13">
        <f t="shared" si="92"/>
        <v>-8.2682580343026384</v>
      </c>
      <c r="W128" s="8">
        <f t="shared" si="93"/>
        <v>408.07963281923958</v>
      </c>
      <c r="X128" s="13">
        <f t="shared" si="94"/>
        <v>1.0986319346286446</v>
      </c>
      <c r="Y128" s="11">
        <f t="shared" si="95"/>
        <v>62.946973092513893</v>
      </c>
      <c r="Z128" s="13">
        <f t="shared" si="96"/>
        <v>2.8203744228584966E-2</v>
      </c>
      <c r="AA128" s="13">
        <f t="shared" si="97"/>
        <v>0.45463404695105275</v>
      </c>
      <c r="AB128" s="13">
        <f t="shared" si="98"/>
        <v>0.8902317917577568</v>
      </c>
      <c r="AC128" s="13">
        <f t="shared" si="99"/>
        <v>2.8200005260318552E-2</v>
      </c>
      <c r="AD128" s="13">
        <f t="shared" si="100"/>
        <v>0.80557390518156846</v>
      </c>
      <c r="AE128" s="13">
        <f t="shared" si="101"/>
        <v>0.37994547851425414</v>
      </c>
      <c r="AF128" s="13">
        <f t="shared" si="102"/>
        <v>0.92500888285279426</v>
      </c>
      <c r="AG128" s="11">
        <f t="shared" si="103"/>
        <v>22.330305513108556</v>
      </c>
      <c r="AH128" s="13">
        <f t="shared" si="104"/>
        <v>4.0374224088784265</v>
      </c>
      <c r="AI128" s="11">
        <f t="shared" si="105"/>
        <v>335.43462754598454</v>
      </c>
      <c r="AJ128" s="6">
        <f t="shared" si="106"/>
        <v>0.92082529362859777</v>
      </c>
      <c r="AK128" s="13">
        <f t="shared" si="107"/>
        <v>54.52139045821329</v>
      </c>
      <c r="AL128" s="6">
        <f t="shared" si="108"/>
        <v>0.53330786169808764</v>
      </c>
      <c r="AM128" s="6">
        <f t="shared" si="109"/>
        <v>53.988082596515206</v>
      </c>
      <c r="AN128" s="11">
        <f t="shared" si="110"/>
        <v>175.01841302025787</v>
      </c>
      <c r="AO128" s="6">
        <f t="shared" si="111"/>
        <v>173.21387366979965</v>
      </c>
      <c r="AP128" s="6">
        <f t="shared" si="112"/>
        <v>110.25848678937896</v>
      </c>
      <c r="AQ128" s="8">
        <f t="shared" si="113"/>
        <v>69.596329810266568</v>
      </c>
      <c r="AR128" s="109">
        <f t="shared" si="114"/>
        <v>-0.41573120607062686</v>
      </c>
      <c r="AS128" s="109">
        <f t="shared" si="115"/>
        <v>0.46996168996141902</v>
      </c>
      <c r="AT128" s="109">
        <f t="shared" si="116"/>
        <v>318.50381445975239</v>
      </c>
      <c r="AU128" s="10">
        <f t="shared" si="117"/>
        <v>396819.13281137572</v>
      </c>
      <c r="AV128" s="8">
        <f t="shared" si="118"/>
        <v>30.112716761161892</v>
      </c>
      <c r="AW128" s="12"/>
      <c r="AX128" s="110">
        <f t="shared" si="119"/>
        <v>138.5</v>
      </c>
      <c r="AY128" s="111">
        <f t="shared" si="120"/>
        <v>0</v>
      </c>
      <c r="AZ128" s="12"/>
      <c r="BA128" s="14">
        <f t="shared" si="127"/>
        <v>54</v>
      </c>
      <c r="BB128" s="112">
        <f t="shared" si="121"/>
        <v>0</v>
      </c>
      <c r="BC128" s="112">
        <f t="shared" si="122"/>
        <v>0</v>
      </c>
      <c r="BD128" s="12"/>
      <c r="BE128" s="111">
        <f t="shared" si="123"/>
        <v>0</v>
      </c>
      <c r="BF128" s="12"/>
    </row>
    <row r="129" spans="1:58">
      <c r="A129">
        <f t="shared" si="76"/>
        <v>2</v>
      </c>
      <c r="B129" s="106">
        <v>8.7499999999999994E-2</v>
      </c>
      <c r="C129" s="6">
        <f t="shared" si="77"/>
        <v>2.0999999999999996</v>
      </c>
      <c r="D129" s="7">
        <f t="shared" si="124"/>
        <v>16</v>
      </c>
      <c r="E129" s="7">
        <f t="shared" si="125"/>
        <v>9</v>
      </c>
      <c r="F129" s="7">
        <f t="shared" si="126"/>
        <v>2022</v>
      </c>
      <c r="G129" s="12"/>
      <c r="H129" s="101">
        <f t="shared" si="78"/>
        <v>54.088953137936841</v>
      </c>
      <c r="I129" s="102">
        <f t="shared" si="79"/>
        <v>54.101185557336038</v>
      </c>
      <c r="J129" s="101">
        <f t="shared" si="80"/>
        <v>67.425208586564935</v>
      </c>
      <c r="K129" s="101">
        <f t="shared" si="81"/>
        <v>138.84939049782429</v>
      </c>
      <c r="L129" s="11">
        <f t="shared" si="82"/>
        <v>2459838.5874999999</v>
      </c>
      <c r="M129" s="108">
        <f t="shared" si="83"/>
        <v>0.22706605065023702</v>
      </c>
      <c r="N129" s="11">
        <f t="shared" si="84"/>
        <v>36.24664814164862</v>
      </c>
      <c r="O129" s="5">
        <f t="shared" si="85"/>
        <v>0.16086923188402125</v>
      </c>
      <c r="P129" s="11">
        <f t="shared" si="86"/>
        <v>18153.177062783758</v>
      </c>
      <c r="Q129" s="6">
        <f t="shared" si="87"/>
        <v>2.2798391401151736</v>
      </c>
      <c r="R129" s="13">
        <f t="shared" si="88"/>
        <v>4.3928188728160027</v>
      </c>
      <c r="S129" s="13">
        <f t="shared" si="89"/>
        <v>4.2393057951611137</v>
      </c>
      <c r="T129" s="13">
        <f t="shared" si="90"/>
        <v>0.21021838817895017</v>
      </c>
      <c r="U129" s="13">
        <f t="shared" si="91"/>
        <v>0.29655269561848296</v>
      </c>
      <c r="V129" s="13">
        <f t="shared" si="92"/>
        <v>-8.2683932021432778</v>
      </c>
      <c r="W129" s="8">
        <f t="shared" si="93"/>
        <v>408.04292481989791</v>
      </c>
      <c r="X129" s="13">
        <f t="shared" si="94"/>
        <v>1.0987802801073621</v>
      </c>
      <c r="Y129" s="11">
        <f t="shared" si="95"/>
        <v>62.955472662354254</v>
      </c>
      <c r="Z129" s="13">
        <f t="shared" si="96"/>
        <v>2.8216409203389269E-2</v>
      </c>
      <c r="AA129" s="13">
        <f t="shared" si="97"/>
        <v>0.45450181766030706</v>
      </c>
      <c r="AB129" s="13">
        <f t="shared" si="98"/>
        <v>0.89029890669707934</v>
      </c>
      <c r="AC129" s="13">
        <f t="shared" si="99"/>
        <v>2.8212665196010116E-2</v>
      </c>
      <c r="AD129" s="13">
        <f t="shared" si="100"/>
        <v>0.80563044807135753</v>
      </c>
      <c r="AE129" s="13">
        <f t="shared" si="101"/>
        <v>0.379983787659185</v>
      </c>
      <c r="AF129" s="13">
        <f t="shared" si="102"/>
        <v>0.92499314652389697</v>
      </c>
      <c r="AG129" s="11">
        <f t="shared" si="103"/>
        <v>22.332678431933648</v>
      </c>
      <c r="AH129" s="13">
        <f t="shared" si="104"/>
        <v>4.0380127002135415</v>
      </c>
      <c r="AI129" s="11">
        <f t="shared" si="105"/>
        <v>335.67645763844553</v>
      </c>
      <c r="AJ129" s="6">
        <f t="shared" si="106"/>
        <v>0.92081863511702311</v>
      </c>
      <c r="AK129" s="13">
        <f t="shared" si="107"/>
        <v>54.620956023005149</v>
      </c>
      <c r="AL129" s="6">
        <f t="shared" si="108"/>
        <v>0.53200288506831173</v>
      </c>
      <c r="AM129" s="6">
        <f t="shared" si="109"/>
        <v>54.088953137936841</v>
      </c>
      <c r="AN129" s="11">
        <f t="shared" si="110"/>
        <v>175.01909749755214</v>
      </c>
      <c r="AO129" s="6">
        <f t="shared" si="111"/>
        <v>173.21455059146879</v>
      </c>
      <c r="AP129" s="6">
        <f t="shared" si="112"/>
        <v>110.25066012170538</v>
      </c>
      <c r="AQ129" s="8">
        <f t="shared" si="113"/>
        <v>69.604149159536036</v>
      </c>
      <c r="AR129" s="109">
        <f t="shared" si="114"/>
        <v>-0.41188881191869536</v>
      </c>
      <c r="AS129" s="109">
        <f t="shared" si="115"/>
        <v>0.4713159568567189</v>
      </c>
      <c r="AT129" s="109">
        <f t="shared" si="116"/>
        <v>318.84939049782429</v>
      </c>
      <c r="AU129" s="10">
        <f t="shared" si="117"/>
        <v>396822.04734548851</v>
      </c>
      <c r="AV129" s="8">
        <f t="shared" si="118"/>
        <v>30.112495603966568</v>
      </c>
      <c r="AW129" s="12"/>
      <c r="AX129" s="110">
        <f t="shared" si="119"/>
        <v>138.80000000000001</v>
      </c>
      <c r="AY129" s="111">
        <f t="shared" si="120"/>
        <v>0</v>
      </c>
      <c r="AZ129" s="12"/>
      <c r="BA129" s="14">
        <f t="shared" si="127"/>
        <v>54.1</v>
      </c>
      <c r="BB129" s="112">
        <f t="shared" si="121"/>
        <v>0</v>
      </c>
      <c r="BC129" s="112">
        <f t="shared" si="122"/>
        <v>0</v>
      </c>
      <c r="BD129" s="12"/>
      <c r="BE129" s="111">
        <f t="shared" si="123"/>
        <v>0</v>
      </c>
      <c r="BF129" s="12"/>
    </row>
    <row r="130" spans="1:58">
      <c r="A130">
        <f t="shared" si="76"/>
        <v>2</v>
      </c>
      <c r="B130" s="106">
        <v>8.8194444444444506E-2</v>
      </c>
      <c r="C130" s="6">
        <f t="shared" si="77"/>
        <v>2.116666666666668</v>
      </c>
      <c r="D130" s="7">
        <f t="shared" si="124"/>
        <v>16</v>
      </c>
      <c r="E130" s="7">
        <f t="shared" si="125"/>
        <v>9</v>
      </c>
      <c r="F130" s="7">
        <f t="shared" si="126"/>
        <v>2022</v>
      </c>
      <c r="G130" s="12"/>
      <c r="H130" s="101">
        <f t="shared" si="78"/>
        <v>54.18914792265425</v>
      </c>
      <c r="I130" s="102">
        <f t="shared" si="79"/>
        <v>54.201335410262274</v>
      </c>
      <c r="J130" s="101">
        <f t="shared" si="80"/>
        <v>67.418812652301256</v>
      </c>
      <c r="K130" s="101">
        <f t="shared" si="81"/>
        <v>139.19637499054119</v>
      </c>
      <c r="L130" s="11">
        <f t="shared" si="82"/>
        <v>2459838.5881944443</v>
      </c>
      <c r="M130" s="108">
        <f t="shared" si="83"/>
        <v>0.22706606966308857</v>
      </c>
      <c r="N130" s="11">
        <f t="shared" si="84"/>
        <v>36.497332604136318</v>
      </c>
      <c r="O130" s="5">
        <f t="shared" si="85"/>
        <v>0.16089464931394559</v>
      </c>
      <c r="P130" s="11">
        <f t="shared" si="86"/>
        <v>18150.834074475628</v>
      </c>
      <c r="Q130" s="6">
        <f t="shared" si="87"/>
        <v>2.2799974922890347</v>
      </c>
      <c r="R130" s="13">
        <f t="shared" si="88"/>
        <v>4.3928308186277008</v>
      </c>
      <c r="S130" s="13">
        <f t="shared" si="89"/>
        <v>4.2394535512007456</v>
      </c>
      <c r="T130" s="13">
        <f t="shared" si="90"/>
        <v>0.21037873241864563</v>
      </c>
      <c r="U130" s="13">
        <f t="shared" si="91"/>
        <v>0.29670225561357377</v>
      </c>
      <c r="V130" s="13">
        <f t="shared" si="92"/>
        <v>-8.268528369982846</v>
      </c>
      <c r="W130" s="8">
        <f t="shared" si="93"/>
        <v>408.00621125318185</v>
      </c>
      <c r="X130" s="13">
        <f t="shared" si="94"/>
        <v>1.0989286234017441</v>
      </c>
      <c r="Y130" s="11">
        <f t="shared" si="95"/>
        <v>62.963972107041407</v>
      </c>
      <c r="Z130" s="13">
        <f t="shared" si="96"/>
        <v>2.822907336955896E-2</v>
      </c>
      <c r="AA130" s="13">
        <f t="shared" si="97"/>
        <v>0.45436958034437036</v>
      </c>
      <c r="AB130" s="13">
        <f t="shared" si="98"/>
        <v>0.89036600088097229</v>
      </c>
      <c r="AC130" s="13">
        <f t="shared" si="99"/>
        <v>2.8225324318863886E-2</v>
      </c>
      <c r="AD130" s="13">
        <f t="shared" si="100"/>
        <v>0.8056869722412785</v>
      </c>
      <c r="AE130" s="13">
        <f t="shared" si="101"/>
        <v>0.38002208780327756</v>
      </c>
      <c r="AF130" s="13">
        <f t="shared" si="102"/>
        <v>0.92497741203860651</v>
      </c>
      <c r="AG130" s="11">
        <f t="shared" si="103"/>
        <v>22.335050833592444</v>
      </c>
      <c r="AH130" s="13">
        <f t="shared" si="104"/>
        <v>4.0386030025121507</v>
      </c>
      <c r="AI130" s="11">
        <f t="shared" si="105"/>
        <v>335.91828756645407</v>
      </c>
      <c r="AJ130" s="6">
        <f t="shared" si="106"/>
        <v>0.92081197778524848</v>
      </c>
      <c r="AK130" s="13">
        <f t="shared" si="107"/>
        <v>54.719852997500716</v>
      </c>
      <c r="AL130" s="6">
        <f t="shared" si="108"/>
        <v>0.53070507484646923</v>
      </c>
      <c r="AM130" s="6">
        <f t="shared" si="109"/>
        <v>54.18914792265425</v>
      </c>
      <c r="AN130" s="11">
        <f t="shared" si="110"/>
        <v>175.01978197485005</v>
      </c>
      <c r="AO130" s="6">
        <f t="shared" si="111"/>
        <v>173.21522751339378</v>
      </c>
      <c r="AP130" s="6">
        <f t="shared" si="112"/>
        <v>110.24283358247078</v>
      </c>
      <c r="AQ130" s="8">
        <f t="shared" si="113"/>
        <v>69.611968383196867</v>
      </c>
      <c r="AR130" s="109">
        <f t="shared" si="114"/>
        <v>-0.40803908277474055</v>
      </c>
      <c r="AS130" s="109">
        <f t="shared" si="115"/>
        <v>0.47265736684199039</v>
      </c>
      <c r="AT130" s="109">
        <f t="shared" si="116"/>
        <v>319.19637499054119</v>
      </c>
      <c r="AU130" s="10">
        <f t="shared" si="117"/>
        <v>396824.96143404179</v>
      </c>
      <c r="AV130" s="8">
        <f t="shared" si="118"/>
        <v>30.112274483828294</v>
      </c>
      <c r="AW130" s="12"/>
      <c r="AX130" s="110">
        <f t="shared" si="119"/>
        <v>139.19999999999999</v>
      </c>
      <c r="AY130" s="111">
        <f t="shared" si="120"/>
        <v>0</v>
      </c>
      <c r="AZ130" s="12"/>
      <c r="BA130" s="14">
        <f t="shared" si="127"/>
        <v>54.2</v>
      </c>
      <c r="BB130" s="112">
        <f t="shared" si="121"/>
        <v>0</v>
      </c>
      <c r="BC130" s="112">
        <f t="shared" si="122"/>
        <v>0</v>
      </c>
      <c r="BD130" s="12"/>
      <c r="BE130" s="111">
        <f t="shared" si="123"/>
        <v>0</v>
      </c>
      <c r="BF130" s="12"/>
    </row>
    <row r="131" spans="1:58">
      <c r="A131">
        <f t="shared" si="76"/>
        <v>2</v>
      </c>
      <c r="B131" s="106">
        <v>8.8888888888888906E-2</v>
      </c>
      <c r="C131" s="6">
        <f t="shared" si="77"/>
        <v>2.1333333333333337</v>
      </c>
      <c r="D131" s="7">
        <f t="shared" si="124"/>
        <v>16</v>
      </c>
      <c r="E131" s="7">
        <f t="shared" si="125"/>
        <v>9</v>
      </c>
      <c r="F131" s="7">
        <f t="shared" si="126"/>
        <v>2022</v>
      </c>
      <c r="G131" s="12"/>
      <c r="H131" s="101">
        <f t="shared" si="78"/>
        <v>54.28866054483926</v>
      </c>
      <c r="I131" s="102">
        <f t="shared" si="79"/>
        <v>54.300803517176384</v>
      </c>
      <c r="J131" s="101">
        <f t="shared" si="80"/>
        <v>67.412416496327779</v>
      </c>
      <c r="K131" s="101">
        <f t="shared" si="81"/>
        <v>139.54477064924032</v>
      </c>
      <c r="L131" s="11">
        <f t="shared" si="82"/>
        <v>2459838.5888888887</v>
      </c>
      <c r="M131" s="108">
        <f t="shared" si="83"/>
        <v>0.22706608867594011</v>
      </c>
      <c r="N131" s="11">
        <f t="shared" si="84"/>
        <v>36.748017066158354</v>
      </c>
      <c r="O131" s="5">
        <f t="shared" si="85"/>
        <v>0.16092006674386994</v>
      </c>
      <c r="P131" s="11">
        <f t="shared" si="86"/>
        <v>18148.490635805909</v>
      </c>
      <c r="Q131" s="6">
        <f t="shared" si="87"/>
        <v>2.2801558444625383</v>
      </c>
      <c r="R131" s="13">
        <f t="shared" si="88"/>
        <v>4.3928427644393766</v>
      </c>
      <c r="S131" s="13">
        <f t="shared" si="89"/>
        <v>4.2396013072403784</v>
      </c>
      <c r="T131" s="13">
        <f t="shared" si="90"/>
        <v>0.21053907665869828</v>
      </c>
      <c r="U131" s="13">
        <f t="shared" si="91"/>
        <v>0.29685181334206034</v>
      </c>
      <c r="V131" s="13">
        <f t="shared" si="92"/>
        <v>-8.268663537822059</v>
      </c>
      <c r="W131" s="8">
        <f t="shared" si="93"/>
        <v>407.96949211983451</v>
      </c>
      <c r="X131" s="13">
        <f t="shared" si="94"/>
        <v>1.0990769645127121</v>
      </c>
      <c r="Y131" s="11">
        <f t="shared" si="95"/>
        <v>62.972471426628154</v>
      </c>
      <c r="Z131" s="13">
        <f t="shared" si="96"/>
        <v>2.8241736726941892E-2</v>
      </c>
      <c r="AA131" s="13">
        <f t="shared" si="97"/>
        <v>0.45423733500584973</v>
      </c>
      <c r="AB131" s="13">
        <f t="shared" si="98"/>
        <v>0.89043307430926166</v>
      </c>
      <c r="AC131" s="13">
        <f t="shared" si="99"/>
        <v>2.8237982628726607E-2</v>
      </c>
      <c r="AD131" s="13">
        <f t="shared" si="100"/>
        <v>0.80574347769123256</v>
      </c>
      <c r="AE131" s="13">
        <f t="shared" si="101"/>
        <v>0.38006037894632178</v>
      </c>
      <c r="AF131" s="13">
        <f t="shared" si="102"/>
        <v>0.92496167939822149</v>
      </c>
      <c r="AG131" s="11">
        <f t="shared" si="103"/>
        <v>22.337422718049623</v>
      </c>
      <c r="AH131" s="13">
        <f t="shared" si="104"/>
        <v>4.0391933157758011</v>
      </c>
      <c r="AI131" s="11">
        <f t="shared" si="105"/>
        <v>336.16011732952131</v>
      </c>
      <c r="AJ131" s="6">
        <f t="shared" si="106"/>
        <v>0.92080532163342066</v>
      </c>
      <c r="AK131" s="13">
        <f t="shared" si="107"/>
        <v>54.81807509408624</v>
      </c>
      <c r="AL131" s="6">
        <f t="shared" si="108"/>
        <v>0.52941454924697695</v>
      </c>
      <c r="AM131" s="6">
        <f t="shared" si="109"/>
        <v>54.28866054483926</v>
      </c>
      <c r="AN131" s="11">
        <f t="shared" si="110"/>
        <v>175.0204664521425</v>
      </c>
      <c r="AO131" s="6">
        <f t="shared" si="111"/>
        <v>173.21590443556553</v>
      </c>
      <c r="AP131" s="6">
        <f t="shared" si="112"/>
        <v>110.23500717161683</v>
      </c>
      <c r="AQ131" s="8">
        <f t="shared" si="113"/>
        <v>69.61978748130737</v>
      </c>
      <c r="AR131" s="109">
        <f t="shared" si="114"/>
        <v>-0.40418208724255339</v>
      </c>
      <c r="AS131" s="109">
        <f t="shared" si="115"/>
        <v>0.47398589551910847</v>
      </c>
      <c r="AT131" s="109">
        <f t="shared" si="116"/>
        <v>319.54477064924032</v>
      </c>
      <c r="AU131" s="10">
        <f t="shared" si="117"/>
        <v>396827.87507694407</v>
      </c>
      <c r="AV131" s="8">
        <f t="shared" si="118"/>
        <v>30.112053400752469</v>
      </c>
      <c r="AW131" s="12"/>
      <c r="AX131" s="110">
        <f t="shared" si="119"/>
        <v>139.5</v>
      </c>
      <c r="AY131" s="111">
        <f t="shared" si="120"/>
        <v>0</v>
      </c>
      <c r="AZ131" s="12"/>
      <c r="BA131" s="14">
        <f t="shared" si="127"/>
        <v>54.3</v>
      </c>
      <c r="BB131" s="112">
        <f t="shared" si="121"/>
        <v>0</v>
      </c>
      <c r="BC131" s="112">
        <f t="shared" si="122"/>
        <v>0</v>
      </c>
      <c r="BD131" s="12"/>
      <c r="BE131" s="111">
        <f t="shared" si="123"/>
        <v>0</v>
      </c>
      <c r="BF131" s="12"/>
    </row>
    <row r="132" spans="1:58">
      <c r="A132">
        <f t="shared" ref="A132:A195" si="128">HOUR(B132)</f>
        <v>2</v>
      </c>
      <c r="B132" s="106">
        <v>8.9583333333333307E-2</v>
      </c>
      <c r="C132" s="6">
        <f t="shared" ref="C132:C195" si="129">B132*24</f>
        <v>2.1499999999999995</v>
      </c>
      <c r="D132" s="7">
        <f t="shared" si="124"/>
        <v>16</v>
      </c>
      <c r="E132" s="7">
        <f t="shared" si="125"/>
        <v>9</v>
      </c>
      <c r="F132" s="7">
        <f t="shared" si="126"/>
        <v>2022</v>
      </c>
      <c r="G132" s="12"/>
      <c r="H132" s="101">
        <f t="shared" ref="H132:H195" si="130">AM132</f>
        <v>54.387484574977975</v>
      </c>
      <c r="I132" s="102">
        <f t="shared" ref="I132:I195" si="131">H132+1.02/(TAN($G$7*(H132+10.3/(H132+5.11)))*60)</f>
        <v>54.399583448498305</v>
      </c>
      <c r="J132" s="101">
        <f t="shared" ref="J132:J195" si="132">100*(1+COS($G$7*AQ132))/2</f>
        <v>67.406020118769732</v>
      </c>
      <c r="K132" s="101">
        <f t="shared" ref="K132:K195" si="133">IF(AI132&gt;180, AT132-180,AT132+180)</f>
        <v>139.89457997862172</v>
      </c>
      <c r="L132" s="11">
        <f t="shared" ref="L132:L195" si="134">INT(365.25*IF(E132&gt;2,F132+4716,F132-1+4716))+INT(30.6001*IF(E132&gt;2,E132+1,E132+12+1))+D132+C132/24+2-INT(IF(E132&gt;2,F132,F132-1)/100)+INT(INT(IF(E132&gt;2,F132,F132-1)/100)/4)-1524.5</f>
        <v>2459838.5895833331</v>
      </c>
      <c r="M132" s="108">
        <f t="shared" ref="M132:M195" si="135">(L132-2451545)/36525</f>
        <v>0.22706610768879168</v>
      </c>
      <c r="N132" s="11">
        <f t="shared" ref="N132:N195" si="136">MOD(280.46061837+360.98564736629*(L132-2451545)+0.000387933*M132^2-M132^3/38710000+$G$5,360)</f>
        <v>36.998701528646052</v>
      </c>
      <c r="O132" s="5">
        <f t="shared" ref="O132:O195" si="137">0.606433+1336.855225*M132 - INT(0.606433+1336.855225*M132)</f>
        <v>0.16094548417379428</v>
      </c>
      <c r="P132" s="11">
        <f t="shared" ref="P132:P195" si="138">22640*SIN(Q132)-4586*SIN(Q132-2*S132)+2370*SIN(2*S132)+769*SIN(2*Q132)-668*SIN(R132)-412*SIN(2*T132)-212*SIN(2*Q132-2*S132)-206*SIN(Q132+R132-2*S132)+192*SIN(Q132+2*S132)-165*SIN(R132-2*S132)-125*SIN(S132)-110*SIN(Q132+R132)+148*SIN(Q132-R132)-55*SIN(2*T132-2*S132)</f>
        <v>18146.146746868711</v>
      </c>
      <c r="Q132" s="6">
        <f t="shared" ref="Q132:Q195" si="139">2*PI()*(0.374897+1325.55241*M132 - INT(0.374897+1325.55241*M132))</f>
        <v>2.2803141966363989</v>
      </c>
      <c r="R132" s="13">
        <f t="shared" ref="R132:R195" si="140">2*PI()*(0.993133+99.997361*M132 - INT(0.993133+99.997361*M132))</f>
        <v>4.3928547102510977</v>
      </c>
      <c r="S132" s="13">
        <f t="shared" ref="S132:S195" si="141">2*PI()*(0.827361+1236.853086*M132 - INT(0.827361+1236.853086*M132))</f>
        <v>4.2397490632803674</v>
      </c>
      <c r="T132" s="13">
        <f t="shared" ref="T132:T195" si="142">2*PI()*(0.259086+1342.227825*M132 - INT(0.259086+1342.227825*M132))</f>
        <v>0.21069942089875091</v>
      </c>
      <c r="U132" s="13">
        <f t="shared" ref="U132:U195" si="143">T132+(P132+412*SIN(2*T132)+541*SIN(R132))/206264.8062</f>
        <v>0.29700136880398031</v>
      </c>
      <c r="V132" s="13">
        <f t="shared" ref="V132:V195" si="144">T132-2*S132</f>
        <v>-8.2687987056619843</v>
      </c>
      <c r="W132" s="8">
        <f t="shared" ref="W132:W195" si="145">-526*SIN(V132)+44*SIN(Q132+V132)-31*SIN(-Q132+V132)-23*SIN(R132+V132)+11*SIN(-R132+V132)-25*SIN(-2*Q132+T132)+21*SIN(-Q132+T132)</f>
        <v>407.9327674205183</v>
      </c>
      <c r="X132" s="13">
        <f t="shared" ref="X132:X195" si="146">2*PI()*(O132+P132/1296000-INT(O132+P132/1296000))</f>
        <v>1.0992253034407213</v>
      </c>
      <c r="Y132" s="11">
        <f t="shared" ref="Y132:Y195" si="147">X132/$G$7</f>
        <v>62.980970621140578</v>
      </c>
      <c r="Z132" s="13">
        <f t="shared" ref="Z132:Z195" si="148">(18520*SIN(U132)+W132)/206264.8062</f>
        <v>2.8254399275283962E-2</v>
      </c>
      <c r="AA132" s="13">
        <f t="shared" ref="AA132:AA195" si="149">COS(Z132)*COS(X132)</f>
        <v>0.45410508164776792</v>
      </c>
      <c r="AB132" s="13">
        <f t="shared" ref="AB132:AB195" si="150">COS(Z132)*SIN(X132)</f>
        <v>0.89050012698156444</v>
      </c>
      <c r="AC132" s="13">
        <f t="shared" ref="AC132:AC195" si="151">SIN(Z132)</f>
        <v>2.8250640125343118E-2</v>
      </c>
      <c r="AD132" s="13">
        <f t="shared" ref="AD132:AD195" si="152">COS($G$7*(23.4393-46.815*M132/3600))*AB132-SIN($G$7*(23.4393-46.815*M132/3600))*AC132</f>
        <v>0.80579996442096968</v>
      </c>
      <c r="AE132" s="13">
        <f t="shared" ref="AE132:AE195" si="153">SIN($G$7*(23.4393-46.815*M132/3600))*AB132+COS($G$7*(23.4393-46.815*M132/3600))*AC132</f>
        <v>0.38009866108793117</v>
      </c>
      <c r="AF132" s="13">
        <f t="shared" ref="AF132:AF195" si="154">SQRT(1-AE132*AE132)</f>
        <v>0.92494594860411283</v>
      </c>
      <c r="AG132" s="11">
        <f t="shared" ref="AG132:AG195" si="155">ATAN(AE132/AF132)/$G$7</f>
        <v>22.339794085258909</v>
      </c>
      <c r="AH132" s="13">
        <f t="shared" ref="AH132:AH195" si="156">IF(24*ATAN(AD132/(AA132+AF132))/PI()&gt;0,24*ATAN(AD132/(AA132+AF132))/PI(),24*ATAN(AD132/(AA132+AF132))/PI()+24)</f>
        <v>4.0397836400042371</v>
      </c>
      <c r="AI132" s="11">
        <f t="shared" ref="AI132:AI195" si="157">IF(N132-15*AH132&gt;0,N132-15*AH132,360+N132-15*AH132)</f>
        <v>336.4019469285825</v>
      </c>
      <c r="AJ132" s="6">
        <f t="shared" ref="AJ132:AJ195" si="158">0.950724+0.051818*COS(Q132)+0.009531*COS(2*S132-Q132)+0.007843*COS(2*S132)+0.002824*COS(2*Q132)+0.000857*COS(2*S132+Q132)+0.000533*COS(2*S132-R132)*(1-0.002495*(L132-2415020)/36525)+0.000401*COS(2*S132-R132-Q132)*(1-0.002495*(L132-2415020)/36525)+0.00032*COS(Q132-R132)*(1-0.002495*(L132-2415020)/36525)-0.000271*COS(S132)</f>
        <v>0.92079866666165555</v>
      </c>
      <c r="AK132" s="13">
        <f t="shared" ref="AK132:AK195" si="159">ASIN(COS($G$7*$G$3)*COS($G$7*AG132)*COS($G$7*AI132)+SIN($G$7*$G$3)*SIN($G$7*AG132))/$G$7</f>
        <v>54.915616001792912</v>
      </c>
      <c r="AL132" s="6">
        <f t="shared" ref="AL132:AL195" si="160">ASIN((0.9983271+0.0016764*COS($G$7*2*$G$3))*COS($G$7*AK132)*SIN($G$7*AJ132))/$G$7</f>
        <v>0.52813142681493996</v>
      </c>
      <c r="AM132" s="6">
        <f t="shared" ref="AM132:AM195" si="161">AK132-AL132</f>
        <v>54.387484574977975</v>
      </c>
      <c r="AN132" s="11">
        <f t="shared" ref="AN132:AN195" si="162" xml:space="preserve"> MOD(280.4664567 + 360007.6982779*M132/10 + 0.03032028*M132^2/100 + M132^3/49931000,360)</f>
        <v>175.02115092944041</v>
      </c>
      <c r="AO132" s="6">
        <f t="shared" ref="AO132:AO195" si="163" xml:space="preserve"> AN132 + (1.9146 - 0.004817*M132 - 0.000014*M132^2)*SIN(R132)+ (0.019993 - 0.000101*M132)*SIN(2*R132)+ 0.00029*SIN(3*R132)</f>
        <v>173.21658135799495</v>
      </c>
      <c r="AP132" s="6">
        <f t="shared" ref="AP132:AP195" si="164">ACOS(COS(X132-$G$7*AO132)*COS(Z132))/$G$7</f>
        <v>110.22718088913187</v>
      </c>
      <c r="AQ132" s="8">
        <f t="shared" ref="AQ132:AQ195" si="165">180 - AP132 -0.1468*(1-0.0549*SIN(R132))*SIN($G$7*AP132)/(1-0.0167*SIN($G$7*AO132))</f>
        <v>69.627606453879167</v>
      </c>
      <c r="AR132" s="109">
        <f t="shared" ref="AR132:AR195" si="166">SIN($G$7*AI132)</f>
        <v>-0.40031789403241802</v>
      </c>
      <c r="AS132" s="109">
        <f t="shared" ref="AS132:AS195" si="167">COS($G$7*AI132)*SIN($G$7*$G$3) - TAN($G$7*AG132)*COS($G$7*$G$3)</f>
        <v>0.47530151872772686</v>
      </c>
      <c r="AT132" s="109">
        <f t="shared" ref="AT132:AT195" si="168">IF(OR(AND(AR132*AS132&gt;0), AND(AR132&lt;0,AS132&gt;0)), MOD(ATAN2(AS132,AR132)/$G$7+360,360),  ATAN2(AS132,AR132)/$G$7)</f>
        <v>319.89457997862172</v>
      </c>
      <c r="AU132" s="10">
        <f t="shared" ref="AU132:AU195" si="169" xml:space="preserve"> 385000.56 + (-20905355*COS(Q132) - 3699111*COS(2*S132-Q132) - 2955968*COS(2*S132) - 569925*COS(2*Q132) + (1-0.002516*M132)*48888*COS(R132) - 3149*COS(2*T132)  +246158*COS(2*S132-2*Q132) -(1-0.002516*M132)*152138*COS(2*S132-R132-Q132) -170733*COS(2*S132+Q132) -(1-0.002516*M132)*204586*COS(2*S132-R132) -(1-0.002516*M132)*129620*COS(R132-Q132)  + 108743*COS(S132) +(1-0.002516*M132)*104755*COS(R132+Q132) +10321*COS(2*S132-2*T132) +79661*COS(Q132-2*T132) -34782*COS(4*S132-Q132) -23210*COS(3*Q132)  -21636*COS(4*S132-2*Q132) +(1-0.002516*M132)*24208*COS(2*S132+R132-Q132) +(1-0.002516*M132)*30824*COS(2*S132+R132) -8379*COS(S132-Q132) -(1-0.002516*M132)*16675*COS(S132+R132)  -(1-0.002516*M132)*12831*COS(2*S132-R132+Q132) -10445*COS(2*S132+2*Q132) -11650*COS(4*S132) +14403*COS(2*S132-3*Q132) -(1-0.002516*M132)*7003*COS(R132-2*Q132)  + (1-0.002516*M132)*10056*COS(2*S132-R132-2*Q132) +6322*COS(S132+Q132) -(1-0.002516*M132)*(1-0.002516*M132)*9884*COS(2*S132-2*R132) +(1-0.002516*M132)*5751*COS(R132+2*Q132) -(1-0.002516*M132)*(1-0.002516*M132)*4950*COS(2*S132-2*R132-Q132)  +4130*COS(2*S132+Q132-2*T132) -(1-0.002516*M132)*3958*COS(4*S132-R132-Q132) +3258*COS(3*S132-Q132) +(1-0.002516*M132)*2616*COS(2*S132+R132+Q132) -(1-0.002516*M132)*1897*COS(4*S132-R132-2*Q132)  -(1-0.002516*M132)*(1-0.002516*M132)*2117*COS(2*R132-Q132) +(1-0.002516*M132)*(1-0.002516*M132)*2354*COS(2*S132+2*R132-Q132) -1423*COS(4*S132+Q132) -1117*COS(4*Q132) -(1-0.002516*M132)*1571*COS(4*S132-R132)  -1739*COS(S132-2*Q132) -4421*COS(2*Q132-2*T132) +(1-0.002516*M132)*(1-0.002516*M132)*1165*COS(2*R132+Q132) +8752*COS(2*S132-Q132-2*T132))/1000</f>
        <v>396830.78827411728</v>
      </c>
      <c r="AV132" s="8">
        <f t="shared" ref="AV132:AV195" si="170">60*ATAN(3476/AU132)/$G$7</f>
        <v>30.111832354743441</v>
      </c>
      <c r="AW132" s="12"/>
      <c r="AX132" s="110">
        <f t="shared" ref="AX132:AX195" si="171">ROUND(K132,1)</f>
        <v>139.9</v>
      </c>
      <c r="AY132" s="111">
        <f t="shared" ref="AY132:AY195" si="172">IF(AND(AX132&lt;=180.2,AX132&gt;=179.8),B132, 0)</f>
        <v>0</v>
      </c>
      <c r="AZ132" s="12"/>
      <c r="BA132" s="14">
        <f t="shared" si="127"/>
        <v>54.4</v>
      </c>
      <c r="BB132" s="112">
        <f t="shared" ref="BB132:BB195" si="173">IF(AND(BA132&gt;=0,BA131&lt;0),B132, 0)</f>
        <v>0</v>
      </c>
      <c r="BC132" s="112">
        <f t="shared" ref="BC132:BC195" si="174">IF(AND(BA132&lt;=0,BA131&gt;=0),B132, 0)</f>
        <v>0</v>
      </c>
      <c r="BD132" s="12"/>
      <c r="BE132" s="111">
        <f t="shared" ref="BE132:BE195" si="175">IF(K132=$BE$1,B132,0)</f>
        <v>0</v>
      </c>
      <c r="BF132" s="12"/>
    </row>
    <row r="133" spans="1:58">
      <c r="A133">
        <f t="shared" si="128"/>
        <v>2</v>
      </c>
      <c r="B133" s="106">
        <v>9.0277777777777804E-2</v>
      </c>
      <c r="C133" s="6">
        <f t="shared" si="129"/>
        <v>2.1666666666666674</v>
      </c>
      <c r="D133" s="7">
        <f t="shared" ref="D133:D196" si="176">$D$3</f>
        <v>16</v>
      </c>
      <c r="E133" s="7">
        <f t="shared" ref="E133:E196" si="177">$E$3</f>
        <v>9</v>
      </c>
      <c r="F133" s="7">
        <f t="shared" ref="F133:F196" si="178">$F$3</f>
        <v>2022</v>
      </c>
      <c r="G133" s="12"/>
      <c r="H133" s="101">
        <f t="shared" si="130"/>
        <v>54.485613625195072</v>
      </c>
      <c r="I133" s="102">
        <f t="shared" si="131"/>
        <v>54.497668816287671</v>
      </c>
      <c r="J133" s="101">
        <f t="shared" si="132"/>
        <v>67.399623515422221</v>
      </c>
      <c r="K133" s="101">
        <f t="shared" si="133"/>
        <v>140.24580550314624</v>
      </c>
      <c r="L133" s="11">
        <f t="shared" si="134"/>
        <v>2459838.590277778</v>
      </c>
      <c r="M133" s="108">
        <f t="shared" si="135"/>
        <v>0.22706612670165599</v>
      </c>
      <c r="N133" s="11">
        <f t="shared" si="136"/>
        <v>37.249386159237474</v>
      </c>
      <c r="O133" s="5">
        <f t="shared" si="137"/>
        <v>0.1609709016208285</v>
      </c>
      <c r="P133" s="11">
        <f t="shared" si="138"/>
        <v>18143.802406205821</v>
      </c>
      <c r="Q133" s="6">
        <f t="shared" si="139"/>
        <v>2.2804725489163356</v>
      </c>
      <c r="R133" s="13">
        <f t="shared" si="140"/>
        <v>4.392866656070809</v>
      </c>
      <c r="S133" s="13">
        <f t="shared" si="141"/>
        <v>4.2398968194196467</v>
      </c>
      <c r="T133" s="13">
        <f t="shared" si="142"/>
        <v>0.21085976524630801</v>
      </c>
      <c r="U133" s="13">
        <f t="shared" si="143"/>
        <v>0.2971509221000937</v>
      </c>
      <c r="V133" s="13">
        <f t="shared" si="144"/>
        <v>-8.2689338735929852</v>
      </c>
      <c r="W133" s="8">
        <f t="shared" si="145"/>
        <v>407.89603713163478</v>
      </c>
      <c r="X133" s="13">
        <f t="shared" si="146"/>
        <v>1.0993736402862073</v>
      </c>
      <c r="Y133" s="11">
        <f t="shared" si="147"/>
        <v>62.989469696333209</v>
      </c>
      <c r="Z133" s="13">
        <f t="shared" si="148"/>
        <v>2.8267061022860775E-2</v>
      </c>
      <c r="AA133" s="13">
        <f t="shared" si="149"/>
        <v>0.45397282018399904</v>
      </c>
      <c r="AB133" s="13">
        <f t="shared" si="150"/>
        <v>0.89056715894267158</v>
      </c>
      <c r="AC133" s="13">
        <f t="shared" si="151"/>
        <v>2.8263296816984557E-2</v>
      </c>
      <c r="AD133" s="13">
        <f t="shared" si="152"/>
        <v>0.8058564324682963</v>
      </c>
      <c r="AE133" s="13">
        <f t="shared" si="153"/>
        <v>0.38013693425350931</v>
      </c>
      <c r="AF133" s="13">
        <f t="shared" si="154"/>
        <v>0.92493021964705158</v>
      </c>
      <c r="AG133" s="11">
        <f t="shared" si="155"/>
        <v>22.342164936771631</v>
      </c>
      <c r="AH133" s="13">
        <f t="shared" si="156"/>
        <v>4.040373975595104</v>
      </c>
      <c r="AI133" s="11">
        <f t="shared" si="157"/>
        <v>336.6437765253109</v>
      </c>
      <c r="AJ133" s="6">
        <f t="shared" si="158"/>
        <v>0.92079201286565115</v>
      </c>
      <c r="AK133" s="13">
        <f t="shared" si="159"/>
        <v>55.012469450766538</v>
      </c>
      <c r="AL133" s="6">
        <f t="shared" si="160"/>
        <v>0.52685582557146604</v>
      </c>
      <c r="AM133" s="6">
        <f t="shared" si="161"/>
        <v>54.485613625195072</v>
      </c>
      <c r="AN133" s="11">
        <f t="shared" si="162"/>
        <v>175.02183540719307</v>
      </c>
      <c r="AO133" s="6">
        <f t="shared" si="163"/>
        <v>173.21725828112633</v>
      </c>
      <c r="AP133" s="6">
        <f t="shared" si="164"/>
        <v>110.21935472970659</v>
      </c>
      <c r="AQ133" s="8">
        <f t="shared" si="165"/>
        <v>69.635425306216632</v>
      </c>
      <c r="AR133" s="109">
        <f t="shared" si="166"/>
        <v>-0.39644656940697226</v>
      </c>
      <c r="AS133" s="109">
        <f t="shared" si="167"/>
        <v>0.47660421339867531</v>
      </c>
      <c r="AT133" s="109">
        <f t="shared" si="168"/>
        <v>320.24580550314624</v>
      </c>
      <c r="AU133" s="10">
        <f t="shared" si="169"/>
        <v>396833.70102741761</v>
      </c>
      <c r="AV133" s="8">
        <f t="shared" si="170"/>
        <v>30.111611345658815</v>
      </c>
      <c r="AW133" s="12"/>
      <c r="AX133" s="110">
        <f t="shared" si="171"/>
        <v>140.19999999999999</v>
      </c>
      <c r="AY133" s="111">
        <f t="shared" si="172"/>
        <v>0</v>
      </c>
      <c r="AZ133" s="12"/>
      <c r="BA133" s="14">
        <f t="shared" ref="BA133:BA196" si="179">ROUND(I133,1)</f>
        <v>54.5</v>
      </c>
      <c r="BB133" s="112">
        <f t="shared" si="173"/>
        <v>0</v>
      </c>
      <c r="BC133" s="112">
        <f t="shared" si="174"/>
        <v>0</v>
      </c>
      <c r="BD133" s="12"/>
      <c r="BE133" s="111">
        <f t="shared" si="175"/>
        <v>0</v>
      </c>
      <c r="BF133" s="12"/>
    </row>
    <row r="134" spans="1:58">
      <c r="A134">
        <f t="shared" si="128"/>
        <v>2</v>
      </c>
      <c r="B134" s="106">
        <v>9.0972222222222204E-2</v>
      </c>
      <c r="C134" s="6">
        <f t="shared" si="129"/>
        <v>2.1833333333333327</v>
      </c>
      <c r="D134" s="7">
        <f t="shared" si="176"/>
        <v>16</v>
      </c>
      <c r="E134" s="7">
        <f t="shared" si="177"/>
        <v>9</v>
      </c>
      <c r="F134" s="7">
        <f t="shared" si="178"/>
        <v>2022</v>
      </c>
      <c r="G134" s="12"/>
      <c r="H134" s="101">
        <f t="shared" si="130"/>
        <v>54.583041088200801</v>
      </c>
      <c r="I134" s="102">
        <f t="shared" si="131"/>
        <v>54.595053013306931</v>
      </c>
      <c r="J134" s="101">
        <f t="shared" si="132"/>
        <v>67.393226695023657</v>
      </c>
      <c r="K134" s="101">
        <f t="shared" si="133"/>
        <v>140.59844882137088</v>
      </c>
      <c r="L134" s="11">
        <f t="shared" si="134"/>
        <v>2459838.5909722224</v>
      </c>
      <c r="M134" s="108">
        <f t="shared" si="135"/>
        <v>0.22706614571450753</v>
      </c>
      <c r="N134" s="11">
        <f t="shared" si="136"/>
        <v>37.500070621725172</v>
      </c>
      <c r="O134" s="5">
        <f t="shared" si="137"/>
        <v>0.16099631905075285</v>
      </c>
      <c r="P134" s="11">
        <f t="shared" si="138"/>
        <v>18141.457617058295</v>
      </c>
      <c r="Q134" s="6">
        <f t="shared" si="139"/>
        <v>2.2806309010901966</v>
      </c>
      <c r="R134" s="13">
        <f t="shared" si="140"/>
        <v>4.3928786018824848</v>
      </c>
      <c r="S134" s="13">
        <f t="shared" si="141"/>
        <v>4.2400445754592786</v>
      </c>
      <c r="T134" s="13">
        <f t="shared" si="142"/>
        <v>0.21102010948636066</v>
      </c>
      <c r="U134" s="13">
        <f t="shared" si="143"/>
        <v>0.29730047303027402</v>
      </c>
      <c r="V134" s="13">
        <f t="shared" si="144"/>
        <v>-8.2690690414321963</v>
      </c>
      <c r="W134" s="8">
        <f t="shared" si="145"/>
        <v>407.85930130387976</v>
      </c>
      <c r="X134" s="13">
        <f t="shared" si="146"/>
        <v>1.0995219748498739</v>
      </c>
      <c r="Y134" s="11">
        <f t="shared" si="147"/>
        <v>62.997968640787221</v>
      </c>
      <c r="Z134" s="13">
        <f t="shared" si="148"/>
        <v>2.8279721952475904E-2</v>
      </c>
      <c r="AA134" s="13">
        <f t="shared" si="149"/>
        <v>0.45384055079566826</v>
      </c>
      <c r="AB134" s="13">
        <f t="shared" si="150"/>
        <v>0.89063417010193224</v>
      </c>
      <c r="AC134" s="13">
        <f t="shared" si="151"/>
        <v>2.8275952686460201E-2</v>
      </c>
      <c r="AD134" s="13">
        <f t="shared" si="152"/>
        <v>0.80591288175687714</v>
      </c>
      <c r="AE134" s="13">
        <f t="shared" si="153"/>
        <v>0.3801751983912291</v>
      </c>
      <c r="AF134" s="13">
        <f t="shared" si="154"/>
        <v>0.92491449254954894</v>
      </c>
      <c r="AG134" s="11">
        <f t="shared" si="155"/>
        <v>22.344535269354989</v>
      </c>
      <c r="AH134" s="13">
        <f t="shared" si="156"/>
        <v>4.0409643217531039</v>
      </c>
      <c r="AI134" s="11">
        <f t="shared" si="157"/>
        <v>336.8856057954286</v>
      </c>
      <c r="AJ134" s="6">
        <f t="shared" si="158"/>
        <v>0.92078536025447355</v>
      </c>
      <c r="AK134" s="13">
        <f t="shared" si="159"/>
        <v>55.108628954603901</v>
      </c>
      <c r="AL134" s="6">
        <f t="shared" si="160"/>
        <v>0.52558786640309962</v>
      </c>
      <c r="AM134" s="6">
        <f t="shared" si="161"/>
        <v>54.583041088200801</v>
      </c>
      <c r="AN134" s="11">
        <f t="shared" si="162"/>
        <v>175.02251988448916</v>
      </c>
      <c r="AO134" s="6">
        <f t="shared" si="163"/>
        <v>173.21793520405842</v>
      </c>
      <c r="AP134" s="6">
        <f t="shared" si="164"/>
        <v>110.21152870386743</v>
      </c>
      <c r="AQ134" s="8">
        <f t="shared" si="165"/>
        <v>69.643244027803163</v>
      </c>
      <c r="AR134" s="109">
        <f t="shared" si="166"/>
        <v>-0.39256818753740164</v>
      </c>
      <c r="AS134" s="109">
        <f t="shared" si="167"/>
        <v>0.47789395408019553</v>
      </c>
      <c r="AT134" s="109">
        <f t="shared" si="168"/>
        <v>320.59844882137088</v>
      </c>
      <c r="AU134" s="10">
        <f t="shared" si="169"/>
        <v>396836.61333284882</v>
      </c>
      <c r="AV134" s="8">
        <f t="shared" si="170"/>
        <v>30.111390373800244</v>
      </c>
      <c r="AW134" s="12"/>
      <c r="AX134" s="110">
        <f t="shared" si="171"/>
        <v>140.6</v>
      </c>
      <c r="AY134" s="111">
        <f t="shared" si="172"/>
        <v>0</v>
      </c>
      <c r="AZ134" s="12"/>
      <c r="BA134" s="14">
        <f t="shared" si="179"/>
        <v>54.6</v>
      </c>
      <c r="BB134" s="112">
        <f t="shared" si="173"/>
        <v>0</v>
      </c>
      <c r="BC134" s="112">
        <f t="shared" si="174"/>
        <v>0</v>
      </c>
      <c r="BD134" s="12"/>
      <c r="BE134" s="111">
        <f t="shared" si="175"/>
        <v>0</v>
      </c>
      <c r="BF134" s="12"/>
    </row>
    <row r="135" spans="1:58">
      <c r="A135">
        <f t="shared" si="128"/>
        <v>2</v>
      </c>
      <c r="B135" s="106">
        <v>9.1666666666666702E-2</v>
      </c>
      <c r="C135" s="6">
        <f t="shared" si="129"/>
        <v>2.2000000000000011</v>
      </c>
      <c r="D135" s="7">
        <f t="shared" si="176"/>
        <v>16</v>
      </c>
      <c r="E135" s="7">
        <f t="shared" si="177"/>
        <v>9</v>
      </c>
      <c r="F135" s="7">
        <f t="shared" si="178"/>
        <v>2022</v>
      </c>
      <c r="G135" s="12"/>
      <c r="H135" s="101">
        <f t="shared" si="130"/>
        <v>54.679760532845862</v>
      </c>
      <c r="I135" s="102">
        <f t="shared" si="131"/>
        <v>54.691729608400081</v>
      </c>
      <c r="J135" s="101">
        <f t="shared" si="132"/>
        <v>67.386829653375329</v>
      </c>
      <c r="K135" s="101">
        <f t="shared" si="133"/>
        <v>140.95251201264097</v>
      </c>
      <c r="L135" s="11">
        <f t="shared" si="134"/>
        <v>2459838.5916666668</v>
      </c>
      <c r="M135" s="108">
        <f t="shared" si="135"/>
        <v>0.2270661647273591</v>
      </c>
      <c r="N135" s="11">
        <f t="shared" si="136"/>
        <v>37.750755084212869</v>
      </c>
      <c r="O135" s="5">
        <f t="shared" si="137"/>
        <v>0.16102173648067719</v>
      </c>
      <c r="P135" s="11">
        <f t="shared" si="138"/>
        <v>18139.112377967438</v>
      </c>
      <c r="Q135" s="6">
        <f t="shared" si="139"/>
        <v>2.2807892532640572</v>
      </c>
      <c r="R135" s="13">
        <f t="shared" si="140"/>
        <v>4.3928905476942059</v>
      </c>
      <c r="S135" s="13">
        <f t="shared" si="141"/>
        <v>4.2401923314992676</v>
      </c>
      <c r="T135" s="13">
        <f t="shared" si="142"/>
        <v>0.21118045372641328</v>
      </c>
      <c r="U135" s="13">
        <f t="shared" si="143"/>
        <v>0.29745002169527895</v>
      </c>
      <c r="V135" s="13">
        <f t="shared" si="144"/>
        <v>-8.2692042092721216</v>
      </c>
      <c r="W135" s="8">
        <f t="shared" si="145"/>
        <v>407.82255991303424</v>
      </c>
      <c r="X135" s="13">
        <f t="shared" si="146"/>
        <v>1.0996703072321536</v>
      </c>
      <c r="Y135" s="11">
        <f t="shared" si="147"/>
        <v>63.006467460256971</v>
      </c>
      <c r="Z135" s="13">
        <f t="shared" si="148"/>
        <v>2.82923820724022E-2</v>
      </c>
      <c r="AA135" s="13">
        <f t="shared" si="149"/>
        <v>0.45370827339665892</v>
      </c>
      <c r="AB135" s="13">
        <f t="shared" si="150"/>
        <v>0.89070116050415005</v>
      </c>
      <c r="AC135" s="13">
        <f t="shared" si="151"/>
        <v>2.8288607742038441E-2</v>
      </c>
      <c r="AD135" s="13">
        <f t="shared" si="152"/>
        <v>0.80596931232453095</v>
      </c>
      <c r="AE135" s="13">
        <f t="shared" si="153"/>
        <v>0.38021345352649649</v>
      </c>
      <c r="AF135" s="13">
        <f t="shared" si="154"/>
        <v>0.92489876730237597</v>
      </c>
      <c r="AG135" s="11">
        <f t="shared" si="155"/>
        <v>22.346905084560433</v>
      </c>
      <c r="AH135" s="13">
        <f t="shared" si="156"/>
        <v>4.0415546788758538</v>
      </c>
      <c r="AI135" s="11">
        <f t="shared" si="157"/>
        <v>337.12743490107505</v>
      </c>
      <c r="AJ135" s="6">
        <f t="shared" si="158"/>
        <v>0.92077870882379742</v>
      </c>
      <c r="AK135" s="13">
        <f t="shared" si="159"/>
        <v>55.20408820076053</v>
      </c>
      <c r="AL135" s="6">
        <f t="shared" si="160"/>
        <v>0.52432766791467156</v>
      </c>
      <c r="AM135" s="6">
        <f t="shared" si="161"/>
        <v>54.679760532845862</v>
      </c>
      <c r="AN135" s="11">
        <f t="shared" si="162"/>
        <v>175.02320436178525</v>
      </c>
      <c r="AO135" s="6">
        <f t="shared" si="163"/>
        <v>173.21861212724275</v>
      </c>
      <c r="AP135" s="6">
        <f t="shared" si="164"/>
        <v>110.20370280631242</v>
      </c>
      <c r="AQ135" s="8">
        <f t="shared" si="165"/>
        <v>69.651062623935758</v>
      </c>
      <c r="AR135" s="109">
        <f t="shared" si="166"/>
        <v>-0.3886828149359679</v>
      </c>
      <c r="AS135" s="109">
        <f t="shared" si="167"/>
        <v>0.4791707181758651</v>
      </c>
      <c r="AT135" s="109">
        <f t="shared" si="168"/>
        <v>320.95251201264097</v>
      </c>
      <c r="AU135" s="10">
        <f t="shared" si="169"/>
        <v>396839.52519227716</v>
      </c>
      <c r="AV135" s="8">
        <f t="shared" si="170"/>
        <v>30.111169439024565</v>
      </c>
      <c r="AW135" s="12"/>
      <c r="AX135" s="110">
        <f t="shared" si="171"/>
        <v>141</v>
      </c>
      <c r="AY135" s="111">
        <f t="shared" si="172"/>
        <v>0</v>
      </c>
      <c r="AZ135" s="12"/>
      <c r="BA135" s="14">
        <f t="shared" si="179"/>
        <v>54.7</v>
      </c>
      <c r="BB135" s="112">
        <f t="shared" si="173"/>
        <v>0</v>
      </c>
      <c r="BC135" s="112">
        <f t="shared" si="174"/>
        <v>0</v>
      </c>
      <c r="BD135" s="12"/>
      <c r="BE135" s="111">
        <f t="shared" si="175"/>
        <v>0</v>
      </c>
      <c r="BF135" s="12"/>
    </row>
    <row r="136" spans="1:58">
      <c r="A136">
        <f t="shared" si="128"/>
        <v>2</v>
      </c>
      <c r="B136" s="106">
        <v>9.2361111111111102E-2</v>
      </c>
      <c r="C136" s="6">
        <f t="shared" si="129"/>
        <v>2.2166666666666663</v>
      </c>
      <c r="D136" s="7">
        <f t="shared" si="176"/>
        <v>16</v>
      </c>
      <c r="E136" s="7">
        <f t="shared" si="177"/>
        <v>9</v>
      </c>
      <c r="F136" s="7">
        <f t="shared" si="178"/>
        <v>2022</v>
      </c>
      <c r="G136" s="12"/>
      <c r="H136" s="101">
        <f t="shared" si="130"/>
        <v>54.775765441264163</v>
      </c>
      <c r="I136" s="102">
        <f t="shared" si="131"/>
        <v>54.787692083752503</v>
      </c>
      <c r="J136" s="101">
        <f t="shared" si="132"/>
        <v>67.380432390571514</v>
      </c>
      <c r="K136" s="101">
        <f t="shared" si="133"/>
        <v>141.307996689839</v>
      </c>
      <c r="L136" s="11">
        <f t="shared" si="134"/>
        <v>2459838.5923611112</v>
      </c>
      <c r="M136" s="108">
        <f t="shared" si="135"/>
        <v>0.22706618374021065</v>
      </c>
      <c r="N136" s="11">
        <f t="shared" si="136"/>
        <v>38.001439546234906</v>
      </c>
      <c r="O136" s="5">
        <f t="shared" si="137"/>
        <v>0.16104715391065838</v>
      </c>
      <c r="P136" s="11">
        <f t="shared" si="138"/>
        <v>18136.766689044114</v>
      </c>
      <c r="Q136" s="6">
        <f t="shared" si="139"/>
        <v>2.2809476054375608</v>
      </c>
      <c r="R136" s="13">
        <f t="shared" si="140"/>
        <v>4.3929024935058818</v>
      </c>
      <c r="S136" s="13">
        <f t="shared" si="141"/>
        <v>4.2403400875392574</v>
      </c>
      <c r="T136" s="13">
        <f t="shared" si="142"/>
        <v>0.21134079796610877</v>
      </c>
      <c r="U136" s="13">
        <f t="shared" si="143"/>
        <v>0.29759956809522747</v>
      </c>
      <c r="V136" s="13">
        <f t="shared" si="144"/>
        <v>-8.2693393771124057</v>
      </c>
      <c r="W136" s="8">
        <f t="shared" si="145"/>
        <v>407.78581296015744</v>
      </c>
      <c r="X136" s="13">
        <f t="shared" si="146"/>
        <v>1.0998186374339411</v>
      </c>
      <c r="Y136" s="11">
        <f t="shared" si="147"/>
        <v>63.014966154793719</v>
      </c>
      <c r="Z136" s="13">
        <f t="shared" si="148"/>
        <v>2.8305041382394622E-2</v>
      </c>
      <c r="AA136" s="13">
        <f t="shared" si="149"/>
        <v>0.45357598798960158</v>
      </c>
      <c r="AB136" s="13">
        <f t="shared" si="150"/>
        <v>0.89076813014914247</v>
      </c>
      <c r="AC136" s="13">
        <f t="shared" si="151"/>
        <v>2.8301261983473176E-2</v>
      </c>
      <c r="AD136" s="13">
        <f t="shared" si="152"/>
        <v>0.80602572417118823</v>
      </c>
      <c r="AE136" s="13">
        <f t="shared" si="153"/>
        <v>0.38025169965901329</v>
      </c>
      <c r="AF136" s="13">
        <f t="shared" si="154"/>
        <v>0.92488304390686693</v>
      </c>
      <c r="AG136" s="11">
        <f t="shared" si="155"/>
        <v>22.34927438234714</v>
      </c>
      <c r="AH136" s="13">
        <f t="shared" si="156"/>
        <v>4.0421450469648645</v>
      </c>
      <c r="AI136" s="11">
        <f t="shared" si="157"/>
        <v>337.36926384176195</v>
      </c>
      <c r="AJ136" s="6">
        <f t="shared" si="158"/>
        <v>0.92077205857378019</v>
      </c>
      <c r="AK136" s="13">
        <f t="shared" si="159"/>
        <v>55.298840791104119</v>
      </c>
      <c r="AL136" s="6">
        <f t="shared" si="160"/>
        <v>0.52307534983995652</v>
      </c>
      <c r="AM136" s="6">
        <f t="shared" si="161"/>
        <v>54.775765441264163</v>
      </c>
      <c r="AN136" s="11">
        <f t="shared" si="162"/>
        <v>175.02388883907952</v>
      </c>
      <c r="AO136" s="6">
        <f t="shared" si="163"/>
        <v>173.21928905067747</v>
      </c>
      <c r="AP136" s="6">
        <f t="shared" si="164"/>
        <v>110.19587703699209</v>
      </c>
      <c r="AQ136" s="8">
        <f t="shared" si="165"/>
        <v>69.658881094663869</v>
      </c>
      <c r="AR136" s="109">
        <f t="shared" si="166"/>
        <v>-0.38479052084032173</v>
      </c>
      <c r="AS136" s="109">
        <f t="shared" si="167"/>
        <v>0.48043448244028675</v>
      </c>
      <c r="AT136" s="109">
        <f t="shared" si="168"/>
        <v>321.307996689839</v>
      </c>
      <c r="AU136" s="10">
        <f t="shared" si="169"/>
        <v>396842.4366056064</v>
      </c>
      <c r="AV136" s="8">
        <f t="shared" si="170"/>
        <v>30.110948541337528</v>
      </c>
      <c r="AW136" s="12"/>
      <c r="AX136" s="110">
        <f t="shared" si="171"/>
        <v>141.30000000000001</v>
      </c>
      <c r="AY136" s="111">
        <f t="shared" si="172"/>
        <v>0</v>
      </c>
      <c r="AZ136" s="12"/>
      <c r="BA136" s="14">
        <f t="shared" si="179"/>
        <v>54.8</v>
      </c>
      <c r="BB136" s="112">
        <f t="shared" si="173"/>
        <v>0</v>
      </c>
      <c r="BC136" s="112">
        <f t="shared" si="174"/>
        <v>0</v>
      </c>
      <c r="BD136" s="12"/>
      <c r="BE136" s="111">
        <f t="shared" si="175"/>
        <v>0</v>
      </c>
      <c r="BF136" s="12"/>
    </row>
    <row r="137" spans="1:58">
      <c r="A137">
        <f t="shared" si="128"/>
        <v>2</v>
      </c>
      <c r="B137" s="106">
        <v>9.30555555555556E-2</v>
      </c>
      <c r="C137" s="6">
        <f t="shared" si="129"/>
        <v>2.2333333333333343</v>
      </c>
      <c r="D137" s="7">
        <f t="shared" si="176"/>
        <v>16</v>
      </c>
      <c r="E137" s="7">
        <f t="shared" si="177"/>
        <v>9</v>
      </c>
      <c r="F137" s="7">
        <f t="shared" si="178"/>
        <v>2022</v>
      </c>
      <c r="G137" s="12"/>
      <c r="H137" s="101">
        <f t="shared" si="130"/>
        <v>54.871049276674533</v>
      </c>
      <c r="I137" s="102">
        <f t="shared" si="131"/>
        <v>54.882933902662479</v>
      </c>
      <c r="J137" s="101">
        <f t="shared" si="132"/>
        <v>67.37403490676283</v>
      </c>
      <c r="K137" s="101">
        <f t="shared" si="133"/>
        <v>141.66490423171786</v>
      </c>
      <c r="L137" s="11">
        <f t="shared" si="134"/>
        <v>2459838.5930555556</v>
      </c>
      <c r="M137" s="108">
        <f t="shared" si="135"/>
        <v>0.22706620275306219</v>
      </c>
      <c r="N137" s="11">
        <f t="shared" si="136"/>
        <v>38.252124008722603</v>
      </c>
      <c r="O137" s="5">
        <f t="shared" si="137"/>
        <v>0.16107257134058273</v>
      </c>
      <c r="P137" s="11">
        <f t="shared" si="138"/>
        <v>18134.420550384595</v>
      </c>
      <c r="Q137" s="6">
        <f t="shared" si="139"/>
        <v>2.2811059576110644</v>
      </c>
      <c r="R137" s="13">
        <f t="shared" si="140"/>
        <v>4.3929144393175799</v>
      </c>
      <c r="S137" s="13">
        <f t="shared" si="141"/>
        <v>4.2404878435788893</v>
      </c>
      <c r="T137" s="13">
        <f t="shared" si="142"/>
        <v>0.2115011422061614</v>
      </c>
      <c r="U137" s="13">
        <f t="shared" si="143"/>
        <v>0.29774911223124306</v>
      </c>
      <c r="V137" s="13">
        <f t="shared" si="144"/>
        <v>-8.2694745449516169</v>
      </c>
      <c r="W137" s="8">
        <f t="shared" si="145"/>
        <v>407.74906044664175</v>
      </c>
      <c r="X137" s="13">
        <f t="shared" si="146"/>
        <v>1.0999669654549888</v>
      </c>
      <c r="Y137" s="11">
        <f t="shared" si="147"/>
        <v>63.023464724383281</v>
      </c>
      <c r="Z137" s="13">
        <f t="shared" si="148"/>
        <v>2.8317699882296002E-2</v>
      </c>
      <c r="AA137" s="13">
        <f t="shared" si="149"/>
        <v>0.45344369457814293</v>
      </c>
      <c r="AB137" s="13">
        <f t="shared" si="150"/>
        <v>0.89083507903620684</v>
      </c>
      <c r="AC137" s="13">
        <f t="shared" si="151"/>
        <v>2.8313915410606141E-2</v>
      </c>
      <c r="AD137" s="13">
        <f t="shared" si="152"/>
        <v>0.80608211729626733</v>
      </c>
      <c r="AE137" s="13">
        <f t="shared" si="153"/>
        <v>0.38028993678835454</v>
      </c>
      <c r="AF137" s="13">
        <f t="shared" si="154"/>
        <v>0.92486732236440772</v>
      </c>
      <c r="AG137" s="11">
        <f t="shared" si="155"/>
        <v>22.351643162666463</v>
      </c>
      <c r="AH137" s="13">
        <f t="shared" si="156"/>
        <v>4.0427354260169475</v>
      </c>
      <c r="AI137" s="11">
        <f t="shared" si="157"/>
        <v>337.61109261846838</v>
      </c>
      <c r="AJ137" s="6">
        <f t="shared" si="158"/>
        <v>0.92076540950455588</v>
      </c>
      <c r="AK137" s="13">
        <f t="shared" si="159"/>
        <v>55.392880308829888</v>
      </c>
      <c r="AL137" s="6">
        <f t="shared" si="160"/>
        <v>0.5218310321553552</v>
      </c>
      <c r="AM137" s="6">
        <f t="shared" si="161"/>
        <v>54.871049276674533</v>
      </c>
      <c r="AN137" s="11">
        <f t="shared" si="162"/>
        <v>175.02457331637379</v>
      </c>
      <c r="AO137" s="6">
        <f t="shared" si="163"/>
        <v>173.21996597436447</v>
      </c>
      <c r="AP137" s="6">
        <f t="shared" si="164"/>
        <v>110.1880513959259</v>
      </c>
      <c r="AQ137" s="8">
        <f t="shared" si="165"/>
        <v>69.666699439968042</v>
      </c>
      <c r="AR137" s="109">
        <f t="shared" si="166"/>
        <v>-0.38089137458755534</v>
      </c>
      <c r="AS137" s="109">
        <f t="shared" si="167"/>
        <v>0.48168522386775497</v>
      </c>
      <c r="AT137" s="109">
        <f t="shared" si="168"/>
        <v>321.66490423171786</v>
      </c>
      <c r="AU137" s="10">
        <f t="shared" si="169"/>
        <v>396845.34757275059</v>
      </c>
      <c r="AV137" s="8">
        <f t="shared" si="170"/>
        <v>30.110727680744077</v>
      </c>
      <c r="AW137" s="12"/>
      <c r="AX137" s="110">
        <f t="shared" si="171"/>
        <v>141.69999999999999</v>
      </c>
      <c r="AY137" s="111">
        <f t="shared" si="172"/>
        <v>0</v>
      </c>
      <c r="AZ137" s="12"/>
      <c r="BA137" s="14">
        <f t="shared" si="179"/>
        <v>54.9</v>
      </c>
      <c r="BB137" s="112">
        <f t="shared" si="173"/>
        <v>0</v>
      </c>
      <c r="BC137" s="112">
        <f t="shared" si="174"/>
        <v>0</v>
      </c>
      <c r="BD137" s="12"/>
      <c r="BE137" s="111">
        <f t="shared" si="175"/>
        <v>0</v>
      </c>
      <c r="BF137" s="12"/>
    </row>
    <row r="138" spans="1:58">
      <c r="A138">
        <f t="shared" si="128"/>
        <v>2</v>
      </c>
      <c r="B138" s="106">
        <v>9.375E-2</v>
      </c>
      <c r="C138" s="6">
        <f t="shared" si="129"/>
        <v>2.25</v>
      </c>
      <c r="D138" s="7">
        <f t="shared" si="176"/>
        <v>16</v>
      </c>
      <c r="E138" s="7">
        <f t="shared" si="177"/>
        <v>9</v>
      </c>
      <c r="F138" s="7">
        <f t="shared" si="178"/>
        <v>2022</v>
      </c>
      <c r="G138" s="12"/>
      <c r="H138" s="101">
        <f t="shared" si="130"/>
        <v>54.965605483315649</v>
      </c>
      <c r="I138" s="102">
        <f t="shared" si="131"/>
        <v>54.977448509476091</v>
      </c>
      <c r="J138" s="101">
        <f t="shared" si="132"/>
        <v>67.367637202048229</v>
      </c>
      <c r="K138" s="101">
        <f t="shared" si="133"/>
        <v>142.02323577296966</v>
      </c>
      <c r="L138" s="11">
        <f t="shared" si="134"/>
        <v>2459838.59375</v>
      </c>
      <c r="M138" s="108">
        <f t="shared" si="135"/>
        <v>0.22706622176591376</v>
      </c>
      <c r="N138" s="11">
        <f t="shared" si="136"/>
        <v>38.502808471210301</v>
      </c>
      <c r="O138" s="5">
        <f t="shared" si="137"/>
        <v>0.16109798877050707</v>
      </c>
      <c r="P138" s="11">
        <f t="shared" si="138"/>
        <v>18132.073962085095</v>
      </c>
      <c r="Q138" s="6">
        <f t="shared" si="139"/>
        <v>2.2812643097852825</v>
      </c>
      <c r="R138" s="13">
        <f t="shared" si="140"/>
        <v>4.3929263851292779</v>
      </c>
      <c r="S138" s="13">
        <f t="shared" si="141"/>
        <v>4.2406355996188783</v>
      </c>
      <c r="T138" s="13">
        <f t="shared" si="142"/>
        <v>0.21166148644621402</v>
      </c>
      <c r="U138" s="13">
        <f t="shared" si="143"/>
        <v>0.29789865410337374</v>
      </c>
      <c r="V138" s="13">
        <f t="shared" si="144"/>
        <v>-8.2696097127915422</v>
      </c>
      <c r="W138" s="8">
        <f t="shared" si="145"/>
        <v>407.71230237293622</v>
      </c>
      <c r="X138" s="13">
        <f t="shared" si="146"/>
        <v>1.1001152912961205</v>
      </c>
      <c r="Y138" s="11">
        <f t="shared" si="147"/>
        <v>63.031963169072853</v>
      </c>
      <c r="Z138" s="13">
        <f t="shared" si="148"/>
        <v>2.8330357571852316E-2</v>
      </c>
      <c r="AA138" s="13">
        <f t="shared" si="149"/>
        <v>0.45331139316497654</v>
      </c>
      <c r="AB138" s="13">
        <f t="shared" si="150"/>
        <v>0.89090200716512924</v>
      </c>
      <c r="AC138" s="13">
        <f t="shared" si="151"/>
        <v>2.8326568023182258E-2</v>
      </c>
      <c r="AD138" s="13">
        <f t="shared" si="152"/>
        <v>0.80613849169967311</v>
      </c>
      <c r="AE138" s="13">
        <f t="shared" si="153"/>
        <v>0.38032816491420129</v>
      </c>
      <c r="AF138" s="13">
        <f t="shared" si="154"/>
        <v>0.92485160267634081</v>
      </c>
      <c r="AG138" s="11">
        <f t="shared" si="155"/>
        <v>22.354011425476287</v>
      </c>
      <c r="AH138" s="13">
        <f t="shared" si="156"/>
        <v>4.0433258160333256</v>
      </c>
      <c r="AI138" s="11">
        <f t="shared" si="157"/>
        <v>337.85292123071042</v>
      </c>
      <c r="AJ138" s="6">
        <f t="shared" si="158"/>
        <v>0.92075876161623582</v>
      </c>
      <c r="AK138" s="13">
        <f t="shared" si="159"/>
        <v>55.486200318390864</v>
      </c>
      <c r="AL138" s="6">
        <f t="shared" si="160"/>
        <v>0.52059483507521331</v>
      </c>
      <c r="AM138" s="6">
        <f t="shared" si="161"/>
        <v>54.965605483315649</v>
      </c>
      <c r="AN138" s="11">
        <f t="shared" si="162"/>
        <v>175.02525779366806</v>
      </c>
      <c r="AO138" s="6">
        <f t="shared" si="163"/>
        <v>173.22064289830365</v>
      </c>
      <c r="AP138" s="6">
        <f t="shared" si="164"/>
        <v>110.18022588307015</v>
      </c>
      <c r="AQ138" s="8">
        <f t="shared" si="165"/>
        <v>69.674517659891933</v>
      </c>
      <c r="AR138" s="109">
        <f t="shared" si="166"/>
        <v>-0.37698544566013276</v>
      </c>
      <c r="AS138" s="109">
        <f t="shared" si="167"/>
        <v>0.48292291967681306</v>
      </c>
      <c r="AT138" s="109">
        <f t="shared" si="168"/>
        <v>322.02323577296966</v>
      </c>
      <c r="AU138" s="10">
        <f t="shared" si="169"/>
        <v>396848.25809363346</v>
      </c>
      <c r="AV138" s="8">
        <f t="shared" si="170"/>
        <v>30.110506857248446</v>
      </c>
      <c r="AW138" s="12"/>
      <c r="AX138" s="110">
        <f t="shared" si="171"/>
        <v>142</v>
      </c>
      <c r="AY138" s="111">
        <f t="shared" si="172"/>
        <v>0</v>
      </c>
      <c r="AZ138" s="12"/>
      <c r="BA138" s="14">
        <f t="shared" si="179"/>
        <v>55</v>
      </c>
      <c r="BB138" s="112">
        <f t="shared" si="173"/>
        <v>0</v>
      </c>
      <c r="BC138" s="112">
        <f t="shared" si="174"/>
        <v>0</v>
      </c>
      <c r="BD138" s="12"/>
      <c r="BE138" s="111">
        <f t="shared" si="175"/>
        <v>0</v>
      </c>
      <c r="BF138" s="12"/>
    </row>
    <row r="139" spans="1:58">
      <c r="A139">
        <f t="shared" si="128"/>
        <v>2</v>
      </c>
      <c r="B139" s="106">
        <v>9.44444444444444E-2</v>
      </c>
      <c r="C139" s="6">
        <f t="shared" si="129"/>
        <v>2.2666666666666657</v>
      </c>
      <c r="D139" s="7">
        <f t="shared" si="176"/>
        <v>16</v>
      </c>
      <c r="E139" s="7">
        <f t="shared" si="177"/>
        <v>9</v>
      </c>
      <c r="F139" s="7">
        <f t="shared" si="178"/>
        <v>2022</v>
      </c>
      <c r="G139" s="12"/>
      <c r="H139" s="101">
        <f t="shared" si="130"/>
        <v>55.059427488288762</v>
      </c>
      <c r="I139" s="102">
        <f t="shared" si="131"/>
        <v>55.07122933142918</v>
      </c>
      <c r="J139" s="101">
        <f t="shared" si="132"/>
        <v>67.361239276538498</v>
      </c>
      <c r="K139" s="101">
        <f t="shared" si="133"/>
        <v>142.38299220148548</v>
      </c>
      <c r="L139" s="11">
        <f t="shared" si="134"/>
        <v>2459838.5944444444</v>
      </c>
      <c r="M139" s="108">
        <f t="shared" si="135"/>
        <v>0.2270662407787653</v>
      </c>
      <c r="N139" s="11">
        <f t="shared" si="136"/>
        <v>38.753492933697999</v>
      </c>
      <c r="O139" s="5">
        <f t="shared" si="137"/>
        <v>0.16112340620043142</v>
      </c>
      <c r="P139" s="11">
        <f t="shared" si="138"/>
        <v>18129.726924277104</v>
      </c>
      <c r="Q139" s="6">
        <f t="shared" si="139"/>
        <v>2.2814226619587861</v>
      </c>
      <c r="R139" s="13">
        <f t="shared" si="140"/>
        <v>4.392938330940976</v>
      </c>
      <c r="S139" s="13">
        <f t="shared" si="141"/>
        <v>4.2407833556588681</v>
      </c>
      <c r="T139" s="13">
        <f t="shared" si="142"/>
        <v>0.21182183068626667</v>
      </c>
      <c r="U139" s="13">
        <f t="shared" si="143"/>
        <v>0.29804819371219693</v>
      </c>
      <c r="V139" s="13">
        <f t="shared" si="144"/>
        <v>-8.2697448806314693</v>
      </c>
      <c r="W139" s="8">
        <f t="shared" si="145"/>
        <v>407.67553874018267</v>
      </c>
      <c r="X139" s="13">
        <f t="shared" si="146"/>
        <v>1.1002636149579734</v>
      </c>
      <c r="Y139" s="11">
        <f t="shared" si="147"/>
        <v>63.040461488898949</v>
      </c>
      <c r="Z139" s="13">
        <f t="shared" si="148"/>
        <v>2.8343014450858375E-2</v>
      </c>
      <c r="AA139" s="13">
        <f t="shared" si="149"/>
        <v>0.45317908375296123</v>
      </c>
      <c r="AB139" s="13">
        <f t="shared" si="150"/>
        <v>0.89096891453561045</v>
      </c>
      <c r="AC139" s="13">
        <f t="shared" si="151"/>
        <v>2.8339219820995267E-2</v>
      </c>
      <c r="AD139" s="13">
        <f t="shared" si="152"/>
        <v>0.8061948473812135</v>
      </c>
      <c r="AE139" s="13">
        <f t="shared" si="153"/>
        <v>0.38036638403624523</v>
      </c>
      <c r="AF139" s="13">
        <f t="shared" si="154"/>
        <v>0.92483588484400392</v>
      </c>
      <c r="AG139" s="11">
        <f t="shared" si="155"/>
        <v>22.35637917073517</v>
      </c>
      <c r="AH139" s="13">
        <f t="shared" si="156"/>
        <v>4.0439162170144343</v>
      </c>
      <c r="AI139" s="11">
        <f t="shared" si="157"/>
        <v>338.09474967848149</v>
      </c>
      <c r="AJ139" s="6">
        <f t="shared" si="158"/>
        <v>0.9207521149090131</v>
      </c>
      <c r="AK139" s="13">
        <f t="shared" si="159"/>
        <v>55.578794367311041</v>
      </c>
      <c r="AL139" s="6">
        <f t="shared" si="160"/>
        <v>0.51936687902227918</v>
      </c>
      <c r="AM139" s="6">
        <f t="shared" si="161"/>
        <v>55.059427488288762</v>
      </c>
      <c r="AN139" s="11">
        <f t="shared" si="162"/>
        <v>175.02594227096597</v>
      </c>
      <c r="AO139" s="6">
        <f t="shared" si="163"/>
        <v>173.22131982249871</v>
      </c>
      <c r="AP139" s="6">
        <f t="shared" si="164"/>
        <v>110.1724004983956</v>
      </c>
      <c r="AQ139" s="8">
        <f t="shared" si="165"/>
        <v>69.682335754464773</v>
      </c>
      <c r="AR139" s="109">
        <f t="shared" si="166"/>
        <v>-0.37307280365343509</v>
      </c>
      <c r="AS139" s="109">
        <f t="shared" si="167"/>
        <v>0.48414754732113596</v>
      </c>
      <c r="AT139" s="109">
        <f t="shared" si="168"/>
        <v>322.38299220148548</v>
      </c>
      <c r="AU139" s="10">
        <f t="shared" si="169"/>
        <v>396851.16816814366</v>
      </c>
      <c r="AV139" s="8">
        <f t="shared" si="170"/>
        <v>30.110286070857519</v>
      </c>
      <c r="AW139" s="12"/>
      <c r="AX139" s="110">
        <f t="shared" si="171"/>
        <v>142.4</v>
      </c>
      <c r="AY139" s="111">
        <f t="shared" si="172"/>
        <v>0</v>
      </c>
      <c r="AZ139" s="12"/>
      <c r="BA139" s="14">
        <f t="shared" si="179"/>
        <v>55.1</v>
      </c>
      <c r="BB139" s="112">
        <f t="shared" si="173"/>
        <v>0</v>
      </c>
      <c r="BC139" s="112">
        <f t="shared" si="174"/>
        <v>0</v>
      </c>
      <c r="BD139" s="12"/>
      <c r="BE139" s="111">
        <f t="shared" si="175"/>
        <v>0</v>
      </c>
      <c r="BF139" s="12"/>
    </row>
    <row r="140" spans="1:58">
      <c r="A140">
        <f t="shared" si="128"/>
        <v>2</v>
      </c>
      <c r="B140" s="106">
        <v>9.5138888888888898E-2</v>
      </c>
      <c r="C140" s="6">
        <f t="shared" si="129"/>
        <v>2.2833333333333337</v>
      </c>
      <c r="D140" s="7">
        <f t="shared" si="176"/>
        <v>16</v>
      </c>
      <c r="E140" s="7">
        <f t="shared" si="177"/>
        <v>9</v>
      </c>
      <c r="F140" s="7">
        <f t="shared" si="178"/>
        <v>2022</v>
      </c>
      <c r="G140" s="12"/>
      <c r="H140" s="101">
        <f t="shared" si="130"/>
        <v>55.152508702498587</v>
      </c>
      <c r="I140" s="102">
        <f t="shared" si="131"/>
        <v>55.164269779587819</v>
      </c>
      <c r="J140" s="101">
        <f t="shared" si="132"/>
        <v>67.354841130329234</v>
      </c>
      <c r="K140" s="101">
        <f t="shared" si="133"/>
        <v>142.74417415202288</v>
      </c>
      <c r="L140" s="11">
        <f t="shared" si="134"/>
        <v>2459838.5951388888</v>
      </c>
      <c r="M140" s="108">
        <f t="shared" si="135"/>
        <v>0.22706625979161688</v>
      </c>
      <c r="N140" s="11">
        <f t="shared" si="136"/>
        <v>39.004177396185696</v>
      </c>
      <c r="O140" s="5">
        <f t="shared" si="137"/>
        <v>0.16114882363041261</v>
      </c>
      <c r="P140" s="11">
        <f t="shared" si="138"/>
        <v>18127.379437045533</v>
      </c>
      <c r="Q140" s="6">
        <f t="shared" si="139"/>
        <v>2.2815810141326471</v>
      </c>
      <c r="R140" s="13">
        <f t="shared" si="140"/>
        <v>4.392950276752674</v>
      </c>
      <c r="S140" s="13">
        <f t="shared" si="141"/>
        <v>4.2409311116988571</v>
      </c>
      <c r="T140" s="13">
        <f t="shared" si="142"/>
        <v>0.21198217492631929</v>
      </c>
      <c r="U140" s="13">
        <f t="shared" si="143"/>
        <v>0.29819773105806419</v>
      </c>
      <c r="V140" s="13">
        <f t="shared" si="144"/>
        <v>-8.2698800484713946</v>
      </c>
      <c r="W140" s="8">
        <f t="shared" si="145"/>
        <v>407.638769549367</v>
      </c>
      <c r="X140" s="13">
        <f t="shared" si="146"/>
        <v>1.1004119364413165</v>
      </c>
      <c r="Y140" s="11">
        <f t="shared" si="147"/>
        <v>63.048959683905629</v>
      </c>
      <c r="Z140" s="13">
        <f t="shared" si="148"/>
        <v>2.8355670519088876E-2</v>
      </c>
      <c r="AA140" s="13">
        <f t="shared" si="149"/>
        <v>0.45304676634483843</v>
      </c>
      <c r="AB140" s="13">
        <f t="shared" si="150"/>
        <v>0.89103580114741121</v>
      </c>
      <c r="AC140" s="13">
        <f t="shared" si="151"/>
        <v>2.8351870803818801E-2</v>
      </c>
      <c r="AD140" s="13">
        <f t="shared" si="152"/>
        <v>0.80625118434075871</v>
      </c>
      <c r="AE140" s="13">
        <f t="shared" si="153"/>
        <v>0.3804045941541836</v>
      </c>
      <c r="AF140" s="13">
        <f t="shared" si="154"/>
        <v>0.92482016886873253</v>
      </c>
      <c r="AG140" s="11">
        <f t="shared" si="155"/>
        <v>22.358746398402026</v>
      </c>
      <c r="AH140" s="13">
        <f t="shared" si="156"/>
        <v>4.0445066289612459</v>
      </c>
      <c r="AI140" s="11">
        <f t="shared" si="157"/>
        <v>338.33657796176703</v>
      </c>
      <c r="AJ140" s="6">
        <f t="shared" si="158"/>
        <v>0.92074546938299406</v>
      </c>
      <c r="AK140" s="13">
        <f t="shared" si="159"/>
        <v>55.670655987108205</v>
      </c>
      <c r="AL140" s="6">
        <f t="shared" si="160"/>
        <v>0.51814728460962134</v>
      </c>
      <c r="AM140" s="6">
        <f t="shared" si="161"/>
        <v>55.152508702498587</v>
      </c>
      <c r="AN140" s="11">
        <f t="shared" si="162"/>
        <v>175.02662674826024</v>
      </c>
      <c r="AO140" s="6">
        <f t="shared" si="163"/>
        <v>173.22199674694238</v>
      </c>
      <c r="AP140" s="6">
        <f t="shared" si="164"/>
        <v>110.16457524185448</v>
      </c>
      <c r="AQ140" s="8">
        <f t="shared" si="165"/>
        <v>69.690153723734298</v>
      </c>
      <c r="AR140" s="109">
        <f t="shared" si="166"/>
        <v>-0.36915351828232346</v>
      </c>
      <c r="AS140" s="109">
        <f t="shared" si="167"/>
        <v>0.48535908448733001</v>
      </c>
      <c r="AT140" s="109">
        <f t="shared" si="168"/>
        <v>322.74417415202288</v>
      </c>
      <c r="AU140" s="10">
        <f t="shared" si="169"/>
        <v>396854.07779620693</v>
      </c>
      <c r="AV140" s="8">
        <f t="shared" si="170"/>
        <v>30.11006532157537</v>
      </c>
      <c r="AW140" s="12"/>
      <c r="AX140" s="110">
        <f t="shared" si="171"/>
        <v>142.69999999999999</v>
      </c>
      <c r="AY140" s="111">
        <f t="shared" si="172"/>
        <v>0</v>
      </c>
      <c r="AZ140" s="12"/>
      <c r="BA140" s="14">
        <f t="shared" si="179"/>
        <v>55.2</v>
      </c>
      <c r="BB140" s="112">
        <f t="shared" si="173"/>
        <v>0</v>
      </c>
      <c r="BC140" s="112">
        <f t="shared" si="174"/>
        <v>0</v>
      </c>
      <c r="BD140" s="12"/>
      <c r="BE140" s="111">
        <f t="shared" si="175"/>
        <v>0</v>
      </c>
      <c r="BF140" s="12"/>
    </row>
    <row r="141" spans="1:58">
      <c r="A141">
        <f t="shared" si="128"/>
        <v>2</v>
      </c>
      <c r="B141" s="106">
        <v>9.5833333333333298E-2</v>
      </c>
      <c r="C141" s="6">
        <f t="shared" si="129"/>
        <v>2.2999999999999989</v>
      </c>
      <c r="D141" s="7">
        <f t="shared" si="176"/>
        <v>16</v>
      </c>
      <c r="E141" s="7">
        <f t="shared" si="177"/>
        <v>9</v>
      </c>
      <c r="F141" s="7">
        <f t="shared" si="178"/>
        <v>2022</v>
      </c>
      <c r="G141" s="12"/>
      <c r="H141" s="101">
        <f t="shared" si="130"/>
        <v>55.244842521658931</v>
      </c>
      <c r="I141" s="102">
        <f t="shared" si="131"/>
        <v>55.256563249853521</v>
      </c>
      <c r="J141" s="101">
        <f t="shared" si="132"/>
        <v>67.34844276356759</v>
      </c>
      <c r="K141" s="101">
        <f t="shared" si="133"/>
        <v>143.10678199998176</v>
      </c>
      <c r="L141" s="11">
        <f t="shared" si="134"/>
        <v>2459838.5958333332</v>
      </c>
      <c r="M141" s="108">
        <f t="shared" si="135"/>
        <v>0.22706627880446842</v>
      </c>
      <c r="N141" s="11">
        <f t="shared" si="136"/>
        <v>39.254861858207732</v>
      </c>
      <c r="O141" s="5">
        <f t="shared" si="137"/>
        <v>0.16117424106033695</v>
      </c>
      <c r="P141" s="11">
        <f t="shared" si="138"/>
        <v>18125.031500508303</v>
      </c>
      <c r="Q141" s="6">
        <f t="shared" si="139"/>
        <v>2.2817393663061507</v>
      </c>
      <c r="R141" s="13">
        <f t="shared" si="140"/>
        <v>4.3929622225643499</v>
      </c>
      <c r="S141" s="13">
        <f t="shared" si="141"/>
        <v>4.241078867738489</v>
      </c>
      <c r="T141" s="13">
        <f t="shared" si="142"/>
        <v>0.21214251916601476</v>
      </c>
      <c r="U141" s="13">
        <f t="shared" si="143"/>
        <v>0.29834726614112872</v>
      </c>
      <c r="V141" s="13">
        <f t="shared" si="144"/>
        <v>-8.2700152163109628</v>
      </c>
      <c r="W141" s="8">
        <f t="shared" si="145"/>
        <v>407.60199480154091</v>
      </c>
      <c r="X141" s="13">
        <f t="shared" si="146"/>
        <v>1.100560255746007</v>
      </c>
      <c r="Y141" s="11">
        <f t="shared" si="147"/>
        <v>63.057457754084709</v>
      </c>
      <c r="Z141" s="13">
        <f t="shared" si="148"/>
        <v>2.8368325776301839E-2</v>
      </c>
      <c r="AA141" s="13">
        <f t="shared" si="149"/>
        <v>0.45291444094416194</v>
      </c>
      <c r="AB141" s="13">
        <f t="shared" si="150"/>
        <v>0.89110266699988028</v>
      </c>
      <c r="AC141" s="13">
        <f t="shared" si="151"/>
        <v>2.8364520971409821E-2</v>
      </c>
      <c r="AD141" s="13">
        <f t="shared" si="152"/>
        <v>0.80630750257780814</v>
      </c>
      <c r="AE141" s="13">
        <f t="shared" si="153"/>
        <v>0.38044279526753433</v>
      </c>
      <c r="AF141" s="13">
        <f t="shared" si="154"/>
        <v>0.92480445475193562</v>
      </c>
      <c r="AG141" s="11">
        <f t="shared" si="155"/>
        <v>22.361113108424625</v>
      </c>
      <c r="AH141" s="13">
        <f t="shared" si="156"/>
        <v>4.0450970518710614</v>
      </c>
      <c r="AI141" s="11">
        <f t="shared" si="157"/>
        <v>338.5784060801418</v>
      </c>
      <c r="AJ141" s="6">
        <f t="shared" si="158"/>
        <v>0.92073882503834747</v>
      </c>
      <c r="AK141" s="13">
        <f t="shared" si="159"/>
        <v>55.761778694280714</v>
      </c>
      <c r="AL141" s="6">
        <f t="shared" si="160"/>
        <v>0.5169361726217826</v>
      </c>
      <c r="AM141" s="6">
        <f t="shared" si="161"/>
        <v>55.244842521658931</v>
      </c>
      <c r="AN141" s="11">
        <f t="shared" si="162"/>
        <v>175.02731122555451</v>
      </c>
      <c r="AO141" s="6">
        <f t="shared" si="163"/>
        <v>173.22267367163829</v>
      </c>
      <c r="AP141" s="6">
        <f t="shared" si="164"/>
        <v>110.15675011346207</v>
      </c>
      <c r="AQ141" s="8">
        <f t="shared" si="165"/>
        <v>69.697971567685229</v>
      </c>
      <c r="AR141" s="109">
        <f t="shared" si="166"/>
        <v>-0.36522765938644669</v>
      </c>
      <c r="AS141" s="109">
        <f t="shared" si="167"/>
        <v>0.48655750909343798</v>
      </c>
      <c r="AT141" s="109">
        <f t="shared" si="168"/>
        <v>323.10678199998176</v>
      </c>
      <c r="AU141" s="10">
        <f t="shared" si="169"/>
        <v>396856.98697772215</v>
      </c>
      <c r="AV141" s="8">
        <f t="shared" si="170"/>
        <v>30.10984460940811</v>
      </c>
      <c r="AW141" s="12"/>
      <c r="AX141" s="110">
        <f t="shared" si="171"/>
        <v>143.1</v>
      </c>
      <c r="AY141" s="111">
        <f t="shared" si="172"/>
        <v>0</v>
      </c>
      <c r="AZ141" s="12"/>
      <c r="BA141" s="14">
        <f t="shared" si="179"/>
        <v>55.3</v>
      </c>
      <c r="BB141" s="112">
        <f t="shared" si="173"/>
        <v>0</v>
      </c>
      <c r="BC141" s="112">
        <f t="shared" si="174"/>
        <v>0</v>
      </c>
      <c r="BD141" s="12"/>
      <c r="BE141" s="111">
        <f t="shared" si="175"/>
        <v>0</v>
      </c>
      <c r="BF141" s="12"/>
    </row>
    <row r="142" spans="1:58">
      <c r="A142">
        <f t="shared" si="128"/>
        <v>2</v>
      </c>
      <c r="B142" s="106">
        <v>9.6527777777777796E-2</v>
      </c>
      <c r="C142" s="6">
        <f t="shared" si="129"/>
        <v>2.3166666666666673</v>
      </c>
      <c r="D142" s="7">
        <f t="shared" si="176"/>
        <v>16</v>
      </c>
      <c r="E142" s="7">
        <f t="shared" si="177"/>
        <v>9</v>
      </c>
      <c r="F142" s="7">
        <f t="shared" si="178"/>
        <v>2022</v>
      </c>
      <c r="G142" s="12"/>
      <c r="H142" s="101">
        <f t="shared" si="130"/>
        <v>55.33642232816814</v>
      </c>
      <c r="I142" s="102">
        <f t="shared" si="131"/>
        <v>55.348103124837898</v>
      </c>
      <c r="J142" s="101">
        <f t="shared" si="132"/>
        <v>67.342044176337538</v>
      </c>
      <c r="K142" s="101">
        <f t="shared" si="133"/>
        <v>143.47081585836588</v>
      </c>
      <c r="L142" s="11">
        <f t="shared" si="134"/>
        <v>2459838.5965277776</v>
      </c>
      <c r="M142" s="108">
        <f t="shared" si="135"/>
        <v>0.22706629781731999</v>
      </c>
      <c r="N142" s="11">
        <f t="shared" si="136"/>
        <v>39.50554632069543</v>
      </c>
      <c r="O142" s="5">
        <f t="shared" si="137"/>
        <v>0.16119965849031814</v>
      </c>
      <c r="P142" s="11">
        <f t="shared" si="138"/>
        <v>18122.683114760606</v>
      </c>
      <c r="Q142" s="6">
        <f t="shared" si="139"/>
        <v>2.2818977184800113</v>
      </c>
      <c r="R142" s="13">
        <f t="shared" si="140"/>
        <v>4.3929741683760701</v>
      </c>
      <c r="S142" s="13">
        <f t="shared" si="141"/>
        <v>4.2412266237784788</v>
      </c>
      <c r="T142" s="13">
        <f t="shared" si="142"/>
        <v>0.21230286340642457</v>
      </c>
      <c r="U142" s="13">
        <f t="shared" si="143"/>
        <v>0.29849679896286735</v>
      </c>
      <c r="V142" s="13">
        <f t="shared" si="144"/>
        <v>-8.2701503841505328</v>
      </c>
      <c r="W142" s="8">
        <f t="shared" si="145"/>
        <v>407.56521449757429</v>
      </c>
      <c r="X142" s="13">
        <f t="shared" si="146"/>
        <v>1.1007085728732211</v>
      </c>
      <c r="Y142" s="11">
        <f t="shared" si="147"/>
        <v>63.065955699503583</v>
      </c>
      <c r="Z142" s="13">
        <f t="shared" si="148"/>
        <v>2.8380980222368037E-2</v>
      </c>
      <c r="AA142" s="13">
        <f t="shared" si="149"/>
        <v>0.452782107553309</v>
      </c>
      <c r="AB142" s="13">
        <f t="shared" si="150"/>
        <v>0.89116951209296147</v>
      </c>
      <c r="AC142" s="13">
        <f t="shared" si="151"/>
        <v>2.8377170323638002E-2</v>
      </c>
      <c r="AD142" s="13">
        <f t="shared" si="152"/>
        <v>0.8063638020923618</v>
      </c>
      <c r="AE142" s="13">
        <f t="shared" si="153"/>
        <v>0.38048098737615554</v>
      </c>
      <c r="AF142" s="13">
        <f t="shared" si="154"/>
        <v>0.9247887424948823</v>
      </c>
      <c r="AG142" s="11">
        <f t="shared" si="155"/>
        <v>22.363479300771839</v>
      </c>
      <c r="AH142" s="13">
        <f t="shared" si="156"/>
        <v>4.0456874857464244</v>
      </c>
      <c r="AI142" s="11">
        <f t="shared" si="157"/>
        <v>338.82023403449909</v>
      </c>
      <c r="AJ142" s="6">
        <f t="shared" si="158"/>
        <v>0.92073218187518491</v>
      </c>
      <c r="AK142" s="13">
        <f t="shared" si="159"/>
        <v>55.85215599215244</v>
      </c>
      <c r="AL142" s="6">
        <f t="shared" si="160"/>
        <v>0.51573366398429599</v>
      </c>
      <c r="AM142" s="6">
        <f t="shared" si="161"/>
        <v>55.33642232816814</v>
      </c>
      <c r="AN142" s="11">
        <f t="shared" si="162"/>
        <v>175.0279957028506</v>
      </c>
      <c r="AO142" s="6">
        <f t="shared" si="163"/>
        <v>173.22335059658826</v>
      </c>
      <c r="AP142" s="6">
        <f t="shared" si="164"/>
        <v>110.14892511315637</v>
      </c>
      <c r="AQ142" s="8">
        <f t="shared" si="165"/>
        <v>69.705789286379513</v>
      </c>
      <c r="AR142" s="109">
        <f t="shared" si="166"/>
        <v>-0.36129529690090167</v>
      </c>
      <c r="AS142" s="109">
        <f t="shared" si="167"/>
        <v>0.48774279929768355</v>
      </c>
      <c r="AT142" s="109">
        <f t="shared" si="168"/>
        <v>323.47081585836588</v>
      </c>
      <c r="AU142" s="10">
        <f t="shared" si="169"/>
        <v>396859.89571261319</v>
      </c>
      <c r="AV142" s="8">
        <f t="shared" si="170"/>
        <v>30.109623934359952</v>
      </c>
      <c r="AW142" s="12"/>
      <c r="AX142" s="110">
        <f t="shared" si="171"/>
        <v>143.5</v>
      </c>
      <c r="AY142" s="111">
        <f t="shared" si="172"/>
        <v>0</v>
      </c>
      <c r="AZ142" s="12"/>
      <c r="BA142" s="14">
        <f t="shared" si="179"/>
        <v>55.3</v>
      </c>
      <c r="BB142" s="112">
        <f t="shared" si="173"/>
        <v>0</v>
      </c>
      <c r="BC142" s="112">
        <f t="shared" si="174"/>
        <v>0</v>
      </c>
      <c r="BD142" s="12"/>
      <c r="BE142" s="111">
        <f t="shared" si="175"/>
        <v>0</v>
      </c>
      <c r="BF142" s="12"/>
    </row>
    <row r="143" spans="1:58">
      <c r="A143">
        <f t="shared" si="128"/>
        <v>2</v>
      </c>
      <c r="B143" s="106">
        <v>9.7222222222222196E-2</v>
      </c>
      <c r="C143" s="6">
        <f t="shared" si="129"/>
        <v>2.3333333333333326</v>
      </c>
      <c r="D143" s="7">
        <f t="shared" si="176"/>
        <v>16</v>
      </c>
      <c r="E143" s="7">
        <f t="shared" si="177"/>
        <v>9</v>
      </c>
      <c r="F143" s="7">
        <f t="shared" si="178"/>
        <v>2022</v>
      </c>
      <c r="G143" s="12"/>
      <c r="H143" s="101">
        <f t="shared" si="130"/>
        <v>55.427241491320494</v>
      </c>
      <c r="I143" s="102">
        <f t="shared" si="131"/>
        <v>55.438882774074003</v>
      </c>
      <c r="J143" s="101">
        <f t="shared" si="132"/>
        <v>67.335645368783219</v>
      </c>
      <c r="K143" s="101">
        <f t="shared" si="133"/>
        <v>143.83627556822472</v>
      </c>
      <c r="L143" s="11">
        <f t="shared" si="134"/>
        <v>2459838.597222222</v>
      </c>
      <c r="M143" s="108">
        <f t="shared" si="135"/>
        <v>0.22706631683017153</v>
      </c>
      <c r="N143" s="11">
        <f t="shared" si="136"/>
        <v>39.756230783183128</v>
      </c>
      <c r="O143" s="5">
        <f t="shared" si="137"/>
        <v>0.16122507592024249</v>
      </c>
      <c r="P143" s="11">
        <f t="shared" si="138"/>
        <v>18120.334279914165</v>
      </c>
      <c r="Q143" s="6">
        <f t="shared" si="139"/>
        <v>2.2820560706538719</v>
      </c>
      <c r="R143" s="13">
        <f t="shared" si="140"/>
        <v>4.392986114187746</v>
      </c>
      <c r="S143" s="13">
        <f t="shared" si="141"/>
        <v>4.2413743798184678</v>
      </c>
      <c r="T143" s="13">
        <f t="shared" si="142"/>
        <v>0.21246320764612003</v>
      </c>
      <c r="U143" s="13">
        <f t="shared" si="143"/>
        <v>0.29864632952232795</v>
      </c>
      <c r="V143" s="13">
        <f t="shared" si="144"/>
        <v>-8.2702855519908152</v>
      </c>
      <c r="W143" s="8">
        <f t="shared" si="145"/>
        <v>407.52842863821189</v>
      </c>
      <c r="X143" s="13">
        <f t="shared" si="146"/>
        <v>1.100856887822786</v>
      </c>
      <c r="Y143" s="11">
        <f t="shared" si="147"/>
        <v>63.074453520152346</v>
      </c>
      <c r="Z143" s="13">
        <f t="shared" si="148"/>
        <v>2.8393633856949225E-2</v>
      </c>
      <c r="AA143" s="13">
        <f t="shared" si="149"/>
        <v>0.452649766175861</v>
      </c>
      <c r="AB143" s="13">
        <f t="shared" si="150"/>
        <v>0.89123633642599287</v>
      </c>
      <c r="AC143" s="13">
        <f t="shared" si="151"/>
        <v>2.838981886016408E-2</v>
      </c>
      <c r="AD143" s="13">
        <f t="shared" si="152"/>
        <v>0.80642008288394751</v>
      </c>
      <c r="AE143" s="13">
        <f t="shared" si="153"/>
        <v>0.38051917047947259</v>
      </c>
      <c r="AF143" s="13">
        <f t="shared" si="154"/>
        <v>0.92477303209901951</v>
      </c>
      <c r="AG143" s="11">
        <f t="shared" si="155"/>
        <v>22.365844975385706</v>
      </c>
      <c r="AH143" s="13">
        <f t="shared" si="156"/>
        <v>4.0462779305845862</v>
      </c>
      <c r="AI143" s="11">
        <f t="shared" si="157"/>
        <v>339.06206182441434</v>
      </c>
      <c r="AJ143" s="6">
        <f t="shared" si="158"/>
        <v>0.92072553989366313</v>
      </c>
      <c r="AK143" s="13">
        <f t="shared" si="159"/>
        <v>55.941781371075471</v>
      </c>
      <c r="AL143" s="6">
        <f t="shared" si="160"/>
        <v>0.51453987975497628</v>
      </c>
      <c r="AM143" s="6">
        <f t="shared" si="161"/>
        <v>55.427241491320494</v>
      </c>
      <c r="AN143" s="11">
        <f t="shared" si="162"/>
        <v>175.02868018014669</v>
      </c>
      <c r="AO143" s="6">
        <f t="shared" si="163"/>
        <v>173.22402752179045</v>
      </c>
      <c r="AP143" s="6">
        <f t="shared" si="164"/>
        <v>110.14110024094897</v>
      </c>
      <c r="AQ143" s="8">
        <f t="shared" si="165"/>
        <v>69.713606879805553</v>
      </c>
      <c r="AR143" s="109">
        <f t="shared" si="166"/>
        <v>-0.35735650089779342</v>
      </c>
      <c r="AS143" s="109">
        <f t="shared" si="167"/>
        <v>0.48891493348606763</v>
      </c>
      <c r="AT143" s="109">
        <f t="shared" si="168"/>
        <v>323.83627556822472</v>
      </c>
      <c r="AU143" s="10">
        <f t="shared" si="169"/>
        <v>396862.80400078389</v>
      </c>
      <c r="AV143" s="8">
        <f t="shared" si="170"/>
        <v>30.109403296436636</v>
      </c>
      <c r="AW143" s="12"/>
      <c r="AX143" s="110">
        <f t="shared" si="171"/>
        <v>143.80000000000001</v>
      </c>
      <c r="AY143" s="111">
        <f t="shared" si="172"/>
        <v>0</v>
      </c>
      <c r="AZ143" s="12"/>
      <c r="BA143" s="14">
        <f t="shared" si="179"/>
        <v>55.4</v>
      </c>
      <c r="BB143" s="112">
        <f t="shared" si="173"/>
        <v>0</v>
      </c>
      <c r="BC143" s="112">
        <f t="shared" si="174"/>
        <v>0</v>
      </c>
      <c r="BD143" s="12"/>
      <c r="BE143" s="111">
        <f t="shared" si="175"/>
        <v>0</v>
      </c>
      <c r="BF143" s="12"/>
    </row>
    <row r="144" spans="1:58">
      <c r="A144">
        <f t="shared" si="128"/>
        <v>2</v>
      </c>
      <c r="B144" s="106">
        <v>9.7916666666666693E-2</v>
      </c>
      <c r="C144" s="6">
        <f t="shared" si="129"/>
        <v>2.3500000000000005</v>
      </c>
      <c r="D144" s="7">
        <f t="shared" si="176"/>
        <v>16</v>
      </c>
      <c r="E144" s="7">
        <f t="shared" si="177"/>
        <v>9</v>
      </c>
      <c r="F144" s="7">
        <f t="shared" si="178"/>
        <v>2022</v>
      </c>
      <c r="G144" s="12"/>
      <c r="H144" s="101">
        <f t="shared" si="130"/>
        <v>55.517293429400851</v>
      </c>
      <c r="I144" s="102">
        <f t="shared" si="131"/>
        <v>55.528895616084085</v>
      </c>
      <c r="J144" s="101">
        <f t="shared" si="132"/>
        <v>67.329246336707087</v>
      </c>
      <c r="K144" s="101">
        <f t="shared" si="133"/>
        <v>144.20316094209755</v>
      </c>
      <c r="L144" s="11">
        <f t="shared" si="134"/>
        <v>2459838.5979166669</v>
      </c>
      <c r="M144" s="108">
        <f t="shared" si="135"/>
        <v>0.22706633584303584</v>
      </c>
      <c r="N144" s="11">
        <f t="shared" si="136"/>
        <v>40.00691541377455</v>
      </c>
      <c r="O144" s="5">
        <f t="shared" si="137"/>
        <v>0.16125049336721986</v>
      </c>
      <c r="P144" s="11">
        <f t="shared" si="138"/>
        <v>18117.984994499802</v>
      </c>
      <c r="Q144" s="6">
        <f t="shared" si="139"/>
        <v>2.2822144229338086</v>
      </c>
      <c r="R144" s="13">
        <f t="shared" si="140"/>
        <v>4.3929980600074581</v>
      </c>
      <c r="S144" s="13">
        <f t="shared" si="141"/>
        <v>4.24152213595739</v>
      </c>
      <c r="T144" s="13">
        <f t="shared" si="142"/>
        <v>0.21262355199367716</v>
      </c>
      <c r="U144" s="13">
        <f t="shared" si="143"/>
        <v>0.2987958579212921</v>
      </c>
      <c r="V144" s="13">
        <f t="shared" si="144"/>
        <v>-8.2704207199211037</v>
      </c>
      <c r="W144" s="8">
        <f t="shared" si="145"/>
        <v>407.49163720013712</v>
      </c>
      <c r="X144" s="13">
        <f t="shared" si="146"/>
        <v>1.101005200695083</v>
      </c>
      <c r="Y144" s="11">
        <f t="shared" si="147"/>
        <v>63.08295122178243</v>
      </c>
      <c r="Z144" s="13">
        <f t="shared" si="148"/>
        <v>2.8406286688406026E-2</v>
      </c>
      <c r="AA144" s="13">
        <f t="shared" si="149"/>
        <v>0.45251741672566348</v>
      </c>
      <c r="AB144" s="13">
        <f t="shared" si="150"/>
        <v>0.89130314004359557</v>
      </c>
      <c r="AC144" s="13">
        <f t="shared" si="151"/>
        <v>2.8402466589344158E-2</v>
      </c>
      <c r="AD144" s="13">
        <f t="shared" si="152"/>
        <v>0.8064763449901815</v>
      </c>
      <c r="AE144" s="13">
        <f t="shared" si="153"/>
        <v>0.38055734460289936</v>
      </c>
      <c r="AF144" s="13">
        <f t="shared" si="154"/>
        <v>0.92475732355509899</v>
      </c>
      <c r="AG144" s="11">
        <f t="shared" si="155"/>
        <v>22.368210133818462</v>
      </c>
      <c r="AH144" s="13">
        <f t="shared" si="156"/>
        <v>4.0468683867830242</v>
      </c>
      <c r="AI144" s="11">
        <f t="shared" si="157"/>
        <v>339.3038896120292</v>
      </c>
      <c r="AJ144" s="6">
        <f t="shared" si="158"/>
        <v>0.92071889908947624</v>
      </c>
      <c r="AK144" s="13">
        <f t="shared" si="159"/>
        <v>56.030648369701311</v>
      </c>
      <c r="AL144" s="6">
        <f t="shared" si="160"/>
        <v>0.51335494030046169</v>
      </c>
      <c r="AM144" s="6">
        <f t="shared" si="161"/>
        <v>55.517293429400851</v>
      </c>
      <c r="AN144" s="11">
        <f t="shared" si="162"/>
        <v>175.02936465790117</v>
      </c>
      <c r="AO144" s="6">
        <f t="shared" si="163"/>
        <v>173.22470444769823</v>
      </c>
      <c r="AP144" s="6">
        <f t="shared" si="164"/>
        <v>110.13327549154266</v>
      </c>
      <c r="AQ144" s="8">
        <f t="shared" si="165"/>
        <v>69.721424353255685</v>
      </c>
      <c r="AR144" s="109">
        <f t="shared" si="166"/>
        <v>-0.35341133890942211</v>
      </c>
      <c r="AS144" s="109">
        <f t="shared" si="167"/>
        <v>0.49007389105362753</v>
      </c>
      <c r="AT144" s="109">
        <f t="shared" si="168"/>
        <v>324.20316094209755</v>
      </c>
      <c r="AU144" s="10">
        <f t="shared" si="169"/>
        <v>396865.71184409258</v>
      </c>
      <c r="AV144" s="8">
        <f t="shared" si="170"/>
        <v>30.109182695495608</v>
      </c>
      <c r="AW144" s="12"/>
      <c r="AX144" s="110">
        <f t="shared" si="171"/>
        <v>144.19999999999999</v>
      </c>
      <c r="AY144" s="111">
        <f t="shared" si="172"/>
        <v>0</v>
      </c>
      <c r="AZ144" s="12"/>
      <c r="BA144" s="14">
        <f t="shared" si="179"/>
        <v>55.5</v>
      </c>
      <c r="BB144" s="112">
        <f t="shared" si="173"/>
        <v>0</v>
      </c>
      <c r="BC144" s="112">
        <f t="shared" si="174"/>
        <v>0</v>
      </c>
      <c r="BD144" s="12"/>
      <c r="BE144" s="111">
        <f t="shared" si="175"/>
        <v>0</v>
      </c>
      <c r="BF144" s="12"/>
    </row>
    <row r="145" spans="1:58">
      <c r="A145">
        <f t="shared" si="128"/>
        <v>2</v>
      </c>
      <c r="B145" s="106">
        <v>9.8611111111111094E-2</v>
      </c>
      <c r="C145" s="6">
        <f t="shared" si="129"/>
        <v>2.3666666666666663</v>
      </c>
      <c r="D145" s="7">
        <f t="shared" si="176"/>
        <v>16</v>
      </c>
      <c r="E145" s="7">
        <f t="shared" si="177"/>
        <v>9</v>
      </c>
      <c r="F145" s="7">
        <f t="shared" si="178"/>
        <v>2022</v>
      </c>
      <c r="G145" s="12"/>
      <c r="H145" s="101">
        <f t="shared" si="130"/>
        <v>55.606571369789478</v>
      </c>
      <c r="I145" s="102">
        <f t="shared" si="131"/>
        <v>55.618134878588563</v>
      </c>
      <c r="J145" s="101">
        <f t="shared" si="132"/>
        <v>67.322847088808729</v>
      </c>
      <c r="K145" s="101">
        <f t="shared" si="133"/>
        <v>144.5714707728261</v>
      </c>
      <c r="L145" s="11">
        <f t="shared" si="134"/>
        <v>2459838.5986111113</v>
      </c>
      <c r="M145" s="108">
        <f t="shared" si="135"/>
        <v>0.22706635485588739</v>
      </c>
      <c r="N145" s="11">
        <f t="shared" si="136"/>
        <v>40.257599876262248</v>
      </c>
      <c r="O145" s="5">
        <f t="shared" si="137"/>
        <v>0.16127591079714421</v>
      </c>
      <c r="P145" s="11">
        <f t="shared" si="138"/>
        <v>18115.635261776573</v>
      </c>
      <c r="Q145" s="6">
        <f t="shared" si="139"/>
        <v>2.2823727751073126</v>
      </c>
      <c r="R145" s="13">
        <f t="shared" si="140"/>
        <v>4.3930100058191561</v>
      </c>
      <c r="S145" s="13">
        <f t="shared" si="141"/>
        <v>4.2416698919970219</v>
      </c>
      <c r="T145" s="13">
        <f t="shared" si="142"/>
        <v>0.21278389623372979</v>
      </c>
      <c r="U145" s="13">
        <f t="shared" si="143"/>
        <v>0.29894538395936343</v>
      </c>
      <c r="V145" s="13">
        <f t="shared" si="144"/>
        <v>-8.2705558877603149</v>
      </c>
      <c r="W145" s="8">
        <f t="shared" si="145"/>
        <v>407.45484023359353</v>
      </c>
      <c r="X145" s="13">
        <f t="shared" si="146"/>
        <v>1.1011535112916182</v>
      </c>
      <c r="Y145" s="11">
        <f t="shared" si="147"/>
        <v>63.091448793020959</v>
      </c>
      <c r="Z145" s="13">
        <f t="shared" si="148"/>
        <v>2.8418938699525699E-2</v>
      </c>
      <c r="AA145" s="13">
        <f t="shared" si="149"/>
        <v>0.45238505938327234</v>
      </c>
      <c r="AB145" s="13">
        <f t="shared" si="150"/>
        <v>0.89136992285577932</v>
      </c>
      <c r="AC145" s="13">
        <f t="shared" si="151"/>
        <v>2.8415113493971279E-2</v>
      </c>
      <c r="AD145" s="13">
        <f t="shared" si="152"/>
        <v>0.80653258833534147</v>
      </c>
      <c r="AE145" s="13">
        <f t="shared" si="153"/>
        <v>0.38059550969485678</v>
      </c>
      <c r="AF145" s="13">
        <f t="shared" si="154"/>
        <v>0.92474161688555589</v>
      </c>
      <c r="AG145" s="11">
        <f t="shared" si="155"/>
        <v>22.370574772852052</v>
      </c>
      <c r="AH145" s="13">
        <f t="shared" si="156"/>
        <v>4.0474588535494016</v>
      </c>
      <c r="AI145" s="11">
        <f t="shared" si="157"/>
        <v>339.54571707302125</v>
      </c>
      <c r="AJ145" s="6">
        <f t="shared" si="158"/>
        <v>0.92071225947167712</v>
      </c>
      <c r="AK145" s="13">
        <f t="shared" si="159"/>
        <v>56.118750338237049</v>
      </c>
      <c r="AL145" s="6">
        <f t="shared" si="160"/>
        <v>0.51217896844756849</v>
      </c>
      <c r="AM145" s="6">
        <f t="shared" si="161"/>
        <v>55.606571369789478</v>
      </c>
      <c r="AN145" s="11">
        <f t="shared" si="162"/>
        <v>175.03004913519544</v>
      </c>
      <c r="AO145" s="6">
        <f t="shared" si="163"/>
        <v>173.22538137340308</v>
      </c>
      <c r="AP145" s="6">
        <f t="shared" si="164"/>
        <v>110.12545087541068</v>
      </c>
      <c r="AQ145" s="8">
        <f t="shared" si="165"/>
        <v>69.729241696266385</v>
      </c>
      <c r="AR145" s="109">
        <f t="shared" si="166"/>
        <v>-0.34945988651950877</v>
      </c>
      <c r="AS145" s="109">
        <f t="shared" si="167"/>
        <v>0.49121964930351131</v>
      </c>
      <c r="AT145" s="109">
        <f t="shared" si="168"/>
        <v>324.5714707728261</v>
      </c>
      <c r="AU145" s="10">
        <f t="shared" si="169"/>
        <v>396868.61923854786</v>
      </c>
      <c r="AV145" s="8">
        <f t="shared" si="170"/>
        <v>30.108962131838116</v>
      </c>
      <c r="AW145" s="12"/>
      <c r="AX145" s="110">
        <f t="shared" si="171"/>
        <v>144.6</v>
      </c>
      <c r="AY145" s="111">
        <f t="shared" si="172"/>
        <v>0</v>
      </c>
      <c r="AZ145" s="12"/>
      <c r="BA145" s="14">
        <f t="shared" si="179"/>
        <v>55.6</v>
      </c>
      <c r="BB145" s="112">
        <f t="shared" si="173"/>
        <v>0</v>
      </c>
      <c r="BC145" s="112">
        <f t="shared" si="174"/>
        <v>0</v>
      </c>
      <c r="BD145" s="12"/>
      <c r="BE145" s="111">
        <f t="shared" si="175"/>
        <v>0</v>
      </c>
      <c r="BF145" s="12"/>
    </row>
    <row r="146" spans="1:58">
      <c r="A146">
        <f t="shared" si="128"/>
        <v>2</v>
      </c>
      <c r="B146" s="106">
        <v>9.9305555555555605E-2</v>
      </c>
      <c r="C146" s="6">
        <f t="shared" si="129"/>
        <v>2.3833333333333346</v>
      </c>
      <c r="D146" s="7">
        <f t="shared" si="176"/>
        <v>16</v>
      </c>
      <c r="E146" s="7">
        <f t="shared" si="177"/>
        <v>9</v>
      </c>
      <c r="F146" s="7">
        <f t="shared" si="178"/>
        <v>2022</v>
      </c>
      <c r="G146" s="12"/>
      <c r="H146" s="101">
        <f t="shared" si="130"/>
        <v>55.695068712471326</v>
      </c>
      <c r="I146" s="102">
        <f t="shared" si="131"/>
        <v>55.706593961857529</v>
      </c>
      <c r="J146" s="101">
        <f t="shared" si="132"/>
        <v>67.316447620895815</v>
      </c>
      <c r="K146" s="101">
        <f t="shared" si="133"/>
        <v>144.94120430331543</v>
      </c>
      <c r="L146" s="11">
        <f t="shared" si="134"/>
        <v>2459838.5993055557</v>
      </c>
      <c r="M146" s="108">
        <f t="shared" si="135"/>
        <v>0.22706637386873896</v>
      </c>
      <c r="N146" s="11">
        <f t="shared" si="136"/>
        <v>40.508284338284284</v>
      </c>
      <c r="O146" s="5">
        <f t="shared" si="137"/>
        <v>0.1613013282271254</v>
      </c>
      <c r="P146" s="11">
        <f t="shared" si="138"/>
        <v>18113.285080266611</v>
      </c>
      <c r="Q146" s="6">
        <f t="shared" si="139"/>
        <v>2.2825311272811732</v>
      </c>
      <c r="R146" s="13">
        <f t="shared" si="140"/>
        <v>4.3930219516308542</v>
      </c>
      <c r="S146" s="13">
        <f t="shared" si="141"/>
        <v>4.2418176480370109</v>
      </c>
      <c r="T146" s="13">
        <f t="shared" si="142"/>
        <v>0.21294424047378241</v>
      </c>
      <c r="U146" s="13">
        <f t="shared" si="143"/>
        <v>0.29909490773720626</v>
      </c>
      <c r="V146" s="13">
        <f t="shared" si="144"/>
        <v>-8.2706910556002402</v>
      </c>
      <c r="W146" s="8">
        <f t="shared" si="145"/>
        <v>407.41803771454488</v>
      </c>
      <c r="X146" s="13">
        <f t="shared" si="146"/>
        <v>1.1013018197127311</v>
      </c>
      <c r="Y146" s="11">
        <f t="shared" si="147"/>
        <v>63.099946239616983</v>
      </c>
      <c r="Z146" s="13">
        <f t="shared" si="148"/>
        <v>2.8431589898569986E-2</v>
      </c>
      <c r="AA146" s="13">
        <f t="shared" si="149"/>
        <v>0.45225269406257773</v>
      </c>
      <c r="AB146" s="13">
        <f t="shared" si="150"/>
        <v>0.89143668490716232</v>
      </c>
      <c r="AC146" s="13">
        <f t="shared" si="151"/>
        <v>2.8427759582302717E-2</v>
      </c>
      <c r="AD146" s="13">
        <f t="shared" si="152"/>
        <v>0.80658881295708063</v>
      </c>
      <c r="AE146" s="13">
        <f t="shared" si="153"/>
        <v>0.38063366578066665</v>
      </c>
      <c r="AF146" s="13">
        <f t="shared" si="154"/>
        <v>0.92472591208118082</v>
      </c>
      <c r="AG146" s="11">
        <f t="shared" si="155"/>
        <v>22.372938894032984</v>
      </c>
      <c r="AH146" s="13">
        <f t="shared" si="156"/>
        <v>4.0480493312810948</v>
      </c>
      <c r="AI146" s="11">
        <f t="shared" si="157"/>
        <v>339.78754436906786</v>
      </c>
      <c r="AJ146" s="6">
        <f t="shared" si="158"/>
        <v>0.92070562103592901</v>
      </c>
      <c r="AK146" s="13">
        <f t="shared" si="159"/>
        <v>56.206080797165143</v>
      </c>
      <c r="AL146" s="6">
        <f t="shared" si="160"/>
        <v>0.51101208469381554</v>
      </c>
      <c r="AM146" s="6">
        <f t="shared" si="161"/>
        <v>55.695068712471326</v>
      </c>
      <c r="AN146" s="11">
        <f t="shared" si="162"/>
        <v>175.03073361249153</v>
      </c>
      <c r="AO146" s="6">
        <f t="shared" si="163"/>
        <v>173.22605829936202</v>
      </c>
      <c r="AP146" s="6">
        <f t="shared" si="164"/>
        <v>110.11762638726186</v>
      </c>
      <c r="AQ146" s="8">
        <f t="shared" si="165"/>
        <v>69.737058914123892</v>
      </c>
      <c r="AR146" s="109">
        <f t="shared" si="166"/>
        <v>-0.34550221149719146</v>
      </c>
      <c r="AS146" s="109">
        <f t="shared" si="167"/>
        <v>0.49235218810766607</v>
      </c>
      <c r="AT146" s="109">
        <f t="shared" si="168"/>
        <v>324.94120430331543</v>
      </c>
      <c r="AU146" s="10">
        <f t="shared" si="169"/>
        <v>396871.52618602139</v>
      </c>
      <c r="AV146" s="8">
        <f t="shared" si="170"/>
        <v>30.10874160532062</v>
      </c>
      <c r="AW146" s="12"/>
      <c r="AX146" s="110">
        <f t="shared" si="171"/>
        <v>144.9</v>
      </c>
      <c r="AY146" s="111">
        <f t="shared" si="172"/>
        <v>0</v>
      </c>
      <c r="AZ146" s="12"/>
      <c r="BA146" s="14">
        <f t="shared" si="179"/>
        <v>55.7</v>
      </c>
      <c r="BB146" s="112">
        <f t="shared" si="173"/>
        <v>0</v>
      </c>
      <c r="BC146" s="112">
        <f t="shared" si="174"/>
        <v>0</v>
      </c>
      <c r="BD146" s="12"/>
      <c r="BE146" s="111">
        <f t="shared" si="175"/>
        <v>0</v>
      </c>
      <c r="BF146" s="12"/>
    </row>
    <row r="147" spans="1:58">
      <c r="A147">
        <f t="shared" si="128"/>
        <v>2</v>
      </c>
      <c r="B147" s="106">
        <v>0.1</v>
      </c>
      <c r="C147" s="6">
        <f t="shared" si="129"/>
        <v>2.4000000000000004</v>
      </c>
      <c r="D147" s="7">
        <f t="shared" si="176"/>
        <v>16</v>
      </c>
      <c r="E147" s="7">
        <f t="shared" si="177"/>
        <v>9</v>
      </c>
      <c r="F147" s="7">
        <f t="shared" si="178"/>
        <v>2022</v>
      </c>
      <c r="G147" s="12"/>
      <c r="H147" s="101">
        <f t="shared" si="130"/>
        <v>55.782778790034037</v>
      </c>
      <c r="I147" s="102">
        <f t="shared" si="131"/>
        <v>55.794266198813126</v>
      </c>
      <c r="J147" s="101">
        <f t="shared" si="132"/>
        <v>67.310047933109615</v>
      </c>
      <c r="K147" s="101">
        <f t="shared" si="133"/>
        <v>145.31236024085683</v>
      </c>
      <c r="L147" s="11">
        <f t="shared" si="134"/>
        <v>2459838.6</v>
      </c>
      <c r="M147" s="108">
        <f t="shared" si="135"/>
        <v>0.2270663928815905</v>
      </c>
      <c r="N147" s="11">
        <f t="shared" si="136"/>
        <v>40.758968800771981</v>
      </c>
      <c r="O147" s="5">
        <f t="shared" si="137"/>
        <v>0.16132674565704974</v>
      </c>
      <c r="P147" s="11">
        <f t="shared" si="138"/>
        <v>18110.934450080873</v>
      </c>
      <c r="Q147" s="6">
        <f t="shared" si="139"/>
        <v>2.2826894794550339</v>
      </c>
      <c r="R147" s="13">
        <f t="shared" si="140"/>
        <v>4.3930338974425522</v>
      </c>
      <c r="S147" s="13">
        <f t="shared" si="141"/>
        <v>4.2419654040770007</v>
      </c>
      <c r="T147" s="13">
        <f t="shared" si="142"/>
        <v>0.2131045847134779</v>
      </c>
      <c r="U147" s="13">
        <f t="shared" si="143"/>
        <v>0.29924442925494005</v>
      </c>
      <c r="V147" s="13">
        <f t="shared" si="144"/>
        <v>-8.2708262234405243</v>
      </c>
      <c r="W147" s="8">
        <f t="shared" si="145"/>
        <v>407.38122964405028</v>
      </c>
      <c r="X147" s="13">
        <f t="shared" si="146"/>
        <v>1.1014501259582452</v>
      </c>
      <c r="Y147" s="11">
        <f t="shared" si="147"/>
        <v>63.108443561560371</v>
      </c>
      <c r="Z147" s="13">
        <f t="shared" si="148"/>
        <v>2.8444240285294239E-2</v>
      </c>
      <c r="AA147" s="13">
        <f t="shared" si="149"/>
        <v>0.45212032076716269</v>
      </c>
      <c r="AB147" s="13">
        <f t="shared" si="150"/>
        <v>0.89150342619708045</v>
      </c>
      <c r="AC147" s="13">
        <f t="shared" si="151"/>
        <v>2.8440404854092764E-2</v>
      </c>
      <c r="AD147" s="13">
        <f t="shared" si="152"/>
        <v>0.80664501885488704</v>
      </c>
      <c r="AE147" s="13">
        <f t="shared" si="153"/>
        <v>0.38067181285983975</v>
      </c>
      <c r="AF147" s="13">
        <f t="shared" si="154"/>
        <v>0.9247102091433852</v>
      </c>
      <c r="AG147" s="11">
        <f t="shared" si="155"/>
        <v>22.375302497308571</v>
      </c>
      <c r="AH147" s="13">
        <f t="shared" si="156"/>
        <v>4.0486398199752518</v>
      </c>
      <c r="AI147" s="11">
        <f t="shared" si="157"/>
        <v>340.0293715011432</v>
      </c>
      <c r="AJ147" s="6">
        <f t="shared" si="158"/>
        <v>0.9206989837823879</v>
      </c>
      <c r="AK147" s="13">
        <f t="shared" si="159"/>
        <v>56.292633200392409</v>
      </c>
      <c r="AL147" s="6">
        <f t="shared" si="160"/>
        <v>0.50985441035836943</v>
      </c>
      <c r="AM147" s="6">
        <f t="shared" si="161"/>
        <v>55.782778790034037</v>
      </c>
      <c r="AN147" s="11">
        <f t="shared" si="162"/>
        <v>175.03141808978398</v>
      </c>
      <c r="AO147" s="6">
        <f t="shared" si="163"/>
        <v>173.22673522556957</v>
      </c>
      <c r="AP147" s="6">
        <f t="shared" si="164"/>
        <v>110.10980202710439</v>
      </c>
      <c r="AQ147" s="8">
        <f t="shared" si="165"/>
        <v>69.74487600682005</v>
      </c>
      <c r="AR147" s="109">
        <f t="shared" si="166"/>
        <v>-0.3415383843417113</v>
      </c>
      <c r="AS147" s="109">
        <f t="shared" si="167"/>
        <v>0.4934714867992776</v>
      </c>
      <c r="AT147" s="109">
        <f t="shared" si="168"/>
        <v>325.31236024085683</v>
      </c>
      <c r="AU147" s="10">
        <f t="shared" si="169"/>
        <v>396874.43268641725</v>
      </c>
      <c r="AV147" s="8">
        <f t="shared" si="170"/>
        <v>30.108521115948822</v>
      </c>
      <c r="AW147" s="12"/>
      <c r="AX147" s="110">
        <f t="shared" si="171"/>
        <v>145.30000000000001</v>
      </c>
      <c r="AY147" s="111">
        <f t="shared" si="172"/>
        <v>0</v>
      </c>
      <c r="AZ147" s="12"/>
      <c r="BA147" s="14">
        <f t="shared" si="179"/>
        <v>55.8</v>
      </c>
      <c r="BB147" s="112">
        <f t="shared" si="173"/>
        <v>0</v>
      </c>
      <c r="BC147" s="112">
        <f t="shared" si="174"/>
        <v>0</v>
      </c>
      <c r="BD147" s="12"/>
      <c r="BE147" s="111">
        <f t="shared" si="175"/>
        <v>0</v>
      </c>
      <c r="BF147" s="12"/>
    </row>
    <row r="148" spans="1:58">
      <c r="A148">
        <f t="shared" si="128"/>
        <v>2</v>
      </c>
      <c r="B148" s="106">
        <v>0.100694444444444</v>
      </c>
      <c r="C148" s="6">
        <f t="shared" si="129"/>
        <v>2.4166666666666563</v>
      </c>
      <c r="D148" s="7">
        <f t="shared" si="176"/>
        <v>16</v>
      </c>
      <c r="E148" s="7">
        <f t="shared" si="177"/>
        <v>9</v>
      </c>
      <c r="F148" s="7">
        <f t="shared" si="178"/>
        <v>2022</v>
      </c>
      <c r="G148" s="12"/>
      <c r="H148" s="101">
        <f t="shared" si="130"/>
        <v>55.869694928719305</v>
      </c>
      <c r="I148" s="102">
        <f t="shared" si="131"/>
        <v>55.881144916054396</v>
      </c>
      <c r="J148" s="101">
        <f t="shared" si="132"/>
        <v>67.303648025537626</v>
      </c>
      <c r="K148" s="101">
        <f t="shared" si="133"/>
        <v>145.68493699261643</v>
      </c>
      <c r="L148" s="11">
        <f t="shared" si="134"/>
        <v>2459838.6006944445</v>
      </c>
      <c r="M148" s="108">
        <f t="shared" si="135"/>
        <v>0.22706641189444207</v>
      </c>
      <c r="N148" s="11">
        <f t="shared" si="136"/>
        <v>41.009653263259679</v>
      </c>
      <c r="O148" s="5">
        <f t="shared" si="137"/>
        <v>0.16135216308703093</v>
      </c>
      <c r="P148" s="11">
        <f t="shared" si="138"/>
        <v>18108.583371324665</v>
      </c>
      <c r="Q148" s="6">
        <f t="shared" si="139"/>
        <v>2.2828478316288949</v>
      </c>
      <c r="R148" s="13">
        <f t="shared" si="140"/>
        <v>4.3930458432542503</v>
      </c>
      <c r="S148" s="13">
        <f t="shared" si="141"/>
        <v>4.2421131601169897</v>
      </c>
      <c r="T148" s="13">
        <f t="shared" si="142"/>
        <v>0.21326492895353052</v>
      </c>
      <c r="U148" s="13">
        <f t="shared" si="143"/>
        <v>0.29939394851373224</v>
      </c>
      <c r="V148" s="13">
        <f t="shared" si="144"/>
        <v>-8.2709613912804496</v>
      </c>
      <c r="W148" s="8">
        <f t="shared" si="145"/>
        <v>407.34441602328286</v>
      </c>
      <c r="X148" s="13">
        <f t="shared" si="146"/>
        <v>1.1015984300293855</v>
      </c>
      <c r="Y148" s="11">
        <f t="shared" si="147"/>
        <v>63.116940758921317</v>
      </c>
      <c r="Z148" s="13">
        <f t="shared" si="148"/>
        <v>2.845688985954432E-2</v>
      </c>
      <c r="AA148" s="13">
        <f t="shared" si="149"/>
        <v>0.45198793949935973</v>
      </c>
      <c r="AB148" s="13">
        <f t="shared" si="150"/>
        <v>0.8915701467255015</v>
      </c>
      <c r="AC148" s="13">
        <f t="shared" si="151"/>
        <v>2.8453049309186209E-2</v>
      </c>
      <c r="AD148" s="13">
        <f t="shared" si="152"/>
        <v>0.80670120602879314</v>
      </c>
      <c r="AE148" s="13">
        <f t="shared" si="153"/>
        <v>0.3807099509322206</v>
      </c>
      <c r="AF148" s="13">
        <f t="shared" si="154"/>
        <v>0.92469450807344267</v>
      </c>
      <c r="AG148" s="11">
        <f t="shared" si="155"/>
        <v>22.377665582646827</v>
      </c>
      <c r="AH148" s="13">
        <f t="shared" si="156"/>
        <v>4.0492303196346278</v>
      </c>
      <c r="AI148" s="11">
        <f t="shared" si="157"/>
        <v>340.27119846874029</v>
      </c>
      <c r="AJ148" s="6">
        <f t="shared" si="158"/>
        <v>0.92069234771119535</v>
      </c>
      <c r="AK148" s="13">
        <f t="shared" si="159"/>
        <v>56.378400995491944</v>
      </c>
      <c r="AL148" s="6">
        <f t="shared" si="160"/>
        <v>0.50870606677264019</v>
      </c>
      <c r="AM148" s="6">
        <f t="shared" si="161"/>
        <v>55.869694928719305</v>
      </c>
      <c r="AN148" s="11">
        <f t="shared" si="162"/>
        <v>175.03210256708189</v>
      </c>
      <c r="AO148" s="6">
        <f t="shared" si="163"/>
        <v>173.22741215203479</v>
      </c>
      <c r="AP148" s="6">
        <f t="shared" si="164"/>
        <v>110.10197779488064</v>
      </c>
      <c r="AQ148" s="8">
        <f t="shared" si="165"/>
        <v>69.752692974412426</v>
      </c>
      <c r="AR148" s="109">
        <f t="shared" si="166"/>
        <v>-0.33756847568590154</v>
      </c>
      <c r="AS148" s="109">
        <f t="shared" si="167"/>
        <v>0.49457752494017471</v>
      </c>
      <c r="AT148" s="109">
        <f t="shared" si="168"/>
        <v>325.68493699261643</v>
      </c>
      <c r="AU148" s="10">
        <f t="shared" si="169"/>
        <v>396877.33873964619</v>
      </c>
      <c r="AV148" s="8">
        <f t="shared" si="170"/>
        <v>30.108300663727935</v>
      </c>
      <c r="AW148" s="12"/>
      <c r="AX148" s="110">
        <f t="shared" si="171"/>
        <v>145.69999999999999</v>
      </c>
      <c r="AY148" s="111">
        <f t="shared" si="172"/>
        <v>0</v>
      </c>
      <c r="AZ148" s="12"/>
      <c r="BA148" s="14">
        <f t="shared" si="179"/>
        <v>55.9</v>
      </c>
      <c r="BB148" s="112">
        <f t="shared" si="173"/>
        <v>0</v>
      </c>
      <c r="BC148" s="112">
        <f t="shared" si="174"/>
        <v>0</v>
      </c>
      <c r="BD148" s="12"/>
      <c r="BE148" s="111">
        <f t="shared" si="175"/>
        <v>0</v>
      </c>
      <c r="BF148" s="12"/>
    </row>
    <row r="149" spans="1:58">
      <c r="A149">
        <f t="shared" si="128"/>
        <v>2</v>
      </c>
      <c r="B149" s="106">
        <v>0.101388888888889</v>
      </c>
      <c r="C149" s="6">
        <f t="shared" si="129"/>
        <v>2.4333333333333362</v>
      </c>
      <c r="D149" s="7">
        <f t="shared" si="176"/>
        <v>16</v>
      </c>
      <c r="E149" s="7">
        <f t="shared" si="177"/>
        <v>9</v>
      </c>
      <c r="F149" s="7">
        <f t="shared" si="178"/>
        <v>2022</v>
      </c>
      <c r="G149" s="12"/>
      <c r="H149" s="101">
        <f t="shared" si="130"/>
        <v>55.955810450571633</v>
      </c>
      <c r="I149" s="102">
        <f t="shared" si="131"/>
        <v>55.967223436005234</v>
      </c>
      <c r="J149" s="101">
        <f t="shared" si="132"/>
        <v>67.297247898318162</v>
      </c>
      <c r="K149" s="101">
        <f t="shared" si="133"/>
        <v>146.05893266330145</v>
      </c>
      <c r="L149" s="11">
        <f t="shared" si="134"/>
        <v>2459838.6013888889</v>
      </c>
      <c r="M149" s="108">
        <f t="shared" si="135"/>
        <v>0.22706643090729361</v>
      </c>
      <c r="N149" s="11">
        <f t="shared" si="136"/>
        <v>41.260337725747377</v>
      </c>
      <c r="O149" s="5">
        <f t="shared" si="137"/>
        <v>0.16137758051695528</v>
      </c>
      <c r="P149" s="11">
        <f t="shared" si="138"/>
        <v>18106.23184410901</v>
      </c>
      <c r="Q149" s="6">
        <f t="shared" si="139"/>
        <v>2.2830061838023985</v>
      </c>
      <c r="R149" s="13">
        <f t="shared" si="140"/>
        <v>4.3930577890659492</v>
      </c>
      <c r="S149" s="13">
        <f t="shared" si="141"/>
        <v>4.2422609161566216</v>
      </c>
      <c r="T149" s="13">
        <f t="shared" si="142"/>
        <v>0.21342527319358315</v>
      </c>
      <c r="U149" s="13">
        <f t="shared" si="143"/>
        <v>0.29954346551370264</v>
      </c>
      <c r="V149" s="13">
        <f t="shared" si="144"/>
        <v>-8.2710965591196608</v>
      </c>
      <c r="W149" s="8">
        <f t="shared" si="145"/>
        <v>407.30759685330185</v>
      </c>
      <c r="X149" s="13">
        <f t="shared" si="146"/>
        <v>1.1017467319259759</v>
      </c>
      <c r="Y149" s="11">
        <f t="shared" si="147"/>
        <v>63.12543783168973</v>
      </c>
      <c r="Z149" s="13">
        <f t="shared" si="148"/>
        <v>2.8469538621075687E-2</v>
      </c>
      <c r="AA149" s="13">
        <f t="shared" si="149"/>
        <v>0.45185555026275109</v>
      </c>
      <c r="AB149" s="13">
        <f t="shared" si="150"/>
        <v>0.89163684649176222</v>
      </c>
      <c r="AC149" s="13">
        <f t="shared" si="151"/>
        <v>2.8465692947337449E-2</v>
      </c>
      <c r="AD149" s="13">
        <f t="shared" si="152"/>
        <v>0.80675737447828821</v>
      </c>
      <c r="AE149" s="13">
        <f t="shared" si="153"/>
        <v>0.38074807999731997</v>
      </c>
      <c r="AF149" s="13">
        <f t="shared" si="154"/>
        <v>0.92467880887276444</v>
      </c>
      <c r="AG149" s="11">
        <f t="shared" si="155"/>
        <v>22.380028149995066</v>
      </c>
      <c r="AH149" s="13">
        <f t="shared" si="156"/>
        <v>4.0498208302563752</v>
      </c>
      <c r="AI149" s="11">
        <f t="shared" si="157"/>
        <v>340.51302527190177</v>
      </c>
      <c r="AJ149" s="6">
        <f t="shared" si="158"/>
        <v>0.92068571282250811</v>
      </c>
      <c r="AK149" s="13">
        <f t="shared" si="159"/>
        <v>56.463377625817124</v>
      </c>
      <c r="AL149" s="6">
        <f t="shared" si="160"/>
        <v>0.50756717524549033</v>
      </c>
      <c r="AM149" s="6">
        <f t="shared" si="161"/>
        <v>55.955810450571633</v>
      </c>
      <c r="AN149" s="11">
        <f t="shared" si="162"/>
        <v>175.03278704437616</v>
      </c>
      <c r="AO149" s="6">
        <f t="shared" si="163"/>
        <v>173.22808907874864</v>
      </c>
      <c r="AP149" s="6">
        <f t="shared" si="164"/>
        <v>110.09415369059519</v>
      </c>
      <c r="AQ149" s="8">
        <f t="shared" si="165"/>
        <v>69.760509816896445</v>
      </c>
      <c r="AR149" s="109">
        <f t="shared" si="166"/>
        <v>-0.33359255626169715</v>
      </c>
      <c r="AS149" s="109">
        <f t="shared" si="167"/>
        <v>0.49567028233148142</v>
      </c>
      <c r="AT149" s="109">
        <f t="shared" si="168"/>
        <v>326.05893266330145</v>
      </c>
      <c r="AU149" s="10">
        <f t="shared" si="169"/>
        <v>396880.24434561242</v>
      </c>
      <c r="AV149" s="8">
        <f t="shared" si="170"/>
        <v>30.108080248663658</v>
      </c>
      <c r="AW149" s="12"/>
      <c r="AX149" s="110">
        <f t="shared" si="171"/>
        <v>146.1</v>
      </c>
      <c r="AY149" s="111">
        <f t="shared" si="172"/>
        <v>0</v>
      </c>
      <c r="AZ149" s="12"/>
      <c r="BA149" s="14">
        <f t="shared" si="179"/>
        <v>56</v>
      </c>
      <c r="BB149" s="112">
        <f t="shared" si="173"/>
        <v>0</v>
      </c>
      <c r="BC149" s="112">
        <f t="shared" si="174"/>
        <v>0</v>
      </c>
      <c r="BD149" s="12"/>
      <c r="BE149" s="111">
        <f t="shared" si="175"/>
        <v>0</v>
      </c>
      <c r="BF149" s="12"/>
    </row>
    <row r="150" spans="1:58">
      <c r="A150">
        <f t="shared" si="128"/>
        <v>2</v>
      </c>
      <c r="B150" s="106">
        <v>0.102083333333333</v>
      </c>
      <c r="C150" s="6">
        <f t="shared" si="129"/>
        <v>2.4499999999999922</v>
      </c>
      <c r="D150" s="7">
        <f t="shared" si="176"/>
        <v>16</v>
      </c>
      <c r="E150" s="7">
        <f t="shared" si="177"/>
        <v>9</v>
      </c>
      <c r="F150" s="7">
        <f t="shared" si="178"/>
        <v>2022</v>
      </c>
      <c r="G150" s="12"/>
      <c r="H150" s="101">
        <f t="shared" si="130"/>
        <v>56.041118674751111</v>
      </c>
      <c r="I150" s="102">
        <f t="shared" si="131"/>
        <v>56.052495078226677</v>
      </c>
      <c r="J150" s="101">
        <f t="shared" si="132"/>
        <v>67.290847551551551</v>
      </c>
      <c r="K150" s="101">
        <f t="shared" si="133"/>
        <v>146.4343450487641</v>
      </c>
      <c r="L150" s="11">
        <f t="shared" si="134"/>
        <v>2459838.6020833333</v>
      </c>
      <c r="M150" s="108">
        <f t="shared" si="135"/>
        <v>0.22706644992014516</v>
      </c>
      <c r="N150" s="11">
        <f t="shared" si="136"/>
        <v>41.511022188235074</v>
      </c>
      <c r="O150" s="5">
        <f t="shared" si="137"/>
        <v>0.16140299794687962</v>
      </c>
      <c r="P150" s="11">
        <f t="shared" si="138"/>
        <v>18103.87986853686</v>
      </c>
      <c r="Q150" s="6">
        <f t="shared" si="139"/>
        <v>2.2831645359759021</v>
      </c>
      <c r="R150" s="13">
        <f t="shared" si="140"/>
        <v>4.3930697348776242</v>
      </c>
      <c r="S150" s="13">
        <f t="shared" si="141"/>
        <v>4.2424086721966114</v>
      </c>
      <c r="T150" s="13">
        <f t="shared" si="142"/>
        <v>0.2135856174336358</v>
      </c>
      <c r="U150" s="13">
        <f t="shared" si="143"/>
        <v>0.29969298025529045</v>
      </c>
      <c r="V150" s="13">
        <f t="shared" si="144"/>
        <v>-8.2712317269595879</v>
      </c>
      <c r="W150" s="8">
        <f t="shared" si="145"/>
        <v>407.27077213465196</v>
      </c>
      <c r="X150" s="13">
        <f t="shared" si="146"/>
        <v>1.1018950316488727</v>
      </c>
      <c r="Y150" s="11">
        <f t="shared" si="147"/>
        <v>63.133934779914675</v>
      </c>
      <c r="Z150" s="13">
        <f t="shared" si="148"/>
        <v>2.8482186569668746E-2</v>
      </c>
      <c r="AA150" s="13">
        <f t="shared" si="149"/>
        <v>0.45172315305999844</v>
      </c>
      <c r="AB150" s="13">
        <f t="shared" si="150"/>
        <v>0.89170352549566601</v>
      </c>
      <c r="AC150" s="13">
        <f t="shared" si="151"/>
        <v>2.8478335768325848E-2</v>
      </c>
      <c r="AD150" s="13">
        <f t="shared" si="152"/>
        <v>0.80681352420327923</v>
      </c>
      <c r="AE150" s="13">
        <f t="shared" si="153"/>
        <v>0.38078620005485758</v>
      </c>
      <c r="AF150" s="13">
        <f t="shared" si="154"/>
        <v>0.92466311154267522</v>
      </c>
      <c r="AG150" s="11">
        <f t="shared" si="155"/>
        <v>22.382390199313566</v>
      </c>
      <c r="AH150" s="13">
        <f t="shared" si="156"/>
        <v>4.0504113518418006</v>
      </c>
      <c r="AI150" s="11">
        <f t="shared" si="157"/>
        <v>340.75485191060807</v>
      </c>
      <c r="AJ150" s="6">
        <f t="shared" si="158"/>
        <v>0.92067907911644886</v>
      </c>
      <c r="AK150" s="13">
        <f t="shared" si="159"/>
        <v>56.547556531790391</v>
      </c>
      <c r="AL150" s="6">
        <f t="shared" si="160"/>
        <v>0.5064378570392819</v>
      </c>
      <c r="AM150" s="6">
        <f t="shared" si="161"/>
        <v>56.041118674751111</v>
      </c>
      <c r="AN150" s="11">
        <f t="shared" si="162"/>
        <v>175.03347152167044</v>
      </c>
      <c r="AO150" s="6">
        <f t="shared" si="163"/>
        <v>173.22876600571476</v>
      </c>
      <c r="AP150" s="6">
        <f t="shared" si="164"/>
        <v>110.08632971420614</v>
      </c>
      <c r="AQ150" s="8">
        <f t="shared" si="165"/>
        <v>69.768326534313971</v>
      </c>
      <c r="AR150" s="109">
        <f t="shared" si="166"/>
        <v>-0.32961069690889083</v>
      </c>
      <c r="AS150" s="109">
        <f t="shared" si="167"/>
        <v>0.4967497390106177</v>
      </c>
      <c r="AT150" s="109">
        <f t="shared" si="168"/>
        <v>326.4343450487641</v>
      </c>
      <c r="AU150" s="10">
        <f t="shared" si="169"/>
        <v>396883.14950423472</v>
      </c>
      <c r="AV150" s="8">
        <f t="shared" si="170"/>
        <v>30.107859870760599</v>
      </c>
      <c r="AW150" s="12"/>
      <c r="AX150" s="110">
        <f t="shared" si="171"/>
        <v>146.4</v>
      </c>
      <c r="AY150" s="111">
        <f t="shared" si="172"/>
        <v>0</v>
      </c>
      <c r="AZ150" s="12"/>
      <c r="BA150" s="14">
        <f t="shared" si="179"/>
        <v>56.1</v>
      </c>
      <c r="BB150" s="112">
        <f t="shared" si="173"/>
        <v>0</v>
      </c>
      <c r="BC150" s="112">
        <f t="shared" si="174"/>
        <v>0</v>
      </c>
      <c r="BD150" s="12"/>
      <c r="BE150" s="111">
        <f t="shared" si="175"/>
        <v>0</v>
      </c>
      <c r="BF150" s="12"/>
    </row>
    <row r="151" spans="1:58">
      <c r="A151">
        <f t="shared" si="128"/>
        <v>2</v>
      </c>
      <c r="B151" s="106">
        <v>0.102777777777778</v>
      </c>
      <c r="C151" s="6">
        <f t="shared" si="129"/>
        <v>2.4666666666666721</v>
      </c>
      <c r="D151" s="7">
        <f t="shared" si="176"/>
        <v>16</v>
      </c>
      <c r="E151" s="7">
        <f t="shared" si="177"/>
        <v>9</v>
      </c>
      <c r="F151" s="7">
        <f t="shared" si="178"/>
        <v>2022</v>
      </c>
      <c r="G151" s="12"/>
      <c r="H151" s="101">
        <f t="shared" si="130"/>
        <v>56.125612918922585</v>
      </c>
      <c r="I151" s="102">
        <f t="shared" si="131"/>
        <v>56.136953160805561</v>
      </c>
      <c r="J151" s="101">
        <f t="shared" si="132"/>
        <v>67.284446985337937</v>
      </c>
      <c r="K151" s="101">
        <f t="shared" si="133"/>
        <v>146.81117162999624</v>
      </c>
      <c r="L151" s="11">
        <f t="shared" si="134"/>
        <v>2459838.6027777777</v>
      </c>
      <c r="M151" s="108">
        <f t="shared" si="135"/>
        <v>0.22706646893299673</v>
      </c>
      <c r="N151" s="11">
        <f t="shared" si="136"/>
        <v>41.761706650257111</v>
      </c>
      <c r="O151" s="5">
        <f t="shared" si="137"/>
        <v>0.16142841537686081</v>
      </c>
      <c r="P151" s="11">
        <f t="shared" si="138"/>
        <v>18101.527444705098</v>
      </c>
      <c r="Q151" s="6">
        <f t="shared" si="139"/>
        <v>2.2833228881497627</v>
      </c>
      <c r="R151" s="13">
        <f t="shared" si="140"/>
        <v>4.3930816806893231</v>
      </c>
      <c r="S151" s="13">
        <f t="shared" si="141"/>
        <v>4.2425564282366004</v>
      </c>
      <c r="T151" s="13">
        <f t="shared" si="142"/>
        <v>0.21374596167368842</v>
      </c>
      <c r="U151" s="13">
        <f t="shared" si="143"/>
        <v>0.2998424927389054</v>
      </c>
      <c r="V151" s="13">
        <f t="shared" si="144"/>
        <v>-8.2713668947995131</v>
      </c>
      <c r="W151" s="8">
        <f t="shared" si="145"/>
        <v>407.23394186851499</v>
      </c>
      <c r="X151" s="13">
        <f t="shared" si="146"/>
        <v>1.1020433291989027</v>
      </c>
      <c r="Y151" s="11">
        <f t="shared" si="147"/>
        <v>63.142431603643523</v>
      </c>
      <c r="Z151" s="13">
        <f t="shared" si="148"/>
        <v>2.8494833705104482E-2</v>
      </c>
      <c r="AA151" s="13">
        <f t="shared" si="149"/>
        <v>0.45159074789378911</v>
      </c>
      <c r="AB151" s="13">
        <f t="shared" si="150"/>
        <v>0.89177018373700268</v>
      </c>
      <c r="AC151" s="13">
        <f t="shared" si="151"/>
        <v>2.8490977771931325E-2</v>
      </c>
      <c r="AD151" s="13">
        <f t="shared" si="152"/>
        <v>0.80686965520366116</v>
      </c>
      <c r="AE151" s="13">
        <f t="shared" si="153"/>
        <v>0.38082431110454767</v>
      </c>
      <c r="AF151" s="13">
        <f t="shared" si="154"/>
        <v>0.92464741608450229</v>
      </c>
      <c r="AG151" s="11">
        <f t="shared" si="155"/>
        <v>22.38475173056224</v>
      </c>
      <c r="AH151" s="13">
        <f t="shared" si="156"/>
        <v>4.0510018843920959</v>
      </c>
      <c r="AI151" s="11">
        <f t="shared" si="157"/>
        <v>340.99667838437568</v>
      </c>
      <c r="AJ151" s="6">
        <f t="shared" si="158"/>
        <v>0.92067244659315017</v>
      </c>
      <c r="AK151" s="13">
        <f t="shared" si="159"/>
        <v>56.630931152267458</v>
      </c>
      <c r="AL151" s="6">
        <f t="shared" si="160"/>
        <v>0.50531823334487314</v>
      </c>
      <c r="AM151" s="6">
        <f t="shared" si="161"/>
        <v>56.125612918922585</v>
      </c>
      <c r="AN151" s="11">
        <f t="shared" si="162"/>
        <v>175.03415599896653</v>
      </c>
      <c r="AO151" s="6">
        <f t="shared" si="163"/>
        <v>173.22944293293494</v>
      </c>
      <c r="AP151" s="6">
        <f t="shared" si="164"/>
        <v>110.07850586567146</v>
      </c>
      <c r="AQ151" s="8">
        <f t="shared" si="165"/>
        <v>69.776143126707012</v>
      </c>
      <c r="AR151" s="109">
        <f t="shared" si="166"/>
        <v>-0.32562296858050582</v>
      </c>
      <c r="AS151" s="109">
        <f t="shared" si="167"/>
        <v>0.4978158752500273</v>
      </c>
      <c r="AT151" s="109">
        <f t="shared" si="168"/>
        <v>326.81117162999624</v>
      </c>
      <c r="AU151" s="10">
        <f t="shared" si="169"/>
        <v>396886.05421542743</v>
      </c>
      <c r="AV151" s="8">
        <f t="shared" si="170"/>
        <v>30.107639530023686</v>
      </c>
      <c r="AW151" s="12"/>
      <c r="AX151" s="110">
        <f t="shared" si="171"/>
        <v>146.80000000000001</v>
      </c>
      <c r="AY151" s="111">
        <f t="shared" si="172"/>
        <v>0</v>
      </c>
      <c r="AZ151" s="12"/>
      <c r="BA151" s="14">
        <f t="shared" si="179"/>
        <v>56.1</v>
      </c>
      <c r="BB151" s="112">
        <f t="shared" si="173"/>
        <v>0</v>
      </c>
      <c r="BC151" s="112">
        <f t="shared" si="174"/>
        <v>0</v>
      </c>
      <c r="BD151" s="12"/>
      <c r="BE151" s="111">
        <f t="shared" si="175"/>
        <v>0</v>
      </c>
      <c r="BF151" s="12"/>
    </row>
    <row r="152" spans="1:58">
      <c r="A152">
        <f t="shared" si="128"/>
        <v>2</v>
      </c>
      <c r="B152" s="106">
        <v>0.10347222222222199</v>
      </c>
      <c r="C152" s="6">
        <f t="shared" si="129"/>
        <v>2.4833333333333281</v>
      </c>
      <c r="D152" s="7">
        <f t="shared" si="176"/>
        <v>16</v>
      </c>
      <c r="E152" s="7">
        <f t="shared" si="177"/>
        <v>9</v>
      </c>
      <c r="F152" s="7">
        <f t="shared" si="178"/>
        <v>2022</v>
      </c>
      <c r="G152" s="12"/>
      <c r="H152" s="101">
        <f t="shared" si="130"/>
        <v>56.209286501470061</v>
      </c>
      <c r="I152" s="102">
        <f t="shared" si="131"/>
        <v>56.220591002568121</v>
      </c>
      <c r="J152" s="101">
        <f t="shared" si="132"/>
        <v>67.278046199821546</v>
      </c>
      <c r="K152" s="101">
        <f t="shared" si="133"/>
        <v>147.18940957082248</v>
      </c>
      <c r="L152" s="11">
        <f t="shared" si="134"/>
        <v>2459838.6034722221</v>
      </c>
      <c r="M152" s="108">
        <f t="shared" si="135"/>
        <v>0.22706648794584827</v>
      </c>
      <c r="N152" s="11">
        <f t="shared" si="136"/>
        <v>42.012391112744808</v>
      </c>
      <c r="O152" s="5">
        <f t="shared" si="137"/>
        <v>0.16145383280678516</v>
      </c>
      <c r="P152" s="11">
        <f t="shared" si="138"/>
        <v>18099.174572724714</v>
      </c>
      <c r="Q152" s="6">
        <f t="shared" si="139"/>
        <v>2.2834812403236238</v>
      </c>
      <c r="R152" s="13">
        <f t="shared" si="140"/>
        <v>4.3930936265010212</v>
      </c>
      <c r="S152" s="13">
        <f t="shared" si="141"/>
        <v>4.2427041842762323</v>
      </c>
      <c r="T152" s="13">
        <f t="shared" si="142"/>
        <v>0.21390630591338389</v>
      </c>
      <c r="U152" s="13">
        <f t="shared" si="143"/>
        <v>0.29999200296466716</v>
      </c>
      <c r="V152" s="13">
        <f t="shared" si="144"/>
        <v>-8.2715020626390814</v>
      </c>
      <c r="W152" s="8">
        <f t="shared" si="145"/>
        <v>407.19710605594992</v>
      </c>
      <c r="X152" s="13">
        <f t="shared" si="146"/>
        <v>1.1021916245758898</v>
      </c>
      <c r="Y152" s="11">
        <f t="shared" si="147"/>
        <v>63.150928302866191</v>
      </c>
      <c r="Z152" s="13">
        <f t="shared" si="148"/>
        <v>2.8507480027138443E-2</v>
      </c>
      <c r="AA152" s="13">
        <f t="shared" si="149"/>
        <v>0.45145833476770519</v>
      </c>
      <c r="AB152" s="13">
        <f t="shared" si="150"/>
        <v>0.89183682121511043</v>
      </c>
      <c r="AC152" s="13">
        <f t="shared" si="151"/>
        <v>2.8503618957908386E-2</v>
      </c>
      <c r="AD152" s="13">
        <f t="shared" si="152"/>
        <v>0.80692576747892419</v>
      </c>
      <c r="AE152" s="13">
        <f t="shared" si="153"/>
        <v>0.38086241314590186</v>
      </c>
      <c r="AF152" s="13">
        <f t="shared" si="154"/>
        <v>0.92463172249965575</v>
      </c>
      <c r="AG152" s="11">
        <f t="shared" si="155"/>
        <v>22.387112743688455</v>
      </c>
      <c r="AH152" s="13">
        <f t="shared" si="156"/>
        <v>4.0515924279044038</v>
      </c>
      <c r="AI152" s="11">
        <f t="shared" si="157"/>
        <v>341.23850469417874</v>
      </c>
      <c r="AJ152" s="6">
        <f t="shared" si="158"/>
        <v>0.92066581525276869</v>
      </c>
      <c r="AK152" s="13">
        <f t="shared" si="159"/>
        <v>56.713494926715654</v>
      </c>
      <c r="AL152" s="6">
        <f t="shared" si="160"/>
        <v>0.50420842524559462</v>
      </c>
      <c r="AM152" s="6">
        <f t="shared" si="161"/>
        <v>56.209286501470061</v>
      </c>
      <c r="AN152" s="11">
        <f t="shared" si="162"/>
        <v>175.03484047626262</v>
      </c>
      <c r="AO152" s="6">
        <f t="shared" si="163"/>
        <v>173.23011986040734</v>
      </c>
      <c r="AP152" s="6">
        <f t="shared" si="164"/>
        <v>110.07068214500289</v>
      </c>
      <c r="AQ152" s="8">
        <f t="shared" si="165"/>
        <v>69.78395959406383</v>
      </c>
      <c r="AR152" s="109">
        <f t="shared" si="166"/>
        <v>-0.32162944230983187</v>
      </c>
      <c r="AS152" s="109">
        <f t="shared" si="167"/>
        <v>0.49886867156635462</v>
      </c>
      <c r="AT152" s="109">
        <f t="shared" si="168"/>
        <v>327.18940957082248</v>
      </c>
      <c r="AU152" s="10">
        <f t="shared" si="169"/>
        <v>396888.95847909461</v>
      </c>
      <c r="AV152" s="8">
        <f t="shared" si="170"/>
        <v>30.107419226458649</v>
      </c>
      <c r="AW152" s="12"/>
      <c r="AX152" s="110">
        <f t="shared" si="171"/>
        <v>147.19999999999999</v>
      </c>
      <c r="AY152" s="111">
        <f t="shared" si="172"/>
        <v>0</v>
      </c>
      <c r="AZ152" s="12"/>
      <c r="BA152" s="14">
        <f t="shared" si="179"/>
        <v>56.2</v>
      </c>
      <c r="BB152" s="112">
        <f t="shared" si="173"/>
        <v>0</v>
      </c>
      <c r="BC152" s="112">
        <f t="shared" si="174"/>
        <v>0</v>
      </c>
      <c r="BD152" s="12"/>
      <c r="BE152" s="111">
        <f t="shared" si="175"/>
        <v>0</v>
      </c>
      <c r="BF152" s="12"/>
    </row>
    <row r="153" spans="1:58">
      <c r="A153">
        <f t="shared" si="128"/>
        <v>2</v>
      </c>
      <c r="B153" s="106">
        <v>0.104166666666667</v>
      </c>
      <c r="C153" s="6">
        <f t="shared" si="129"/>
        <v>2.500000000000008</v>
      </c>
      <c r="D153" s="7">
        <f t="shared" si="176"/>
        <v>16</v>
      </c>
      <c r="E153" s="7">
        <f t="shared" si="177"/>
        <v>9</v>
      </c>
      <c r="F153" s="7">
        <f t="shared" si="178"/>
        <v>2022</v>
      </c>
      <c r="G153" s="12"/>
      <c r="H153" s="101">
        <f t="shared" si="130"/>
        <v>56.292132742142797</v>
      </c>
      <c r="I153" s="102">
        <f t="shared" si="131"/>
        <v>56.303401923725865</v>
      </c>
      <c r="J153" s="101">
        <f t="shared" si="132"/>
        <v>67.271645195096724</v>
      </c>
      <c r="K153" s="101">
        <f t="shared" si="133"/>
        <v>147.56905570805532</v>
      </c>
      <c r="L153" s="11">
        <f t="shared" si="134"/>
        <v>2459838.6041666665</v>
      </c>
      <c r="M153" s="108">
        <f t="shared" si="135"/>
        <v>0.22706650695869984</v>
      </c>
      <c r="N153" s="11">
        <f t="shared" si="136"/>
        <v>42.263075575232506</v>
      </c>
      <c r="O153" s="5">
        <f t="shared" si="137"/>
        <v>0.1614792502367095</v>
      </c>
      <c r="P153" s="11">
        <f t="shared" si="138"/>
        <v>18096.821252705151</v>
      </c>
      <c r="Q153" s="6">
        <f t="shared" si="139"/>
        <v>2.2836395924974844</v>
      </c>
      <c r="R153" s="13">
        <f t="shared" si="140"/>
        <v>4.3931055723127193</v>
      </c>
      <c r="S153" s="13">
        <f t="shared" si="141"/>
        <v>4.2428519403162221</v>
      </c>
      <c r="T153" s="13">
        <f t="shared" si="142"/>
        <v>0.21406665015343654</v>
      </c>
      <c r="U153" s="13">
        <f t="shared" si="143"/>
        <v>0.30014151093376334</v>
      </c>
      <c r="V153" s="13">
        <f t="shared" si="144"/>
        <v>-8.2716372304790085</v>
      </c>
      <c r="W153" s="8">
        <f t="shared" si="145"/>
        <v>407.16026469770418</v>
      </c>
      <c r="X153" s="13">
        <f t="shared" si="146"/>
        <v>1.1023399177807214</v>
      </c>
      <c r="Y153" s="11">
        <f t="shared" si="147"/>
        <v>63.159424877633505</v>
      </c>
      <c r="Z153" s="13">
        <f t="shared" si="148"/>
        <v>2.8520125535616305E-2</v>
      </c>
      <c r="AA153" s="13">
        <f t="shared" si="149"/>
        <v>0.45132591368437897</v>
      </c>
      <c r="AB153" s="13">
        <f t="shared" si="150"/>
        <v>0.89190343792980586</v>
      </c>
      <c r="AC153" s="13">
        <f t="shared" si="151"/>
        <v>2.8516259326101634E-2</v>
      </c>
      <c r="AD153" s="13">
        <f t="shared" si="152"/>
        <v>0.80698186102896219</v>
      </c>
      <c r="AE153" s="13">
        <f t="shared" si="153"/>
        <v>0.38090050617870458</v>
      </c>
      <c r="AF153" s="13">
        <f t="shared" si="154"/>
        <v>0.92461603078943355</v>
      </c>
      <c r="AG153" s="11">
        <f t="shared" si="155"/>
        <v>22.389473238656485</v>
      </c>
      <c r="AH153" s="13">
        <f t="shared" si="156"/>
        <v>4.0521829823801045</v>
      </c>
      <c r="AI153" s="11">
        <f t="shared" si="157"/>
        <v>341.48033083953095</v>
      </c>
      <c r="AJ153" s="6">
        <f t="shared" si="158"/>
        <v>0.92065918509543831</v>
      </c>
      <c r="AK153" s="13">
        <f t="shared" si="159"/>
        <v>56.795241295844605</v>
      </c>
      <c r="AL153" s="6">
        <f t="shared" si="160"/>
        <v>0.50310855370180807</v>
      </c>
      <c r="AM153" s="6">
        <f t="shared" si="161"/>
        <v>56.292132742142797</v>
      </c>
      <c r="AN153" s="11">
        <f t="shared" si="162"/>
        <v>175.03552495355689</v>
      </c>
      <c r="AO153" s="6">
        <f t="shared" si="163"/>
        <v>173.23079678813019</v>
      </c>
      <c r="AP153" s="6">
        <f t="shared" si="164"/>
        <v>110.06285855215134</v>
      </c>
      <c r="AQ153" s="8">
        <f t="shared" si="165"/>
        <v>69.791775936433467</v>
      </c>
      <c r="AR153" s="109">
        <f t="shared" si="166"/>
        <v>-0.31763018925727787</v>
      </c>
      <c r="AS153" s="109">
        <f t="shared" si="167"/>
        <v>0.49990810870720453</v>
      </c>
      <c r="AT153" s="109">
        <f t="shared" si="168"/>
        <v>327.56905570805532</v>
      </c>
      <c r="AU153" s="10">
        <f t="shared" si="169"/>
        <v>396891.86229515041</v>
      </c>
      <c r="AV153" s="8">
        <f t="shared" si="170"/>
        <v>30.107198960070427</v>
      </c>
      <c r="AW153" s="12"/>
      <c r="AX153" s="110">
        <f t="shared" si="171"/>
        <v>147.6</v>
      </c>
      <c r="AY153" s="111">
        <f t="shared" si="172"/>
        <v>0</v>
      </c>
      <c r="AZ153" s="12"/>
      <c r="BA153" s="14">
        <f t="shared" si="179"/>
        <v>56.3</v>
      </c>
      <c r="BB153" s="112">
        <f t="shared" si="173"/>
        <v>0</v>
      </c>
      <c r="BC153" s="112">
        <f t="shared" si="174"/>
        <v>0</v>
      </c>
      <c r="BD153" s="12"/>
      <c r="BE153" s="111">
        <f t="shared" si="175"/>
        <v>0</v>
      </c>
      <c r="BF153" s="12"/>
    </row>
    <row r="154" spans="1:58">
      <c r="A154">
        <f t="shared" si="128"/>
        <v>2</v>
      </c>
      <c r="B154" s="106">
        <v>0.104861111111111</v>
      </c>
      <c r="C154" s="6">
        <f t="shared" si="129"/>
        <v>2.5166666666666639</v>
      </c>
      <c r="D154" s="7">
        <f t="shared" si="176"/>
        <v>16</v>
      </c>
      <c r="E154" s="7">
        <f t="shared" si="177"/>
        <v>9</v>
      </c>
      <c r="F154" s="7">
        <f t="shared" si="178"/>
        <v>2022</v>
      </c>
      <c r="G154" s="12"/>
      <c r="H154" s="101">
        <f t="shared" si="130"/>
        <v>56.374144964342804</v>
      </c>
      <c r="I154" s="102">
        <f t="shared" si="131"/>
        <v>56.385379248162266</v>
      </c>
      <c r="J154" s="101">
        <f t="shared" si="132"/>
        <v>67.265243971277172</v>
      </c>
      <c r="K154" s="101">
        <f t="shared" si="133"/>
        <v>147.95010654936584</v>
      </c>
      <c r="L154" s="11">
        <f t="shared" si="134"/>
        <v>2459838.6048611109</v>
      </c>
      <c r="M154" s="108">
        <f t="shared" si="135"/>
        <v>0.22706652597155139</v>
      </c>
      <c r="N154" s="11">
        <f t="shared" si="136"/>
        <v>42.513760037720203</v>
      </c>
      <c r="O154" s="5">
        <f t="shared" si="137"/>
        <v>0.16150466766663385</v>
      </c>
      <c r="P154" s="11">
        <f t="shared" si="138"/>
        <v>18094.467484757442</v>
      </c>
      <c r="Q154" s="6">
        <f t="shared" si="139"/>
        <v>2.283797944670988</v>
      </c>
      <c r="R154" s="13">
        <f t="shared" si="140"/>
        <v>4.3931175181244173</v>
      </c>
      <c r="S154" s="13">
        <f t="shared" si="141"/>
        <v>4.2429996963562111</v>
      </c>
      <c r="T154" s="13">
        <f t="shared" si="142"/>
        <v>0.21422699439348916</v>
      </c>
      <c r="U154" s="13">
        <f t="shared" si="143"/>
        <v>0.3002910166463138</v>
      </c>
      <c r="V154" s="13">
        <f t="shared" si="144"/>
        <v>-8.2717723983189337</v>
      </c>
      <c r="W154" s="8">
        <f t="shared" si="145"/>
        <v>407.12341779483864</v>
      </c>
      <c r="X154" s="13">
        <f t="shared" si="146"/>
        <v>1.1024882088139363</v>
      </c>
      <c r="Y154" s="11">
        <f t="shared" si="147"/>
        <v>63.167921327976352</v>
      </c>
      <c r="Z154" s="13">
        <f t="shared" si="148"/>
        <v>2.8532770230293696E-2</v>
      </c>
      <c r="AA154" s="13">
        <f t="shared" si="149"/>
        <v>0.45119348464675446</v>
      </c>
      <c r="AB154" s="13">
        <f t="shared" si="150"/>
        <v>0.89197003388075025</v>
      </c>
      <c r="AC154" s="13">
        <f t="shared" si="151"/>
        <v>2.8528898876265647E-2</v>
      </c>
      <c r="AD154" s="13">
        <f t="shared" si="152"/>
        <v>0.80703793585356176</v>
      </c>
      <c r="AE154" s="13">
        <f t="shared" si="153"/>
        <v>0.38093859020259591</v>
      </c>
      <c r="AF154" s="13">
        <f t="shared" si="154"/>
        <v>0.92460034095519272</v>
      </c>
      <c r="AG154" s="11">
        <f t="shared" si="155"/>
        <v>22.391833215421652</v>
      </c>
      <c r="AH154" s="13">
        <f t="shared" si="156"/>
        <v>4.0527735478192337</v>
      </c>
      <c r="AI154" s="11">
        <f t="shared" si="157"/>
        <v>341.72215682043168</v>
      </c>
      <c r="AJ154" s="6">
        <f t="shared" si="158"/>
        <v>0.92065255612131558</v>
      </c>
      <c r="AK154" s="13">
        <f t="shared" si="159"/>
        <v>56.876163703856534</v>
      </c>
      <c r="AL154" s="6">
        <f t="shared" si="160"/>
        <v>0.50201873951373344</v>
      </c>
      <c r="AM154" s="6">
        <f t="shared" si="161"/>
        <v>56.374144964342804</v>
      </c>
      <c r="AN154" s="11">
        <f t="shared" si="162"/>
        <v>175.03620943085116</v>
      </c>
      <c r="AO154" s="6">
        <f t="shared" si="163"/>
        <v>173.23147371610531</v>
      </c>
      <c r="AP154" s="6">
        <f t="shared" si="164"/>
        <v>110.05503508709128</v>
      </c>
      <c r="AQ154" s="8">
        <f t="shared" si="165"/>
        <v>69.799592153841431</v>
      </c>
      <c r="AR154" s="109">
        <f t="shared" si="166"/>
        <v>-0.31362528067702355</v>
      </c>
      <c r="AS154" s="109">
        <f t="shared" si="167"/>
        <v>0.50093416766064991</v>
      </c>
      <c r="AT154" s="109">
        <f t="shared" si="168"/>
        <v>327.95010654936584</v>
      </c>
      <c r="AU154" s="10">
        <f t="shared" si="169"/>
        <v>396894.7656634989</v>
      </c>
      <c r="AV154" s="8">
        <f t="shared" si="170"/>
        <v>30.106978730864743</v>
      </c>
      <c r="AW154" s="12"/>
      <c r="AX154" s="110">
        <f t="shared" si="171"/>
        <v>148</v>
      </c>
      <c r="AY154" s="111">
        <f t="shared" si="172"/>
        <v>0</v>
      </c>
      <c r="AZ154" s="12"/>
      <c r="BA154" s="14">
        <f t="shared" si="179"/>
        <v>56.4</v>
      </c>
      <c r="BB154" s="112">
        <f t="shared" si="173"/>
        <v>0</v>
      </c>
      <c r="BC154" s="112">
        <f t="shared" si="174"/>
        <v>0</v>
      </c>
      <c r="BD154" s="12"/>
      <c r="BE154" s="111">
        <f t="shared" si="175"/>
        <v>0</v>
      </c>
      <c r="BF154" s="12"/>
    </row>
    <row r="155" spans="1:58">
      <c r="A155">
        <f t="shared" si="128"/>
        <v>2</v>
      </c>
      <c r="B155" s="106">
        <v>0.105555555555556</v>
      </c>
      <c r="C155" s="6">
        <f t="shared" si="129"/>
        <v>2.5333333333333439</v>
      </c>
      <c r="D155" s="7">
        <f t="shared" si="176"/>
        <v>16</v>
      </c>
      <c r="E155" s="7">
        <f t="shared" si="177"/>
        <v>9</v>
      </c>
      <c r="F155" s="7">
        <f t="shared" si="178"/>
        <v>2022</v>
      </c>
      <c r="G155" s="12"/>
      <c r="H155" s="101">
        <f t="shared" si="130"/>
        <v>56.455316550798663</v>
      </c>
      <c r="I155" s="102">
        <f t="shared" si="131"/>
        <v>56.466516359083037</v>
      </c>
      <c r="J155" s="101">
        <f t="shared" si="132"/>
        <v>67.258842524167989</v>
      </c>
      <c r="K155" s="101">
        <f t="shared" si="133"/>
        <v>148.33255852430898</v>
      </c>
      <c r="L155" s="11">
        <f t="shared" si="134"/>
        <v>2459838.6055555558</v>
      </c>
      <c r="M155" s="108">
        <f t="shared" si="135"/>
        <v>0.2270665449844157</v>
      </c>
      <c r="N155" s="11">
        <f t="shared" si="136"/>
        <v>42.764444668311626</v>
      </c>
      <c r="O155" s="5">
        <f t="shared" si="137"/>
        <v>0.16153008511366806</v>
      </c>
      <c r="P155" s="11">
        <f t="shared" si="138"/>
        <v>18092.11326739606</v>
      </c>
      <c r="Q155" s="6">
        <f t="shared" si="139"/>
        <v>2.2839562969509246</v>
      </c>
      <c r="R155" s="13">
        <f t="shared" si="140"/>
        <v>4.3931294639441294</v>
      </c>
      <c r="S155" s="13">
        <f t="shared" si="141"/>
        <v>4.2431474524951334</v>
      </c>
      <c r="T155" s="13">
        <f t="shared" si="142"/>
        <v>0.21438733874104629</v>
      </c>
      <c r="U155" s="13">
        <f t="shared" si="143"/>
        <v>0.30044052020294509</v>
      </c>
      <c r="V155" s="13">
        <f t="shared" si="144"/>
        <v>-8.2719075662492205</v>
      </c>
      <c r="W155" s="8">
        <f t="shared" si="145"/>
        <v>407.08656532369491</v>
      </c>
      <c r="X155" s="13">
        <f t="shared" si="146"/>
        <v>1.1026364977758367</v>
      </c>
      <c r="Y155" s="11">
        <f t="shared" si="147"/>
        <v>63.176417659641629</v>
      </c>
      <c r="Z155" s="13">
        <f t="shared" si="148"/>
        <v>2.8545414119426456E-2</v>
      </c>
      <c r="AA155" s="13">
        <f t="shared" si="149"/>
        <v>0.45106104756867338</v>
      </c>
      <c r="AB155" s="13">
        <f t="shared" si="150"/>
        <v>0.89203660911238858</v>
      </c>
      <c r="AC155" s="13">
        <f t="shared" si="151"/>
        <v>2.8541537616651767E-2</v>
      </c>
      <c r="AD155" s="13">
        <f t="shared" si="152"/>
        <v>0.80709399199021958</v>
      </c>
      <c r="AE155" s="13">
        <f t="shared" si="153"/>
        <v>0.38097666524282359</v>
      </c>
      <c r="AF155" s="13">
        <f t="shared" si="154"/>
        <v>0.92458465298773884</v>
      </c>
      <c r="AG155" s="11">
        <f t="shared" si="155"/>
        <v>22.394192675526156</v>
      </c>
      <c r="AH155" s="13">
        <f t="shared" si="156"/>
        <v>4.0533641246191596</v>
      </c>
      <c r="AI155" s="11">
        <f t="shared" si="157"/>
        <v>341.96398279902422</v>
      </c>
      <c r="AJ155" s="6">
        <f t="shared" si="158"/>
        <v>0.92064592832607894</v>
      </c>
      <c r="AK155" s="13">
        <f t="shared" si="159"/>
        <v>56.956255653372317</v>
      </c>
      <c r="AL155" s="6">
        <f t="shared" si="160"/>
        <v>0.50093910257364993</v>
      </c>
      <c r="AM155" s="6">
        <f t="shared" si="161"/>
        <v>56.455316550798663</v>
      </c>
      <c r="AN155" s="11">
        <f t="shared" si="162"/>
        <v>175.03689390860563</v>
      </c>
      <c r="AO155" s="6">
        <f t="shared" si="163"/>
        <v>173.23215064478779</v>
      </c>
      <c r="AP155" s="6">
        <f t="shared" si="164"/>
        <v>110.04721174453179</v>
      </c>
      <c r="AQ155" s="8">
        <f t="shared" si="165"/>
        <v>69.807408251573762</v>
      </c>
      <c r="AR155" s="109">
        <f t="shared" si="166"/>
        <v>-0.30961478523286939</v>
      </c>
      <c r="AS155" s="109">
        <f t="shared" si="167"/>
        <v>0.50194683032767351</v>
      </c>
      <c r="AT155" s="109">
        <f t="shared" si="168"/>
        <v>328.33255852430898</v>
      </c>
      <c r="AU155" s="10">
        <f t="shared" si="169"/>
        <v>396897.66858600534</v>
      </c>
      <c r="AV155" s="8">
        <f t="shared" si="170"/>
        <v>30.106758538698543</v>
      </c>
      <c r="AW155" s="12"/>
      <c r="AX155" s="110">
        <f t="shared" si="171"/>
        <v>148.30000000000001</v>
      </c>
      <c r="AY155" s="111">
        <f t="shared" si="172"/>
        <v>0</v>
      </c>
      <c r="AZ155" s="12"/>
      <c r="BA155" s="14">
        <f t="shared" si="179"/>
        <v>56.5</v>
      </c>
      <c r="BB155" s="112">
        <f t="shared" si="173"/>
        <v>0</v>
      </c>
      <c r="BC155" s="112">
        <f t="shared" si="174"/>
        <v>0</v>
      </c>
      <c r="BD155" s="12"/>
      <c r="BE155" s="111">
        <f t="shared" si="175"/>
        <v>0</v>
      </c>
      <c r="BF155" s="12"/>
    </row>
    <row r="156" spans="1:58">
      <c r="A156">
        <f t="shared" si="128"/>
        <v>2</v>
      </c>
      <c r="B156" s="106">
        <v>0.10625</v>
      </c>
      <c r="C156" s="6">
        <f t="shared" si="129"/>
        <v>2.5499999999999998</v>
      </c>
      <c r="D156" s="7">
        <f t="shared" si="176"/>
        <v>16</v>
      </c>
      <c r="E156" s="7">
        <f t="shared" si="177"/>
        <v>9</v>
      </c>
      <c r="F156" s="7">
        <f t="shared" si="178"/>
        <v>2022</v>
      </c>
      <c r="G156" s="12"/>
      <c r="H156" s="101">
        <f t="shared" si="130"/>
        <v>56.535640727983846</v>
      </c>
      <c r="I156" s="102">
        <f t="shared" si="131"/>
        <v>56.546806483526147</v>
      </c>
      <c r="J156" s="101">
        <f t="shared" si="132"/>
        <v>67.252440862503548</v>
      </c>
      <c r="K156" s="101">
        <f t="shared" si="133"/>
        <v>148.71640695191542</v>
      </c>
      <c r="L156" s="11">
        <f t="shared" si="134"/>
        <v>2459838.6062500002</v>
      </c>
      <c r="M156" s="108">
        <f t="shared" si="135"/>
        <v>0.22706656399726724</v>
      </c>
      <c r="N156" s="11">
        <f t="shared" si="136"/>
        <v>43.015129130333662</v>
      </c>
      <c r="O156" s="5">
        <f t="shared" si="137"/>
        <v>0.16155550254359241</v>
      </c>
      <c r="P156" s="11">
        <f t="shared" si="138"/>
        <v>18089.758603888778</v>
      </c>
      <c r="Q156" s="6">
        <f t="shared" si="139"/>
        <v>2.2841146491247857</v>
      </c>
      <c r="R156" s="13">
        <f t="shared" si="140"/>
        <v>4.3931414097558052</v>
      </c>
      <c r="S156" s="13">
        <f t="shared" si="141"/>
        <v>4.2432952085351223</v>
      </c>
      <c r="T156" s="13">
        <f t="shared" si="142"/>
        <v>0.21454768298074176</v>
      </c>
      <c r="U156" s="13">
        <f t="shared" si="143"/>
        <v>0.30059002140330449</v>
      </c>
      <c r="V156" s="13">
        <f t="shared" si="144"/>
        <v>-8.2720427340895029</v>
      </c>
      <c r="W156" s="8">
        <f t="shared" si="145"/>
        <v>407.04970733438432</v>
      </c>
      <c r="X156" s="13">
        <f t="shared" si="146"/>
        <v>1.1027847844672563</v>
      </c>
      <c r="Y156" s="11">
        <f t="shared" si="147"/>
        <v>63.184913861217922</v>
      </c>
      <c r="Z156" s="13">
        <f t="shared" si="148"/>
        <v>2.855805718581406E-2</v>
      </c>
      <c r="AA156" s="13">
        <f t="shared" si="149"/>
        <v>0.45092860263143564</v>
      </c>
      <c r="AB156" s="13">
        <f t="shared" si="150"/>
        <v>0.89210316353472197</v>
      </c>
      <c r="AC156" s="13">
        <f t="shared" si="151"/>
        <v>2.855417553006533E-2</v>
      </c>
      <c r="AD156" s="13">
        <f t="shared" si="152"/>
        <v>0.80715002936320024</v>
      </c>
      <c r="AE156" s="13">
        <f t="shared" si="153"/>
        <v>0.38101473124781637</v>
      </c>
      <c r="AF156" s="13">
        <f t="shared" si="154"/>
        <v>0.92456896690952928</v>
      </c>
      <c r="AG156" s="11">
        <f t="shared" si="155"/>
        <v>22.396551615751818</v>
      </c>
      <c r="AH156" s="13">
        <f t="shared" si="156"/>
        <v>4.0539547119845061</v>
      </c>
      <c r="AI156" s="11">
        <f t="shared" si="157"/>
        <v>342.20580845056605</v>
      </c>
      <c r="AJ156" s="6">
        <f t="shared" si="158"/>
        <v>0.92063930171875941</v>
      </c>
      <c r="AK156" s="13">
        <f t="shared" si="159"/>
        <v>57.035510492710799</v>
      </c>
      <c r="AL156" s="6">
        <f t="shared" si="160"/>
        <v>0.49986976472695499</v>
      </c>
      <c r="AM156" s="6">
        <f t="shared" si="161"/>
        <v>56.535640727983846</v>
      </c>
      <c r="AN156" s="11">
        <f t="shared" si="162"/>
        <v>175.03757838589991</v>
      </c>
      <c r="AO156" s="6">
        <f t="shared" si="163"/>
        <v>173.23282757326743</v>
      </c>
      <c r="AP156" s="6">
        <f t="shared" si="164"/>
        <v>110.03938853498289</v>
      </c>
      <c r="AQ156" s="8">
        <f t="shared" si="165"/>
        <v>69.815224219130158</v>
      </c>
      <c r="AR156" s="109">
        <f t="shared" si="166"/>
        <v>-0.30559877976437871</v>
      </c>
      <c r="AS156" s="109">
        <f t="shared" si="167"/>
        <v>0.50294607681385395</v>
      </c>
      <c r="AT156" s="109">
        <f t="shared" si="168"/>
        <v>328.71640695191542</v>
      </c>
      <c r="AU156" s="10">
        <f t="shared" si="169"/>
        <v>396900.57105868676</v>
      </c>
      <c r="AV156" s="8">
        <f t="shared" si="170"/>
        <v>30.106538383872394</v>
      </c>
      <c r="AW156" s="12"/>
      <c r="AX156" s="110">
        <f t="shared" si="171"/>
        <v>148.69999999999999</v>
      </c>
      <c r="AY156" s="111">
        <f t="shared" si="172"/>
        <v>0</v>
      </c>
      <c r="AZ156" s="12"/>
      <c r="BA156" s="14">
        <f t="shared" si="179"/>
        <v>56.5</v>
      </c>
      <c r="BB156" s="112">
        <f t="shared" si="173"/>
        <v>0</v>
      </c>
      <c r="BC156" s="112">
        <f t="shared" si="174"/>
        <v>0</v>
      </c>
      <c r="BD156" s="12"/>
      <c r="BE156" s="111">
        <f t="shared" si="175"/>
        <v>0</v>
      </c>
      <c r="BF156" s="12"/>
    </row>
    <row r="157" spans="1:58">
      <c r="A157">
        <f t="shared" si="128"/>
        <v>2</v>
      </c>
      <c r="B157" s="106">
        <v>0.106944444444444</v>
      </c>
      <c r="C157" s="6">
        <f t="shared" si="129"/>
        <v>2.5666666666666558</v>
      </c>
      <c r="D157" s="7">
        <f t="shared" si="176"/>
        <v>16</v>
      </c>
      <c r="E157" s="7">
        <f t="shared" si="177"/>
        <v>9</v>
      </c>
      <c r="F157" s="7">
        <f t="shared" si="178"/>
        <v>2022</v>
      </c>
      <c r="G157" s="12"/>
      <c r="H157" s="101">
        <f t="shared" si="130"/>
        <v>56.615110895054784</v>
      </c>
      <c r="I157" s="102">
        <f t="shared" si="131"/>
        <v>56.626243021160271</v>
      </c>
      <c r="J157" s="101">
        <f t="shared" si="132"/>
        <v>67.246038982072264</v>
      </c>
      <c r="K157" s="101">
        <f t="shared" si="133"/>
        <v>149.10164757723578</v>
      </c>
      <c r="L157" s="11">
        <f t="shared" si="134"/>
        <v>2459838.6069444446</v>
      </c>
      <c r="M157" s="108">
        <f t="shared" si="135"/>
        <v>0.22706658301011881</v>
      </c>
      <c r="N157" s="11">
        <f t="shared" si="136"/>
        <v>43.26581359282136</v>
      </c>
      <c r="O157" s="5">
        <f t="shared" si="137"/>
        <v>0.1615809199735736</v>
      </c>
      <c r="P157" s="11">
        <f t="shared" si="138"/>
        <v>18087.403492763548</v>
      </c>
      <c r="Q157" s="6">
        <f t="shared" si="139"/>
        <v>2.2842730012986463</v>
      </c>
      <c r="R157" s="13">
        <f t="shared" si="140"/>
        <v>4.3931533555675255</v>
      </c>
      <c r="S157" s="13">
        <f t="shared" si="141"/>
        <v>4.2434429645751122</v>
      </c>
      <c r="T157" s="13">
        <f t="shared" si="142"/>
        <v>0.21470802722115154</v>
      </c>
      <c r="U157" s="13">
        <f t="shared" si="143"/>
        <v>0.30073952034915913</v>
      </c>
      <c r="V157" s="13">
        <f t="shared" si="144"/>
        <v>-8.2721779019290729</v>
      </c>
      <c r="W157" s="8">
        <f t="shared" si="145"/>
        <v>407.01284380355389</v>
      </c>
      <c r="X157" s="13">
        <f t="shared" si="146"/>
        <v>1.1029330689889199</v>
      </c>
      <c r="Y157" s="11">
        <f t="shared" si="147"/>
        <v>63.193409938476364</v>
      </c>
      <c r="Z157" s="13">
        <f t="shared" si="148"/>
        <v>2.8570699437812101E-2</v>
      </c>
      <c r="AA157" s="13">
        <f t="shared" si="149"/>
        <v>0.45079614974851073</v>
      </c>
      <c r="AB157" s="13">
        <f t="shared" si="150"/>
        <v>0.89216969719239769</v>
      </c>
      <c r="AC157" s="13">
        <f t="shared" si="151"/>
        <v>2.8566812624857392E-2</v>
      </c>
      <c r="AD157" s="13">
        <f t="shared" si="152"/>
        <v>0.80720604801014617</v>
      </c>
      <c r="AE157" s="13">
        <f t="shared" si="153"/>
        <v>0.38105278824299377</v>
      </c>
      <c r="AF157" s="13">
        <f t="shared" si="154"/>
        <v>0.92455328271129955</v>
      </c>
      <c r="AG157" s="11">
        <f t="shared" si="155"/>
        <v>22.398910037651454</v>
      </c>
      <c r="AH157" s="13">
        <f t="shared" si="156"/>
        <v>4.0545453103142588</v>
      </c>
      <c r="AI157" s="11">
        <f t="shared" si="157"/>
        <v>342.44763393810746</v>
      </c>
      <c r="AJ157" s="6">
        <f t="shared" si="158"/>
        <v>0.92063267629505818</v>
      </c>
      <c r="AK157" s="13">
        <f t="shared" si="159"/>
        <v>57.113921740444717</v>
      </c>
      <c r="AL157" s="6">
        <f t="shared" si="160"/>
        <v>0.4988108453899317</v>
      </c>
      <c r="AM157" s="6">
        <f t="shared" si="161"/>
        <v>56.615110895054784</v>
      </c>
      <c r="AN157" s="11">
        <f t="shared" si="162"/>
        <v>175.03826286319782</v>
      </c>
      <c r="AO157" s="6">
        <f t="shared" si="163"/>
        <v>173.23350450200292</v>
      </c>
      <c r="AP157" s="6">
        <f t="shared" si="164"/>
        <v>110.03156545313298</v>
      </c>
      <c r="AQ157" s="8">
        <f t="shared" si="165"/>
        <v>69.823040061817309</v>
      </c>
      <c r="AR157" s="109">
        <f t="shared" si="166"/>
        <v>-0.30157733312120499</v>
      </c>
      <c r="AS157" s="109">
        <f t="shared" si="167"/>
        <v>0.50393188951084866</v>
      </c>
      <c r="AT157" s="109">
        <f t="shared" si="168"/>
        <v>329.10164757723578</v>
      </c>
      <c r="AU157" s="10">
        <f t="shared" si="169"/>
        <v>396903.47308339865</v>
      </c>
      <c r="AV157" s="8">
        <f t="shared" si="170"/>
        <v>30.106318266243981</v>
      </c>
      <c r="AW157" s="12"/>
      <c r="AX157" s="110">
        <f t="shared" si="171"/>
        <v>149.1</v>
      </c>
      <c r="AY157" s="111">
        <f t="shared" si="172"/>
        <v>0</v>
      </c>
      <c r="AZ157" s="12"/>
      <c r="BA157" s="14">
        <f t="shared" si="179"/>
        <v>56.6</v>
      </c>
      <c r="BB157" s="112">
        <f t="shared" si="173"/>
        <v>0</v>
      </c>
      <c r="BC157" s="112">
        <f t="shared" si="174"/>
        <v>0</v>
      </c>
      <c r="BD157" s="12"/>
      <c r="BE157" s="111">
        <f t="shared" si="175"/>
        <v>0</v>
      </c>
      <c r="BF157" s="12"/>
    </row>
    <row r="158" spans="1:58">
      <c r="A158">
        <f t="shared" si="128"/>
        <v>2</v>
      </c>
      <c r="B158" s="106">
        <v>0.10763888888888901</v>
      </c>
      <c r="C158" s="6">
        <f t="shared" si="129"/>
        <v>2.5833333333333361</v>
      </c>
      <c r="D158" s="7">
        <f t="shared" si="176"/>
        <v>16</v>
      </c>
      <c r="E158" s="7">
        <f t="shared" si="177"/>
        <v>9</v>
      </c>
      <c r="F158" s="7">
        <f t="shared" si="178"/>
        <v>2022</v>
      </c>
      <c r="G158" s="12"/>
      <c r="H158" s="101">
        <f t="shared" si="130"/>
        <v>56.693720406453636</v>
      </c>
      <c r="I158" s="102">
        <f t="shared" si="131"/>
        <v>56.704819326980122</v>
      </c>
      <c r="J158" s="101">
        <f t="shared" si="132"/>
        <v>67.239636883013702</v>
      </c>
      <c r="K158" s="101">
        <f t="shared" si="133"/>
        <v>149.48827553746207</v>
      </c>
      <c r="L158" s="11">
        <f t="shared" si="134"/>
        <v>2459838.607638889</v>
      </c>
      <c r="M158" s="108">
        <f t="shared" si="135"/>
        <v>0.22706660202297035</v>
      </c>
      <c r="N158" s="11">
        <f t="shared" si="136"/>
        <v>43.516498055309057</v>
      </c>
      <c r="O158" s="5">
        <f t="shared" si="137"/>
        <v>0.16160633740349795</v>
      </c>
      <c r="P158" s="11">
        <f t="shared" si="138"/>
        <v>18085.047934132195</v>
      </c>
      <c r="Q158" s="6">
        <f t="shared" si="139"/>
        <v>2.2844313534721499</v>
      </c>
      <c r="R158" s="13">
        <f t="shared" si="140"/>
        <v>4.3931653013792014</v>
      </c>
      <c r="S158" s="13">
        <f t="shared" si="141"/>
        <v>4.2435907206147441</v>
      </c>
      <c r="T158" s="13">
        <f t="shared" si="142"/>
        <v>0.21486837146084703</v>
      </c>
      <c r="U158" s="13">
        <f t="shared" si="143"/>
        <v>0.30088901703955762</v>
      </c>
      <c r="V158" s="13">
        <f t="shared" si="144"/>
        <v>-8.2723130697686411</v>
      </c>
      <c r="W158" s="8">
        <f t="shared" si="145"/>
        <v>406.97597473194679</v>
      </c>
      <c r="X158" s="13">
        <f t="shared" si="146"/>
        <v>1.1030813513406554</v>
      </c>
      <c r="Y158" s="11">
        <f t="shared" si="147"/>
        <v>63.201905891407087</v>
      </c>
      <c r="Z158" s="13">
        <f t="shared" si="148"/>
        <v>2.8583340875082935E-2</v>
      </c>
      <c r="AA158" s="13">
        <f t="shared" si="149"/>
        <v>0.45066368892347741</v>
      </c>
      <c r="AB158" s="13">
        <f t="shared" si="150"/>
        <v>0.89223621008475995</v>
      </c>
      <c r="AC158" s="13">
        <f t="shared" si="151"/>
        <v>2.8579448900689312E-2</v>
      </c>
      <c r="AD158" s="13">
        <f t="shared" si="152"/>
        <v>0.80726204793059053</v>
      </c>
      <c r="AE158" s="13">
        <f t="shared" si="153"/>
        <v>0.38109083622778411</v>
      </c>
      <c r="AF158" s="13">
        <f t="shared" si="154"/>
        <v>0.92453760039449351</v>
      </c>
      <c r="AG158" s="11">
        <f t="shared" si="155"/>
        <v>22.401267941167262</v>
      </c>
      <c r="AH158" s="13">
        <f t="shared" si="156"/>
        <v>4.0551359196056413</v>
      </c>
      <c r="AI158" s="11">
        <f t="shared" si="157"/>
        <v>342.68945926122444</v>
      </c>
      <c r="AJ158" s="6">
        <f t="shared" si="158"/>
        <v>0.92062605205513137</v>
      </c>
      <c r="AK158" s="13">
        <f t="shared" si="159"/>
        <v>57.191482870887029</v>
      </c>
      <c r="AL158" s="6">
        <f t="shared" si="160"/>
        <v>0.49776246443339611</v>
      </c>
      <c r="AM158" s="6">
        <f t="shared" si="161"/>
        <v>56.693720406453636</v>
      </c>
      <c r="AN158" s="11">
        <f t="shared" si="162"/>
        <v>175.03894734049209</v>
      </c>
      <c r="AO158" s="6">
        <f t="shared" si="163"/>
        <v>173.23418143098709</v>
      </c>
      <c r="AP158" s="6">
        <f t="shared" si="164"/>
        <v>110.0237424989883</v>
      </c>
      <c r="AQ158" s="8">
        <f t="shared" si="165"/>
        <v>69.830855779629005</v>
      </c>
      <c r="AR158" s="109">
        <f t="shared" si="166"/>
        <v>-0.29755051695893503</v>
      </c>
      <c r="AS158" s="109">
        <f t="shared" si="167"/>
        <v>0.50490425036098019</v>
      </c>
      <c r="AT158" s="109">
        <f t="shared" si="168"/>
        <v>329.48827553746207</v>
      </c>
      <c r="AU158" s="10">
        <f t="shared" si="169"/>
        <v>396906.37466004526</v>
      </c>
      <c r="AV158" s="8">
        <f t="shared" si="170"/>
        <v>30.106098185819022</v>
      </c>
      <c r="AW158" s="12"/>
      <c r="AX158" s="110">
        <f t="shared" si="171"/>
        <v>149.5</v>
      </c>
      <c r="AY158" s="111">
        <f t="shared" si="172"/>
        <v>0</v>
      </c>
      <c r="AZ158" s="12"/>
      <c r="BA158" s="14">
        <f t="shared" si="179"/>
        <v>56.7</v>
      </c>
      <c r="BB158" s="112">
        <f t="shared" si="173"/>
        <v>0</v>
      </c>
      <c r="BC158" s="112">
        <f t="shared" si="174"/>
        <v>0</v>
      </c>
      <c r="BD158" s="12"/>
      <c r="BE158" s="111">
        <f t="shared" si="175"/>
        <v>0</v>
      </c>
      <c r="BF158" s="12"/>
    </row>
    <row r="159" spans="1:58">
      <c r="A159">
        <f t="shared" si="128"/>
        <v>2</v>
      </c>
      <c r="B159" s="106">
        <v>0.108333333333333</v>
      </c>
      <c r="C159" s="6">
        <f t="shared" si="129"/>
        <v>2.5999999999999921</v>
      </c>
      <c r="D159" s="7">
        <f t="shared" si="176"/>
        <v>16</v>
      </c>
      <c r="E159" s="7">
        <f t="shared" si="177"/>
        <v>9</v>
      </c>
      <c r="F159" s="7">
        <f t="shared" si="178"/>
        <v>2022</v>
      </c>
      <c r="G159" s="12"/>
      <c r="H159" s="101">
        <f t="shared" si="130"/>
        <v>56.771462629056643</v>
      </c>
      <c r="I159" s="102">
        <f t="shared" si="131"/>
        <v>56.782528768430659</v>
      </c>
      <c r="J159" s="101">
        <f t="shared" si="132"/>
        <v>67.23323456543126</v>
      </c>
      <c r="K159" s="101">
        <f t="shared" si="133"/>
        <v>149.87628561590697</v>
      </c>
      <c r="L159" s="11">
        <f t="shared" si="134"/>
        <v>2459838.6083333334</v>
      </c>
      <c r="M159" s="108">
        <f t="shared" si="135"/>
        <v>0.22706662103582193</v>
      </c>
      <c r="N159" s="11">
        <f t="shared" si="136"/>
        <v>43.767182517796755</v>
      </c>
      <c r="O159" s="5">
        <f t="shared" si="137"/>
        <v>0.16163175483342229</v>
      </c>
      <c r="P159" s="11">
        <f t="shared" si="138"/>
        <v>18082.691928089997</v>
      </c>
      <c r="Q159" s="6">
        <f t="shared" si="139"/>
        <v>2.2845897056460109</v>
      </c>
      <c r="R159" s="13">
        <f t="shared" si="140"/>
        <v>4.3931772471908994</v>
      </c>
      <c r="S159" s="13">
        <f t="shared" si="141"/>
        <v>4.243738476654733</v>
      </c>
      <c r="T159" s="13">
        <f t="shared" si="142"/>
        <v>0.21502871570089965</v>
      </c>
      <c r="U159" s="13">
        <f t="shared" si="143"/>
        <v>0.30103851147597727</v>
      </c>
      <c r="V159" s="13">
        <f t="shared" si="144"/>
        <v>-8.2724482376085664</v>
      </c>
      <c r="W159" s="8">
        <f t="shared" si="145"/>
        <v>406.93910012043148</v>
      </c>
      <c r="X159" s="13">
        <f t="shared" si="146"/>
        <v>1.1032296315232821</v>
      </c>
      <c r="Y159" s="11">
        <f t="shared" si="147"/>
        <v>63.210401720057028</v>
      </c>
      <c r="Z159" s="13">
        <f t="shared" si="148"/>
        <v>2.8595981497497855E-2</v>
      </c>
      <c r="AA159" s="13">
        <f t="shared" si="149"/>
        <v>0.45053122015902725</v>
      </c>
      <c r="AB159" s="13">
        <f t="shared" si="150"/>
        <v>0.89230270221159569</v>
      </c>
      <c r="AC159" s="13">
        <f t="shared" si="151"/>
        <v>2.8592084357431293E-2</v>
      </c>
      <c r="AD159" s="13">
        <f t="shared" si="152"/>
        <v>0.80731802912438955</v>
      </c>
      <c r="AE159" s="13">
        <f t="shared" si="153"/>
        <v>0.38112887520198396</v>
      </c>
      <c r="AF159" s="13">
        <f t="shared" si="154"/>
        <v>0.92452191996040334</v>
      </c>
      <c r="AG159" s="11">
        <f t="shared" si="155"/>
        <v>22.403625326264233</v>
      </c>
      <c r="AH159" s="13">
        <f t="shared" si="156"/>
        <v>4.0557265398597275</v>
      </c>
      <c r="AI159" s="11">
        <f t="shared" si="157"/>
        <v>342.93128441990086</v>
      </c>
      <c r="AJ159" s="6">
        <f t="shared" si="158"/>
        <v>0.92061942899908911</v>
      </c>
      <c r="AK159" s="13">
        <f t="shared" si="159"/>
        <v>57.268187370472262</v>
      </c>
      <c r="AL159" s="6">
        <f t="shared" si="160"/>
        <v>0.49672474141561768</v>
      </c>
      <c r="AM159" s="6">
        <f t="shared" si="161"/>
        <v>56.771462629056643</v>
      </c>
      <c r="AN159" s="11">
        <f t="shared" si="162"/>
        <v>175.03963181778818</v>
      </c>
      <c r="AO159" s="6">
        <f t="shared" si="163"/>
        <v>173.2348583602253</v>
      </c>
      <c r="AP159" s="6">
        <f t="shared" si="164"/>
        <v>110.01591967251075</v>
      </c>
      <c r="AQ159" s="8">
        <f t="shared" si="165"/>
        <v>69.838671372603272</v>
      </c>
      <c r="AR159" s="109">
        <f t="shared" si="166"/>
        <v>-0.29351840302179771</v>
      </c>
      <c r="AS159" s="109">
        <f t="shared" si="167"/>
        <v>0.50586314154782452</v>
      </c>
      <c r="AT159" s="109">
        <f t="shared" si="168"/>
        <v>329.87628561590697</v>
      </c>
      <c r="AU159" s="10">
        <f t="shared" si="169"/>
        <v>396909.27578855085</v>
      </c>
      <c r="AV159" s="8">
        <f t="shared" si="170"/>
        <v>30.105878142601671</v>
      </c>
      <c r="AW159" s="12"/>
      <c r="AX159" s="110">
        <f t="shared" si="171"/>
        <v>149.9</v>
      </c>
      <c r="AY159" s="111">
        <f t="shared" si="172"/>
        <v>0</v>
      </c>
      <c r="AZ159" s="12"/>
      <c r="BA159" s="14">
        <f t="shared" si="179"/>
        <v>56.8</v>
      </c>
      <c r="BB159" s="112">
        <f t="shared" si="173"/>
        <v>0</v>
      </c>
      <c r="BC159" s="112">
        <f t="shared" si="174"/>
        <v>0</v>
      </c>
      <c r="BD159" s="12"/>
      <c r="BE159" s="111">
        <f t="shared" si="175"/>
        <v>0</v>
      </c>
      <c r="BF159" s="12"/>
    </row>
    <row r="160" spans="1:58">
      <c r="A160">
        <f t="shared" si="128"/>
        <v>2</v>
      </c>
      <c r="B160" s="106">
        <v>0.109027777777778</v>
      </c>
      <c r="C160" s="6">
        <f t="shared" si="129"/>
        <v>2.616666666666672</v>
      </c>
      <c r="D160" s="7">
        <f t="shared" si="176"/>
        <v>16</v>
      </c>
      <c r="E160" s="7">
        <f t="shared" si="177"/>
        <v>9</v>
      </c>
      <c r="F160" s="7">
        <f t="shared" si="178"/>
        <v>2022</v>
      </c>
      <c r="G160" s="12"/>
      <c r="H160" s="101">
        <f t="shared" si="130"/>
        <v>56.848330943878757</v>
      </c>
      <c r="I160" s="102">
        <f t="shared" si="131"/>
        <v>56.859364727111128</v>
      </c>
      <c r="J160" s="101">
        <f t="shared" si="132"/>
        <v>67.226832029432529</v>
      </c>
      <c r="K160" s="101">
        <f t="shared" si="133"/>
        <v>150.2656722367953</v>
      </c>
      <c r="L160" s="11">
        <f t="shared" si="134"/>
        <v>2459838.6090277778</v>
      </c>
      <c r="M160" s="108">
        <f t="shared" si="135"/>
        <v>0.22706664004867347</v>
      </c>
      <c r="N160" s="11">
        <f t="shared" si="136"/>
        <v>44.017866980284452</v>
      </c>
      <c r="O160" s="5">
        <f t="shared" si="137"/>
        <v>0.16165717226334664</v>
      </c>
      <c r="P160" s="11">
        <f t="shared" si="138"/>
        <v>18080.335474755029</v>
      </c>
      <c r="Q160" s="6">
        <f t="shared" si="139"/>
        <v>2.2847480578195145</v>
      </c>
      <c r="R160" s="13">
        <f t="shared" si="140"/>
        <v>4.3931891930025975</v>
      </c>
      <c r="S160" s="13">
        <f t="shared" si="141"/>
        <v>4.2438862326947229</v>
      </c>
      <c r="T160" s="13">
        <f t="shared" si="142"/>
        <v>0.21518905994095228</v>
      </c>
      <c r="U160" s="13">
        <f t="shared" si="143"/>
        <v>0.30118800365857223</v>
      </c>
      <c r="V160" s="13">
        <f t="shared" si="144"/>
        <v>-8.2725834054484935</v>
      </c>
      <c r="W160" s="8">
        <f t="shared" si="145"/>
        <v>406.90221997005875</v>
      </c>
      <c r="X160" s="13">
        <f t="shared" si="146"/>
        <v>1.1033779095373719</v>
      </c>
      <c r="Y160" s="11">
        <f t="shared" si="147"/>
        <v>63.218897424458952</v>
      </c>
      <c r="Z160" s="13">
        <f t="shared" si="148"/>
        <v>2.8608621304815562E-2</v>
      </c>
      <c r="AA160" s="13">
        <f t="shared" si="149"/>
        <v>0.45039874345807351</v>
      </c>
      <c r="AB160" s="13">
        <f t="shared" si="150"/>
        <v>0.89236917357258294</v>
      </c>
      <c r="AC160" s="13">
        <f t="shared" si="151"/>
        <v>2.8604718994841002E-2</v>
      </c>
      <c r="AD160" s="13">
        <f t="shared" si="152"/>
        <v>0.80737399159134382</v>
      </c>
      <c r="AE160" s="13">
        <f t="shared" si="153"/>
        <v>0.38116690516524265</v>
      </c>
      <c r="AF160" s="13">
        <f t="shared" si="154"/>
        <v>0.92450624141038173</v>
      </c>
      <c r="AG160" s="11">
        <f t="shared" si="155"/>
        <v>22.405982192898254</v>
      </c>
      <c r="AH160" s="13">
        <f t="shared" si="156"/>
        <v>4.0563171710766737</v>
      </c>
      <c r="AI160" s="11">
        <f t="shared" si="157"/>
        <v>343.17310941413433</v>
      </c>
      <c r="AJ160" s="6">
        <f t="shared" si="158"/>
        <v>0.92061280712709892</v>
      </c>
      <c r="AK160" s="13">
        <f t="shared" si="159"/>
        <v>57.344028739431067</v>
      </c>
      <c r="AL160" s="6">
        <f t="shared" si="160"/>
        <v>0.49569779555231286</v>
      </c>
      <c r="AM160" s="6">
        <f t="shared" si="161"/>
        <v>56.848330943878757</v>
      </c>
      <c r="AN160" s="11">
        <f t="shared" si="162"/>
        <v>175.04031629508245</v>
      </c>
      <c r="AO160" s="6">
        <f t="shared" si="163"/>
        <v>173.23553528971397</v>
      </c>
      <c r="AP160" s="6">
        <f t="shared" si="164"/>
        <v>110.00809697366751</v>
      </c>
      <c r="AQ160" s="8">
        <f t="shared" si="165"/>
        <v>69.846486840772926</v>
      </c>
      <c r="AR160" s="109">
        <f t="shared" si="166"/>
        <v>-0.28948106314792454</v>
      </c>
      <c r="AS160" s="109">
        <f t="shared" si="167"/>
        <v>0.50680854549523335</v>
      </c>
      <c r="AT160" s="109">
        <f t="shared" si="168"/>
        <v>330.2656722367953</v>
      </c>
      <c r="AU160" s="10">
        <f t="shared" si="169"/>
        <v>396912.17646881461</v>
      </c>
      <c r="AV160" s="8">
        <f t="shared" si="170"/>
        <v>30.105658136598045</v>
      </c>
      <c r="AW160" s="12"/>
      <c r="AX160" s="110">
        <f t="shared" si="171"/>
        <v>150.30000000000001</v>
      </c>
      <c r="AY160" s="111">
        <f t="shared" si="172"/>
        <v>0</v>
      </c>
      <c r="AZ160" s="12"/>
      <c r="BA160" s="14">
        <f t="shared" si="179"/>
        <v>56.9</v>
      </c>
      <c r="BB160" s="112">
        <f t="shared" si="173"/>
        <v>0</v>
      </c>
      <c r="BC160" s="112">
        <f t="shared" si="174"/>
        <v>0</v>
      </c>
      <c r="BD160" s="12"/>
      <c r="BE160" s="111">
        <f t="shared" si="175"/>
        <v>0</v>
      </c>
      <c r="BF160" s="12"/>
    </row>
    <row r="161" spans="1:58">
      <c r="A161">
        <f t="shared" si="128"/>
        <v>2</v>
      </c>
      <c r="B161" s="106">
        <v>0.109722222222222</v>
      </c>
      <c r="C161" s="6">
        <f t="shared" si="129"/>
        <v>2.633333333333328</v>
      </c>
      <c r="D161" s="7">
        <f t="shared" si="176"/>
        <v>16</v>
      </c>
      <c r="E161" s="7">
        <f t="shared" si="177"/>
        <v>9</v>
      </c>
      <c r="F161" s="7">
        <f t="shared" si="178"/>
        <v>2022</v>
      </c>
      <c r="G161" s="12"/>
      <c r="H161" s="101">
        <f t="shared" si="130"/>
        <v>56.92431874797574</v>
      </c>
      <c r="I161" s="102">
        <f t="shared" si="131"/>
        <v>56.935320600676548</v>
      </c>
      <c r="J161" s="101">
        <f t="shared" si="132"/>
        <v>67.220429275137278</v>
      </c>
      <c r="K161" s="101">
        <f t="shared" si="133"/>
        <v>150.65642946077446</v>
      </c>
      <c r="L161" s="11">
        <f t="shared" si="134"/>
        <v>2459838.6097222222</v>
      </c>
      <c r="M161" s="108">
        <f t="shared" si="135"/>
        <v>0.22706665906152501</v>
      </c>
      <c r="N161" s="11">
        <f t="shared" si="136"/>
        <v>44.26855144277215</v>
      </c>
      <c r="O161" s="5">
        <f t="shared" si="137"/>
        <v>0.16168258969327098</v>
      </c>
      <c r="P161" s="11">
        <f t="shared" si="138"/>
        <v>18077.978574217494</v>
      </c>
      <c r="Q161" s="6">
        <f t="shared" si="139"/>
        <v>2.2849064099933751</v>
      </c>
      <c r="R161" s="13">
        <f t="shared" si="140"/>
        <v>4.3932011388142955</v>
      </c>
      <c r="S161" s="13">
        <f t="shared" si="141"/>
        <v>4.2440339887343548</v>
      </c>
      <c r="T161" s="13">
        <f t="shared" si="142"/>
        <v>0.21534940418064777</v>
      </c>
      <c r="U161" s="13">
        <f t="shared" si="143"/>
        <v>0.30133749358736145</v>
      </c>
      <c r="V161" s="13">
        <f t="shared" si="144"/>
        <v>-8.2727185732880617</v>
      </c>
      <c r="W161" s="8">
        <f t="shared" si="145"/>
        <v>406.865334281912</v>
      </c>
      <c r="X161" s="13">
        <f t="shared" si="146"/>
        <v>1.1035261853833629</v>
      </c>
      <c r="Y161" s="11">
        <f t="shared" si="147"/>
        <v>63.227393004637968</v>
      </c>
      <c r="Z161" s="13">
        <f t="shared" si="148"/>
        <v>2.8621260296783402E-2</v>
      </c>
      <c r="AA161" s="13">
        <f t="shared" si="149"/>
        <v>0.45026625882364874</v>
      </c>
      <c r="AB161" s="13">
        <f t="shared" si="150"/>
        <v>0.89243562416734035</v>
      </c>
      <c r="AC161" s="13">
        <f t="shared" si="151"/>
        <v>2.8617352812664754E-2</v>
      </c>
      <c r="AD161" s="13">
        <f t="shared" si="152"/>
        <v>0.80742993533120466</v>
      </c>
      <c r="AE161" s="13">
        <f t="shared" si="153"/>
        <v>0.38120492611717582</v>
      </c>
      <c r="AF161" s="13">
        <f t="shared" si="154"/>
        <v>0.92449056474579472</v>
      </c>
      <c r="AG161" s="11">
        <f t="shared" si="155"/>
        <v>22.408338541023124</v>
      </c>
      <c r="AH161" s="13">
        <f t="shared" si="156"/>
        <v>4.0569078132561067</v>
      </c>
      <c r="AI161" s="11">
        <f t="shared" si="157"/>
        <v>343.41493424393053</v>
      </c>
      <c r="AJ161" s="6">
        <f t="shared" si="158"/>
        <v>0.92060618643928149</v>
      </c>
      <c r="AK161" s="13">
        <f t="shared" si="159"/>
        <v>57.41900049365956</v>
      </c>
      <c r="AL161" s="6">
        <f t="shared" si="160"/>
        <v>0.49468174568382367</v>
      </c>
      <c r="AM161" s="6">
        <f t="shared" si="161"/>
        <v>56.92431874797574</v>
      </c>
      <c r="AN161" s="11">
        <f t="shared" si="162"/>
        <v>175.04100077237854</v>
      </c>
      <c r="AO161" s="6">
        <f t="shared" si="163"/>
        <v>173.23621221945666</v>
      </c>
      <c r="AP161" s="6">
        <f t="shared" si="164"/>
        <v>110.00027440244058</v>
      </c>
      <c r="AQ161" s="8">
        <f t="shared" si="165"/>
        <v>69.854302184155941</v>
      </c>
      <c r="AR161" s="109">
        <f t="shared" si="166"/>
        <v>-0.28543856926816025</v>
      </c>
      <c r="AS161" s="109">
        <f t="shared" si="167"/>
        <v>0.50774044486753245</v>
      </c>
      <c r="AT161" s="109">
        <f t="shared" si="168"/>
        <v>330.65642946077446</v>
      </c>
      <c r="AU161" s="10">
        <f t="shared" si="169"/>
        <v>396915.07670075609</v>
      </c>
      <c r="AV161" s="8">
        <f t="shared" si="170"/>
        <v>30.105438167812661</v>
      </c>
      <c r="AW161" s="12"/>
      <c r="AX161" s="110">
        <f t="shared" si="171"/>
        <v>150.69999999999999</v>
      </c>
      <c r="AY161" s="111">
        <f t="shared" si="172"/>
        <v>0</v>
      </c>
      <c r="AZ161" s="12"/>
      <c r="BA161" s="14">
        <f t="shared" si="179"/>
        <v>56.9</v>
      </c>
      <c r="BB161" s="112">
        <f t="shared" si="173"/>
        <v>0</v>
      </c>
      <c r="BC161" s="112">
        <f t="shared" si="174"/>
        <v>0</v>
      </c>
      <c r="BD161" s="12"/>
      <c r="BE161" s="111">
        <f t="shared" si="175"/>
        <v>0</v>
      </c>
      <c r="BF161" s="12"/>
    </row>
    <row r="162" spans="1:58">
      <c r="A162">
        <f t="shared" si="128"/>
        <v>2</v>
      </c>
      <c r="B162" s="106">
        <v>0.110416666666667</v>
      </c>
      <c r="C162" s="6">
        <f t="shared" si="129"/>
        <v>2.6500000000000079</v>
      </c>
      <c r="D162" s="7">
        <f t="shared" si="176"/>
        <v>16</v>
      </c>
      <c r="E162" s="7">
        <f t="shared" si="177"/>
        <v>9</v>
      </c>
      <c r="F162" s="7">
        <f t="shared" si="178"/>
        <v>2022</v>
      </c>
      <c r="G162" s="12"/>
      <c r="H162" s="101">
        <f t="shared" si="130"/>
        <v>56.999419456239572</v>
      </c>
      <c r="I162" s="102">
        <f t="shared" si="131"/>
        <v>57.010389804632545</v>
      </c>
      <c r="J162" s="101">
        <f t="shared" si="132"/>
        <v>67.214026302636782</v>
      </c>
      <c r="K162" s="101">
        <f t="shared" si="133"/>
        <v>151.04855097974377</v>
      </c>
      <c r="L162" s="11">
        <f t="shared" si="134"/>
        <v>2459838.6104166666</v>
      </c>
      <c r="M162" s="108">
        <f t="shared" si="135"/>
        <v>0.22706667807437658</v>
      </c>
      <c r="N162" s="11">
        <f t="shared" si="136"/>
        <v>44.519235904794186</v>
      </c>
      <c r="O162" s="5">
        <f t="shared" si="137"/>
        <v>0.16170800712325217</v>
      </c>
      <c r="P162" s="11">
        <f t="shared" si="138"/>
        <v>18075.621226593565</v>
      </c>
      <c r="Q162" s="6">
        <f t="shared" si="139"/>
        <v>2.2850647621672362</v>
      </c>
      <c r="R162" s="13">
        <f t="shared" si="140"/>
        <v>4.3932130846259936</v>
      </c>
      <c r="S162" s="13">
        <f t="shared" si="141"/>
        <v>4.2441817447743437</v>
      </c>
      <c r="T162" s="13">
        <f t="shared" si="142"/>
        <v>0.21550974842105755</v>
      </c>
      <c r="U162" s="13">
        <f t="shared" si="143"/>
        <v>0.30148698126392365</v>
      </c>
      <c r="V162" s="13">
        <f t="shared" si="144"/>
        <v>-8.2728537411276299</v>
      </c>
      <c r="W162" s="8">
        <f t="shared" si="145"/>
        <v>406.82844305683579</v>
      </c>
      <c r="X162" s="13">
        <f t="shared" si="146"/>
        <v>1.1036744590621748</v>
      </c>
      <c r="Y162" s="11">
        <f t="shared" si="147"/>
        <v>63.23588846064677</v>
      </c>
      <c r="Z162" s="13">
        <f t="shared" si="148"/>
        <v>2.8633898473281297E-2</v>
      </c>
      <c r="AA162" s="13">
        <f t="shared" si="149"/>
        <v>0.45013376625835405</v>
      </c>
      <c r="AB162" s="13">
        <f t="shared" si="150"/>
        <v>0.89250205399570037</v>
      </c>
      <c r="AC162" s="13">
        <f t="shared" si="151"/>
        <v>2.8629985810781383E-2</v>
      </c>
      <c r="AD162" s="13">
        <f t="shared" si="152"/>
        <v>0.80748586034386649</v>
      </c>
      <c r="AE162" s="13">
        <f t="shared" si="153"/>
        <v>0.38124293805760562</v>
      </c>
      <c r="AF162" s="13">
        <f t="shared" si="154"/>
        <v>0.92447488996792371</v>
      </c>
      <c r="AG162" s="11">
        <f t="shared" si="155"/>
        <v>22.410694370605412</v>
      </c>
      <c r="AH162" s="13">
        <f t="shared" si="156"/>
        <v>4.0574984663994904</v>
      </c>
      <c r="AI162" s="11">
        <f t="shared" si="157"/>
        <v>343.65675890880186</v>
      </c>
      <c r="AJ162" s="6">
        <f t="shared" si="158"/>
        <v>0.92059956693578171</v>
      </c>
      <c r="AK162" s="13">
        <f t="shared" si="159"/>
        <v>57.493096166483298</v>
      </c>
      <c r="AL162" s="6">
        <f t="shared" si="160"/>
        <v>0.493676710243729</v>
      </c>
      <c r="AM162" s="6">
        <f t="shared" si="161"/>
        <v>56.999419456239572</v>
      </c>
      <c r="AN162" s="11">
        <f t="shared" si="162"/>
        <v>175.04168524967281</v>
      </c>
      <c r="AO162" s="6">
        <f t="shared" si="163"/>
        <v>173.23688914944984</v>
      </c>
      <c r="AP162" s="6">
        <f t="shared" si="164"/>
        <v>109.9924519587772</v>
      </c>
      <c r="AQ162" s="8">
        <f t="shared" si="165"/>
        <v>69.86211740280504</v>
      </c>
      <c r="AR162" s="109">
        <f t="shared" si="166"/>
        <v>-0.28139099341317891</v>
      </c>
      <c r="AS162" s="109">
        <f t="shared" si="167"/>
        <v>0.50865882256769246</v>
      </c>
      <c r="AT162" s="109">
        <f t="shared" si="168"/>
        <v>331.04855097974377</v>
      </c>
      <c r="AU162" s="10">
        <f t="shared" si="169"/>
        <v>396917.97648428456</v>
      </c>
      <c r="AV162" s="8">
        <f t="shared" si="170"/>
        <v>30.105218236250845</v>
      </c>
      <c r="AW162" s="12"/>
      <c r="AX162" s="110">
        <f t="shared" si="171"/>
        <v>151</v>
      </c>
      <c r="AY162" s="111">
        <f t="shared" si="172"/>
        <v>0</v>
      </c>
      <c r="AZ162" s="12"/>
      <c r="BA162" s="14">
        <f t="shared" si="179"/>
        <v>57</v>
      </c>
      <c r="BB162" s="112">
        <f t="shared" si="173"/>
        <v>0</v>
      </c>
      <c r="BC162" s="112">
        <f t="shared" si="174"/>
        <v>0</v>
      </c>
      <c r="BD162" s="12"/>
      <c r="BE162" s="111">
        <f t="shared" si="175"/>
        <v>0</v>
      </c>
      <c r="BF162" s="12"/>
    </row>
    <row r="163" spans="1:58">
      <c r="A163">
        <f t="shared" si="128"/>
        <v>2</v>
      </c>
      <c r="B163" s="106">
        <v>0.11111111111111099</v>
      </c>
      <c r="C163" s="6">
        <f t="shared" si="129"/>
        <v>2.6666666666666639</v>
      </c>
      <c r="D163" s="7">
        <f t="shared" si="176"/>
        <v>16</v>
      </c>
      <c r="E163" s="7">
        <f t="shared" si="177"/>
        <v>9</v>
      </c>
      <c r="F163" s="7">
        <f t="shared" si="178"/>
        <v>2022</v>
      </c>
      <c r="G163" s="12"/>
      <c r="H163" s="101">
        <f t="shared" si="130"/>
        <v>57.0736265039138</v>
      </c>
      <c r="I163" s="102">
        <f t="shared" si="131"/>
        <v>57.084565774849764</v>
      </c>
      <c r="J163" s="101">
        <f t="shared" si="132"/>
        <v>67.207623112077925</v>
      </c>
      <c r="K163" s="101">
        <f t="shared" si="133"/>
        <v>151.44203011585626</v>
      </c>
      <c r="L163" s="11">
        <f t="shared" si="134"/>
        <v>2459838.611111111</v>
      </c>
      <c r="M163" s="108">
        <f t="shared" si="135"/>
        <v>0.22706669708722813</v>
      </c>
      <c r="N163" s="11">
        <f t="shared" si="136"/>
        <v>44.769920367281884</v>
      </c>
      <c r="O163" s="5">
        <f t="shared" si="137"/>
        <v>0.16173342455317652</v>
      </c>
      <c r="P163" s="11">
        <f t="shared" si="138"/>
        <v>18073.263431995139</v>
      </c>
      <c r="Q163" s="6">
        <f t="shared" si="139"/>
        <v>2.2852231143407398</v>
      </c>
      <c r="R163" s="13">
        <f t="shared" si="140"/>
        <v>4.3932250304376694</v>
      </c>
      <c r="S163" s="13">
        <f t="shared" si="141"/>
        <v>4.2443295008143336</v>
      </c>
      <c r="T163" s="13">
        <f t="shared" si="142"/>
        <v>0.21567009266075304</v>
      </c>
      <c r="U163" s="13">
        <f t="shared" si="143"/>
        <v>0.3016364666873077</v>
      </c>
      <c r="V163" s="13">
        <f t="shared" si="144"/>
        <v>-8.2729889089679141</v>
      </c>
      <c r="W163" s="8">
        <f t="shared" si="145"/>
        <v>406.79154629557183</v>
      </c>
      <c r="X163" s="13">
        <f t="shared" si="146"/>
        <v>1.1038227305736361</v>
      </c>
      <c r="Y163" s="11">
        <f t="shared" si="147"/>
        <v>63.244383792475524</v>
      </c>
      <c r="Z163" s="13">
        <f t="shared" si="148"/>
        <v>2.8646535833971806E-2</v>
      </c>
      <c r="AA163" s="13">
        <f t="shared" si="149"/>
        <v>0.45000126576576666</v>
      </c>
      <c r="AB163" s="13">
        <f t="shared" si="150"/>
        <v>0.89256846305700965</v>
      </c>
      <c r="AC163" s="13">
        <f t="shared" si="151"/>
        <v>2.864261798885246E-2</v>
      </c>
      <c r="AD163" s="13">
        <f t="shared" si="152"/>
        <v>0.80754176662886445</v>
      </c>
      <c r="AE163" s="13">
        <f t="shared" si="153"/>
        <v>0.38128094098596171</v>
      </c>
      <c r="AF163" s="13">
        <f t="shared" si="154"/>
        <v>0.92445921707821144</v>
      </c>
      <c r="AG163" s="11">
        <f t="shared" si="155"/>
        <v>22.413049681587385</v>
      </c>
      <c r="AH163" s="13">
        <f t="shared" si="156"/>
        <v>4.0580891305040456</v>
      </c>
      <c r="AI163" s="11">
        <f t="shared" si="157"/>
        <v>343.8985834097212</v>
      </c>
      <c r="AJ163" s="6">
        <f t="shared" si="158"/>
        <v>0.92059294861675578</v>
      </c>
      <c r="AK163" s="13">
        <f t="shared" si="159"/>
        <v>57.566309311131533</v>
      </c>
      <c r="AL163" s="6">
        <f t="shared" si="160"/>
        <v>0.49268280721773344</v>
      </c>
      <c r="AM163" s="6">
        <f t="shared" si="161"/>
        <v>57.0736265039138</v>
      </c>
      <c r="AN163" s="11">
        <f t="shared" si="162"/>
        <v>175.04236972696708</v>
      </c>
      <c r="AO163" s="6">
        <f t="shared" si="163"/>
        <v>173.23756607969534</v>
      </c>
      <c r="AP163" s="6">
        <f t="shared" si="164"/>
        <v>109.98462964269255</v>
      </c>
      <c r="AQ163" s="8">
        <f t="shared" si="165"/>
        <v>69.869932496705047</v>
      </c>
      <c r="AR163" s="109">
        <f t="shared" si="166"/>
        <v>-0.27733840767948831</v>
      </c>
      <c r="AS163" s="109">
        <f t="shared" si="167"/>
        <v>0.50956366174572287</v>
      </c>
      <c r="AT163" s="109">
        <f t="shared" si="168"/>
        <v>331.44203011585626</v>
      </c>
      <c r="AU163" s="10">
        <f t="shared" si="169"/>
        <v>396920.87581930414</v>
      </c>
      <c r="AV163" s="8">
        <f t="shared" si="170"/>
        <v>30.104998341918318</v>
      </c>
      <c r="AW163" s="12"/>
      <c r="AX163" s="110">
        <f t="shared" si="171"/>
        <v>151.4</v>
      </c>
      <c r="AY163" s="111">
        <f t="shared" si="172"/>
        <v>0</v>
      </c>
      <c r="AZ163" s="12"/>
      <c r="BA163" s="14">
        <f t="shared" si="179"/>
        <v>57.1</v>
      </c>
      <c r="BB163" s="112">
        <f t="shared" si="173"/>
        <v>0</v>
      </c>
      <c r="BC163" s="112">
        <f t="shared" si="174"/>
        <v>0</v>
      </c>
      <c r="BD163" s="12"/>
      <c r="BE163" s="111">
        <f t="shared" si="175"/>
        <v>0</v>
      </c>
      <c r="BF163" s="12"/>
    </row>
    <row r="164" spans="1:58">
      <c r="A164">
        <f t="shared" si="128"/>
        <v>2</v>
      </c>
      <c r="B164" s="106">
        <v>0.111805555555556</v>
      </c>
      <c r="C164" s="6">
        <f t="shared" si="129"/>
        <v>2.6833333333333442</v>
      </c>
      <c r="D164" s="7">
        <f t="shared" si="176"/>
        <v>16</v>
      </c>
      <c r="E164" s="7">
        <f t="shared" si="177"/>
        <v>9</v>
      </c>
      <c r="F164" s="7">
        <f t="shared" si="178"/>
        <v>2022</v>
      </c>
      <c r="G164" s="12"/>
      <c r="H164" s="101">
        <f t="shared" si="130"/>
        <v>57.146933347754967</v>
      </c>
      <c r="I164" s="102">
        <f t="shared" si="131"/>
        <v>57.157841968725045</v>
      </c>
      <c r="J164" s="101">
        <f t="shared" si="132"/>
        <v>67.201219703545206</v>
      </c>
      <c r="K164" s="101">
        <f t="shared" si="133"/>
        <v>151.83685981265711</v>
      </c>
      <c r="L164" s="11">
        <f t="shared" si="134"/>
        <v>2459838.6118055554</v>
      </c>
      <c r="M164" s="108">
        <f t="shared" si="135"/>
        <v>0.2270667161000797</v>
      </c>
      <c r="N164" s="11">
        <f t="shared" si="136"/>
        <v>45.020604829769582</v>
      </c>
      <c r="O164" s="5">
        <f t="shared" si="137"/>
        <v>0.16175884198315771</v>
      </c>
      <c r="P164" s="11">
        <f t="shared" si="138"/>
        <v>18070.905190513473</v>
      </c>
      <c r="Q164" s="6">
        <f t="shared" si="139"/>
        <v>2.2853814665146004</v>
      </c>
      <c r="R164" s="13">
        <f t="shared" si="140"/>
        <v>4.3932369762493897</v>
      </c>
      <c r="S164" s="13">
        <f t="shared" si="141"/>
        <v>4.2444772568543225</v>
      </c>
      <c r="T164" s="13">
        <f t="shared" si="142"/>
        <v>0.21583043690080567</v>
      </c>
      <c r="U164" s="13">
        <f t="shared" si="143"/>
        <v>0.30178594985897145</v>
      </c>
      <c r="V164" s="13">
        <f t="shared" si="144"/>
        <v>-8.2731240768078393</v>
      </c>
      <c r="W164" s="8">
        <f t="shared" si="145"/>
        <v>406.75464399941382</v>
      </c>
      <c r="X164" s="13">
        <f t="shared" si="146"/>
        <v>1.1039709999189036</v>
      </c>
      <c r="Y164" s="11">
        <f t="shared" si="147"/>
        <v>63.252879000190518</v>
      </c>
      <c r="Z164" s="13">
        <f t="shared" si="148"/>
        <v>2.8659172378726755E-2</v>
      </c>
      <c r="AA164" s="13">
        <f t="shared" si="149"/>
        <v>0.44986875734827586</v>
      </c>
      <c r="AB164" s="13">
        <f t="shared" si="150"/>
        <v>0.89263485135120824</v>
      </c>
      <c r="AC164" s="13">
        <f t="shared" si="151"/>
        <v>2.8655249346748731E-2</v>
      </c>
      <c r="AD164" s="13">
        <f t="shared" si="152"/>
        <v>0.80759765418619478</v>
      </c>
      <c r="AE164" s="13">
        <f t="shared" si="153"/>
        <v>0.38131893490210167</v>
      </c>
      <c r="AF164" s="13">
        <f t="shared" si="154"/>
        <v>0.92444354607792401</v>
      </c>
      <c r="AG164" s="11">
        <f t="shared" si="155"/>
        <v>22.415404473937816</v>
      </c>
      <c r="AH164" s="13">
        <f t="shared" si="156"/>
        <v>4.0586798055722033</v>
      </c>
      <c r="AI164" s="11">
        <f t="shared" si="157"/>
        <v>344.14040774618655</v>
      </c>
      <c r="AJ164" s="6">
        <f t="shared" si="158"/>
        <v>0.92058633148232005</v>
      </c>
      <c r="AK164" s="13">
        <f t="shared" si="159"/>
        <v>57.638633501875475</v>
      </c>
      <c r="AL164" s="6">
        <f t="shared" si="160"/>
        <v>0.49170015412051116</v>
      </c>
      <c r="AM164" s="6">
        <f t="shared" si="161"/>
        <v>57.146933347754967</v>
      </c>
      <c r="AN164" s="11">
        <f t="shared" si="162"/>
        <v>175.04305420426317</v>
      </c>
      <c r="AO164" s="6">
        <f t="shared" si="163"/>
        <v>173.23824301019485</v>
      </c>
      <c r="AP164" s="6">
        <f t="shared" si="164"/>
        <v>109.97680745412558</v>
      </c>
      <c r="AQ164" s="8">
        <f t="shared" si="165"/>
        <v>69.877747465916997</v>
      </c>
      <c r="AR164" s="109">
        <f t="shared" si="166"/>
        <v>-0.27328088427727687</v>
      </c>
      <c r="AS164" s="109">
        <f t="shared" si="167"/>
        <v>0.51045494578683859</v>
      </c>
      <c r="AT164" s="109">
        <f t="shared" si="168"/>
        <v>331.83685981265711</v>
      </c>
      <c r="AU164" s="10">
        <f t="shared" si="169"/>
        <v>396923.77470573626</v>
      </c>
      <c r="AV164" s="8">
        <f t="shared" si="170"/>
        <v>30.104778484819473</v>
      </c>
      <c r="AW164" s="12"/>
      <c r="AX164" s="110">
        <f t="shared" si="171"/>
        <v>151.80000000000001</v>
      </c>
      <c r="AY164" s="111">
        <f t="shared" si="172"/>
        <v>0</v>
      </c>
      <c r="AZ164" s="12"/>
      <c r="BA164" s="14">
        <f t="shared" si="179"/>
        <v>57.2</v>
      </c>
      <c r="BB164" s="112">
        <f t="shared" si="173"/>
        <v>0</v>
      </c>
      <c r="BC164" s="112">
        <f t="shared" si="174"/>
        <v>0</v>
      </c>
      <c r="BD164" s="12"/>
      <c r="BE164" s="111">
        <f t="shared" si="175"/>
        <v>0</v>
      </c>
      <c r="BF164" s="12"/>
    </row>
    <row r="165" spans="1:58">
      <c r="A165">
        <f t="shared" si="128"/>
        <v>2</v>
      </c>
      <c r="B165" s="106">
        <v>0.1125</v>
      </c>
      <c r="C165" s="6">
        <f t="shared" si="129"/>
        <v>2.7</v>
      </c>
      <c r="D165" s="7">
        <f t="shared" si="176"/>
        <v>16</v>
      </c>
      <c r="E165" s="7">
        <f t="shared" si="177"/>
        <v>9</v>
      </c>
      <c r="F165" s="7">
        <f t="shared" si="178"/>
        <v>2022</v>
      </c>
      <c r="G165" s="12"/>
      <c r="H165" s="101">
        <f t="shared" si="130"/>
        <v>57.219333468624384</v>
      </c>
      <c r="I165" s="102">
        <f t="shared" si="131"/>
        <v>57.23021186777229</v>
      </c>
      <c r="J165" s="101">
        <f t="shared" si="132"/>
        <v>67.194816077181272</v>
      </c>
      <c r="K165" s="101">
        <f t="shared" si="133"/>
        <v>152.23303263450134</v>
      </c>
      <c r="L165" s="11">
        <f t="shared" si="134"/>
        <v>2459838.6124999998</v>
      </c>
      <c r="M165" s="108">
        <f t="shared" si="135"/>
        <v>0.22706673511293124</v>
      </c>
      <c r="N165" s="11">
        <f t="shared" si="136"/>
        <v>45.271289292257279</v>
      </c>
      <c r="O165" s="5">
        <f t="shared" si="137"/>
        <v>0.16178425941308205</v>
      </c>
      <c r="P165" s="11">
        <f t="shared" si="138"/>
        <v>18068.54650225968</v>
      </c>
      <c r="Q165" s="6">
        <f t="shared" si="139"/>
        <v>2.285539818688461</v>
      </c>
      <c r="R165" s="13">
        <f t="shared" si="140"/>
        <v>4.3932489220610655</v>
      </c>
      <c r="S165" s="13">
        <f t="shared" si="141"/>
        <v>4.2446250128939544</v>
      </c>
      <c r="T165" s="13">
        <f t="shared" si="142"/>
        <v>0.21599078114085829</v>
      </c>
      <c r="U165" s="13">
        <f t="shared" si="143"/>
        <v>0.30193543077903545</v>
      </c>
      <c r="V165" s="13">
        <f t="shared" si="144"/>
        <v>-8.2732592446470505</v>
      </c>
      <c r="W165" s="8">
        <f t="shared" si="145"/>
        <v>406.71773616941988</v>
      </c>
      <c r="X165" s="13">
        <f t="shared" si="146"/>
        <v>1.1041192670978013</v>
      </c>
      <c r="Y165" s="11">
        <f t="shared" si="147"/>
        <v>63.261374083781668</v>
      </c>
      <c r="Z165" s="13">
        <f t="shared" si="148"/>
        <v>2.8671808107302164E-2</v>
      </c>
      <c r="AA165" s="13">
        <f t="shared" si="149"/>
        <v>0.44973624100946147</v>
      </c>
      <c r="AB165" s="13">
        <f t="shared" si="150"/>
        <v>0.89270121887763942</v>
      </c>
      <c r="AC165" s="13">
        <f t="shared" si="151"/>
        <v>2.8667879884225179E-2</v>
      </c>
      <c r="AD165" s="13">
        <f t="shared" si="152"/>
        <v>0.80765352301535265</v>
      </c>
      <c r="AE165" s="13">
        <f t="shared" si="153"/>
        <v>0.38135691980553948</v>
      </c>
      <c r="AF165" s="13">
        <f t="shared" si="154"/>
        <v>0.92442787696846929</v>
      </c>
      <c r="AG165" s="11">
        <f t="shared" si="155"/>
        <v>22.417758747604186</v>
      </c>
      <c r="AH165" s="13">
        <f t="shared" si="156"/>
        <v>4.0592704916010849</v>
      </c>
      <c r="AI165" s="11">
        <f t="shared" si="157"/>
        <v>344.38223191824102</v>
      </c>
      <c r="AJ165" s="6">
        <f t="shared" si="158"/>
        <v>0.92057971553263018</v>
      </c>
      <c r="AK165" s="13">
        <f t="shared" si="159"/>
        <v>57.710062336577863</v>
      </c>
      <c r="AL165" s="6">
        <f t="shared" si="160"/>
        <v>0.49072886795347548</v>
      </c>
      <c r="AM165" s="6">
        <f t="shared" si="161"/>
        <v>57.219333468624384</v>
      </c>
      <c r="AN165" s="11">
        <f t="shared" si="162"/>
        <v>175.04373868155744</v>
      </c>
      <c r="AO165" s="6">
        <f t="shared" si="163"/>
        <v>173.23891994094484</v>
      </c>
      <c r="AP165" s="6">
        <f t="shared" si="164"/>
        <v>109.96898539308627</v>
      </c>
      <c r="AQ165" s="8">
        <f t="shared" si="165"/>
        <v>69.885562310430856</v>
      </c>
      <c r="AR165" s="109">
        <f t="shared" si="166"/>
        <v>-0.26921849549532451</v>
      </c>
      <c r="AS165" s="109">
        <f t="shared" si="167"/>
        <v>0.51133265832028196</v>
      </c>
      <c r="AT165" s="109">
        <f t="shared" si="168"/>
        <v>332.23303263450134</v>
      </c>
      <c r="AU165" s="10">
        <f t="shared" si="169"/>
        <v>396926.67314348521</v>
      </c>
      <c r="AV165" s="8">
        <f t="shared" si="170"/>
        <v>30.104558664959995</v>
      </c>
      <c r="AW165" s="12"/>
      <c r="AX165" s="110">
        <f t="shared" si="171"/>
        <v>152.19999999999999</v>
      </c>
      <c r="AY165" s="111">
        <f t="shared" si="172"/>
        <v>0</v>
      </c>
      <c r="AZ165" s="12"/>
      <c r="BA165" s="14">
        <f t="shared" si="179"/>
        <v>57.2</v>
      </c>
      <c r="BB165" s="112">
        <f t="shared" si="173"/>
        <v>0</v>
      </c>
      <c r="BC165" s="112">
        <f t="shared" si="174"/>
        <v>0</v>
      </c>
      <c r="BD165" s="12"/>
      <c r="BE165" s="111">
        <f t="shared" si="175"/>
        <v>0</v>
      </c>
      <c r="BF165" s="12"/>
    </row>
    <row r="166" spans="1:58">
      <c r="A166">
        <f t="shared" si="128"/>
        <v>2</v>
      </c>
      <c r="B166" s="106">
        <v>0.113194444444444</v>
      </c>
      <c r="C166" s="6">
        <f t="shared" si="129"/>
        <v>2.7166666666666561</v>
      </c>
      <c r="D166" s="7">
        <f t="shared" si="176"/>
        <v>16</v>
      </c>
      <c r="E166" s="7">
        <f t="shared" si="177"/>
        <v>9</v>
      </c>
      <c r="F166" s="7">
        <f t="shared" si="178"/>
        <v>2022</v>
      </c>
      <c r="G166" s="12"/>
      <c r="H166" s="101">
        <f t="shared" si="130"/>
        <v>57.290820373394673</v>
      </c>
      <c r="I166" s="102">
        <f t="shared" si="131"/>
        <v>57.301668979528365</v>
      </c>
      <c r="J166" s="101">
        <f t="shared" si="132"/>
        <v>67.188412233069272</v>
      </c>
      <c r="K166" s="101">
        <f t="shared" si="133"/>
        <v>152.63054076177264</v>
      </c>
      <c r="L166" s="11">
        <f t="shared" si="134"/>
        <v>2459838.6131944442</v>
      </c>
      <c r="M166" s="108">
        <f t="shared" si="135"/>
        <v>0.22706675412578281</v>
      </c>
      <c r="N166" s="11">
        <f t="shared" si="136"/>
        <v>45.521973754744977</v>
      </c>
      <c r="O166" s="5">
        <f t="shared" si="137"/>
        <v>0.16180967684306324</v>
      </c>
      <c r="P166" s="11">
        <f t="shared" si="138"/>
        <v>18066.187367343777</v>
      </c>
      <c r="Q166" s="6">
        <f t="shared" si="139"/>
        <v>2.2856981708623221</v>
      </c>
      <c r="R166" s="13">
        <f t="shared" si="140"/>
        <v>4.3932608678727867</v>
      </c>
      <c r="S166" s="13">
        <f t="shared" si="141"/>
        <v>4.2447727689339443</v>
      </c>
      <c r="T166" s="13">
        <f t="shared" si="142"/>
        <v>0.21615112538091094</v>
      </c>
      <c r="U166" s="13">
        <f t="shared" si="143"/>
        <v>0.30208490944797312</v>
      </c>
      <c r="V166" s="13">
        <f t="shared" si="144"/>
        <v>-8.2733944124869776</v>
      </c>
      <c r="W166" s="8">
        <f t="shared" si="145"/>
        <v>406.68082280612549</v>
      </c>
      <c r="X166" s="13">
        <f t="shared" si="146"/>
        <v>1.1042675321115774</v>
      </c>
      <c r="Y166" s="11">
        <f t="shared" si="147"/>
        <v>63.26986904332049</v>
      </c>
      <c r="Z166" s="13">
        <f t="shared" si="148"/>
        <v>2.8684443019481833E-2</v>
      </c>
      <c r="AA166" s="13">
        <f t="shared" si="149"/>
        <v>0.44960371675163163</v>
      </c>
      <c r="AB166" s="13">
        <f t="shared" si="150"/>
        <v>0.89276756563628701</v>
      </c>
      <c r="AC166" s="13">
        <f t="shared" si="151"/>
        <v>2.8680509601064573E-2</v>
      </c>
      <c r="AD166" s="13">
        <f t="shared" si="152"/>
        <v>0.80770937311640945</v>
      </c>
      <c r="AE166" s="13">
        <f t="shared" si="153"/>
        <v>0.38139489569606944</v>
      </c>
      <c r="AF166" s="13">
        <f t="shared" si="154"/>
        <v>0.92441220975113925</v>
      </c>
      <c r="AG166" s="11">
        <f t="shared" si="155"/>
        <v>22.420112502551351</v>
      </c>
      <c r="AH166" s="13">
        <f t="shared" si="156"/>
        <v>4.0598611885935609</v>
      </c>
      <c r="AI166" s="11">
        <f t="shared" si="157"/>
        <v>344.62405592584156</v>
      </c>
      <c r="AJ166" s="6">
        <f t="shared" si="158"/>
        <v>0.92057310076781929</v>
      </c>
      <c r="AK166" s="13">
        <f t="shared" si="159"/>
        <v>57.78058943856621</v>
      </c>
      <c r="AL166" s="6">
        <f t="shared" si="160"/>
        <v>0.48976906517153723</v>
      </c>
      <c r="AM166" s="6">
        <f t="shared" si="161"/>
        <v>57.290820373394673</v>
      </c>
      <c r="AN166" s="11">
        <f t="shared" si="162"/>
        <v>175.04442315885535</v>
      </c>
      <c r="AO166" s="6">
        <f t="shared" si="163"/>
        <v>173.23959687195068</v>
      </c>
      <c r="AP166" s="6">
        <f t="shared" si="164"/>
        <v>109.96116345951205</v>
      </c>
      <c r="AQ166" s="8">
        <f t="shared" si="165"/>
        <v>69.893377030309196</v>
      </c>
      <c r="AR166" s="109">
        <f t="shared" si="166"/>
        <v>-0.26515131371028294</v>
      </c>
      <c r="AS166" s="109">
        <f t="shared" si="167"/>
        <v>0.51219678321666517</v>
      </c>
      <c r="AT166" s="109">
        <f t="shared" si="168"/>
        <v>332.63054076177264</v>
      </c>
      <c r="AU166" s="10">
        <f t="shared" si="169"/>
        <v>396929.57113246532</v>
      </c>
      <c r="AV166" s="8">
        <f t="shared" si="170"/>
        <v>30.104338882344841</v>
      </c>
      <c r="AW166" s="12"/>
      <c r="AX166" s="110">
        <f t="shared" si="171"/>
        <v>152.6</v>
      </c>
      <c r="AY166" s="111">
        <f t="shared" si="172"/>
        <v>0</v>
      </c>
      <c r="AZ166" s="12"/>
      <c r="BA166" s="14">
        <f t="shared" si="179"/>
        <v>57.3</v>
      </c>
      <c r="BB166" s="112">
        <f t="shared" si="173"/>
        <v>0</v>
      </c>
      <c r="BC166" s="112">
        <f t="shared" si="174"/>
        <v>0</v>
      </c>
      <c r="BD166" s="12"/>
      <c r="BE166" s="111">
        <f t="shared" si="175"/>
        <v>0</v>
      </c>
      <c r="BF166" s="12"/>
    </row>
    <row r="167" spans="1:58">
      <c r="A167">
        <f t="shared" si="128"/>
        <v>2</v>
      </c>
      <c r="B167" s="106">
        <v>0.113888888888889</v>
      </c>
      <c r="C167" s="6">
        <f t="shared" si="129"/>
        <v>2.7333333333333361</v>
      </c>
      <c r="D167" s="7">
        <f t="shared" si="176"/>
        <v>16</v>
      </c>
      <c r="E167" s="7">
        <f t="shared" si="177"/>
        <v>9</v>
      </c>
      <c r="F167" s="7">
        <f t="shared" si="178"/>
        <v>2022</v>
      </c>
      <c r="G167" s="12"/>
      <c r="H167" s="101">
        <f t="shared" si="130"/>
        <v>57.361387643937377</v>
      </c>
      <c r="I167" s="102">
        <f t="shared" si="131"/>
        <v>57.372206886520551</v>
      </c>
      <c r="J167" s="101">
        <f t="shared" si="132"/>
        <v>67.182008167067821</v>
      </c>
      <c r="K167" s="101">
        <f t="shared" si="133"/>
        <v>153.02937625478427</v>
      </c>
      <c r="L167" s="11">
        <f t="shared" si="134"/>
        <v>2459838.6138888891</v>
      </c>
      <c r="M167" s="108">
        <f t="shared" si="135"/>
        <v>0.22706677313864709</v>
      </c>
      <c r="N167" s="11">
        <f t="shared" si="136"/>
        <v>45.772658384870738</v>
      </c>
      <c r="O167" s="5">
        <f t="shared" si="137"/>
        <v>0.16183509428998377</v>
      </c>
      <c r="P167" s="11">
        <f t="shared" si="138"/>
        <v>18063.827784295809</v>
      </c>
      <c r="Q167" s="6">
        <f t="shared" si="139"/>
        <v>2.2858565231419017</v>
      </c>
      <c r="R167" s="13">
        <f t="shared" si="140"/>
        <v>4.3932728136924757</v>
      </c>
      <c r="S167" s="13">
        <f t="shared" si="141"/>
        <v>4.2449205250728657</v>
      </c>
      <c r="T167" s="13">
        <f t="shared" si="142"/>
        <v>0.21631146972811088</v>
      </c>
      <c r="U167" s="13">
        <f t="shared" si="143"/>
        <v>0.30223438596612751</v>
      </c>
      <c r="V167" s="13">
        <f t="shared" si="144"/>
        <v>-8.2735295804176197</v>
      </c>
      <c r="W167" s="8">
        <f t="shared" si="145"/>
        <v>406.64390388591221</v>
      </c>
      <c r="X167" s="13">
        <f t="shared" si="146"/>
        <v>1.1044157950591806</v>
      </c>
      <c r="Y167" s="11">
        <f t="shared" si="147"/>
        <v>63.278363884476327</v>
      </c>
      <c r="Z167" s="13">
        <f t="shared" si="148"/>
        <v>2.8697077123493096E-2</v>
      </c>
      <c r="AA167" s="13">
        <f t="shared" si="149"/>
        <v>0.44947118448975459</v>
      </c>
      <c r="AB167" s="13">
        <f t="shared" si="150"/>
        <v>0.89283389167083127</v>
      </c>
      <c r="AC167" s="13">
        <f t="shared" si="151"/>
        <v>2.869313850548972E-2</v>
      </c>
      <c r="AD167" s="13">
        <f t="shared" si="152"/>
        <v>0.80776520452617151</v>
      </c>
      <c r="AE167" s="13">
        <f t="shared" si="153"/>
        <v>0.38143286259860887</v>
      </c>
      <c r="AF167" s="13">
        <f t="shared" si="154"/>
        <v>0.92439654441685948</v>
      </c>
      <c r="AG167" s="11">
        <f t="shared" si="155"/>
        <v>22.422465740301316</v>
      </c>
      <c r="AH167" s="13">
        <f t="shared" si="156"/>
        <v>4.0604518969416654</v>
      </c>
      <c r="AI167" s="11">
        <f t="shared" si="157"/>
        <v>344.86587993074573</v>
      </c>
      <c r="AJ167" s="6">
        <f t="shared" si="158"/>
        <v>0.92056648718361345</v>
      </c>
      <c r="AK167" s="13">
        <f t="shared" si="159"/>
        <v>57.850208504954374</v>
      </c>
      <c r="AL167" s="6">
        <f t="shared" si="160"/>
        <v>0.48882086101700029</v>
      </c>
      <c r="AM167" s="6">
        <f t="shared" si="161"/>
        <v>57.361387643937377</v>
      </c>
      <c r="AN167" s="11">
        <f t="shared" si="162"/>
        <v>175.04510763660801</v>
      </c>
      <c r="AO167" s="6">
        <f t="shared" si="163"/>
        <v>173.24027380365854</v>
      </c>
      <c r="AP167" s="6">
        <f t="shared" si="164"/>
        <v>109.95334164818058</v>
      </c>
      <c r="AQ167" s="8">
        <f t="shared" si="165"/>
        <v>69.901191630769517</v>
      </c>
      <c r="AR167" s="109">
        <f t="shared" si="166"/>
        <v>-0.26107940865792906</v>
      </c>
      <c r="AS167" s="109">
        <f t="shared" si="167"/>
        <v>0.5130473051535378</v>
      </c>
      <c r="AT167" s="109">
        <f t="shared" si="168"/>
        <v>333.02937625478427</v>
      </c>
      <c r="AU167" s="10">
        <f t="shared" si="169"/>
        <v>396932.46867452166</v>
      </c>
      <c r="AV167" s="8">
        <f t="shared" si="170"/>
        <v>30.104119136832505</v>
      </c>
      <c r="AW167" s="12"/>
      <c r="AX167" s="110">
        <f t="shared" si="171"/>
        <v>153</v>
      </c>
      <c r="AY167" s="111">
        <f t="shared" si="172"/>
        <v>0</v>
      </c>
      <c r="AZ167" s="12"/>
      <c r="BA167" s="14">
        <f t="shared" si="179"/>
        <v>57.4</v>
      </c>
      <c r="BB167" s="112">
        <f t="shared" si="173"/>
        <v>0</v>
      </c>
      <c r="BC167" s="112">
        <f t="shared" si="174"/>
        <v>0</v>
      </c>
      <c r="BD167" s="12"/>
      <c r="BE167" s="111">
        <f t="shared" si="175"/>
        <v>0</v>
      </c>
      <c r="BF167" s="12"/>
    </row>
    <row r="168" spans="1:58">
      <c r="A168">
        <f t="shared" si="128"/>
        <v>2</v>
      </c>
      <c r="B168" s="106">
        <v>0.114583333333333</v>
      </c>
      <c r="C168" s="6">
        <f t="shared" si="129"/>
        <v>2.749999999999992</v>
      </c>
      <c r="D168" s="7">
        <f t="shared" si="176"/>
        <v>16</v>
      </c>
      <c r="E168" s="7">
        <f t="shared" si="177"/>
        <v>9</v>
      </c>
      <c r="F168" s="7">
        <f t="shared" si="178"/>
        <v>2022</v>
      </c>
      <c r="G168" s="12"/>
      <c r="H168" s="101">
        <f t="shared" si="130"/>
        <v>57.431028751079815</v>
      </c>
      <c r="I168" s="102">
        <f t="shared" si="131"/>
        <v>57.441819060301007</v>
      </c>
      <c r="J168" s="101">
        <f t="shared" si="132"/>
        <v>67.175603887826369</v>
      </c>
      <c r="K168" s="101">
        <f t="shared" si="133"/>
        <v>153.42952998237377</v>
      </c>
      <c r="L168" s="11">
        <f t="shared" si="134"/>
        <v>2459838.6145833335</v>
      </c>
      <c r="M168" s="108">
        <f t="shared" si="135"/>
        <v>0.22706679215149866</v>
      </c>
      <c r="N168" s="11">
        <f t="shared" si="136"/>
        <v>46.023342847358435</v>
      </c>
      <c r="O168" s="5">
        <f t="shared" si="137"/>
        <v>0.16186051171996496</v>
      </c>
      <c r="P168" s="11">
        <f t="shared" si="138"/>
        <v>18061.46775636894</v>
      </c>
      <c r="Q168" s="6">
        <f t="shared" si="139"/>
        <v>2.2860148753157623</v>
      </c>
      <c r="R168" s="13">
        <f t="shared" si="140"/>
        <v>4.3932847595041737</v>
      </c>
      <c r="S168" s="13">
        <f t="shared" si="141"/>
        <v>4.2450682811128555</v>
      </c>
      <c r="T168" s="13">
        <f t="shared" si="142"/>
        <v>0.21647181396852067</v>
      </c>
      <c r="U168" s="13">
        <f t="shared" si="143"/>
        <v>0.30238386013451024</v>
      </c>
      <c r="V168" s="13">
        <f t="shared" si="144"/>
        <v>-8.2736647482571897</v>
      </c>
      <c r="W168" s="8">
        <f t="shared" si="145"/>
        <v>406.60697945942371</v>
      </c>
      <c r="X168" s="13">
        <f t="shared" si="146"/>
        <v>1.1045640557435172</v>
      </c>
      <c r="Y168" s="11">
        <f t="shared" si="147"/>
        <v>63.286858595956538</v>
      </c>
      <c r="Z168" s="13">
        <f t="shared" si="148"/>
        <v>2.8709710402264915E-2</v>
      </c>
      <c r="AA168" s="13">
        <f t="shared" si="149"/>
        <v>0.44933864440343552</v>
      </c>
      <c r="AB168" s="13">
        <f t="shared" si="150"/>
        <v>0.89290019689252642</v>
      </c>
      <c r="AC168" s="13">
        <f t="shared" si="151"/>
        <v>2.8705766580435488E-2</v>
      </c>
      <c r="AD168" s="13">
        <f t="shared" si="152"/>
        <v>0.80782101717000165</v>
      </c>
      <c r="AE168" s="13">
        <f t="shared" si="153"/>
        <v>0.3814708204622036</v>
      </c>
      <c r="AF168" s="13">
        <f t="shared" si="154"/>
        <v>0.92438088098786053</v>
      </c>
      <c r="AG168" s="11">
        <f t="shared" si="155"/>
        <v>22.424818457673478</v>
      </c>
      <c r="AH168" s="13">
        <f t="shared" si="156"/>
        <v>4.0610426158579971</v>
      </c>
      <c r="AI168" s="11">
        <f t="shared" si="157"/>
        <v>345.10770360948845</v>
      </c>
      <c r="AJ168" s="6">
        <f t="shared" si="158"/>
        <v>0.92055987478898904</v>
      </c>
      <c r="AK168" s="13">
        <f t="shared" si="159"/>
        <v>57.918913123092004</v>
      </c>
      <c r="AL168" s="6">
        <f t="shared" si="160"/>
        <v>0.4878843720121912</v>
      </c>
      <c r="AM168" s="6">
        <f t="shared" si="161"/>
        <v>57.431028751079815</v>
      </c>
      <c r="AN168" s="11">
        <f t="shared" si="162"/>
        <v>175.0457921139041</v>
      </c>
      <c r="AO168" s="6">
        <f t="shared" si="163"/>
        <v>173.24095073516716</v>
      </c>
      <c r="AP168" s="6">
        <f t="shared" si="164"/>
        <v>109.945519969492</v>
      </c>
      <c r="AQ168" s="8">
        <f t="shared" si="165"/>
        <v>69.909006101421284</v>
      </c>
      <c r="AR168" s="109">
        <f t="shared" si="166"/>
        <v>-0.25700285832981157</v>
      </c>
      <c r="AS168" s="109">
        <f t="shared" si="167"/>
        <v>0.5138842073486507</v>
      </c>
      <c r="AT168" s="109">
        <f t="shared" si="168"/>
        <v>333.42952998237377</v>
      </c>
      <c r="AU168" s="10">
        <f t="shared" si="169"/>
        <v>396935.365765694</v>
      </c>
      <c r="AV168" s="8">
        <f t="shared" si="170"/>
        <v>30.103899428721768</v>
      </c>
      <c r="AW168" s="12"/>
      <c r="AX168" s="110">
        <f t="shared" si="171"/>
        <v>153.4</v>
      </c>
      <c r="AY168" s="111">
        <f t="shared" si="172"/>
        <v>0</v>
      </c>
      <c r="AZ168" s="12"/>
      <c r="BA168" s="14">
        <f t="shared" si="179"/>
        <v>57.4</v>
      </c>
      <c r="BB168" s="112">
        <f t="shared" si="173"/>
        <v>0</v>
      </c>
      <c r="BC168" s="112">
        <f t="shared" si="174"/>
        <v>0</v>
      </c>
      <c r="BD168" s="12"/>
      <c r="BE168" s="111">
        <f t="shared" si="175"/>
        <v>0</v>
      </c>
      <c r="BF168" s="12"/>
    </row>
    <row r="169" spans="1:58">
      <c r="A169">
        <f t="shared" si="128"/>
        <v>2</v>
      </c>
      <c r="B169" s="106">
        <v>0.11527777777777801</v>
      </c>
      <c r="C169" s="6">
        <f t="shared" si="129"/>
        <v>2.7666666666666719</v>
      </c>
      <c r="D169" s="7">
        <f t="shared" si="176"/>
        <v>16</v>
      </c>
      <c r="E169" s="7">
        <f t="shared" si="177"/>
        <v>9</v>
      </c>
      <c r="F169" s="7">
        <f t="shared" si="178"/>
        <v>2022</v>
      </c>
      <c r="G169" s="12"/>
      <c r="H169" s="101">
        <f t="shared" si="130"/>
        <v>57.499737339903099</v>
      </c>
      <c r="I169" s="102">
        <f t="shared" si="131"/>
        <v>57.510499146626238</v>
      </c>
      <c r="J169" s="101">
        <f t="shared" si="132"/>
        <v>67.169199391206377</v>
      </c>
      <c r="K169" s="101">
        <f t="shared" si="133"/>
        <v>153.83099321928711</v>
      </c>
      <c r="L169" s="11">
        <f t="shared" si="134"/>
        <v>2459838.6152777779</v>
      </c>
      <c r="M169" s="108">
        <f t="shared" si="135"/>
        <v>0.22706681116435021</v>
      </c>
      <c r="N169" s="11">
        <f t="shared" si="136"/>
        <v>46.274027309846133</v>
      </c>
      <c r="O169" s="5">
        <f t="shared" si="137"/>
        <v>0.16188592914988931</v>
      </c>
      <c r="P169" s="11">
        <f t="shared" si="138"/>
        <v>18059.107282094319</v>
      </c>
      <c r="Q169" s="6">
        <f t="shared" si="139"/>
        <v>2.2861732274896229</v>
      </c>
      <c r="R169" s="13">
        <f t="shared" si="140"/>
        <v>4.3932967053158727</v>
      </c>
      <c r="S169" s="13">
        <f t="shared" si="141"/>
        <v>4.2452160371524874</v>
      </c>
      <c r="T169" s="13">
        <f t="shared" si="142"/>
        <v>0.21663215820821616</v>
      </c>
      <c r="U169" s="13">
        <f t="shared" si="143"/>
        <v>0.30253333205239447</v>
      </c>
      <c r="V169" s="13">
        <f t="shared" si="144"/>
        <v>-8.2737999160967579</v>
      </c>
      <c r="W169" s="8">
        <f t="shared" si="145"/>
        <v>406.57004950272847</v>
      </c>
      <c r="X169" s="13">
        <f t="shared" si="146"/>
        <v>1.1047123142635418</v>
      </c>
      <c r="Y169" s="11">
        <f t="shared" si="147"/>
        <v>63.295353183430798</v>
      </c>
      <c r="Z169" s="13">
        <f t="shared" si="148"/>
        <v>2.8722342863931848E-2</v>
      </c>
      <c r="AA169" s="13">
        <f t="shared" si="149"/>
        <v>0.44920609640764508</v>
      </c>
      <c r="AB169" s="13">
        <f t="shared" si="150"/>
        <v>0.89296648134507206</v>
      </c>
      <c r="AC169" s="13">
        <f t="shared" si="151"/>
        <v>2.8718393834031956E-2</v>
      </c>
      <c r="AD169" s="13">
        <f t="shared" si="152"/>
        <v>0.80787681108476084</v>
      </c>
      <c r="AE169" s="13">
        <f t="shared" si="153"/>
        <v>0.38150876931169375</v>
      </c>
      <c r="AF169" s="13">
        <f t="shared" si="154"/>
        <v>0.92436521945510086</v>
      </c>
      <c r="AG169" s="11">
        <f t="shared" si="155"/>
        <v>22.427170656185037</v>
      </c>
      <c r="AH169" s="13">
        <f t="shared" si="156"/>
        <v>4.0616333457346743</v>
      </c>
      <c r="AI169" s="11">
        <f t="shared" si="157"/>
        <v>345.34952712382602</v>
      </c>
      <c r="AJ169" s="6">
        <f t="shared" si="158"/>
        <v>0.9205532635796706</v>
      </c>
      <c r="AK169" s="13">
        <f t="shared" si="159"/>
        <v>57.986697052021277</v>
      </c>
      <c r="AL169" s="6">
        <f t="shared" si="160"/>
        <v>0.48695971211817668</v>
      </c>
      <c r="AM169" s="6">
        <f t="shared" si="161"/>
        <v>57.499737339903099</v>
      </c>
      <c r="AN169" s="11">
        <f t="shared" si="162"/>
        <v>175.04647659119837</v>
      </c>
      <c r="AO169" s="6">
        <f t="shared" si="163"/>
        <v>173.24162766692621</v>
      </c>
      <c r="AP169" s="6">
        <f t="shared" si="164"/>
        <v>109.93769841822724</v>
      </c>
      <c r="AQ169" s="8">
        <f t="shared" si="165"/>
        <v>69.916820447478742</v>
      </c>
      <c r="AR169" s="109">
        <f t="shared" si="166"/>
        <v>-0.25292173263125639</v>
      </c>
      <c r="AS169" s="109">
        <f t="shared" si="167"/>
        <v>0.51470747497394609</v>
      </c>
      <c r="AT169" s="109">
        <f t="shared" si="168"/>
        <v>333.83099321928711</v>
      </c>
      <c r="AU169" s="10">
        <f t="shared" si="169"/>
        <v>396938.26240782771</v>
      </c>
      <c r="AV169" s="8">
        <f t="shared" si="170"/>
        <v>30.103679757871134</v>
      </c>
      <c r="AW169" s="12"/>
      <c r="AX169" s="110">
        <f t="shared" si="171"/>
        <v>153.80000000000001</v>
      </c>
      <c r="AY169" s="111">
        <f t="shared" si="172"/>
        <v>0</v>
      </c>
      <c r="AZ169" s="12"/>
      <c r="BA169" s="14">
        <f t="shared" si="179"/>
        <v>57.5</v>
      </c>
      <c r="BB169" s="112">
        <f t="shared" si="173"/>
        <v>0</v>
      </c>
      <c r="BC169" s="112">
        <f t="shared" si="174"/>
        <v>0</v>
      </c>
      <c r="BD169" s="12"/>
      <c r="BE169" s="111">
        <f t="shared" si="175"/>
        <v>0</v>
      </c>
      <c r="BF169" s="12"/>
    </row>
    <row r="170" spans="1:58">
      <c r="A170">
        <f t="shared" si="128"/>
        <v>2</v>
      </c>
      <c r="B170" s="106">
        <v>0.115972222222222</v>
      </c>
      <c r="C170" s="6">
        <f t="shared" si="129"/>
        <v>2.7833333333333279</v>
      </c>
      <c r="D170" s="7">
        <f t="shared" si="176"/>
        <v>16</v>
      </c>
      <c r="E170" s="7">
        <f t="shared" si="177"/>
        <v>9</v>
      </c>
      <c r="F170" s="7">
        <f t="shared" si="178"/>
        <v>2022</v>
      </c>
      <c r="G170" s="12"/>
      <c r="H170" s="101">
        <f t="shared" si="130"/>
        <v>57.567507042537081</v>
      </c>
      <c r="I170" s="102">
        <f t="shared" si="131"/>
        <v>57.578240778330191</v>
      </c>
      <c r="J170" s="101">
        <f t="shared" si="132"/>
        <v>67.162794677288176</v>
      </c>
      <c r="K170" s="101">
        <f t="shared" si="133"/>
        <v>154.23375657692992</v>
      </c>
      <c r="L170" s="11">
        <f t="shared" si="134"/>
        <v>2459838.6159722223</v>
      </c>
      <c r="M170" s="108">
        <f t="shared" si="135"/>
        <v>0.22706683017720178</v>
      </c>
      <c r="N170" s="11">
        <f t="shared" si="136"/>
        <v>46.524711772333831</v>
      </c>
      <c r="O170" s="5">
        <f t="shared" si="137"/>
        <v>0.1619113465798705</v>
      </c>
      <c r="P170" s="11">
        <f t="shared" si="138"/>
        <v>18056.746361581194</v>
      </c>
      <c r="Q170" s="6">
        <f t="shared" si="139"/>
        <v>2.286331579663484</v>
      </c>
      <c r="R170" s="13">
        <f t="shared" si="140"/>
        <v>4.3933086511275707</v>
      </c>
      <c r="S170" s="13">
        <f t="shared" si="141"/>
        <v>4.2453637931924764</v>
      </c>
      <c r="T170" s="13">
        <f t="shared" si="142"/>
        <v>0.21679250244826878</v>
      </c>
      <c r="U170" s="13">
        <f t="shared" si="143"/>
        <v>0.30268280172132528</v>
      </c>
      <c r="V170" s="13">
        <f t="shared" si="144"/>
        <v>-8.2739350839366832</v>
      </c>
      <c r="W170" s="8">
        <f t="shared" si="145"/>
        <v>406.5331140166781</v>
      </c>
      <c r="X170" s="13">
        <f t="shared" si="146"/>
        <v>1.1048605706204981</v>
      </c>
      <c r="Y170" s="11">
        <f t="shared" si="147"/>
        <v>63.303847646970382</v>
      </c>
      <c r="Z170" s="13">
        <f t="shared" si="148"/>
        <v>2.8734974508371213E-2</v>
      </c>
      <c r="AA170" s="13">
        <f t="shared" si="149"/>
        <v>0.44907354050469295</v>
      </c>
      <c r="AB170" s="13">
        <f t="shared" si="150"/>
        <v>0.89303274502844832</v>
      </c>
      <c r="AC170" s="13">
        <f t="shared" si="151"/>
        <v>2.8731020266155372E-2</v>
      </c>
      <c r="AD170" s="13">
        <f t="shared" si="152"/>
        <v>0.80793258627047992</v>
      </c>
      <c r="AE170" s="13">
        <f t="shared" si="153"/>
        <v>0.38154670914695776</v>
      </c>
      <c r="AF170" s="13">
        <f t="shared" si="154"/>
        <v>0.92434955981983724</v>
      </c>
      <c r="AG170" s="11">
        <f t="shared" si="155"/>
        <v>22.429522335806052</v>
      </c>
      <c r="AH170" s="13">
        <f t="shared" si="156"/>
        <v>4.0622240865744645</v>
      </c>
      <c r="AI170" s="11">
        <f t="shared" si="157"/>
        <v>345.59135047371689</v>
      </c>
      <c r="AJ170" s="6">
        <f t="shared" si="158"/>
        <v>0.92054665355579168</v>
      </c>
      <c r="AK170" s="13">
        <f t="shared" si="159"/>
        <v>58.05355403777898</v>
      </c>
      <c r="AL170" s="6">
        <f t="shared" si="160"/>
        <v>0.48604699524190065</v>
      </c>
      <c r="AM170" s="6">
        <f t="shared" si="161"/>
        <v>57.567507042537081</v>
      </c>
      <c r="AN170" s="11">
        <f t="shared" si="162"/>
        <v>175.04716106849264</v>
      </c>
      <c r="AO170" s="6">
        <f t="shared" si="163"/>
        <v>173.24230459893755</v>
      </c>
      <c r="AP170" s="6">
        <f t="shared" si="164"/>
        <v>109.92987699432028</v>
      </c>
      <c r="AQ170" s="8">
        <f t="shared" si="165"/>
        <v>69.924634669007858</v>
      </c>
      <c r="AR170" s="109">
        <f t="shared" si="166"/>
        <v>-0.24883610427167852</v>
      </c>
      <c r="AS170" s="109">
        <f t="shared" si="167"/>
        <v>0.51551709287044933</v>
      </c>
      <c r="AT170" s="109">
        <f t="shared" si="168"/>
        <v>334.23375657692992</v>
      </c>
      <c r="AU170" s="10">
        <f t="shared" si="169"/>
        <v>396941.15860083717</v>
      </c>
      <c r="AV170" s="8">
        <f t="shared" si="170"/>
        <v>30.103460124285512</v>
      </c>
      <c r="AW170" s="12"/>
      <c r="AX170" s="110">
        <f t="shared" si="171"/>
        <v>154.19999999999999</v>
      </c>
      <c r="AY170" s="111">
        <f t="shared" si="172"/>
        <v>0</v>
      </c>
      <c r="AZ170" s="12"/>
      <c r="BA170" s="14">
        <f t="shared" si="179"/>
        <v>57.6</v>
      </c>
      <c r="BB170" s="112">
        <f t="shared" si="173"/>
        <v>0</v>
      </c>
      <c r="BC170" s="112">
        <f t="shared" si="174"/>
        <v>0</v>
      </c>
      <c r="BD170" s="12"/>
      <c r="BE170" s="111">
        <f t="shared" si="175"/>
        <v>0</v>
      </c>
      <c r="BF170" s="12"/>
    </row>
    <row r="171" spans="1:58">
      <c r="A171">
        <f t="shared" si="128"/>
        <v>2</v>
      </c>
      <c r="B171" s="106">
        <v>0.116666666666667</v>
      </c>
      <c r="C171" s="6">
        <f t="shared" si="129"/>
        <v>2.8000000000000078</v>
      </c>
      <c r="D171" s="7">
        <f t="shared" si="176"/>
        <v>16</v>
      </c>
      <c r="E171" s="7">
        <f t="shared" si="177"/>
        <v>9</v>
      </c>
      <c r="F171" s="7">
        <f t="shared" si="178"/>
        <v>2022</v>
      </c>
      <c r="G171" s="12"/>
      <c r="H171" s="101">
        <f t="shared" si="130"/>
        <v>57.63433152785543</v>
      </c>
      <c r="I171" s="102">
        <f t="shared" si="131"/>
        <v>57.645037624998878</v>
      </c>
      <c r="J171" s="101">
        <f t="shared" si="132"/>
        <v>67.156389746218764</v>
      </c>
      <c r="K171" s="101">
        <f t="shared" si="133"/>
        <v>154.63781026716839</v>
      </c>
      <c r="L171" s="11">
        <f t="shared" si="134"/>
        <v>2459838.6166666667</v>
      </c>
      <c r="M171" s="108">
        <f t="shared" si="135"/>
        <v>0.22706684919005332</v>
      </c>
      <c r="N171" s="11">
        <f t="shared" si="136"/>
        <v>46.775396234821528</v>
      </c>
      <c r="O171" s="5">
        <f t="shared" si="137"/>
        <v>0.16193676400979484</v>
      </c>
      <c r="P171" s="11">
        <f t="shared" si="138"/>
        <v>18054.384994940756</v>
      </c>
      <c r="Q171" s="6">
        <f t="shared" si="139"/>
        <v>2.2864899318369876</v>
      </c>
      <c r="R171" s="13">
        <f t="shared" si="140"/>
        <v>4.3933205969392688</v>
      </c>
      <c r="S171" s="13">
        <f t="shared" si="141"/>
        <v>4.2455115492324662</v>
      </c>
      <c r="T171" s="13">
        <f t="shared" si="142"/>
        <v>0.21695284668832143</v>
      </c>
      <c r="U171" s="13">
        <f t="shared" si="143"/>
        <v>0.30283226914142364</v>
      </c>
      <c r="V171" s="13">
        <f t="shared" si="144"/>
        <v>-8.2740702517766103</v>
      </c>
      <c r="W171" s="8">
        <f t="shared" si="145"/>
        <v>406.49617300233069</v>
      </c>
      <c r="X171" s="13">
        <f t="shared" si="146"/>
        <v>1.1050088248142109</v>
      </c>
      <c r="Y171" s="11">
        <f t="shared" si="147"/>
        <v>63.312341986565237</v>
      </c>
      <c r="Z171" s="13">
        <f t="shared" si="148"/>
        <v>2.874760533533928E-2</v>
      </c>
      <c r="AA171" s="13">
        <f t="shared" si="149"/>
        <v>0.44894097669815775</v>
      </c>
      <c r="AB171" s="13">
        <f t="shared" si="150"/>
        <v>0.89309898794200138</v>
      </c>
      <c r="AC171" s="13">
        <f t="shared" si="151"/>
        <v>2.8743645876560978E-2</v>
      </c>
      <c r="AD171" s="13">
        <f t="shared" si="152"/>
        <v>0.80798834272665665</v>
      </c>
      <c r="AE171" s="13">
        <f t="shared" si="153"/>
        <v>0.38158463996751113</v>
      </c>
      <c r="AF171" s="13">
        <f t="shared" si="154"/>
        <v>0.92433390208347599</v>
      </c>
      <c r="AG171" s="11">
        <f t="shared" si="155"/>
        <v>22.431873496484076</v>
      </c>
      <c r="AH171" s="13">
        <f t="shared" si="156"/>
        <v>4.0628148383744831</v>
      </c>
      <c r="AI171" s="11">
        <f t="shared" si="157"/>
        <v>345.83317365920431</v>
      </c>
      <c r="AJ171" s="6">
        <f t="shared" si="158"/>
        <v>0.92054004471750683</v>
      </c>
      <c r="AK171" s="13">
        <f t="shared" si="159"/>
        <v>58.119477862416275</v>
      </c>
      <c r="AL171" s="6">
        <f t="shared" si="160"/>
        <v>0.48514633456084333</v>
      </c>
      <c r="AM171" s="6">
        <f t="shared" si="161"/>
        <v>57.63433152785543</v>
      </c>
      <c r="AN171" s="11">
        <f t="shared" si="162"/>
        <v>175.04784554578873</v>
      </c>
      <c r="AO171" s="6">
        <f t="shared" si="163"/>
        <v>173.24298153120296</v>
      </c>
      <c r="AP171" s="6">
        <f t="shared" si="164"/>
        <v>109.9220556977865</v>
      </c>
      <c r="AQ171" s="8">
        <f t="shared" si="165"/>
        <v>69.932448765993257</v>
      </c>
      <c r="AR171" s="109">
        <f t="shared" si="166"/>
        <v>-0.24474604603901978</v>
      </c>
      <c r="AS171" s="109">
        <f t="shared" si="167"/>
        <v>0.51631304612306217</v>
      </c>
      <c r="AT171" s="109">
        <f t="shared" si="168"/>
        <v>334.63781026716839</v>
      </c>
      <c r="AU171" s="10">
        <f t="shared" si="169"/>
        <v>396944.05434462696</v>
      </c>
      <c r="AV171" s="8">
        <f t="shared" si="170"/>
        <v>30.103240527970591</v>
      </c>
      <c r="AW171" s="12"/>
      <c r="AX171" s="110">
        <f t="shared" si="171"/>
        <v>154.6</v>
      </c>
      <c r="AY171" s="111">
        <f t="shared" si="172"/>
        <v>0</v>
      </c>
      <c r="AZ171" s="12"/>
      <c r="BA171" s="14">
        <f t="shared" si="179"/>
        <v>57.6</v>
      </c>
      <c r="BB171" s="112">
        <f t="shared" si="173"/>
        <v>0</v>
      </c>
      <c r="BC171" s="112">
        <f t="shared" si="174"/>
        <v>0</v>
      </c>
      <c r="BD171" s="12"/>
      <c r="BE171" s="111">
        <f t="shared" si="175"/>
        <v>0</v>
      </c>
      <c r="BF171" s="12"/>
    </row>
    <row r="172" spans="1:58">
      <c r="A172">
        <f t="shared" si="128"/>
        <v>2</v>
      </c>
      <c r="B172" s="106">
        <v>0.117361111111111</v>
      </c>
      <c r="C172" s="6">
        <f t="shared" si="129"/>
        <v>2.8166666666666638</v>
      </c>
      <c r="D172" s="7">
        <f t="shared" si="176"/>
        <v>16</v>
      </c>
      <c r="E172" s="7">
        <f t="shared" si="177"/>
        <v>9</v>
      </c>
      <c r="F172" s="7">
        <f t="shared" si="178"/>
        <v>2022</v>
      </c>
      <c r="G172" s="12"/>
      <c r="H172" s="101">
        <f t="shared" si="130"/>
        <v>57.700204503569402</v>
      </c>
      <c r="I172" s="102">
        <f t="shared" si="131"/>
        <v>57.710883395063455</v>
      </c>
      <c r="J172" s="101">
        <f t="shared" si="132"/>
        <v>67.149984598079442</v>
      </c>
      <c r="K172" s="101">
        <f t="shared" si="133"/>
        <v>155.04314409868573</v>
      </c>
      <c r="L172" s="11">
        <f t="shared" si="134"/>
        <v>2459838.6173611111</v>
      </c>
      <c r="M172" s="108">
        <f t="shared" si="135"/>
        <v>0.22706686820290489</v>
      </c>
      <c r="N172" s="11">
        <f t="shared" si="136"/>
        <v>47.026080696843565</v>
      </c>
      <c r="O172" s="5">
        <f t="shared" si="137"/>
        <v>0.16196218143977603</v>
      </c>
      <c r="P172" s="11">
        <f t="shared" si="138"/>
        <v>18052.02318226506</v>
      </c>
      <c r="Q172" s="6">
        <f t="shared" si="139"/>
        <v>2.2866482840108482</v>
      </c>
      <c r="R172" s="13">
        <f t="shared" si="140"/>
        <v>4.3933325427509669</v>
      </c>
      <c r="S172" s="13">
        <f t="shared" si="141"/>
        <v>4.2456593052724552</v>
      </c>
      <c r="T172" s="13">
        <f t="shared" si="142"/>
        <v>0.21711319092837406</v>
      </c>
      <c r="U172" s="13">
        <f t="shared" si="143"/>
        <v>0.30298173431307601</v>
      </c>
      <c r="V172" s="13">
        <f t="shared" si="144"/>
        <v>-8.2742054196165356</v>
      </c>
      <c r="W172" s="8">
        <f t="shared" si="145"/>
        <v>406.45922646066253</v>
      </c>
      <c r="X172" s="13">
        <f t="shared" si="146"/>
        <v>1.1051570768458412</v>
      </c>
      <c r="Y172" s="11">
        <f t="shared" si="147"/>
        <v>63.320836202281896</v>
      </c>
      <c r="Z172" s="13">
        <f t="shared" si="148"/>
        <v>2.8760235344614717E-2</v>
      </c>
      <c r="AA172" s="13">
        <f t="shared" si="149"/>
        <v>0.4488084049904239</v>
      </c>
      <c r="AB172" s="13">
        <f t="shared" si="150"/>
        <v>0.89316521008567684</v>
      </c>
      <c r="AC172" s="13">
        <f t="shared" si="151"/>
        <v>2.8756270665026413E-2</v>
      </c>
      <c r="AD172" s="13">
        <f t="shared" si="152"/>
        <v>0.80804408045332932</v>
      </c>
      <c r="AE172" s="13">
        <f t="shared" si="153"/>
        <v>0.38162256177312809</v>
      </c>
      <c r="AF172" s="13">
        <f t="shared" si="154"/>
        <v>0.92431824624731662</v>
      </c>
      <c r="AG172" s="11">
        <f t="shared" si="155"/>
        <v>22.434224138182703</v>
      </c>
      <c r="AH172" s="13">
        <f t="shared" si="156"/>
        <v>4.0634056011372417</v>
      </c>
      <c r="AI172" s="11">
        <f t="shared" si="157"/>
        <v>346.07499667978493</v>
      </c>
      <c r="AJ172" s="6">
        <f t="shared" si="158"/>
        <v>0.92053343706493274</v>
      </c>
      <c r="AK172" s="13">
        <f t="shared" si="159"/>
        <v>58.18446234605635</v>
      </c>
      <c r="AL172" s="6">
        <f t="shared" si="160"/>
        <v>0.4842578424869467</v>
      </c>
      <c r="AM172" s="6">
        <f t="shared" si="161"/>
        <v>57.700204503569402</v>
      </c>
      <c r="AN172" s="11">
        <f t="shared" si="162"/>
        <v>175.04853002308482</v>
      </c>
      <c r="AO172" s="6">
        <f t="shared" si="163"/>
        <v>173.24365846372064</v>
      </c>
      <c r="AP172" s="6">
        <f t="shared" si="164"/>
        <v>109.91423452856111</v>
      </c>
      <c r="AQ172" s="8">
        <f t="shared" si="165"/>
        <v>69.940262738499712</v>
      </c>
      <c r="AR172" s="109">
        <f t="shared" si="166"/>
        <v>-0.24065163080914606</v>
      </c>
      <c r="AS172" s="109">
        <f t="shared" si="167"/>
        <v>0.51709532005822123</v>
      </c>
      <c r="AT172" s="109">
        <f t="shared" si="168"/>
        <v>335.04314409868573</v>
      </c>
      <c r="AU172" s="10">
        <f t="shared" si="169"/>
        <v>396946.94963911845</v>
      </c>
      <c r="AV172" s="8">
        <f t="shared" si="170"/>
        <v>30.10302096893076</v>
      </c>
      <c r="AW172" s="12"/>
      <c r="AX172" s="110">
        <f t="shared" si="171"/>
        <v>155</v>
      </c>
      <c r="AY172" s="111">
        <f t="shared" si="172"/>
        <v>0</v>
      </c>
      <c r="AZ172" s="12"/>
      <c r="BA172" s="14">
        <f t="shared" si="179"/>
        <v>57.7</v>
      </c>
      <c r="BB172" s="112">
        <f t="shared" si="173"/>
        <v>0</v>
      </c>
      <c r="BC172" s="112">
        <f t="shared" si="174"/>
        <v>0</v>
      </c>
      <c r="BD172" s="12"/>
      <c r="BE172" s="111">
        <f t="shared" si="175"/>
        <v>0</v>
      </c>
      <c r="BF172" s="12"/>
    </row>
    <row r="173" spans="1:58">
      <c r="A173">
        <f t="shared" si="128"/>
        <v>2</v>
      </c>
      <c r="B173" s="106">
        <v>0.118055555555556</v>
      </c>
      <c r="C173" s="6">
        <f t="shared" si="129"/>
        <v>2.8333333333333437</v>
      </c>
      <c r="D173" s="7">
        <f t="shared" si="176"/>
        <v>16</v>
      </c>
      <c r="E173" s="7">
        <f t="shared" si="177"/>
        <v>9</v>
      </c>
      <c r="F173" s="7">
        <f t="shared" si="178"/>
        <v>2022</v>
      </c>
      <c r="G173" s="12"/>
      <c r="H173" s="101">
        <f t="shared" si="130"/>
        <v>57.765119718973587</v>
      </c>
      <c r="I173" s="102">
        <f t="shared" si="131"/>
        <v>57.77577183854509</v>
      </c>
      <c r="J173" s="101">
        <f t="shared" si="132"/>
        <v>67.143579233012659</v>
      </c>
      <c r="K173" s="101">
        <f t="shared" si="133"/>
        <v>155.44974747806566</v>
      </c>
      <c r="L173" s="11">
        <f t="shared" si="134"/>
        <v>2459838.6180555555</v>
      </c>
      <c r="M173" s="108">
        <f t="shared" si="135"/>
        <v>0.22706688721575644</v>
      </c>
      <c r="N173" s="11">
        <f t="shared" si="136"/>
        <v>47.276765159331262</v>
      </c>
      <c r="O173" s="5">
        <f t="shared" si="137"/>
        <v>0.16198759886970038</v>
      </c>
      <c r="P173" s="11">
        <f t="shared" si="138"/>
        <v>18049.660923672262</v>
      </c>
      <c r="Q173" s="6">
        <f t="shared" si="139"/>
        <v>2.2868066361843518</v>
      </c>
      <c r="R173" s="13">
        <f t="shared" si="140"/>
        <v>4.3933444885626427</v>
      </c>
      <c r="S173" s="13">
        <f t="shared" si="141"/>
        <v>4.2458070613120871</v>
      </c>
      <c r="T173" s="13">
        <f t="shared" si="142"/>
        <v>0.21727353516806952</v>
      </c>
      <c r="U173" s="13">
        <f t="shared" si="143"/>
        <v>0.30313119723643694</v>
      </c>
      <c r="V173" s="13">
        <f t="shared" si="144"/>
        <v>-8.2743405874561038</v>
      </c>
      <c r="W173" s="8">
        <f t="shared" si="145"/>
        <v>406.42227439272392</v>
      </c>
      <c r="X173" s="13">
        <f t="shared" si="146"/>
        <v>1.1053053267152471</v>
      </c>
      <c r="Y173" s="11">
        <f t="shared" si="147"/>
        <v>63.329330294112218</v>
      </c>
      <c r="Z173" s="13">
        <f t="shared" si="148"/>
        <v>2.8772864535956705E-2</v>
      </c>
      <c r="AA173" s="13">
        <f t="shared" si="149"/>
        <v>0.44867582538503981</v>
      </c>
      <c r="AB173" s="13">
        <f t="shared" si="150"/>
        <v>0.89323141145883689</v>
      </c>
      <c r="AC173" s="13">
        <f t="shared" si="151"/>
        <v>2.8768894631309827E-2</v>
      </c>
      <c r="AD173" s="13">
        <f t="shared" si="152"/>
        <v>0.80809979945000898</v>
      </c>
      <c r="AE173" s="13">
        <f t="shared" si="153"/>
        <v>0.38166047456333319</v>
      </c>
      <c r="AF173" s="13">
        <f t="shared" si="154"/>
        <v>0.92430259231276168</v>
      </c>
      <c r="AG173" s="11">
        <f t="shared" si="155"/>
        <v>22.436574260850051</v>
      </c>
      <c r="AH173" s="13">
        <f t="shared" si="156"/>
        <v>4.0639963748599808</v>
      </c>
      <c r="AI173" s="11">
        <f t="shared" si="157"/>
        <v>346.31681953643158</v>
      </c>
      <c r="AJ173" s="6">
        <f t="shared" si="158"/>
        <v>0.92052683059823581</v>
      </c>
      <c r="AK173" s="13">
        <f t="shared" si="159"/>
        <v>58.248501349595401</v>
      </c>
      <c r="AL173" s="6">
        <f t="shared" si="160"/>
        <v>0.48338163062181272</v>
      </c>
      <c r="AM173" s="6">
        <f t="shared" si="161"/>
        <v>57.765119718973587</v>
      </c>
      <c r="AN173" s="11">
        <f t="shared" si="162"/>
        <v>175.04921450037909</v>
      </c>
      <c r="AO173" s="6">
        <f t="shared" si="163"/>
        <v>173.24433539648882</v>
      </c>
      <c r="AP173" s="6">
        <f t="shared" si="164"/>
        <v>109.9064134866539</v>
      </c>
      <c r="AQ173" s="8">
        <f t="shared" si="165"/>
        <v>69.948076586517388</v>
      </c>
      <c r="AR173" s="109">
        <f t="shared" si="166"/>
        <v>-0.23655293151028967</v>
      </c>
      <c r="AS173" s="109">
        <f t="shared" si="167"/>
        <v>0.51786390025132234</v>
      </c>
      <c r="AT173" s="109">
        <f t="shared" si="168"/>
        <v>335.44974747806566</v>
      </c>
      <c r="AU173" s="10">
        <f t="shared" si="169"/>
        <v>396949.84448421112</v>
      </c>
      <c r="AV173" s="8">
        <f t="shared" si="170"/>
        <v>30.102801447172101</v>
      </c>
      <c r="AW173" s="12"/>
      <c r="AX173" s="110">
        <f t="shared" si="171"/>
        <v>155.4</v>
      </c>
      <c r="AY173" s="111">
        <f t="shared" si="172"/>
        <v>0</v>
      </c>
      <c r="AZ173" s="12"/>
      <c r="BA173" s="14">
        <f t="shared" si="179"/>
        <v>57.8</v>
      </c>
      <c r="BB173" s="112">
        <f t="shared" si="173"/>
        <v>0</v>
      </c>
      <c r="BC173" s="112">
        <f t="shared" si="174"/>
        <v>0</v>
      </c>
      <c r="BD173" s="12"/>
      <c r="BE173" s="111">
        <f t="shared" si="175"/>
        <v>0</v>
      </c>
      <c r="BF173" s="12"/>
    </row>
    <row r="174" spans="1:58">
      <c r="A174">
        <f t="shared" si="128"/>
        <v>2</v>
      </c>
      <c r="B174" s="106">
        <v>0.11874999999999999</v>
      </c>
      <c r="C174" s="6">
        <f t="shared" si="129"/>
        <v>2.8499999999999996</v>
      </c>
      <c r="D174" s="7">
        <f t="shared" si="176"/>
        <v>16</v>
      </c>
      <c r="E174" s="7">
        <f t="shared" si="177"/>
        <v>9</v>
      </c>
      <c r="F174" s="7">
        <f t="shared" si="178"/>
        <v>2022</v>
      </c>
      <c r="G174" s="12"/>
      <c r="H174" s="101">
        <f t="shared" si="130"/>
        <v>57.829070966472869</v>
      </c>
      <c r="I174" s="102">
        <f t="shared" si="131"/>
        <v>57.839696748581495</v>
      </c>
      <c r="J174" s="101">
        <f t="shared" si="132"/>
        <v>67.137173651118573</v>
      </c>
      <c r="K174" s="101">
        <f t="shared" si="133"/>
        <v>155.85760940274344</v>
      </c>
      <c r="L174" s="11">
        <f t="shared" si="134"/>
        <v>2459838.6187499999</v>
      </c>
      <c r="M174" s="108">
        <f t="shared" si="135"/>
        <v>0.22706690622860798</v>
      </c>
      <c r="N174" s="11">
        <f t="shared" si="136"/>
        <v>47.52744962181896</v>
      </c>
      <c r="O174" s="5">
        <f t="shared" si="137"/>
        <v>0.16201301629962472</v>
      </c>
      <c r="P174" s="11">
        <f t="shared" si="138"/>
        <v>18047.298219257988</v>
      </c>
      <c r="Q174" s="6">
        <f t="shared" si="139"/>
        <v>2.2869649883582128</v>
      </c>
      <c r="R174" s="13">
        <f t="shared" si="140"/>
        <v>4.3933564343743408</v>
      </c>
      <c r="S174" s="13">
        <f t="shared" si="141"/>
        <v>4.2459548173520769</v>
      </c>
      <c r="T174" s="13">
        <f t="shared" si="142"/>
        <v>0.21743387940812217</v>
      </c>
      <c r="U174" s="13">
        <f t="shared" si="143"/>
        <v>0.30328065791262732</v>
      </c>
      <c r="V174" s="13">
        <f t="shared" si="144"/>
        <v>-8.2744757552960309</v>
      </c>
      <c r="W174" s="8">
        <f t="shared" si="145"/>
        <v>406.38531679927559</v>
      </c>
      <c r="X174" s="13">
        <f t="shared" si="146"/>
        <v>1.1054535744232492</v>
      </c>
      <c r="Y174" s="11">
        <f t="shared" si="147"/>
        <v>63.337824262103226</v>
      </c>
      <c r="Z174" s="13">
        <f t="shared" si="148"/>
        <v>2.8785492909205873E-2</v>
      </c>
      <c r="AA174" s="13">
        <f t="shared" si="149"/>
        <v>0.44854323788469264</v>
      </c>
      <c r="AB174" s="13">
        <f t="shared" si="150"/>
        <v>0.89329759206127335</v>
      </c>
      <c r="AC174" s="13">
        <f t="shared" si="151"/>
        <v>2.8781517775250804E-2</v>
      </c>
      <c r="AD174" s="13">
        <f t="shared" si="152"/>
        <v>0.80815549971656842</v>
      </c>
      <c r="AE174" s="13">
        <f t="shared" si="153"/>
        <v>0.38169837833789633</v>
      </c>
      <c r="AF174" s="13">
        <f t="shared" si="154"/>
        <v>0.92428694028111213</v>
      </c>
      <c r="AG174" s="11">
        <f t="shared" si="155"/>
        <v>22.438923864449425</v>
      </c>
      <c r="AH174" s="13">
        <f t="shared" si="156"/>
        <v>4.0645871595437804</v>
      </c>
      <c r="AI174" s="11">
        <f t="shared" si="157"/>
        <v>346.55864222866228</v>
      </c>
      <c r="AJ174" s="6">
        <f t="shared" si="158"/>
        <v>0.92052022531752564</v>
      </c>
      <c r="AK174" s="13">
        <f t="shared" si="159"/>
        <v>58.311588776201006</v>
      </c>
      <c r="AL174" s="6">
        <f t="shared" si="160"/>
        <v>0.48251780972813713</v>
      </c>
      <c r="AM174" s="6">
        <f t="shared" si="161"/>
        <v>57.829070966472869</v>
      </c>
      <c r="AN174" s="11">
        <f t="shared" si="162"/>
        <v>175.04989897767337</v>
      </c>
      <c r="AO174" s="6">
        <f t="shared" si="163"/>
        <v>173.24501232950928</v>
      </c>
      <c r="AP174" s="6">
        <f t="shared" si="164"/>
        <v>109.89859257202315</v>
      </c>
      <c r="AQ174" s="8">
        <f t="shared" si="165"/>
        <v>69.955890310088009</v>
      </c>
      <c r="AR174" s="109">
        <f t="shared" si="166"/>
        <v>-0.23245002117137648</v>
      </c>
      <c r="AS174" s="109">
        <f t="shared" si="167"/>
        <v>0.51861877251675592</v>
      </c>
      <c r="AT174" s="109">
        <f t="shared" si="168"/>
        <v>335.85760940274344</v>
      </c>
      <c r="AU174" s="10">
        <f t="shared" si="169"/>
        <v>396952.73887982959</v>
      </c>
      <c r="AV174" s="8">
        <f t="shared" si="170"/>
        <v>30.102581962698743</v>
      </c>
      <c r="AW174" s="12"/>
      <c r="AX174" s="110">
        <f t="shared" si="171"/>
        <v>155.9</v>
      </c>
      <c r="AY174" s="111">
        <f t="shared" si="172"/>
        <v>0</v>
      </c>
      <c r="AZ174" s="12"/>
      <c r="BA174" s="14">
        <f t="shared" si="179"/>
        <v>57.8</v>
      </c>
      <c r="BB174" s="112">
        <f t="shared" si="173"/>
        <v>0</v>
      </c>
      <c r="BC174" s="112">
        <f t="shared" si="174"/>
        <v>0</v>
      </c>
      <c r="BD174" s="12"/>
      <c r="BE174" s="111">
        <f t="shared" si="175"/>
        <v>0</v>
      </c>
      <c r="BF174" s="12"/>
    </row>
    <row r="175" spans="1:58">
      <c r="A175">
        <f t="shared" si="128"/>
        <v>2</v>
      </c>
      <c r="B175" s="106">
        <v>0.11944444444444401</v>
      </c>
      <c r="C175" s="6">
        <f t="shared" si="129"/>
        <v>2.866666666666656</v>
      </c>
      <c r="D175" s="7">
        <f t="shared" si="176"/>
        <v>16</v>
      </c>
      <c r="E175" s="7">
        <f t="shared" si="177"/>
        <v>9</v>
      </c>
      <c r="F175" s="7">
        <f t="shared" si="178"/>
        <v>2022</v>
      </c>
      <c r="G175" s="12"/>
      <c r="H175" s="101">
        <f t="shared" si="130"/>
        <v>57.892052084359406</v>
      </c>
      <c r="I175" s="102">
        <f t="shared" si="131"/>
        <v>57.902651964202995</v>
      </c>
      <c r="J175" s="101">
        <f t="shared" si="132"/>
        <v>67.130767852512093</v>
      </c>
      <c r="K175" s="101">
        <f t="shared" si="133"/>
        <v>156.26671846240737</v>
      </c>
      <c r="L175" s="11">
        <f t="shared" si="134"/>
        <v>2459838.6194444443</v>
      </c>
      <c r="M175" s="108">
        <f t="shared" si="135"/>
        <v>0.22706692524145955</v>
      </c>
      <c r="N175" s="11">
        <f t="shared" si="136"/>
        <v>47.778134084306657</v>
      </c>
      <c r="O175" s="5">
        <f t="shared" si="137"/>
        <v>0.16203843372954907</v>
      </c>
      <c r="P175" s="11">
        <f t="shared" si="138"/>
        <v>18044.93506913344</v>
      </c>
      <c r="Q175" s="6">
        <f t="shared" si="139"/>
        <v>2.2871233405320734</v>
      </c>
      <c r="R175" s="13">
        <f t="shared" si="140"/>
        <v>4.3933683801860388</v>
      </c>
      <c r="S175" s="13">
        <f t="shared" si="141"/>
        <v>4.2461025733920659</v>
      </c>
      <c r="T175" s="13">
        <f t="shared" si="142"/>
        <v>0.21759422364817479</v>
      </c>
      <c r="U175" s="13">
        <f t="shared" si="143"/>
        <v>0.30343011634176797</v>
      </c>
      <c r="V175" s="13">
        <f t="shared" si="144"/>
        <v>-8.2746109231359561</v>
      </c>
      <c r="W175" s="8">
        <f t="shared" si="145"/>
        <v>406.34835368137732</v>
      </c>
      <c r="X175" s="13">
        <f t="shared" si="146"/>
        <v>1.1056018199703872</v>
      </c>
      <c r="Y175" s="11">
        <f t="shared" si="147"/>
        <v>63.346318106285842</v>
      </c>
      <c r="Z175" s="13">
        <f t="shared" si="148"/>
        <v>2.8798120464118619E-2</v>
      </c>
      <c r="AA175" s="13">
        <f t="shared" si="149"/>
        <v>0.44841064249232171</v>
      </c>
      <c r="AB175" s="13">
        <f t="shared" si="150"/>
        <v>0.89336375189265449</v>
      </c>
      <c r="AC175" s="13">
        <f t="shared" si="151"/>
        <v>2.8794140096604713E-2</v>
      </c>
      <c r="AD175" s="13">
        <f t="shared" si="152"/>
        <v>0.80821118125280045</v>
      </c>
      <c r="AE175" s="13">
        <f t="shared" si="153"/>
        <v>0.38173627309646119</v>
      </c>
      <c r="AF175" s="13">
        <f t="shared" si="154"/>
        <v>0.924271290153721</v>
      </c>
      <c r="AG175" s="11">
        <f t="shared" si="155"/>
        <v>22.441272948936337</v>
      </c>
      <c r="AH175" s="13">
        <f t="shared" si="156"/>
        <v>4.0651779551886422</v>
      </c>
      <c r="AI175" s="11">
        <f t="shared" si="157"/>
        <v>346.80046475647703</v>
      </c>
      <c r="AJ175" s="6">
        <f t="shared" si="158"/>
        <v>0.92051362122295677</v>
      </c>
      <c r="AK175" s="13">
        <f t="shared" si="159"/>
        <v>58.373718574043828</v>
      </c>
      <c r="AL175" s="6">
        <f t="shared" si="160"/>
        <v>0.48166648968442488</v>
      </c>
      <c r="AM175" s="6">
        <f t="shared" si="161"/>
        <v>57.892052084359406</v>
      </c>
      <c r="AN175" s="11">
        <f t="shared" si="162"/>
        <v>175.05058345497127</v>
      </c>
      <c r="AO175" s="6">
        <f t="shared" si="163"/>
        <v>173.24568926278565</v>
      </c>
      <c r="AP175" s="6">
        <f t="shared" si="164"/>
        <v>109.89077178464507</v>
      </c>
      <c r="AQ175" s="8">
        <f t="shared" si="165"/>
        <v>69.963703909235321</v>
      </c>
      <c r="AR175" s="109">
        <f t="shared" si="166"/>
        <v>-0.2283429728879412</v>
      </c>
      <c r="AS175" s="109">
        <f t="shared" si="167"/>
        <v>0.51935992291497102</v>
      </c>
      <c r="AT175" s="109">
        <f t="shared" si="168"/>
        <v>336.26671846240737</v>
      </c>
      <c r="AU175" s="10">
        <f t="shared" si="169"/>
        <v>396955.63282587851</v>
      </c>
      <c r="AV175" s="8">
        <f t="shared" si="170"/>
        <v>30.102362515516376</v>
      </c>
      <c r="AW175" s="12"/>
      <c r="AX175" s="110">
        <f t="shared" si="171"/>
        <v>156.30000000000001</v>
      </c>
      <c r="AY175" s="111">
        <f t="shared" si="172"/>
        <v>0</v>
      </c>
      <c r="AZ175" s="12"/>
      <c r="BA175" s="14">
        <f t="shared" si="179"/>
        <v>57.9</v>
      </c>
      <c r="BB175" s="112">
        <f t="shared" si="173"/>
        <v>0</v>
      </c>
      <c r="BC175" s="112">
        <f t="shared" si="174"/>
        <v>0</v>
      </c>
      <c r="BD175" s="12"/>
      <c r="BE175" s="111">
        <f t="shared" si="175"/>
        <v>0</v>
      </c>
      <c r="BF175" s="12"/>
    </row>
    <row r="176" spans="1:58">
      <c r="A176">
        <f t="shared" si="128"/>
        <v>2</v>
      </c>
      <c r="B176" s="106">
        <v>0.120138888888889</v>
      </c>
      <c r="C176" s="6">
        <f t="shared" si="129"/>
        <v>2.883333333333336</v>
      </c>
      <c r="D176" s="7">
        <f t="shared" si="176"/>
        <v>16</v>
      </c>
      <c r="E176" s="7">
        <f t="shared" si="177"/>
        <v>9</v>
      </c>
      <c r="F176" s="7">
        <f t="shared" si="178"/>
        <v>2022</v>
      </c>
      <c r="G176" s="12"/>
      <c r="H176" s="101">
        <f t="shared" si="130"/>
        <v>57.954056959001747</v>
      </c>
      <c r="I176" s="102">
        <f t="shared" si="131"/>
        <v>57.964631372520969</v>
      </c>
      <c r="J176" s="101">
        <f t="shared" si="132"/>
        <v>67.124361837299148</v>
      </c>
      <c r="K176" s="101">
        <f t="shared" si="133"/>
        <v>156.67706283656901</v>
      </c>
      <c r="L176" s="11">
        <f t="shared" si="134"/>
        <v>2459838.6201388887</v>
      </c>
      <c r="M176" s="108">
        <f t="shared" si="135"/>
        <v>0.22706694425431109</v>
      </c>
      <c r="N176" s="11">
        <f t="shared" si="136"/>
        <v>48.028818546794355</v>
      </c>
      <c r="O176" s="5">
        <f t="shared" si="137"/>
        <v>0.16206385115947342</v>
      </c>
      <c r="P176" s="11">
        <f t="shared" si="138"/>
        <v>18042.571473409589</v>
      </c>
      <c r="Q176" s="6">
        <f t="shared" si="139"/>
        <v>2.287281692705577</v>
      </c>
      <c r="R176" s="13">
        <f t="shared" si="140"/>
        <v>4.3933803259977369</v>
      </c>
      <c r="S176" s="13">
        <f t="shared" si="141"/>
        <v>4.2462503294316978</v>
      </c>
      <c r="T176" s="13">
        <f t="shared" si="142"/>
        <v>0.21775456788822742</v>
      </c>
      <c r="U176" s="13">
        <f t="shared" si="143"/>
        <v>0.3035795725243372</v>
      </c>
      <c r="V176" s="13">
        <f t="shared" si="144"/>
        <v>-8.2747460909751673</v>
      </c>
      <c r="W176" s="8">
        <f t="shared" si="145"/>
        <v>406.31138504019293</v>
      </c>
      <c r="X176" s="13">
        <f t="shared" si="146"/>
        <v>1.1057500633571988</v>
      </c>
      <c r="Y176" s="11">
        <f t="shared" si="147"/>
        <v>63.35481182669087</v>
      </c>
      <c r="Z176" s="13">
        <f t="shared" si="148"/>
        <v>2.8810747200482514E-2</v>
      </c>
      <c r="AA176" s="13">
        <f t="shared" si="149"/>
        <v>0.44827803921086734</v>
      </c>
      <c r="AB176" s="13">
        <f t="shared" si="150"/>
        <v>0.89342989095264769</v>
      </c>
      <c r="AC176" s="13">
        <f t="shared" si="151"/>
        <v>2.8806761595158093E-2</v>
      </c>
      <c r="AD176" s="13">
        <f t="shared" si="152"/>
        <v>0.80826684405848515</v>
      </c>
      <c r="AE176" s="13">
        <f t="shared" si="153"/>
        <v>0.38177415883869964</v>
      </c>
      <c r="AF176" s="13">
        <f t="shared" si="154"/>
        <v>0.92425564193192966</v>
      </c>
      <c r="AG176" s="11">
        <f t="shared" si="155"/>
        <v>22.443621514268006</v>
      </c>
      <c r="AH176" s="13">
        <f t="shared" si="156"/>
        <v>4.0657687617945397</v>
      </c>
      <c r="AI176" s="11">
        <f t="shared" si="157"/>
        <v>347.04228711987628</v>
      </c>
      <c r="AJ176" s="6">
        <f t="shared" si="158"/>
        <v>0.92050701831468362</v>
      </c>
      <c r="AK176" s="13">
        <f t="shared" si="159"/>
        <v>58.434884738449242</v>
      </c>
      <c r="AL176" s="6">
        <f t="shared" si="160"/>
        <v>0.480827779447496</v>
      </c>
      <c r="AM176" s="6">
        <f t="shared" si="161"/>
        <v>57.954056959001747</v>
      </c>
      <c r="AN176" s="11">
        <f t="shared" si="162"/>
        <v>175.05126793226555</v>
      </c>
      <c r="AO176" s="6">
        <f t="shared" si="163"/>
        <v>173.24636619631062</v>
      </c>
      <c r="AP176" s="6">
        <f t="shared" si="164"/>
        <v>109.882951124485</v>
      </c>
      <c r="AQ176" s="8">
        <f t="shared" si="165"/>
        <v>69.971517383993969</v>
      </c>
      <c r="AR176" s="109">
        <f t="shared" si="166"/>
        <v>-0.22423185982897323</v>
      </c>
      <c r="AS176" s="109">
        <f t="shared" si="167"/>
        <v>0.5200873377509756</v>
      </c>
      <c r="AT176" s="109">
        <f t="shared" si="168"/>
        <v>336.67706283656901</v>
      </c>
      <c r="AU176" s="10">
        <f t="shared" si="169"/>
        <v>396958.52632226259</v>
      </c>
      <c r="AV176" s="8">
        <f t="shared" si="170"/>
        <v>30.10214310563066</v>
      </c>
      <c r="AW176" s="12"/>
      <c r="AX176" s="110">
        <f t="shared" si="171"/>
        <v>156.69999999999999</v>
      </c>
      <c r="AY176" s="111">
        <f t="shared" si="172"/>
        <v>0</v>
      </c>
      <c r="AZ176" s="12"/>
      <c r="BA176" s="14">
        <f t="shared" si="179"/>
        <v>58</v>
      </c>
      <c r="BB176" s="112">
        <f t="shared" si="173"/>
        <v>0</v>
      </c>
      <c r="BC176" s="112">
        <f t="shared" si="174"/>
        <v>0</v>
      </c>
      <c r="BD176" s="12"/>
      <c r="BE176" s="111">
        <f t="shared" si="175"/>
        <v>0</v>
      </c>
      <c r="BF176" s="12"/>
    </row>
    <row r="177" spans="1:58">
      <c r="A177">
        <f t="shared" si="128"/>
        <v>2</v>
      </c>
      <c r="B177" s="106">
        <v>0.120833333333333</v>
      </c>
      <c r="C177" s="6">
        <f t="shared" si="129"/>
        <v>2.8999999999999919</v>
      </c>
      <c r="D177" s="7">
        <f t="shared" si="176"/>
        <v>16</v>
      </c>
      <c r="E177" s="7">
        <f t="shared" si="177"/>
        <v>9</v>
      </c>
      <c r="F177" s="7">
        <f t="shared" si="178"/>
        <v>2022</v>
      </c>
      <c r="G177" s="12"/>
      <c r="H177" s="101">
        <f t="shared" si="130"/>
        <v>58.01507952705429</v>
      </c>
      <c r="I177" s="102">
        <f t="shared" si="131"/>
        <v>58.025628910936632</v>
      </c>
      <c r="J177" s="101">
        <f t="shared" si="132"/>
        <v>67.117955605582878</v>
      </c>
      <c r="K177" s="101">
        <f t="shared" si="133"/>
        <v>157.0886302923754</v>
      </c>
      <c r="L177" s="11">
        <f t="shared" si="134"/>
        <v>2459838.6208333331</v>
      </c>
      <c r="M177" s="108">
        <f t="shared" si="135"/>
        <v>0.22706696326716266</v>
      </c>
      <c r="N177" s="11">
        <f t="shared" si="136"/>
        <v>48.279503008816391</v>
      </c>
      <c r="O177" s="5">
        <f t="shared" si="137"/>
        <v>0.1620892685894546</v>
      </c>
      <c r="P177" s="11">
        <f t="shared" si="138"/>
        <v>18040.207432182549</v>
      </c>
      <c r="Q177" s="6">
        <f t="shared" si="139"/>
        <v>2.2874400448794381</v>
      </c>
      <c r="R177" s="13">
        <f t="shared" si="140"/>
        <v>4.3933922718094349</v>
      </c>
      <c r="S177" s="13">
        <f t="shared" si="141"/>
        <v>4.2463980854716876</v>
      </c>
      <c r="T177" s="13">
        <f t="shared" si="142"/>
        <v>0.21791491212828007</v>
      </c>
      <c r="U177" s="13">
        <f t="shared" si="143"/>
        <v>0.30372902646074129</v>
      </c>
      <c r="V177" s="13">
        <f t="shared" si="144"/>
        <v>-8.2748812588150944</v>
      </c>
      <c r="W177" s="8">
        <f t="shared" si="145"/>
        <v>406.27441087627113</v>
      </c>
      <c r="X177" s="13">
        <f t="shared" si="146"/>
        <v>1.105898304584507</v>
      </c>
      <c r="Y177" s="11">
        <f t="shared" si="147"/>
        <v>63.363305423365468</v>
      </c>
      <c r="Z177" s="13">
        <f t="shared" si="148"/>
        <v>2.8823373118076007E-2</v>
      </c>
      <c r="AA177" s="13">
        <f t="shared" si="149"/>
        <v>0.44814542804301488</v>
      </c>
      <c r="AB177" s="13">
        <f t="shared" si="150"/>
        <v>0.89349600924104799</v>
      </c>
      <c r="AC177" s="13">
        <f t="shared" si="151"/>
        <v>2.8819382270688372E-2</v>
      </c>
      <c r="AD177" s="13">
        <f t="shared" si="152"/>
        <v>0.80832248813352259</v>
      </c>
      <c r="AE177" s="13">
        <f t="shared" si="153"/>
        <v>0.38181203556432586</v>
      </c>
      <c r="AF177" s="13">
        <f t="shared" si="154"/>
        <v>0.9242399956170616</v>
      </c>
      <c r="AG177" s="11">
        <f t="shared" si="155"/>
        <v>22.445969560404304</v>
      </c>
      <c r="AH177" s="13">
        <f t="shared" si="156"/>
        <v>4.0663595793626008</v>
      </c>
      <c r="AI177" s="11">
        <f t="shared" si="157"/>
        <v>347.28410931837738</v>
      </c>
      <c r="AJ177" s="6">
        <f t="shared" si="158"/>
        <v>0.92050041659281578</v>
      </c>
      <c r="AK177" s="13">
        <f t="shared" si="159"/>
        <v>58.49508131406899</v>
      </c>
      <c r="AL177" s="6">
        <f t="shared" si="160"/>
        <v>0.48000178701469937</v>
      </c>
      <c r="AM177" s="6">
        <f t="shared" si="161"/>
        <v>58.01507952705429</v>
      </c>
      <c r="AN177" s="11">
        <f t="shared" si="162"/>
        <v>175.05195240956164</v>
      </c>
      <c r="AO177" s="6">
        <f t="shared" si="163"/>
        <v>173.24704313008971</v>
      </c>
      <c r="AP177" s="6">
        <f t="shared" si="164"/>
        <v>109.87513059150484</v>
      </c>
      <c r="AQ177" s="8">
        <f t="shared" si="165"/>
        <v>69.979330734402012</v>
      </c>
      <c r="AR177" s="109">
        <f t="shared" si="166"/>
        <v>-0.2201167552438453</v>
      </c>
      <c r="AS177" s="109">
        <f t="shared" si="167"/>
        <v>0.52080100357309589</v>
      </c>
      <c r="AT177" s="109">
        <f t="shared" si="168"/>
        <v>337.0886302923754</v>
      </c>
      <c r="AU177" s="10">
        <f t="shared" si="169"/>
        <v>396961.41936890635</v>
      </c>
      <c r="AV177" s="8">
        <f t="shared" si="170"/>
        <v>30.101923733045755</v>
      </c>
      <c r="AW177" s="12"/>
      <c r="AX177" s="110">
        <f t="shared" si="171"/>
        <v>157.1</v>
      </c>
      <c r="AY177" s="111">
        <f t="shared" si="172"/>
        <v>0</v>
      </c>
      <c r="AZ177" s="12"/>
      <c r="BA177" s="14">
        <f t="shared" si="179"/>
        <v>58</v>
      </c>
      <c r="BB177" s="112">
        <f t="shared" si="173"/>
        <v>0</v>
      </c>
      <c r="BC177" s="112">
        <f t="shared" si="174"/>
        <v>0</v>
      </c>
      <c r="BD177" s="12"/>
      <c r="BE177" s="111">
        <f t="shared" si="175"/>
        <v>0</v>
      </c>
      <c r="BF177" s="12"/>
    </row>
    <row r="178" spans="1:58">
      <c r="A178">
        <f t="shared" si="128"/>
        <v>2</v>
      </c>
      <c r="B178" s="106">
        <v>0.121527777777778</v>
      </c>
      <c r="C178" s="6">
        <f t="shared" si="129"/>
        <v>2.9166666666666718</v>
      </c>
      <c r="D178" s="7">
        <f t="shared" si="176"/>
        <v>16</v>
      </c>
      <c r="E178" s="7">
        <f t="shared" si="177"/>
        <v>9</v>
      </c>
      <c r="F178" s="7">
        <f t="shared" si="178"/>
        <v>2022</v>
      </c>
      <c r="G178" s="12"/>
      <c r="H178" s="101">
        <f t="shared" si="130"/>
        <v>58.075113818179062</v>
      </c>
      <c r="I178" s="102">
        <f t="shared" si="131"/>
        <v>58.08563860984556</v>
      </c>
      <c r="J178" s="101">
        <f t="shared" si="132"/>
        <v>67.1115491532058</v>
      </c>
      <c r="K178" s="101">
        <f t="shared" si="133"/>
        <v>157.5014084640286</v>
      </c>
      <c r="L178" s="11">
        <f t="shared" si="134"/>
        <v>2459838.621527778</v>
      </c>
      <c r="M178" s="108">
        <f t="shared" si="135"/>
        <v>0.22706698228002697</v>
      </c>
      <c r="N178" s="11">
        <f t="shared" si="136"/>
        <v>48.530187639407814</v>
      </c>
      <c r="O178" s="5">
        <f t="shared" si="137"/>
        <v>0.16211468603643198</v>
      </c>
      <c r="P178" s="11">
        <f t="shared" si="138"/>
        <v>18037.84294398097</v>
      </c>
      <c r="Q178" s="6">
        <f t="shared" si="139"/>
        <v>2.2875983971593747</v>
      </c>
      <c r="R178" s="13">
        <f t="shared" si="140"/>
        <v>4.393404217629147</v>
      </c>
      <c r="S178" s="13">
        <f t="shared" si="141"/>
        <v>4.246545841610966</v>
      </c>
      <c r="T178" s="13">
        <f t="shared" si="142"/>
        <v>0.21807525647583717</v>
      </c>
      <c r="U178" s="13">
        <f t="shared" si="143"/>
        <v>0.30387847825167424</v>
      </c>
      <c r="V178" s="13">
        <f t="shared" si="144"/>
        <v>-8.2750164267460953</v>
      </c>
      <c r="W178" s="8">
        <f t="shared" si="145"/>
        <v>406.23743116584563</v>
      </c>
      <c r="X178" s="13">
        <f t="shared" si="146"/>
        <v>1.1060465437516118</v>
      </c>
      <c r="Y178" s="11">
        <f t="shared" si="147"/>
        <v>63.371798901999114</v>
      </c>
      <c r="Z178" s="13">
        <f t="shared" si="148"/>
        <v>2.8835998225151729E-2</v>
      </c>
      <c r="AA178" s="13">
        <f t="shared" si="149"/>
        <v>0.44801280890334455</v>
      </c>
      <c r="AB178" s="13">
        <f t="shared" si="150"/>
        <v>0.89356210680155168</v>
      </c>
      <c r="AC178" s="13">
        <f t="shared" si="151"/>
        <v>2.8832002131443629E-2</v>
      </c>
      <c r="AD178" s="13">
        <f t="shared" si="152"/>
        <v>0.80837811351472422</v>
      </c>
      <c r="AE178" s="13">
        <f t="shared" si="153"/>
        <v>0.38184990329828683</v>
      </c>
      <c r="AF178" s="13">
        <f t="shared" si="154"/>
        <v>0.92422435120001512</v>
      </c>
      <c r="AG178" s="11">
        <f t="shared" si="155"/>
        <v>22.448317088869349</v>
      </c>
      <c r="AH178" s="13">
        <f t="shared" si="156"/>
        <v>4.0669504082863934</v>
      </c>
      <c r="AI178" s="11">
        <f t="shared" si="157"/>
        <v>347.52593151511189</v>
      </c>
      <c r="AJ178" s="6">
        <f t="shared" si="158"/>
        <v>0.92049381605308389</v>
      </c>
      <c r="AK178" s="13">
        <f t="shared" si="159"/>
        <v>58.554302437016354</v>
      </c>
      <c r="AL178" s="6">
        <f t="shared" si="160"/>
        <v>0.47918861883728991</v>
      </c>
      <c r="AM178" s="6">
        <f t="shared" si="161"/>
        <v>58.075113818179062</v>
      </c>
      <c r="AN178" s="11">
        <f t="shared" si="162"/>
        <v>175.05263688731429</v>
      </c>
      <c r="AO178" s="6">
        <f t="shared" si="163"/>
        <v>173.24772006457258</v>
      </c>
      <c r="AP178" s="6">
        <f t="shared" si="164"/>
        <v>109.86731018046565</v>
      </c>
      <c r="AQ178" s="8">
        <f t="shared" si="165"/>
        <v>69.987143965693591</v>
      </c>
      <c r="AR178" s="109">
        <f t="shared" si="166"/>
        <v>-0.21599772966461997</v>
      </c>
      <c r="AS178" s="109">
        <f t="shared" si="167"/>
        <v>0.52150090764401358</v>
      </c>
      <c r="AT178" s="109">
        <f t="shared" si="168"/>
        <v>337.5014084640286</v>
      </c>
      <c r="AU178" s="10">
        <f t="shared" si="169"/>
        <v>396964.31196765346</v>
      </c>
      <c r="AV178" s="8">
        <f t="shared" si="170"/>
        <v>30.101704397620306</v>
      </c>
      <c r="AW178" s="12"/>
      <c r="AX178" s="110">
        <f t="shared" si="171"/>
        <v>157.5</v>
      </c>
      <c r="AY178" s="111">
        <f t="shared" si="172"/>
        <v>0</v>
      </c>
      <c r="AZ178" s="12"/>
      <c r="BA178" s="14">
        <f t="shared" si="179"/>
        <v>58.1</v>
      </c>
      <c r="BB178" s="112">
        <f t="shared" si="173"/>
        <v>0</v>
      </c>
      <c r="BC178" s="112">
        <f t="shared" si="174"/>
        <v>0</v>
      </c>
      <c r="BD178" s="12"/>
      <c r="BE178" s="111">
        <f t="shared" si="175"/>
        <v>0</v>
      </c>
      <c r="BF178" s="12"/>
    </row>
    <row r="179" spans="1:58">
      <c r="A179">
        <f t="shared" si="128"/>
        <v>2</v>
      </c>
      <c r="B179" s="106">
        <v>0.122222222222222</v>
      </c>
      <c r="C179" s="6">
        <f t="shared" si="129"/>
        <v>2.9333333333333278</v>
      </c>
      <c r="D179" s="7">
        <f t="shared" si="176"/>
        <v>16</v>
      </c>
      <c r="E179" s="7">
        <f t="shared" si="177"/>
        <v>9</v>
      </c>
      <c r="F179" s="7">
        <f t="shared" si="178"/>
        <v>2022</v>
      </c>
      <c r="G179" s="12"/>
      <c r="H179" s="101">
        <f t="shared" si="130"/>
        <v>58.134153796343554</v>
      </c>
      <c r="I179" s="102">
        <f t="shared" si="131"/>
        <v>58.144654434000756</v>
      </c>
      <c r="J179" s="101">
        <f t="shared" si="132"/>
        <v>67.105142488849111</v>
      </c>
      <c r="K179" s="101">
        <f t="shared" si="133"/>
        <v>157.91538373894679</v>
      </c>
      <c r="L179" s="11">
        <f t="shared" si="134"/>
        <v>2459838.6222222224</v>
      </c>
      <c r="M179" s="108">
        <f t="shared" si="135"/>
        <v>0.22706700129287852</v>
      </c>
      <c r="N179" s="11">
        <f t="shared" si="136"/>
        <v>48.780872101895511</v>
      </c>
      <c r="O179" s="5">
        <f t="shared" si="137"/>
        <v>0.16214010346641317</v>
      </c>
      <c r="P179" s="11">
        <f t="shared" si="138"/>
        <v>18035.478012073527</v>
      </c>
      <c r="Q179" s="6">
        <f t="shared" si="139"/>
        <v>2.2877567493332354</v>
      </c>
      <c r="R179" s="13">
        <f t="shared" si="140"/>
        <v>4.3934161634408451</v>
      </c>
      <c r="S179" s="13">
        <f t="shared" si="141"/>
        <v>4.2466935976505988</v>
      </c>
      <c r="T179" s="13">
        <f t="shared" si="142"/>
        <v>0.21823560071553263</v>
      </c>
      <c r="U179" s="13">
        <f t="shared" si="143"/>
        <v>0.3040279276967906</v>
      </c>
      <c r="V179" s="13">
        <f t="shared" si="144"/>
        <v>-8.2751515945856653</v>
      </c>
      <c r="W179" s="8">
        <f t="shared" si="145"/>
        <v>406.20044595984092</v>
      </c>
      <c r="X179" s="13">
        <f t="shared" si="146"/>
        <v>1.1061947806607797</v>
      </c>
      <c r="Y179" s="11">
        <f t="shared" si="147"/>
        <v>63.380292251262496</v>
      </c>
      <c r="Z179" s="13">
        <f t="shared" si="148"/>
        <v>2.8848622504532868E-2</v>
      </c>
      <c r="AA179" s="13">
        <f t="shared" si="149"/>
        <v>0.44788018197217638</v>
      </c>
      <c r="AB179" s="13">
        <f t="shared" si="150"/>
        <v>0.89362818354542273</v>
      </c>
      <c r="AC179" s="13">
        <f t="shared" si="151"/>
        <v>2.8844621160253072E-2</v>
      </c>
      <c r="AD179" s="13">
        <f t="shared" si="152"/>
        <v>0.80843372012750325</v>
      </c>
      <c r="AE179" s="13">
        <f t="shared" si="153"/>
        <v>0.3818877619895355</v>
      </c>
      <c r="AF179" s="13">
        <f t="shared" si="154"/>
        <v>0.92420870870308502</v>
      </c>
      <c r="AG179" s="11">
        <f t="shared" si="155"/>
        <v>22.450664096476157</v>
      </c>
      <c r="AH179" s="13">
        <f t="shared" si="156"/>
        <v>4.0675412477756998</v>
      </c>
      <c r="AI179" s="11">
        <f t="shared" si="157"/>
        <v>347.76775338525999</v>
      </c>
      <c r="AJ179" s="6">
        <f t="shared" si="158"/>
        <v>0.92048721670447886</v>
      </c>
      <c r="AK179" s="13">
        <f t="shared" si="159"/>
        <v>58.612542178306057</v>
      </c>
      <c r="AL179" s="6">
        <f t="shared" si="160"/>
        <v>0.4783883819625005</v>
      </c>
      <c r="AM179" s="6">
        <f t="shared" si="161"/>
        <v>58.134153796343554</v>
      </c>
      <c r="AN179" s="11">
        <f t="shared" si="162"/>
        <v>175.05332136460856</v>
      </c>
      <c r="AO179" s="6">
        <f t="shared" si="163"/>
        <v>173.24839699885445</v>
      </c>
      <c r="AP179" s="6">
        <f t="shared" si="164"/>
        <v>109.85948990180066</v>
      </c>
      <c r="AQ179" s="8">
        <f t="shared" si="165"/>
        <v>69.994957067445043</v>
      </c>
      <c r="AR179" s="109">
        <f t="shared" si="166"/>
        <v>-0.21187486200562847</v>
      </c>
      <c r="AS179" s="109">
        <f t="shared" si="167"/>
        <v>0.52218703606362626</v>
      </c>
      <c r="AT179" s="109">
        <f t="shared" si="168"/>
        <v>337.91538373894679</v>
      </c>
      <c r="AU179" s="10">
        <f t="shared" si="169"/>
        <v>396967.20411453559</v>
      </c>
      <c r="AV179" s="8">
        <f t="shared" si="170"/>
        <v>30.10148509965364</v>
      </c>
      <c r="AW179" s="12"/>
      <c r="AX179" s="110">
        <f t="shared" si="171"/>
        <v>157.9</v>
      </c>
      <c r="AY179" s="111">
        <f t="shared" si="172"/>
        <v>0</v>
      </c>
      <c r="AZ179" s="12"/>
      <c r="BA179" s="14">
        <f t="shared" si="179"/>
        <v>58.1</v>
      </c>
      <c r="BB179" s="112">
        <f t="shared" si="173"/>
        <v>0</v>
      </c>
      <c r="BC179" s="112">
        <f t="shared" si="174"/>
        <v>0</v>
      </c>
      <c r="BD179" s="12"/>
      <c r="BE179" s="111">
        <f t="shared" si="175"/>
        <v>0</v>
      </c>
      <c r="BF179" s="12"/>
    </row>
    <row r="180" spans="1:58">
      <c r="A180">
        <f t="shared" si="128"/>
        <v>2</v>
      </c>
      <c r="B180" s="106">
        <v>0.12291666666666699</v>
      </c>
      <c r="C180" s="6">
        <f t="shared" si="129"/>
        <v>2.9500000000000077</v>
      </c>
      <c r="D180" s="7">
        <f t="shared" si="176"/>
        <v>16</v>
      </c>
      <c r="E180" s="7">
        <f t="shared" si="177"/>
        <v>9</v>
      </c>
      <c r="F180" s="7">
        <f t="shared" si="178"/>
        <v>2022</v>
      </c>
      <c r="G180" s="12"/>
      <c r="H180" s="101">
        <f t="shared" si="130"/>
        <v>58.192193604210566</v>
      </c>
      <c r="I180" s="102">
        <f t="shared" si="131"/>
        <v>58.202670526802613</v>
      </c>
      <c r="J180" s="101">
        <f t="shared" si="132"/>
        <v>67.098735608359078</v>
      </c>
      <c r="K180" s="101">
        <f t="shared" si="133"/>
        <v>158.33054292146159</v>
      </c>
      <c r="L180" s="11">
        <f t="shared" si="134"/>
        <v>2459838.6229166668</v>
      </c>
      <c r="M180" s="108">
        <f t="shared" si="135"/>
        <v>0.22706702030573006</v>
      </c>
      <c r="N180" s="11">
        <f t="shared" si="136"/>
        <v>49.031556564383209</v>
      </c>
      <c r="O180" s="5">
        <f t="shared" si="137"/>
        <v>0.16216552089633751</v>
      </c>
      <c r="P180" s="11">
        <f t="shared" si="138"/>
        <v>18033.112634992682</v>
      </c>
      <c r="Q180" s="6">
        <f t="shared" si="139"/>
        <v>2.2879151015067389</v>
      </c>
      <c r="R180" s="13">
        <f t="shared" si="140"/>
        <v>4.3934281092525209</v>
      </c>
      <c r="S180" s="13">
        <f t="shared" si="141"/>
        <v>4.2468413536902307</v>
      </c>
      <c r="T180" s="13">
        <f t="shared" si="142"/>
        <v>0.21839594495558529</v>
      </c>
      <c r="U180" s="13">
        <f t="shared" si="143"/>
        <v>0.30417737489752</v>
      </c>
      <c r="V180" s="13">
        <f t="shared" si="144"/>
        <v>-8.2752867624248765</v>
      </c>
      <c r="W180" s="8">
        <f t="shared" si="145"/>
        <v>406.1634552342806</v>
      </c>
      <c r="X180" s="13">
        <f t="shared" si="146"/>
        <v>1.1063430154113287</v>
      </c>
      <c r="Y180" s="11">
        <f t="shared" si="147"/>
        <v>63.388785476846131</v>
      </c>
      <c r="Z180" s="13">
        <f t="shared" si="148"/>
        <v>2.8861245964534519E-2</v>
      </c>
      <c r="AA180" s="13">
        <f t="shared" si="149"/>
        <v>0.44774754716407994</v>
      </c>
      <c r="AB180" s="13">
        <f t="shared" si="150"/>
        <v>0.89369423951637761</v>
      </c>
      <c r="AC180" s="13">
        <f t="shared" si="151"/>
        <v>2.8857239365427223E-2</v>
      </c>
      <c r="AD180" s="13">
        <f t="shared" si="152"/>
        <v>0.80848930800866459</v>
      </c>
      <c r="AE180" s="13">
        <f t="shared" si="153"/>
        <v>0.38192561166308392</v>
      </c>
      <c r="AF180" s="13">
        <f t="shared" si="154"/>
        <v>0.92419306811714363</v>
      </c>
      <c r="AG180" s="11">
        <f t="shared" si="155"/>
        <v>22.453010584752853</v>
      </c>
      <c r="AH180" s="13">
        <f t="shared" si="156"/>
        <v>4.0681320982240887</v>
      </c>
      <c r="AI180" s="11">
        <f t="shared" si="157"/>
        <v>348.00957509102187</v>
      </c>
      <c r="AJ180" s="6">
        <f t="shared" si="158"/>
        <v>0.92048061854272401</v>
      </c>
      <c r="AK180" s="13">
        <f t="shared" si="159"/>
        <v>58.669794784925983</v>
      </c>
      <c r="AL180" s="6">
        <f t="shared" si="160"/>
        <v>0.47760118071541929</v>
      </c>
      <c r="AM180" s="6">
        <f t="shared" si="161"/>
        <v>58.192193604210566</v>
      </c>
      <c r="AN180" s="11">
        <f t="shared" si="162"/>
        <v>175.05400584190465</v>
      </c>
      <c r="AO180" s="6">
        <f t="shared" si="163"/>
        <v>173.24907393339043</v>
      </c>
      <c r="AP180" s="6">
        <f t="shared" si="164"/>
        <v>109.85166975027531</v>
      </c>
      <c r="AQ180" s="8">
        <f t="shared" si="165"/>
        <v>70.002770044886148</v>
      </c>
      <c r="AR180" s="109">
        <f t="shared" si="166"/>
        <v>-0.20774822295517414</v>
      </c>
      <c r="AS180" s="109">
        <f t="shared" si="167"/>
        <v>0.5228593765917533</v>
      </c>
      <c r="AT180" s="109">
        <f t="shared" si="168"/>
        <v>338.33054292146159</v>
      </c>
      <c r="AU180" s="10">
        <f t="shared" si="169"/>
        <v>396970.09581140004</v>
      </c>
      <c r="AV180" s="8">
        <f t="shared" si="170"/>
        <v>30.101265839004142</v>
      </c>
      <c r="AW180" s="12"/>
      <c r="AX180" s="110">
        <f t="shared" si="171"/>
        <v>158.30000000000001</v>
      </c>
      <c r="AY180" s="111">
        <f t="shared" si="172"/>
        <v>0</v>
      </c>
      <c r="AZ180" s="12"/>
      <c r="BA180" s="14">
        <f t="shared" si="179"/>
        <v>58.2</v>
      </c>
      <c r="BB180" s="112">
        <f t="shared" si="173"/>
        <v>0</v>
      </c>
      <c r="BC180" s="112">
        <f t="shared" si="174"/>
        <v>0</v>
      </c>
      <c r="BD180" s="12"/>
      <c r="BE180" s="111">
        <f t="shared" si="175"/>
        <v>0</v>
      </c>
      <c r="BF180" s="12"/>
    </row>
    <row r="181" spans="1:58">
      <c r="A181">
        <f t="shared" si="128"/>
        <v>2</v>
      </c>
      <c r="B181" s="106">
        <v>0.12361111111111101</v>
      </c>
      <c r="C181" s="6">
        <f t="shared" si="129"/>
        <v>2.9666666666666641</v>
      </c>
      <c r="D181" s="7">
        <f t="shared" si="176"/>
        <v>16</v>
      </c>
      <c r="E181" s="7">
        <f t="shared" si="177"/>
        <v>9</v>
      </c>
      <c r="F181" s="7">
        <f t="shared" si="178"/>
        <v>2022</v>
      </c>
      <c r="G181" s="12"/>
      <c r="H181" s="101">
        <f t="shared" si="130"/>
        <v>58.249227403686312</v>
      </c>
      <c r="I181" s="102">
        <f t="shared" si="131"/>
        <v>58.259681050912604</v>
      </c>
      <c r="J181" s="101">
        <f t="shared" si="132"/>
        <v>67.092328511832619</v>
      </c>
      <c r="K181" s="101">
        <f t="shared" si="133"/>
        <v>158.74687212513618</v>
      </c>
      <c r="L181" s="11">
        <f t="shared" si="134"/>
        <v>2459838.6236111112</v>
      </c>
      <c r="M181" s="108">
        <f t="shared" si="135"/>
        <v>0.22706703931858163</v>
      </c>
      <c r="N181" s="11">
        <f t="shared" si="136"/>
        <v>49.282241026870906</v>
      </c>
      <c r="O181" s="5">
        <f t="shared" si="137"/>
        <v>0.16219093832626186</v>
      </c>
      <c r="P181" s="11">
        <f t="shared" si="138"/>
        <v>18030.746812834885</v>
      </c>
      <c r="Q181" s="6">
        <f t="shared" si="139"/>
        <v>2.2880734536806</v>
      </c>
      <c r="R181" s="13">
        <f t="shared" si="140"/>
        <v>4.3934400550642412</v>
      </c>
      <c r="S181" s="13">
        <f t="shared" si="141"/>
        <v>4.2469891097305768</v>
      </c>
      <c r="T181" s="13">
        <f t="shared" si="142"/>
        <v>0.21855628919563791</v>
      </c>
      <c r="U181" s="13">
        <f t="shared" si="143"/>
        <v>0.30432681985391175</v>
      </c>
      <c r="V181" s="13">
        <f t="shared" si="144"/>
        <v>-8.2754219302655159</v>
      </c>
      <c r="W181" s="8">
        <f t="shared" si="145"/>
        <v>406.12645898960722</v>
      </c>
      <c r="X181" s="13">
        <f t="shared" si="146"/>
        <v>1.106491248004084</v>
      </c>
      <c r="Y181" s="11">
        <f t="shared" si="147"/>
        <v>63.397278578797291</v>
      </c>
      <c r="Z181" s="13">
        <f t="shared" si="148"/>
        <v>2.8873868604904158E-2</v>
      </c>
      <c r="AA181" s="13">
        <f t="shared" si="149"/>
        <v>0.44761490448173824</v>
      </c>
      <c r="AB181" s="13">
        <f t="shared" si="150"/>
        <v>0.89376027471421471</v>
      </c>
      <c r="AC181" s="13">
        <f t="shared" si="151"/>
        <v>2.8869856746712552E-2</v>
      </c>
      <c r="AD181" s="13">
        <f t="shared" si="152"/>
        <v>0.80854487715812406</v>
      </c>
      <c r="AE181" s="13">
        <f t="shared" si="153"/>
        <v>0.38196345231861945</v>
      </c>
      <c r="AF181" s="13">
        <f t="shared" si="154"/>
        <v>0.9241774294435251</v>
      </c>
      <c r="AG181" s="11">
        <f t="shared" si="155"/>
        <v>22.455356553657627</v>
      </c>
      <c r="AH181" s="13">
        <f t="shared" si="156"/>
        <v>4.0687229596327228</v>
      </c>
      <c r="AI181" s="11">
        <f t="shared" si="157"/>
        <v>348.25139663238008</v>
      </c>
      <c r="AJ181" s="6">
        <f t="shared" si="158"/>
        <v>0.92047402156792801</v>
      </c>
      <c r="AK181" s="13">
        <f t="shared" si="159"/>
        <v>58.72605452253682</v>
      </c>
      <c r="AL181" s="6">
        <f t="shared" si="160"/>
        <v>0.47682711885051005</v>
      </c>
      <c r="AM181" s="6">
        <f t="shared" si="161"/>
        <v>58.249227403686312</v>
      </c>
      <c r="AN181" s="11">
        <f t="shared" si="162"/>
        <v>175.05469031920074</v>
      </c>
      <c r="AO181" s="6">
        <f t="shared" si="163"/>
        <v>173.24975086817864</v>
      </c>
      <c r="AP181" s="6">
        <f t="shared" si="164"/>
        <v>109.84384972584392</v>
      </c>
      <c r="AQ181" s="8">
        <f t="shared" si="165"/>
        <v>70.010582898062495</v>
      </c>
      <c r="AR181" s="109">
        <f t="shared" si="166"/>
        <v>-0.20361788603028033</v>
      </c>
      <c r="AS181" s="109">
        <f t="shared" si="167"/>
        <v>0.52351791675978276</v>
      </c>
      <c r="AT181" s="109">
        <f t="shared" si="168"/>
        <v>338.74687212513618</v>
      </c>
      <c r="AU181" s="10">
        <f t="shared" si="169"/>
        <v>396972.9870581713</v>
      </c>
      <c r="AV181" s="8">
        <f t="shared" si="170"/>
        <v>30.101046615675958</v>
      </c>
      <c r="AW181" s="12"/>
      <c r="AX181" s="110">
        <f t="shared" si="171"/>
        <v>158.69999999999999</v>
      </c>
      <c r="AY181" s="111">
        <f t="shared" si="172"/>
        <v>0</v>
      </c>
      <c r="AZ181" s="12"/>
      <c r="BA181" s="14">
        <f t="shared" si="179"/>
        <v>58.3</v>
      </c>
      <c r="BB181" s="112">
        <f t="shared" si="173"/>
        <v>0</v>
      </c>
      <c r="BC181" s="112">
        <f t="shared" si="174"/>
        <v>0</v>
      </c>
      <c r="BD181" s="12"/>
      <c r="BE181" s="111">
        <f t="shared" si="175"/>
        <v>0</v>
      </c>
      <c r="BF181" s="12"/>
    </row>
    <row r="182" spans="1:58">
      <c r="A182">
        <f t="shared" si="128"/>
        <v>2</v>
      </c>
      <c r="B182" s="106">
        <v>0.124305555555556</v>
      </c>
      <c r="C182" s="6">
        <f t="shared" si="129"/>
        <v>2.9833333333333441</v>
      </c>
      <c r="D182" s="7">
        <f t="shared" si="176"/>
        <v>16</v>
      </c>
      <c r="E182" s="7">
        <f t="shared" si="177"/>
        <v>9</v>
      </c>
      <c r="F182" s="7">
        <f t="shared" si="178"/>
        <v>2022</v>
      </c>
      <c r="G182" s="12"/>
      <c r="H182" s="101">
        <f t="shared" si="130"/>
        <v>58.305249418807954</v>
      </c>
      <c r="I182" s="102">
        <f t="shared" si="131"/>
        <v>58.31568023112348</v>
      </c>
      <c r="J182" s="101">
        <f t="shared" si="132"/>
        <v>67.08592119938001</v>
      </c>
      <c r="K182" s="101">
        <f t="shared" si="133"/>
        <v>159.1643570485117</v>
      </c>
      <c r="L182" s="11">
        <f t="shared" si="134"/>
        <v>2459838.6243055556</v>
      </c>
      <c r="M182" s="108">
        <f t="shared" si="135"/>
        <v>0.22706705833143317</v>
      </c>
      <c r="N182" s="11">
        <f t="shared" si="136"/>
        <v>49.532925488892943</v>
      </c>
      <c r="O182" s="5">
        <f t="shared" si="137"/>
        <v>0.1622163557561862</v>
      </c>
      <c r="P182" s="11">
        <f t="shared" si="138"/>
        <v>18028.380545711985</v>
      </c>
      <c r="Q182" s="6">
        <f t="shared" si="139"/>
        <v>2.2882318058541036</v>
      </c>
      <c r="R182" s="13">
        <f t="shared" si="140"/>
        <v>4.393452000875917</v>
      </c>
      <c r="S182" s="13">
        <f t="shared" si="141"/>
        <v>4.2471368657702095</v>
      </c>
      <c r="T182" s="13">
        <f t="shared" si="142"/>
        <v>0.21871663343569056</v>
      </c>
      <c r="U182" s="13">
        <f t="shared" si="143"/>
        <v>0.30447626256644866</v>
      </c>
      <c r="V182" s="13">
        <f t="shared" si="144"/>
        <v>-8.2755570981047288</v>
      </c>
      <c r="W182" s="8">
        <f t="shared" si="145"/>
        <v>406.08945722761467</v>
      </c>
      <c r="X182" s="13">
        <f t="shared" si="146"/>
        <v>1.1066394784395877</v>
      </c>
      <c r="Y182" s="11">
        <f t="shared" si="147"/>
        <v>63.405771557147034</v>
      </c>
      <c r="Z182" s="13">
        <f t="shared" si="148"/>
        <v>2.8886490425432995E-2</v>
      </c>
      <c r="AA182" s="13">
        <f t="shared" si="149"/>
        <v>0.44748225392808672</v>
      </c>
      <c r="AB182" s="13">
        <f t="shared" si="150"/>
        <v>0.89382628913860496</v>
      </c>
      <c r="AC182" s="13">
        <f t="shared" si="151"/>
        <v>2.8882473303899241E-2</v>
      </c>
      <c r="AD182" s="13">
        <f t="shared" si="152"/>
        <v>0.80860042757566331</v>
      </c>
      <c r="AE182" s="13">
        <f t="shared" si="153"/>
        <v>0.38200128395581856</v>
      </c>
      <c r="AF182" s="13">
        <f t="shared" si="154"/>
        <v>0.92416179268356802</v>
      </c>
      <c r="AG182" s="11">
        <f t="shared" si="155"/>
        <v>22.457702003147993</v>
      </c>
      <c r="AH182" s="13">
        <f t="shared" si="156"/>
        <v>4.0693138320015754</v>
      </c>
      <c r="AI182" s="11">
        <f t="shared" si="157"/>
        <v>348.49321800886929</v>
      </c>
      <c r="AJ182" s="6">
        <f t="shared" si="158"/>
        <v>0.9204674257802673</v>
      </c>
      <c r="AK182" s="13">
        <f t="shared" si="159"/>
        <v>58.781315717771022</v>
      </c>
      <c r="AL182" s="6">
        <f t="shared" si="160"/>
        <v>0.47606629896306812</v>
      </c>
      <c r="AM182" s="6">
        <f t="shared" si="161"/>
        <v>58.305249418807954</v>
      </c>
      <c r="AN182" s="11">
        <f t="shared" si="162"/>
        <v>175.05537479649502</v>
      </c>
      <c r="AO182" s="6">
        <f t="shared" si="163"/>
        <v>173.25042780321735</v>
      </c>
      <c r="AP182" s="6">
        <f t="shared" si="164"/>
        <v>109.83602982847722</v>
      </c>
      <c r="AQ182" s="8">
        <f t="shared" si="165"/>
        <v>70.018395627003386</v>
      </c>
      <c r="AR182" s="109">
        <f t="shared" si="166"/>
        <v>-0.19948392482125604</v>
      </c>
      <c r="AS182" s="109">
        <f t="shared" si="167"/>
        <v>0.52416264434384863</v>
      </c>
      <c r="AT182" s="109">
        <f t="shared" si="168"/>
        <v>339.1643570485117</v>
      </c>
      <c r="AU182" s="10">
        <f t="shared" si="169"/>
        <v>396975.87785474455</v>
      </c>
      <c r="AV182" s="8">
        <f t="shared" si="170"/>
        <v>30.100827429675494</v>
      </c>
      <c r="AW182" s="12"/>
      <c r="AX182" s="110">
        <f t="shared" si="171"/>
        <v>159.19999999999999</v>
      </c>
      <c r="AY182" s="111">
        <f t="shared" si="172"/>
        <v>0</v>
      </c>
      <c r="AZ182" s="12"/>
      <c r="BA182" s="14">
        <f t="shared" si="179"/>
        <v>58.3</v>
      </c>
      <c r="BB182" s="112">
        <f t="shared" si="173"/>
        <v>0</v>
      </c>
      <c r="BC182" s="112">
        <f t="shared" si="174"/>
        <v>0</v>
      </c>
      <c r="BD182" s="12"/>
      <c r="BE182" s="111">
        <f t="shared" si="175"/>
        <v>0</v>
      </c>
      <c r="BF182" s="12"/>
    </row>
    <row r="183" spans="1:58">
      <c r="A183">
        <f t="shared" si="128"/>
        <v>3</v>
      </c>
      <c r="B183" s="106">
        <v>0.125</v>
      </c>
      <c r="C183" s="6">
        <f t="shared" si="129"/>
        <v>3</v>
      </c>
      <c r="D183" s="7">
        <f t="shared" si="176"/>
        <v>16</v>
      </c>
      <c r="E183" s="7">
        <f t="shared" si="177"/>
        <v>9</v>
      </c>
      <c r="F183" s="7">
        <f t="shared" si="178"/>
        <v>2022</v>
      </c>
      <c r="G183" s="12"/>
      <c r="H183" s="101">
        <f t="shared" si="130"/>
        <v>58.360253938545476</v>
      </c>
      <c r="I183" s="102">
        <f t="shared" si="131"/>
        <v>58.370662357160242</v>
      </c>
      <c r="J183" s="101">
        <f t="shared" si="132"/>
        <v>67.07951367110077</v>
      </c>
      <c r="K183" s="101">
        <f t="shared" si="133"/>
        <v>159.58298297859801</v>
      </c>
      <c r="L183" s="11">
        <f t="shared" si="134"/>
        <v>2459838.625</v>
      </c>
      <c r="M183" s="108">
        <f t="shared" si="135"/>
        <v>0.22706707734428475</v>
      </c>
      <c r="N183" s="11">
        <f t="shared" si="136"/>
        <v>49.78360995138064</v>
      </c>
      <c r="O183" s="5">
        <f t="shared" si="137"/>
        <v>0.16224177318616739</v>
      </c>
      <c r="P183" s="11">
        <f t="shared" si="138"/>
        <v>18026.01383372222</v>
      </c>
      <c r="Q183" s="6">
        <f t="shared" si="139"/>
        <v>2.2883901580279642</v>
      </c>
      <c r="R183" s="13">
        <f t="shared" si="140"/>
        <v>4.3934639466876151</v>
      </c>
      <c r="S183" s="13">
        <f t="shared" si="141"/>
        <v>4.2472846218101985</v>
      </c>
      <c r="T183" s="13">
        <f t="shared" si="142"/>
        <v>0.21887697767574318</v>
      </c>
      <c r="U183" s="13">
        <f t="shared" si="143"/>
        <v>0.30462570303554709</v>
      </c>
      <c r="V183" s="13">
        <f t="shared" si="144"/>
        <v>-8.2756922659446541</v>
      </c>
      <c r="W183" s="8">
        <f t="shared" si="145"/>
        <v>406.05244994864017</v>
      </c>
      <c r="X183" s="13">
        <f t="shared" si="146"/>
        <v>1.1067877067186729</v>
      </c>
      <c r="Y183" s="11">
        <f t="shared" si="147"/>
        <v>63.414264411943101</v>
      </c>
      <c r="Z183" s="13">
        <f t="shared" si="148"/>
        <v>2.8899111425899498E-2</v>
      </c>
      <c r="AA183" s="13">
        <f t="shared" si="149"/>
        <v>0.44734959550579995</v>
      </c>
      <c r="AB183" s="13">
        <f t="shared" si="150"/>
        <v>0.89389228278934973</v>
      </c>
      <c r="AC183" s="13">
        <f t="shared" si="151"/>
        <v>2.8895089036764736E-2</v>
      </c>
      <c r="AD183" s="13">
        <f t="shared" si="152"/>
        <v>0.8086559592611885</v>
      </c>
      <c r="AE183" s="13">
        <f t="shared" si="153"/>
        <v>0.38203910657439816</v>
      </c>
      <c r="AF183" s="13">
        <f t="shared" si="154"/>
        <v>0.92414615783859411</v>
      </c>
      <c r="AG183" s="11">
        <f t="shared" si="155"/>
        <v>22.46004693318395</v>
      </c>
      <c r="AH183" s="13">
        <f t="shared" si="156"/>
        <v>4.0699047153318091</v>
      </c>
      <c r="AI183" s="11">
        <f t="shared" si="157"/>
        <v>348.7350392214035</v>
      </c>
      <c r="AJ183" s="6">
        <f t="shared" si="158"/>
        <v>0.92046083117984712</v>
      </c>
      <c r="AK183" s="13">
        <f t="shared" si="159"/>
        <v>58.835572760988825</v>
      </c>
      <c r="AL183" s="6">
        <f t="shared" si="160"/>
        <v>0.4753188224433455</v>
      </c>
      <c r="AM183" s="6">
        <f t="shared" si="161"/>
        <v>58.360253938545476</v>
      </c>
      <c r="AN183" s="11">
        <f t="shared" si="162"/>
        <v>175.05605927378929</v>
      </c>
      <c r="AO183" s="6">
        <f t="shared" si="163"/>
        <v>173.25110473850833</v>
      </c>
      <c r="AP183" s="6">
        <f t="shared" si="164"/>
        <v>109.82821005813274</v>
      </c>
      <c r="AQ183" s="8">
        <f t="shared" si="165"/>
        <v>70.026208231751227</v>
      </c>
      <c r="AR183" s="109">
        <f t="shared" si="166"/>
        <v>-0.19534641295913391</v>
      </c>
      <c r="AS183" s="109">
        <f t="shared" si="167"/>
        <v>0.52479354737007355</v>
      </c>
      <c r="AT183" s="109">
        <f t="shared" si="168"/>
        <v>339.58298297859801</v>
      </c>
      <c r="AU183" s="10">
        <f t="shared" si="169"/>
        <v>396978.76820104592</v>
      </c>
      <c r="AV183" s="8">
        <f t="shared" si="170"/>
        <v>30.100608281006775</v>
      </c>
      <c r="AW183" s="12"/>
      <c r="AX183" s="110">
        <f t="shared" si="171"/>
        <v>159.6</v>
      </c>
      <c r="AY183" s="111">
        <f t="shared" si="172"/>
        <v>0</v>
      </c>
      <c r="AZ183" s="12"/>
      <c r="BA183" s="14">
        <f t="shared" si="179"/>
        <v>58.4</v>
      </c>
      <c r="BB183" s="112">
        <f t="shared" si="173"/>
        <v>0</v>
      </c>
      <c r="BC183" s="112">
        <f t="shared" si="174"/>
        <v>0</v>
      </c>
      <c r="BD183" s="12"/>
      <c r="BE183" s="111">
        <f t="shared" si="175"/>
        <v>0</v>
      </c>
      <c r="BF183" s="12"/>
    </row>
    <row r="184" spans="1:58">
      <c r="A184">
        <f t="shared" si="128"/>
        <v>3</v>
      </c>
      <c r="B184" s="106">
        <v>0.125694444444444</v>
      </c>
      <c r="C184" s="6">
        <f t="shared" si="129"/>
        <v>3.0166666666666559</v>
      </c>
      <c r="D184" s="7">
        <f t="shared" si="176"/>
        <v>16</v>
      </c>
      <c r="E184" s="7">
        <f t="shared" si="177"/>
        <v>9</v>
      </c>
      <c r="F184" s="7">
        <f t="shared" si="178"/>
        <v>2022</v>
      </c>
      <c r="G184" s="12"/>
      <c r="H184" s="101">
        <f t="shared" si="130"/>
        <v>58.414235318583806</v>
      </c>
      <c r="I184" s="102">
        <f t="shared" si="131"/>
        <v>58.424621785461795</v>
      </c>
      <c r="J184" s="101">
        <f t="shared" si="132"/>
        <v>67.0731059271437</v>
      </c>
      <c r="K184" s="101">
        <f t="shared" si="133"/>
        <v>160.00273478681191</v>
      </c>
      <c r="L184" s="11">
        <f t="shared" si="134"/>
        <v>2459838.6256944444</v>
      </c>
      <c r="M184" s="108">
        <f t="shared" si="135"/>
        <v>0.22706709635713629</v>
      </c>
      <c r="N184" s="11">
        <f t="shared" si="136"/>
        <v>50.034294413868338</v>
      </c>
      <c r="O184" s="5">
        <f t="shared" si="137"/>
        <v>0.16226719061609174</v>
      </c>
      <c r="P184" s="11">
        <f t="shared" si="138"/>
        <v>18023.646676974833</v>
      </c>
      <c r="Q184" s="6">
        <f t="shared" si="139"/>
        <v>2.2885485102018253</v>
      </c>
      <c r="R184" s="13">
        <f t="shared" si="140"/>
        <v>4.393475892499314</v>
      </c>
      <c r="S184" s="13">
        <f t="shared" si="141"/>
        <v>4.2474323778498304</v>
      </c>
      <c r="T184" s="13">
        <f t="shared" si="142"/>
        <v>0.21903732191543865</v>
      </c>
      <c r="U184" s="13">
        <f t="shared" si="143"/>
        <v>0.30477514126131866</v>
      </c>
      <c r="V184" s="13">
        <f t="shared" si="144"/>
        <v>-8.2758274337842224</v>
      </c>
      <c r="W184" s="8">
        <f t="shared" si="145"/>
        <v>406.01543715395439</v>
      </c>
      <c r="X184" s="13">
        <f t="shared" si="146"/>
        <v>1.106935932841155</v>
      </c>
      <c r="Y184" s="11">
        <f t="shared" si="147"/>
        <v>63.42275714317492</v>
      </c>
      <c r="Z184" s="13">
        <f t="shared" si="148"/>
        <v>2.8911731606060607E-2</v>
      </c>
      <c r="AA184" s="13">
        <f t="shared" si="149"/>
        <v>0.44721692921846307</v>
      </c>
      <c r="AB184" s="13">
        <f t="shared" si="150"/>
        <v>0.89395825566579601</v>
      </c>
      <c r="AC184" s="13">
        <f t="shared" si="151"/>
        <v>2.8907703945064967E-2</v>
      </c>
      <c r="AD184" s="13">
        <f t="shared" si="152"/>
        <v>0.80871147221419759</v>
      </c>
      <c r="AE184" s="13">
        <f t="shared" si="153"/>
        <v>0.38207692017387457</v>
      </c>
      <c r="AF184" s="13">
        <f t="shared" si="154"/>
        <v>0.92413052491000791</v>
      </c>
      <c r="AG184" s="11">
        <f t="shared" si="155"/>
        <v>22.462391343713087</v>
      </c>
      <c r="AH184" s="13">
        <f t="shared" si="156"/>
        <v>4.0704956096204761</v>
      </c>
      <c r="AI184" s="11">
        <f t="shared" si="157"/>
        <v>348.9768602695612</v>
      </c>
      <c r="AJ184" s="6">
        <f t="shared" si="158"/>
        <v>0.920454237766825</v>
      </c>
      <c r="AK184" s="13">
        <f t="shared" si="159"/>
        <v>58.888820108028419</v>
      </c>
      <c r="AL184" s="6">
        <f t="shared" si="160"/>
        <v>0.47458478944461024</v>
      </c>
      <c r="AM184" s="6">
        <f t="shared" si="161"/>
        <v>58.414235318583806</v>
      </c>
      <c r="AN184" s="11">
        <f t="shared" si="162"/>
        <v>175.0567437510872</v>
      </c>
      <c r="AO184" s="6">
        <f t="shared" si="163"/>
        <v>173.25178167405528</v>
      </c>
      <c r="AP184" s="6">
        <f t="shared" si="164"/>
        <v>109.82039041482822</v>
      </c>
      <c r="AQ184" s="8">
        <f t="shared" si="165"/>
        <v>70.034020712288296</v>
      </c>
      <c r="AR184" s="109">
        <f t="shared" si="166"/>
        <v>-0.19120542416077363</v>
      </c>
      <c r="AS184" s="109">
        <f t="shared" si="167"/>
        <v>0.52541061410739265</v>
      </c>
      <c r="AT184" s="109">
        <f t="shared" si="168"/>
        <v>340.00273478681191</v>
      </c>
      <c r="AU184" s="10">
        <f t="shared" si="169"/>
        <v>396981.65809697879</v>
      </c>
      <c r="AV184" s="8">
        <f t="shared" si="170"/>
        <v>30.100389169675566</v>
      </c>
      <c r="AW184" s="12"/>
      <c r="AX184" s="110">
        <f t="shared" si="171"/>
        <v>160</v>
      </c>
      <c r="AY184" s="111">
        <f t="shared" si="172"/>
        <v>0</v>
      </c>
      <c r="AZ184" s="12"/>
      <c r="BA184" s="14">
        <f t="shared" si="179"/>
        <v>58.4</v>
      </c>
      <c r="BB184" s="112">
        <f t="shared" si="173"/>
        <v>0</v>
      </c>
      <c r="BC184" s="112">
        <f t="shared" si="174"/>
        <v>0</v>
      </c>
      <c r="BD184" s="12"/>
      <c r="BE184" s="111">
        <f t="shared" si="175"/>
        <v>0</v>
      </c>
      <c r="BF184" s="12"/>
    </row>
    <row r="185" spans="1:58">
      <c r="A185">
        <f t="shared" si="128"/>
        <v>3</v>
      </c>
      <c r="B185" s="106">
        <v>0.12638888888888899</v>
      </c>
      <c r="C185" s="6">
        <f t="shared" si="129"/>
        <v>3.0333333333333359</v>
      </c>
      <c r="D185" s="7">
        <f t="shared" si="176"/>
        <v>16</v>
      </c>
      <c r="E185" s="7">
        <f t="shared" si="177"/>
        <v>9</v>
      </c>
      <c r="F185" s="7">
        <f t="shared" si="178"/>
        <v>2022</v>
      </c>
      <c r="G185" s="12"/>
      <c r="H185" s="101">
        <f t="shared" si="130"/>
        <v>58.467187984144658</v>
      </c>
      <c r="I185" s="102">
        <f t="shared" si="131"/>
        <v>58.477552942001871</v>
      </c>
      <c r="J185" s="101">
        <f t="shared" si="132"/>
        <v>67.066697967580978</v>
      </c>
      <c r="K185" s="101">
        <f t="shared" si="133"/>
        <v>160.42359693286903</v>
      </c>
      <c r="L185" s="11">
        <f t="shared" si="134"/>
        <v>2459838.6263888888</v>
      </c>
      <c r="M185" s="108">
        <f t="shared" si="135"/>
        <v>0.22706711536998786</v>
      </c>
      <c r="N185" s="11">
        <f t="shared" si="136"/>
        <v>50.284978876356035</v>
      </c>
      <c r="O185" s="5">
        <f t="shared" si="137"/>
        <v>0.16229260804607293</v>
      </c>
      <c r="P185" s="11">
        <f t="shared" si="138"/>
        <v>18021.279075581224</v>
      </c>
      <c r="Q185" s="6">
        <f t="shared" si="139"/>
        <v>2.2887068623756859</v>
      </c>
      <c r="R185" s="13">
        <f t="shared" si="140"/>
        <v>4.3934878383110121</v>
      </c>
      <c r="S185" s="13">
        <f t="shared" si="141"/>
        <v>4.2475801338901773</v>
      </c>
      <c r="T185" s="13">
        <f t="shared" si="142"/>
        <v>0.21919766615584846</v>
      </c>
      <c r="U185" s="13">
        <f t="shared" si="143"/>
        <v>0.30492457724531907</v>
      </c>
      <c r="V185" s="13">
        <f t="shared" si="144"/>
        <v>-8.2759626016245065</v>
      </c>
      <c r="W185" s="8">
        <f t="shared" si="145"/>
        <v>405.9784188441941</v>
      </c>
      <c r="X185" s="13">
        <f t="shared" si="146"/>
        <v>1.1070841568082888</v>
      </c>
      <c r="Y185" s="11">
        <f t="shared" si="147"/>
        <v>63.431249750914368</v>
      </c>
      <c r="Z185" s="13">
        <f t="shared" si="148"/>
        <v>2.8924350965793901E-2</v>
      </c>
      <c r="AA185" s="13">
        <f t="shared" si="149"/>
        <v>0.44708425506837229</v>
      </c>
      <c r="AB185" s="13">
        <f t="shared" si="150"/>
        <v>0.89402420776793223</v>
      </c>
      <c r="AC185" s="13">
        <f t="shared" si="151"/>
        <v>2.8920318028676451E-2</v>
      </c>
      <c r="AD185" s="13">
        <f t="shared" si="152"/>
        <v>0.80876696643472923</v>
      </c>
      <c r="AE185" s="13">
        <f t="shared" si="153"/>
        <v>0.38211472475412989</v>
      </c>
      <c r="AF185" s="13">
        <f t="shared" si="154"/>
        <v>0.92411489389906254</v>
      </c>
      <c r="AG185" s="11">
        <f t="shared" si="155"/>
        <v>22.464735234705643</v>
      </c>
      <c r="AH185" s="13">
        <f t="shared" si="156"/>
        <v>4.0710865148703679</v>
      </c>
      <c r="AI185" s="11">
        <f t="shared" si="157"/>
        <v>349.21868115330051</v>
      </c>
      <c r="AJ185" s="6">
        <f t="shared" si="158"/>
        <v>0.92044764554132941</v>
      </c>
      <c r="AK185" s="13">
        <f t="shared" si="159"/>
        <v>58.941052282981722</v>
      </c>
      <c r="AL185" s="6">
        <f t="shared" si="160"/>
        <v>0.47386429883706244</v>
      </c>
      <c r="AM185" s="6">
        <f t="shared" si="161"/>
        <v>58.467187984144658</v>
      </c>
      <c r="AN185" s="11">
        <f t="shared" si="162"/>
        <v>175.05742822838147</v>
      </c>
      <c r="AO185" s="6">
        <f t="shared" si="163"/>
        <v>173.25245860985086</v>
      </c>
      <c r="AP185" s="6">
        <f t="shared" si="164"/>
        <v>109.81257089848786</v>
      </c>
      <c r="AQ185" s="8">
        <f t="shared" si="165"/>
        <v>70.041833068690323</v>
      </c>
      <c r="AR185" s="109">
        <f t="shared" si="166"/>
        <v>-0.18706103219823433</v>
      </c>
      <c r="AS185" s="109">
        <f t="shared" si="167"/>
        <v>0.52601383307214367</v>
      </c>
      <c r="AT185" s="109">
        <f t="shared" si="168"/>
        <v>340.42359693286903</v>
      </c>
      <c r="AU185" s="10">
        <f t="shared" si="169"/>
        <v>396984.54754245951</v>
      </c>
      <c r="AV185" s="8">
        <f t="shared" si="170"/>
        <v>30.100170095686664</v>
      </c>
      <c r="AW185" s="12"/>
      <c r="AX185" s="110">
        <f t="shared" si="171"/>
        <v>160.4</v>
      </c>
      <c r="AY185" s="111">
        <f t="shared" si="172"/>
        <v>0</v>
      </c>
      <c r="AZ185" s="12"/>
      <c r="BA185" s="14">
        <f t="shared" si="179"/>
        <v>58.5</v>
      </c>
      <c r="BB185" s="112">
        <f t="shared" si="173"/>
        <v>0</v>
      </c>
      <c r="BC185" s="112">
        <f t="shared" si="174"/>
        <v>0</v>
      </c>
      <c r="BD185" s="12"/>
      <c r="BE185" s="111">
        <f t="shared" si="175"/>
        <v>0</v>
      </c>
      <c r="BF185" s="12"/>
    </row>
    <row r="186" spans="1:58">
      <c r="A186">
        <f t="shared" si="128"/>
        <v>3</v>
      </c>
      <c r="B186" s="106">
        <v>0.12708333333333299</v>
      </c>
      <c r="C186" s="6">
        <f t="shared" si="129"/>
        <v>3.0499999999999918</v>
      </c>
      <c r="D186" s="7">
        <f t="shared" si="176"/>
        <v>16</v>
      </c>
      <c r="E186" s="7">
        <f t="shared" si="177"/>
        <v>9</v>
      </c>
      <c r="F186" s="7">
        <f t="shared" si="178"/>
        <v>2022</v>
      </c>
      <c r="G186" s="12"/>
      <c r="H186" s="101">
        <f t="shared" si="130"/>
        <v>58.519106432273766</v>
      </c>
      <c r="I186" s="102">
        <f t="shared" si="131"/>
        <v>58.529450324575592</v>
      </c>
      <c r="J186" s="101">
        <f t="shared" si="132"/>
        <v>67.06028979256368</v>
      </c>
      <c r="K186" s="101">
        <f t="shared" si="133"/>
        <v>160.84555346555743</v>
      </c>
      <c r="L186" s="11">
        <f t="shared" si="134"/>
        <v>2459838.6270833332</v>
      </c>
      <c r="M186" s="108">
        <f t="shared" si="135"/>
        <v>0.2270671343828394</v>
      </c>
      <c r="N186" s="11">
        <f t="shared" si="136"/>
        <v>50.535663338843733</v>
      </c>
      <c r="O186" s="5">
        <f t="shared" si="137"/>
        <v>0.16231802547599727</v>
      </c>
      <c r="P186" s="11">
        <f t="shared" si="138"/>
        <v>18018.911029647352</v>
      </c>
      <c r="Q186" s="6">
        <f t="shared" si="139"/>
        <v>2.2888652145491895</v>
      </c>
      <c r="R186" s="13">
        <f t="shared" si="140"/>
        <v>4.3934997841227101</v>
      </c>
      <c r="S186" s="13">
        <f t="shared" si="141"/>
        <v>4.2477278899298092</v>
      </c>
      <c r="T186" s="13">
        <f t="shared" si="142"/>
        <v>0.21935801039554392</v>
      </c>
      <c r="U186" s="13">
        <f t="shared" si="143"/>
        <v>0.30507401098656872</v>
      </c>
      <c r="V186" s="13">
        <f t="shared" si="144"/>
        <v>-8.2760977694640747</v>
      </c>
      <c r="W186" s="8">
        <f t="shared" si="145"/>
        <v>405.94139502073949</v>
      </c>
      <c r="X186" s="13">
        <f t="shared" si="146"/>
        <v>1.1072323786198732</v>
      </c>
      <c r="Y186" s="11">
        <f t="shared" si="147"/>
        <v>63.439742235149943</v>
      </c>
      <c r="Z186" s="13">
        <f t="shared" si="148"/>
        <v>2.8936969504763446E-2</v>
      </c>
      <c r="AA186" s="13">
        <f t="shared" si="149"/>
        <v>0.44695157305912808</v>
      </c>
      <c r="AB186" s="13">
        <f t="shared" si="150"/>
        <v>0.89409013909510116</v>
      </c>
      <c r="AC186" s="13">
        <f t="shared" si="151"/>
        <v>2.8932931287262282E-2</v>
      </c>
      <c r="AD186" s="13">
        <f t="shared" si="152"/>
        <v>0.80882244192231401</v>
      </c>
      <c r="AE186" s="13">
        <f t="shared" si="153"/>
        <v>0.38215252031459357</v>
      </c>
      <c r="AF186" s="13">
        <f t="shared" si="154"/>
        <v>0.92409926480719817</v>
      </c>
      <c r="AG186" s="11">
        <f t="shared" si="155"/>
        <v>22.467078606103808</v>
      </c>
      <c r="AH186" s="13">
        <f t="shared" si="156"/>
        <v>4.0716774310785393</v>
      </c>
      <c r="AI186" s="11">
        <f t="shared" si="157"/>
        <v>349.46050187266565</v>
      </c>
      <c r="AJ186" s="6">
        <f t="shared" si="158"/>
        <v>0.92044105450352465</v>
      </c>
      <c r="AK186" s="13">
        <f t="shared" si="159"/>
        <v>58.992263880442849</v>
      </c>
      <c r="AL186" s="6">
        <f t="shared" si="160"/>
        <v>0.47315744816907929</v>
      </c>
      <c r="AM186" s="6">
        <f t="shared" si="161"/>
        <v>58.519106432273766</v>
      </c>
      <c r="AN186" s="11">
        <f t="shared" si="162"/>
        <v>175.05811270567756</v>
      </c>
      <c r="AO186" s="6">
        <f t="shared" si="163"/>
        <v>173.25313554590053</v>
      </c>
      <c r="AP186" s="6">
        <f t="shared" si="164"/>
        <v>109.8047515091322</v>
      </c>
      <c r="AQ186" s="8">
        <f t="shared" si="165"/>
        <v>70.049645300936803</v>
      </c>
      <c r="AR186" s="109">
        <f t="shared" si="166"/>
        <v>-0.18291331090247043</v>
      </c>
      <c r="AS186" s="109">
        <f t="shared" si="167"/>
        <v>0.52660319302805125</v>
      </c>
      <c r="AT186" s="109">
        <f t="shared" si="168"/>
        <v>340.84555346555743</v>
      </c>
      <c r="AU186" s="10">
        <f t="shared" si="169"/>
        <v>396987.43653738813</v>
      </c>
      <c r="AV186" s="8">
        <f t="shared" si="170"/>
        <v>30.099951059046056</v>
      </c>
      <c r="AW186" s="12"/>
      <c r="AX186" s="110">
        <f t="shared" si="171"/>
        <v>160.80000000000001</v>
      </c>
      <c r="AY186" s="111">
        <f t="shared" si="172"/>
        <v>0</v>
      </c>
      <c r="AZ186" s="12"/>
      <c r="BA186" s="14">
        <f t="shared" si="179"/>
        <v>58.5</v>
      </c>
      <c r="BB186" s="112">
        <f t="shared" si="173"/>
        <v>0</v>
      </c>
      <c r="BC186" s="112">
        <f t="shared" si="174"/>
        <v>0</v>
      </c>
      <c r="BD186" s="12"/>
      <c r="BE186" s="111">
        <f t="shared" si="175"/>
        <v>0</v>
      </c>
      <c r="BF186" s="12"/>
    </row>
    <row r="187" spans="1:58">
      <c r="A187">
        <f t="shared" si="128"/>
        <v>3</v>
      </c>
      <c r="B187" s="106">
        <v>0.12777777777777799</v>
      </c>
      <c r="C187" s="6">
        <f t="shared" si="129"/>
        <v>3.0666666666666718</v>
      </c>
      <c r="D187" s="7">
        <f t="shared" si="176"/>
        <v>16</v>
      </c>
      <c r="E187" s="7">
        <f t="shared" si="177"/>
        <v>9</v>
      </c>
      <c r="F187" s="7">
        <f t="shared" si="178"/>
        <v>2022</v>
      </c>
      <c r="G187" s="12"/>
      <c r="H187" s="101">
        <f t="shared" si="130"/>
        <v>58.569985234171945</v>
      </c>
      <c r="I187" s="102">
        <f t="shared" si="131"/>
        <v>58.580308505129821</v>
      </c>
      <c r="J187" s="101">
        <f t="shared" si="132"/>
        <v>67.053881402185951</v>
      </c>
      <c r="K187" s="101">
        <f t="shared" si="133"/>
        <v>161.26858802322266</v>
      </c>
      <c r="L187" s="11">
        <f t="shared" si="134"/>
        <v>2459838.6277777776</v>
      </c>
      <c r="M187" s="108">
        <f t="shared" si="135"/>
        <v>0.22706715339569095</v>
      </c>
      <c r="N187" s="11">
        <f t="shared" si="136"/>
        <v>50.786347800865769</v>
      </c>
      <c r="O187" s="5">
        <f t="shared" si="137"/>
        <v>0.16234344290592162</v>
      </c>
      <c r="P187" s="11">
        <f t="shared" si="138"/>
        <v>18016.542539268648</v>
      </c>
      <c r="Q187" s="6">
        <f t="shared" si="139"/>
        <v>2.2890235667230505</v>
      </c>
      <c r="R187" s="13">
        <f t="shared" si="140"/>
        <v>4.393511729934386</v>
      </c>
      <c r="S187" s="13">
        <f t="shared" si="141"/>
        <v>4.2478756459694411</v>
      </c>
      <c r="T187" s="13">
        <f t="shared" si="142"/>
        <v>0.21951835463559655</v>
      </c>
      <c r="U187" s="13">
        <f t="shared" si="143"/>
        <v>0.30522344248654587</v>
      </c>
      <c r="V187" s="13">
        <f t="shared" si="144"/>
        <v>-8.2762329373032859</v>
      </c>
      <c r="W187" s="8">
        <f t="shared" si="145"/>
        <v>405.90436568445637</v>
      </c>
      <c r="X187" s="13">
        <f t="shared" si="146"/>
        <v>1.1073805982767284</v>
      </c>
      <c r="Y187" s="11">
        <f t="shared" si="147"/>
        <v>63.448234595928618</v>
      </c>
      <c r="Z187" s="13">
        <f t="shared" si="148"/>
        <v>2.8949587222841369E-2</v>
      </c>
      <c r="AA187" s="13">
        <f t="shared" si="149"/>
        <v>0.44681888319341506</v>
      </c>
      <c r="AB187" s="13">
        <f t="shared" si="150"/>
        <v>0.8941560496470975</v>
      </c>
      <c r="AC187" s="13">
        <f t="shared" si="151"/>
        <v>2.8945543720693537E-2</v>
      </c>
      <c r="AD187" s="13">
        <f t="shared" si="152"/>
        <v>0.80887789867681514</v>
      </c>
      <c r="AE187" s="13">
        <f t="shared" si="153"/>
        <v>0.38219030685506572</v>
      </c>
      <c r="AF187" s="13">
        <f t="shared" si="154"/>
        <v>0.92408363763570167</v>
      </c>
      <c r="AG187" s="11">
        <f t="shared" si="155"/>
        <v>22.469421457872745</v>
      </c>
      <c r="AH187" s="13">
        <f t="shared" si="156"/>
        <v>4.0722683582460197</v>
      </c>
      <c r="AI187" s="11">
        <f t="shared" si="157"/>
        <v>349.70232242717549</v>
      </c>
      <c r="AJ187" s="6">
        <f t="shared" si="158"/>
        <v>0.92043446465351952</v>
      </c>
      <c r="AK187" s="13">
        <f t="shared" si="159"/>
        <v>59.042449567799764</v>
      </c>
      <c r="AL187" s="6">
        <f t="shared" si="160"/>
        <v>0.47246433362781892</v>
      </c>
      <c r="AM187" s="6">
        <f t="shared" si="161"/>
        <v>58.569985234171945</v>
      </c>
      <c r="AN187" s="11">
        <f t="shared" si="162"/>
        <v>175.05879718297001</v>
      </c>
      <c r="AO187" s="6">
        <f t="shared" si="163"/>
        <v>173.25381248219892</v>
      </c>
      <c r="AP187" s="6">
        <f t="shared" si="164"/>
        <v>109.79693224671229</v>
      </c>
      <c r="AQ187" s="8">
        <f t="shared" si="165"/>
        <v>70.057457409076633</v>
      </c>
      <c r="AR187" s="109">
        <f t="shared" si="166"/>
        <v>-0.17876233417250983</v>
      </c>
      <c r="AS187" s="109">
        <f t="shared" si="167"/>
        <v>0.52717868298425341</v>
      </c>
      <c r="AT187" s="109">
        <f t="shared" si="168"/>
        <v>341.26858802322266</v>
      </c>
      <c r="AU187" s="10">
        <f t="shared" si="169"/>
        <v>396990.32508168952</v>
      </c>
      <c r="AV187" s="8">
        <f t="shared" si="170"/>
        <v>30.099732059757915</v>
      </c>
      <c r="AW187" s="12"/>
      <c r="AX187" s="110">
        <f t="shared" si="171"/>
        <v>161.30000000000001</v>
      </c>
      <c r="AY187" s="111">
        <f t="shared" si="172"/>
        <v>0</v>
      </c>
      <c r="AZ187" s="12"/>
      <c r="BA187" s="14">
        <f t="shared" si="179"/>
        <v>58.6</v>
      </c>
      <c r="BB187" s="112">
        <f t="shared" si="173"/>
        <v>0</v>
      </c>
      <c r="BC187" s="112">
        <f t="shared" si="174"/>
        <v>0</v>
      </c>
      <c r="BD187" s="12"/>
      <c r="BE187" s="111">
        <f t="shared" si="175"/>
        <v>0</v>
      </c>
      <c r="BF187" s="12"/>
    </row>
    <row r="188" spans="1:58">
      <c r="A188">
        <f t="shared" si="128"/>
        <v>3</v>
      </c>
      <c r="B188" s="106">
        <v>0.12847222222222199</v>
      </c>
      <c r="C188" s="6">
        <f t="shared" si="129"/>
        <v>3.0833333333333277</v>
      </c>
      <c r="D188" s="7">
        <f t="shared" si="176"/>
        <v>16</v>
      </c>
      <c r="E188" s="7">
        <f t="shared" si="177"/>
        <v>9</v>
      </c>
      <c r="F188" s="7">
        <f t="shared" si="178"/>
        <v>2022</v>
      </c>
      <c r="G188" s="12"/>
      <c r="H188" s="101">
        <f t="shared" si="130"/>
        <v>58.619819037951707</v>
      </c>
      <c r="I188" s="102">
        <f t="shared" si="131"/>
        <v>58.630122132518899</v>
      </c>
      <c r="J188" s="101">
        <f t="shared" si="132"/>
        <v>67.047472796547737</v>
      </c>
      <c r="K188" s="101">
        <f t="shared" si="133"/>
        <v>161.69268383904318</v>
      </c>
      <c r="L188" s="11">
        <f t="shared" si="134"/>
        <v>2459838.628472222</v>
      </c>
      <c r="M188" s="108">
        <f t="shared" si="135"/>
        <v>0.22706717240854252</v>
      </c>
      <c r="N188" s="11">
        <f t="shared" si="136"/>
        <v>51.037032263353467</v>
      </c>
      <c r="O188" s="5">
        <f t="shared" si="137"/>
        <v>0.16236886033590281</v>
      </c>
      <c r="P188" s="11">
        <f t="shared" si="138"/>
        <v>18014.173604560496</v>
      </c>
      <c r="Q188" s="6">
        <f t="shared" si="139"/>
        <v>2.2891819188969111</v>
      </c>
      <c r="R188" s="13">
        <f t="shared" si="140"/>
        <v>4.3935236757461062</v>
      </c>
      <c r="S188" s="13">
        <f t="shared" si="141"/>
        <v>4.248023402009431</v>
      </c>
      <c r="T188" s="13">
        <f t="shared" si="142"/>
        <v>0.2196786988756492</v>
      </c>
      <c r="U188" s="13">
        <f t="shared" si="143"/>
        <v>0.30537287174539185</v>
      </c>
      <c r="V188" s="13">
        <f t="shared" si="144"/>
        <v>-8.276368105143213</v>
      </c>
      <c r="W188" s="8">
        <f t="shared" si="145"/>
        <v>405.86733083597585</v>
      </c>
      <c r="X188" s="13">
        <f t="shared" si="146"/>
        <v>1.1075288157797709</v>
      </c>
      <c r="Y188" s="11">
        <f t="shared" si="147"/>
        <v>63.456726833302923</v>
      </c>
      <c r="Z188" s="13">
        <f t="shared" si="148"/>
        <v>2.896220411978416E-2</v>
      </c>
      <c r="AA188" s="13">
        <f t="shared" si="149"/>
        <v>0.44668618547383288</v>
      </c>
      <c r="AB188" s="13">
        <f t="shared" si="150"/>
        <v>0.89422193942376182</v>
      </c>
      <c r="AC188" s="13">
        <f t="shared" si="151"/>
        <v>2.8958155328725695E-2</v>
      </c>
      <c r="AD188" s="13">
        <f t="shared" si="152"/>
        <v>0.80893333669818357</v>
      </c>
      <c r="AE188" s="13">
        <f t="shared" si="153"/>
        <v>0.38222808437525851</v>
      </c>
      <c r="AF188" s="13">
        <f t="shared" si="154"/>
        <v>0.92406801238589598</v>
      </c>
      <c r="AG188" s="11">
        <f t="shared" si="155"/>
        <v>22.471763789972158</v>
      </c>
      <c r="AH188" s="13">
        <f t="shared" si="156"/>
        <v>4.0728592963743209</v>
      </c>
      <c r="AI188" s="11">
        <f t="shared" si="157"/>
        <v>349.94414281773868</v>
      </c>
      <c r="AJ188" s="6">
        <f t="shared" si="158"/>
        <v>0.92042787599146114</v>
      </c>
      <c r="AK188" s="13">
        <f t="shared" si="159"/>
        <v>59.091604087945896</v>
      </c>
      <c r="AL188" s="6">
        <f t="shared" si="160"/>
        <v>0.47178504999418541</v>
      </c>
      <c r="AM188" s="6">
        <f t="shared" si="161"/>
        <v>58.619819037951707</v>
      </c>
      <c r="AN188" s="11">
        <f t="shared" si="162"/>
        <v>175.0594816602661</v>
      </c>
      <c r="AO188" s="6">
        <f t="shared" si="163"/>
        <v>173.25448941875317</v>
      </c>
      <c r="AP188" s="6">
        <f t="shared" si="164"/>
        <v>109.78911311118627</v>
      </c>
      <c r="AQ188" s="8">
        <f t="shared" si="165"/>
        <v>70.065269393151624</v>
      </c>
      <c r="AR188" s="109">
        <f t="shared" si="166"/>
        <v>-0.17460817594126227</v>
      </c>
      <c r="AS188" s="109">
        <f t="shared" si="167"/>
        <v>0.52774029220062579</v>
      </c>
      <c r="AT188" s="109">
        <f t="shared" si="168"/>
        <v>341.69268383904318</v>
      </c>
      <c r="AU188" s="10">
        <f t="shared" si="169"/>
        <v>396993.2131752717</v>
      </c>
      <c r="AV188" s="8">
        <f t="shared" si="170"/>
        <v>30.099513097827622</v>
      </c>
      <c r="AW188" s="12"/>
      <c r="AX188" s="110">
        <f t="shared" si="171"/>
        <v>161.69999999999999</v>
      </c>
      <c r="AY188" s="111">
        <f t="shared" si="172"/>
        <v>0</v>
      </c>
      <c r="AZ188" s="12"/>
      <c r="BA188" s="14">
        <f t="shared" si="179"/>
        <v>58.6</v>
      </c>
      <c r="BB188" s="112">
        <f t="shared" si="173"/>
        <v>0</v>
      </c>
      <c r="BC188" s="112">
        <f t="shared" si="174"/>
        <v>0</v>
      </c>
      <c r="BD188" s="12"/>
      <c r="BE188" s="111">
        <f t="shared" si="175"/>
        <v>0</v>
      </c>
      <c r="BF188" s="12"/>
    </row>
    <row r="189" spans="1:58">
      <c r="A189">
        <f t="shared" si="128"/>
        <v>3</v>
      </c>
      <c r="B189" s="106">
        <v>0.12916666666666701</v>
      </c>
      <c r="C189" s="6">
        <f t="shared" si="129"/>
        <v>3.1000000000000085</v>
      </c>
      <c r="D189" s="7">
        <f t="shared" si="176"/>
        <v>16</v>
      </c>
      <c r="E189" s="7">
        <f t="shared" si="177"/>
        <v>9</v>
      </c>
      <c r="F189" s="7">
        <f t="shared" si="178"/>
        <v>2022</v>
      </c>
      <c r="G189" s="12"/>
      <c r="H189" s="101">
        <f t="shared" si="130"/>
        <v>58.668602602841268</v>
      </c>
      <c r="I189" s="102">
        <f t="shared" si="131"/>
        <v>58.678885966695084</v>
      </c>
      <c r="J189" s="101">
        <f t="shared" si="132"/>
        <v>67.041063971493017</v>
      </c>
      <c r="K189" s="101">
        <f t="shared" si="133"/>
        <v>162.11782402393112</v>
      </c>
      <c r="L189" s="11">
        <f t="shared" si="134"/>
        <v>2459838.6291666669</v>
      </c>
      <c r="M189" s="108">
        <f t="shared" si="135"/>
        <v>0.22706719142140683</v>
      </c>
      <c r="N189" s="11">
        <f t="shared" si="136"/>
        <v>51.287716893944889</v>
      </c>
      <c r="O189" s="5">
        <f t="shared" si="137"/>
        <v>0.16239427778288018</v>
      </c>
      <c r="P189" s="11">
        <f t="shared" si="138"/>
        <v>18011.804224041331</v>
      </c>
      <c r="Q189" s="6">
        <f t="shared" si="139"/>
        <v>2.2893402711768478</v>
      </c>
      <c r="R189" s="13">
        <f t="shared" si="140"/>
        <v>4.3935356215658183</v>
      </c>
      <c r="S189" s="13">
        <f t="shared" si="141"/>
        <v>4.2481711581487094</v>
      </c>
      <c r="T189" s="13">
        <f t="shared" si="142"/>
        <v>0.2198390432232063</v>
      </c>
      <c r="U189" s="13">
        <f t="shared" si="143"/>
        <v>0.30552229886375071</v>
      </c>
      <c r="V189" s="13">
        <f t="shared" si="144"/>
        <v>-8.2765032730742121</v>
      </c>
      <c r="W189" s="8">
        <f t="shared" si="145"/>
        <v>405.83029045149834</v>
      </c>
      <c r="X189" s="13">
        <f t="shared" si="146"/>
        <v>1.1076770312282507</v>
      </c>
      <c r="Y189" s="11">
        <f t="shared" si="147"/>
        <v>63.465218952959454</v>
      </c>
      <c r="Z189" s="13">
        <f t="shared" si="148"/>
        <v>2.8974820203835919E-2</v>
      </c>
      <c r="AA189" s="13">
        <f t="shared" si="149"/>
        <v>0.44655347981493271</v>
      </c>
      <c r="AB189" s="13">
        <f t="shared" si="150"/>
        <v>0.8942878084686261</v>
      </c>
      <c r="AC189" s="13">
        <f t="shared" si="151"/>
        <v>2.8970766119598292E-2</v>
      </c>
      <c r="AD189" s="13">
        <f t="shared" si="152"/>
        <v>0.80898875602308284</v>
      </c>
      <c r="AE189" s="13">
        <f t="shared" si="153"/>
        <v>0.38226585290004578</v>
      </c>
      <c r="AF189" s="13">
        <f t="shared" si="154"/>
        <v>0.92405238904869491</v>
      </c>
      <c r="AG189" s="11">
        <f t="shared" si="155"/>
        <v>22.474105603921906</v>
      </c>
      <c r="AH189" s="13">
        <f t="shared" si="156"/>
        <v>4.0734502458569271</v>
      </c>
      <c r="AI189" s="11">
        <f t="shared" si="157"/>
        <v>350.185963206091</v>
      </c>
      <c r="AJ189" s="6">
        <f t="shared" si="158"/>
        <v>0.9204212885130757</v>
      </c>
      <c r="AK189" s="13">
        <f t="shared" si="159"/>
        <v>59.139722293009925</v>
      </c>
      <c r="AL189" s="6">
        <f t="shared" si="160"/>
        <v>0.47111969016865402</v>
      </c>
      <c r="AM189" s="6">
        <f t="shared" si="161"/>
        <v>58.668602602841268</v>
      </c>
      <c r="AN189" s="11">
        <f t="shared" si="162"/>
        <v>175.0601661380224</v>
      </c>
      <c r="AO189" s="6">
        <f t="shared" si="163"/>
        <v>173.25516635601488</v>
      </c>
      <c r="AP189" s="6">
        <f t="shared" si="164"/>
        <v>109.78129409732</v>
      </c>
      <c r="AQ189" s="8">
        <f t="shared" si="165"/>
        <v>70.073081258391142</v>
      </c>
      <c r="AR189" s="109">
        <f t="shared" si="166"/>
        <v>-0.17045090743212171</v>
      </c>
      <c r="AS189" s="109">
        <f t="shared" si="167"/>
        <v>0.52828801054384189</v>
      </c>
      <c r="AT189" s="109">
        <f t="shared" si="168"/>
        <v>342.11782402393112</v>
      </c>
      <c r="AU189" s="10">
        <f t="shared" si="169"/>
        <v>396996.10081998032</v>
      </c>
      <c r="AV189" s="8">
        <f t="shared" si="170"/>
        <v>30.099294173113702</v>
      </c>
      <c r="AW189" s="12"/>
      <c r="AX189" s="110">
        <f t="shared" si="171"/>
        <v>162.1</v>
      </c>
      <c r="AY189" s="111">
        <f t="shared" si="172"/>
        <v>0</v>
      </c>
      <c r="AZ189" s="12"/>
      <c r="BA189" s="14">
        <f t="shared" si="179"/>
        <v>58.7</v>
      </c>
      <c r="BB189" s="112">
        <f t="shared" si="173"/>
        <v>0</v>
      </c>
      <c r="BC189" s="112">
        <f t="shared" si="174"/>
        <v>0</v>
      </c>
      <c r="BD189" s="12"/>
      <c r="BE189" s="111">
        <f t="shared" si="175"/>
        <v>0</v>
      </c>
      <c r="BF189" s="12"/>
    </row>
    <row r="190" spans="1:58">
      <c r="A190">
        <f t="shared" si="128"/>
        <v>3</v>
      </c>
      <c r="B190" s="106">
        <v>0.12986111111111101</v>
      </c>
      <c r="C190" s="6">
        <f t="shared" si="129"/>
        <v>3.1166666666666645</v>
      </c>
      <c r="D190" s="7">
        <f t="shared" si="176"/>
        <v>16</v>
      </c>
      <c r="E190" s="7">
        <f t="shared" si="177"/>
        <v>9</v>
      </c>
      <c r="F190" s="7">
        <f t="shared" si="178"/>
        <v>2022</v>
      </c>
      <c r="G190" s="12"/>
      <c r="H190" s="101">
        <f t="shared" si="130"/>
        <v>58.716330671795163</v>
      </c>
      <c r="I190" s="102">
        <f t="shared" si="131"/>
        <v>58.726594751370925</v>
      </c>
      <c r="J190" s="101">
        <f t="shared" si="132"/>
        <v>67.034654935715253</v>
      </c>
      <c r="K190" s="101">
        <f t="shared" si="133"/>
        <v>162.54399043108594</v>
      </c>
      <c r="L190" s="11">
        <f t="shared" si="134"/>
        <v>2459838.6298611113</v>
      </c>
      <c r="M190" s="108">
        <f t="shared" si="135"/>
        <v>0.22706721043425837</v>
      </c>
      <c r="N190" s="11">
        <f t="shared" si="136"/>
        <v>51.538401356432587</v>
      </c>
      <c r="O190" s="5">
        <f t="shared" si="137"/>
        <v>0.16241969521280453</v>
      </c>
      <c r="P190" s="11">
        <f t="shared" si="138"/>
        <v>18009.434400993428</v>
      </c>
      <c r="Q190" s="6">
        <f t="shared" si="139"/>
        <v>2.2894986233503514</v>
      </c>
      <c r="R190" s="13">
        <f t="shared" si="140"/>
        <v>4.3935475673774942</v>
      </c>
      <c r="S190" s="13">
        <f t="shared" si="141"/>
        <v>4.2483189141883422</v>
      </c>
      <c r="T190" s="13">
        <f t="shared" si="142"/>
        <v>0.21999938746290179</v>
      </c>
      <c r="U190" s="13">
        <f t="shared" si="143"/>
        <v>0.30567172364134426</v>
      </c>
      <c r="V190" s="13">
        <f t="shared" si="144"/>
        <v>-8.2766384409137821</v>
      </c>
      <c r="W190" s="8">
        <f t="shared" si="145"/>
        <v>405.79324458202092</v>
      </c>
      <c r="X190" s="13">
        <f t="shared" si="146"/>
        <v>1.1078252444241432</v>
      </c>
      <c r="Y190" s="11">
        <f t="shared" si="147"/>
        <v>63.473710943552241</v>
      </c>
      <c r="Z190" s="13">
        <f t="shared" si="148"/>
        <v>2.8987435457835189E-2</v>
      </c>
      <c r="AA190" s="13">
        <f t="shared" si="149"/>
        <v>0.44642076639743655</v>
      </c>
      <c r="AB190" s="13">
        <f t="shared" si="150"/>
        <v>0.89435365669311906</v>
      </c>
      <c r="AC190" s="13">
        <f t="shared" si="151"/>
        <v>2.8983376076155958E-2</v>
      </c>
      <c r="AD190" s="13">
        <f t="shared" si="152"/>
        <v>0.80904415657707185</v>
      </c>
      <c r="AE190" s="13">
        <f t="shared" si="153"/>
        <v>0.38230361237846006</v>
      </c>
      <c r="AF190" s="13">
        <f t="shared" si="154"/>
        <v>0.92403676764638543</v>
      </c>
      <c r="AG190" s="11">
        <f t="shared" si="155"/>
        <v>22.476446896539326</v>
      </c>
      <c r="AH190" s="13">
        <f t="shared" si="156"/>
        <v>4.0740412059021374</v>
      </c>
      <c r="AI190" s="11">
        <f t="shared" si="157"/>
        <v>350.42778326790051</v>
      </c>
      <c r="AJ190" s="6">
        <f t="shared" si="158"/>
        <v>0.92041470222734856</v>
      </c>
      <c r="AK190" s="13">
        <f t="shared" si="159"/>
        <v>59.186799018696782</v>
      </c>
      <c r="AL190" s="6">
        <f t="shared" si="160"/>
        <v>0.47046834690161921</v>
      </c>
      <c r="AM190" s="6">
        <f t="shared" si="161"/>
        <v>58.716330671795163</v>
      </c>
      <c r="AN190" s="11">
        <f t="shared" si="162"/>
        <v>175.06085061531667</v>
      </c>
      <c r="AO190" s="6">
        <f t="shared" si="163"/>
        <v>173.25584329307199</v>
      </c>
      <c r="AP190" s="6">
        <f t="shared" si="164"/>
        <v>109.77347521555608</v>
      </c>
      <c r="AQ190" s="8">
        <f t="shared" si="165"/>
        <v>70.080892994362145</v>
      </c>
      <c r="AR190" s="109">
        <f t="shared" si="166"/>
        <v>-0.1662906082809302</v>
      </c>
      <c r="AS190" s="109">
        <f t="shared" si="167"/>
        <v>0.52882182703188163</v>
      </c>
      <c r="AT190" s="109">
        <f t="shared" si="168"/>
        <v>342.54399043108594</v>
      </c>
      <c r="AU190" s="10">
        <f t="shared" si="169"/>
        <v>396998.988011849</v>
      </c>
      <c r="AV190" s="8">
        <f t="shared" si="170"/>
        <v>30.099075285915305</v>
      </c>
      <c r="AW190" s="12"/>
      <c r="AX190" s="110">
        <f t="shared" si="171"/>
        <v>162.5</v>
      </c>
      <c r="AY190" s="111">
        <f t="shared" si="172"/>
        <v>0</v>
      </c>
      <c r="AZ190" s="12"/>
      <c r="BA190" s="14">
        <f t="shared" si="179"/>
        <v>58.7</v>
      </c>
      <c r="BB190" s="112">
        <f t="shared" si="173"/>
        <v>0</v>
      </c>
      <c r="BC190" s="112">
        <f t="shared" si="174"/>
        <v>0</v>
      </c>
      <c r="BD190" s="12"/>
      <c r="BE190" s="111">
        <f t="shared" si="175"/>
        <v>0</v>
      </c>
      <c r="BF190" s="12"/>
    </row>
    <row r="191" spans="1:58">
      <c r="A191">
        <f t="shared" si="128"/>
        <v>3</v>
      </c>
      <c r="B191" s="106">
        <v>0.13055555555555601</v>
      </c>
      <c r="C191" s="6">
        <f t="shared" si="129"/>
        <v>3.1333333333333444</v>
      </c>
      <c r="D191" s="7">
        <f t="shared" si="176"/>
        <v>16</v>
      </c>
      <c r="E191" s="7">
        <f t="shared" si="177"/>
        <v>9</v>
      </c>
      <c r="F191" s="7">
        <f t="shared" si="178"/>
        <v>2022</v>
      </c>
      <c r="G191" s="12"/>
      <c r="H191" s="101">
        <f t="shared" si="130"/>
        <v>58.762998170070944</v>
      </c>
      <c r="I191" s="102">
        <f t="shared" si="131"/>
        <v>58.773243412515875</v>
      </c>
      <c r="J191" s="101">
        <f t="shared" si="132"/>
        <v>67.028245685031123</v>
      </c>
      <c r="K191" s="101">
        <f t="shared" si="133"/>
        <v>162.97116536876882</v>
      </c>
      <c r="L191" s="11">
        <f t="shared" si="134"/>
        <v>2459838.6305555557</v>
      </c>
      <c r="M191" s="108">
        <f t="shared" si="135"/>
        <v>0.22706722944710991</v>
      </c>
      <c r="N191" s="11">
        <f t="shared" si="136"/>
        <v>51.789085818920285</v>
      </c>
      <c r="O191" s="5">
        <f t="shared" si="137"/>
        <v>0.16244511264272887</v>
      </c>
      <c r="P191" s="11">
        <f t="shared" si="138"/>
        <v>18007.064133927164</v>
      </c>
      <c r="Q191" s="6">
        <f t="shared" si="139"/>
        <v>2.289656975524212</v>
      </c>
      <c r="R191" s="13">
        <f t="shared" si="140"/>
        <v>4.3935595131891922</v>
      </c>
      <c r="S191" s="13">
        <f t="shared" si="141"/>
        <v>4.2484666702283311</v>
      </c>
      <c r="T191" s="13">
        <f t="shared" si="142"/>
        <v>0.22015973170295441</v>
      </c>
      <c r="U191" s="13">
        <f t="shared" si="143"/>
        <v>0.30582114617949446</v>
      </c>
      <c r="V191" s="13">
        <f t="shared" si="144"/>
        <v>-8.2767736087537074</v>
      </c>
      <c r="W191" s="8">
        <f t="shared" si="145"/>
        <v>405.75619320333624</v>
      </c>
      <c r="X191" s="13">
        <f t="shared" si="146"/>
        <v>1.1079734554673741</v>
      </c>
      <c r="Y191" s="11">
        <f t="shared" si="147"/>
        <v>63.482202810806605</v>
      </c>
      <c r="Z191" s="13">
        <f t="shared" si="148"/>
        <v>2.9000049890082587E-2</v>
      </c>
      <c r="AA191" s="13">
        <f t="shared" si="149"/>
        <v>0.44628804513529685</v>
      </c>
      <c r="AB191" s="13">
        <f t="shared" si="150"/>
        <v>0.89441948414108707</v>
      </c>
      <c r="AC191" s="13">
        <f t="shared" si="151"/>
        <v>2.8995985206694729E-2</v>
      </c>
      <c r="AD191" s="13">
        <f t="shared" si="152"/>
        <v>0.80909953839708004</v>
      </c>
      <c r="AE191" s="13">
        <f t="shared" si="153"/>
        <v>0.38234136283555176</v>
      </c>
      <c r="AF191" s="13">
        <f t="shared" si="154"/>
        <v>0.92402114816980951</v>
      </c>
      <c r="AG191" s="11">
        <f t="shared" si="155"/>
        <v>22.478787669355189</v>
      </c>
      <c r="AH191" s="13">
        <f t="shared" si="156"/>
        <v>4.0746321769061158</v>
      </c>
      <c r="AI191" s="11">
        <f t="shared" si="157"/>
        <v>350.66960316532857</v>
      </c>
      <c r="AJ191" s="6">
        <f t="shared" si="158"/>
        <v>0.92040811712997195</v>
      </c>
      <c r="AK191" s="13">
        <f t="shared" si="159"/>
        <v>59.232829280148529</v>
      </c>
      <c r="AL191" s="6">
        <f t="shared" si="160"/>
        <v>0.46983111007758266</v>
      </c>
      <c r="AM191" s="6">
        <f t="shared" si="161"/>
        <v>58.762998170070944</v>
      </c>
      <c r="AN191" s="11">
        <f t="shared" si="162"/>
        <v>175.06153509261094</v>
      </c>
      <c r="AO191" s="6">
        <f t="shared" si="163"/>
        <v>173.25652023038131</v>
      </c>
      <c r="AP191" s="6">
        <f t="shared" si="164"/>
        <v>109.7656564606268</v>
      </c>
      <c r="AQ191" s="8">
        <f t="shared" si="165"/>
        <v>70.088704606327525</v>
      </c>
      <c r="AR191" s="109">
        <f t="shared" si="166"/>
        <v>-0.16212734981472587</v>
      </c>
      <c r="AS191" s="109">
        <f t="shared" si="167"/>
        <v>0.52934173203702373</v>
      </c>
      <c r="AT191" s="109">
        <f t="shared" si="168"/>
        <v>342.97116536876882</v>
      </c>
      <c r="AU191" s="10">
        <f t="shared" si="169"/>
        <v>397001.8747527384</v>
      </c>
      <c r="AV191" s="8">
        <f t="shared" si="170"/>
        <v>30.0988564360898</v>
      </c>
      <c r="AW191" s="12"/>
      <c r="AX191" s="110">
        <f t="shared" si="171"/>
        <v>163</v>
      </c>
      <c r="AY191" s="111">
        <f t="shared" si="172"/>
        <v>0</v>
      </c>
      <c r="AZ191" s="12"/>
      <c r="BA191" s="14">
        <f t="shared" si="179"/>
        <v>58.8</v>
      </c>
      <c r="BB191" s="112">
        <f t="shared" si="173"/>
        <v>0</v>
      </c>
      <c r="BC191" s="112">
        <f t="shared" si="174"/>
        <v>0</v>
      </c>
      <c r="BD191" s="12"/>
      <c r="BE191" s="111">
        <f t="shared" si="175"/>
        <v>0</v>
      </c>
      <c r="BF191" s="12"/>
    </row>
    <row r="192" spans="1:58">
      <c r="A192">
        <f t="shared" si="128"/>
        <v>3</v>
      </c>
      <c r="B192" s="106">
        <v>0.13125000000000001</v>
      </c>
      <c r="C192" s="6">
        <f t="shared" si="129"/>
        <v>3.1500000000000004</v>
      </c>
      <c r="D192" s="7">
        <f t="shared" si="176"/>
        <v>16</v>
      </c>
      <c r="E192" s="7">
        <f t="shared" si="177"/>
        <v>9</v>
      </c>
      <c r="F192" s="7">
        <f t="shared" si="178"/>
        <v>2022</v>
      </c>
      <c r="G192" s="12"/>
      <c r="H192" s="101">
        <f t="shared" si="130"/>
        <v>58.808600075943353</v>
      </c>
      <c r="I192" s="102">
        <f t="shared" si="131"/>
        <v>58.818826929122999</v>
      </c>
      <c r="J192" s="101">
        <f t="shared" si="132"/>
        <v>67.021836219535714</v>
      </c>
      <c r="K192" s="101">
        <f t="shared" si="133"/>
        <v>163.39933046298529</v>
      </c>
      <c r="L192" s="11">
        <f t="shared" si="134"/>
        <v>2459838.6312500001</v>
      </c>
      <c r="M192" s="108">
        <f t="shared" si="135"/>
        <v>0.22706724845996148</v>
      </c>
      <c r="N192" s="11">
        <f t="shared" si="136"/>
        <v>52.039770280942321</v>
      </c>
      <c r="O192" s="5">
        <f t="shared" si="137"/>
        <v>0.16247053007271006</v>
      </c>
      <c r="P192" s="11">
        <f t="shared" si="138"/>
        <v>18004.693422953878</v>
      </c>
      <c r="Q192" s="6">
        <f t="shared" si="139"/>
        <v>2.2898153276980731</v>
      </c>
      <c r="R192" s="13">
        <f t="shared" si="140"/>
        <v>4.3935714590008903</v>
      </c>
      <c r="S192" s="13">
        <f t="shared" si="141"/>
        <v>4.2486144262683201</v>
      </c>
      <c r="T192" s="13">
        <f t="shared" si="142"/>
        <v>0.22032007594300704</v>
      </c>
      <c r="U192" s="13">
        <f t="shared" si="143"/>
        <v>0.30597056647832305</v>
      </c>
      <c r="V192" s="13">
        <f t="shared" si="144"/>
        <v>-8.2769087765936327</v>
      </c>
      <c r="W192" s="8">
        <f t="shared" si="145"/>
        <v>405.71913631650153</v>
      </c>
      <c r="X192" s="13">
        <f t="shared" si="146"/>
        <v>1.1081216643588403</v>
      </c>
      <c r="Y192" s="11">
        <f t="shared" si="147"/>
        <v>63.490694554773924</v>
      </c>
      <c r="Z192" s="13">
        <f t="shared" si="148"/>
        <v>2.901266350033516E-2</v>
      </c>
      <c r="AA192" s="13">
        <f t="shared" si="149"/>
        <v>0.44615531603113001</v>
      </c>
      <c r="AB192" s="13">
        <f t="shared" si="150"/>
        <v>0.89448529081236317</v>
      </c>
      <c r="AC192" s="13">
        <f t="shared" si="151"/>
        <v>2.9008593510970643E-2</v>
      </c>
      <c r="AD192" s="13">
        <f t="shared" si="152"/>
        <v>0.80915490148305147</v>
      </c>
      <c r="AE192" s="13">
        <f t="shared" si="153"/>
        <v>0.38237910427103089</v>
      </c>
      <c r="AF192" s="13">
        <f t="shared" si="154"/>
        <v>0.92400553062029023</v>
      </c>
      <c r="AG192" s="11">
        <f t="shared" si="155"/>
        <v>22.481127922329065</v>
      </c>
      <c r="AH192" s="13">
        <f t="shared" si="156"/>
        <v>4.0752231588702879</v>
      </c>
      <c r="AI192" s="11">
        <f t="shared" si="157"/>
        <v>350.91142289788797</v>
      </c>
      <c r="AJ192" s="6">
        <f t="shared" si="158"/>
        <v>0.92040153322109985</v>
      </c>
      <c r="AK192" s="13">
        <f t="shared" si="159"/>
        <v>59.277808144414315</v>
      </c>
      <c r="AL192" s="6">
        <f t="shared" si="160"/>
        <v>0.46920806847096314</v>
      </c>
      <c r="AM192" s="6">
        <f t="shared" si="161"/>
        <v>58.808600075943353</v>
      </c>
      <c r="AN192" s="11">
        <f t="shared" si="162"/>
        <v>175.06221956990521</v>
      </c>
      <c r="AO192" s="6">
        <f t="shared" si="163"/>
        <v>173.25719716794296</v>
      </c>
      <c r="AP192" s="6">
        <f t="shared" si="164"/>
        <v>109.75783783248444</v>
      </c>
      <c r="AQ192" s="8">
        <f t="shared" si="165"/>
        <v>70.096516094334945</v>
      </c>
      <c r="AR192" s="109">
        <f t="shared" si="166"/>
        <v>-0.15796120620818102</v>
      </c>
      <c r="AS192" s="109">
        <f t="shared" si="167"/>
        <v>0.52984771580647683</v>
      </c>
      <c r="AT192" s="109">
        <f t="shared" si="168"/>
        <v>343.39933046298529</v>
      </c>
      <c r="AU192" s="10">
        <f t="shared" si="169"/>
        <v>397004.76104255358</v>
      </c>
      <c r="AV192" s="8">
        <f t="shared" si="170"/>
        <v>30.098637623642826</v>
      </c>
      <c r="AW192" s="12"/>
      <c r="AX192" s="110">
        <f t="shared" si="171"/>
        <v>163.4</v>
      </c>
      <c r="AY192" s="111">
        <f t="shared" si="172"/>
        <v>0</v>
      </c>
      <c r="AZ192" s="12"/>
      <c r="BA192" s="14">
        <f t="shared" si="179"/>
        <v>58.8</v>
      </c>
      <c r="BB192" s="112">
        <f t="shared" si="173"/>
        <v>0</v>
      </c>
      <c r="BC192" s="112">
        <f t="shared" si="174"/>
        <v>0</v>
      </c>
      <c r="BD192" s="12"/>
      <c r="BE192" s="111">
        <f t="shared" si="175"/>
        <v>0</v>
      </c>
      <c r="BF192" s="12"/>
    </row>
    <row r="193" spans="1:58">
      <c r="A193">
        <f t="shared" si="128"/>
        <v>3</v>
      </c>
      <c r="B193" s="106">
        <v>0.131944444444444</v>
      </c>
      <c r="C193" s="6">
        <f t="shared" si="129"/>
        <v>3.1666666666666563</v>
      </c>
      <c r="D193" s="7">
        <f t="shared" si="176"/>
        <v>16</v>
      </c>
      <c r="E193" s="7">
        <f t="shared" si="177"/>
        <v>9</v>
      </c>
      <c r="F193" s="7">
        <f t="shared" si="178"/>
        <v>2022</v>
      </c>
      <c r="G193" s="12"/>
      <c r="H193" s="101">
        <f t="shared" si="130"/>
        <v>58.853131456461483</v>
      </c>
      <c r="I193" s="102">
        <f t="shared" si="131"/>
        <v>58.863340368951953</v>
      </c>
      <c r="J193" s="101">
        <f t="shared" si="132"/>
        <v>67.015426539377273</v>
      </c>
      <c r="K193" s="101">
        <f t="shared" si="133"/>
        <v>163.82846694928963</v>
      </c>
      <c r="L193" s="11">
        <f t="shared" si="134"/>
        <v>2459838.6319444445</v>
      </c>
      <c r="M193" s="108">
        <f t="shared" si="135"/>
        <v>0.22706726747281303</v>
      </c>
      <c r="N193" s="11">
        <f t="shared" si="136"/>
        <v>52.290454743430018</v>
      </c>
      <c r="O193" s="5">
        <f t="shared" si="137"/>
        <v>0.16249594750263441</v>
      </c>
      <c r="P193" s="11">
        <f t="shared" si="138"/>
        <v>18002.322268184671</v>
      </c>
      <c r="Q193" s="6">
        <f t="shared" si="139"/>
        <v>2.2899736798715766</v>
      </c>
      <c r="R193" s="13">
        <f t="shared" si="140"/>
        <v>4.3935834048125884</v>
      </c>
      <c r="S193" s="13">
        <f t="shared" si="141"/>
        <v>4.2487621823079529</v>
      </c>
      <c r="T193" s="13">
        <f t="shared" si="142"/>
        <v>0.22048042018305969</v>
      </c>
      <c r="U193" s="13">
        <f t="shared" si="143"/>
        <v>0.30611998453830908</v>
      </c>
      <c r="V193" s="13">
        <f t="shared" si="144"/>
        <v>-8.2770439444328456</v>
      </c>
      <c r="W193" s="8">
        <f t="shared" si="145"/>
        <v>405.68207392267971</v>
      </c>
      <c r="X193" s="13">
        <f t="shared" si="146"/>
        <v>1.1082698710983656</v>
      </c>
      <c r="Y193" s="11">
        <f t="shared" si="147"/>
        <v>63.499186175444123</v>
      </c>
      <c r="Z193" s="13">
        <f t="shared" si="148"/>
        <v>2.9025276288381051E-2</v>
      </c>
      <c r="AA193" s="13">
        <f t="shared" si="149"/>
        <v>0.44602257908851145</v>
      </c>
      <c r="AB193" s="13">
        <f t="shared" si="150"/>
        <v>0.89455107670630085</v>
      </c>
      <c r="AC193" s="13">
        <f t="shared" si="151"/>
        <v>2.9021200988770837E-2</v>
      </c>
      <c r="AD193" s="13">
        <f t="shared" si="152"/>
        <v>0.80921024583447754</v>
      </c>
      <c r="AE193" s="13">
        <f t="shared" si="153"/>
        <v>0.38241683668444487</v>
      </c>
      <c r="AF193" s="13">
        <f t="shared" si="154"/>
        <v>0.92398991499921823</v>
      </c>
      <c r="AG193" s="11">
        <f t="shared" si="155"/>
        <v>22.483467655410429</v>
      </c>
      <c r="AH193" s="13">
        <f t="shared" si="156"/>
        <v>4.0758141517916995</v>
      </c>
      <c r="AI193" s="11">
        <f t="shared" si="157"/>
        <v>351.1532424665545</v>
      </c>
      <c r="AJ193" s="6">
        <f t="shared" si="158"/>
        <v>0.92039495050088471</v>
      </c>
      <c r="AK193" s="13">
        <f t="shared" si="159"/>
        <v>59.321730765712772</v>
      </c>
      <c r="AL193" s="6">
        <f t="shared" si="160"/>
        <v>0.4685993092512864</v>
      </c>
      <c r="AM193" s="6">
        <f t="shared" si="161"/>
        <v>58.853131456461483</v>
      </c>
      <c r="AN193" s="11">
        <f t="shared" si="162"/>
        <v>175.06290404720312</v>
      </c>
      <c r="AO193" s="6">
        <f t="shared" si="163"/>
        <v>173.25787410576058</v>
      </c>
      <c r="AP193" s="6">
        <f t="shared" si="164"/>
        <v>109.75001933114615</v>
      </c>
      <c r="AQ193" s="8">
        <f t="shared" si="165"/>
        <v>70.10432745836728</v>
      </c>
      <c r="AR193" s="109">
        <f t="shared" si="166"/>
        <v>-0.15379225166189747</v>
      </c>
      <c r="AS193" s="109">
        <f t="shared" si="167"/>
        <v>0.53033976883890999</v>
      </c>
      <c r="AT193" s="109">
        <f t="shared" si="168"/>
        <v>343.82846694928963</v>
      </c>
      <c r="AU193" s="10">
        <f t="shared" si="169"/>
        <v>397007.64688119979</v>
      </c>
      <c r="AV193" s="8">
        <f t="shared" si="170"/>
        <v>30.09841884858</v>
      </c>
      <c r="AW193" s="12"/>
      <c r="AX193" s="110">
        <f t="shared" si="171"/>
        <v>163.80000000000001</v>
      </c>
      <c r="AY193" s="111">
        <f t="shared" si="172"/>
        <v>0</v>
      </c>
      <c r="AZ193" s="12"/>
      <c r="BA193" s="14">
        <f t="shared" si="179"/>
        <v>58.9</v>
      </c>
      <c r="BB193" s="112">
        <f t="shared" si="173"/>
        <v>0</v>
      </c>
      <c r="BC193" s="112">
        <f t="shared" si="174"/>
        <v>0</v>
      </c>
      <c r="BD193" s="12"/>
      <c r="BE193" s="111">
        <f t="shared" si="175"/>
        <v>0</v>
      </c>
      <c r="BF193" s="12"/>
    </row>
    <row r="194" spans="1:58">
      <c r="A194">
        <f t="shared" si="128"/>
        <v>3</v>
      </c>
      <c r="B194" s="106">
        <v>0.132638888888889</v>
      </c>
      <c r="C194" s="6">
        <f t="shared" si="129"/>
        <v>3.1833333333333362</v>
      </c>
      <c r="D194" s="7">
        <f t="shared" si="176"/>
        <v>16</v>
      </c>
      <c r="E194" s="7">
        <f t="shared" si="177"/>
        <v>9</v>
      </c>
      <c r="F194" s="7">
        <f t="shared" si="178"/>
        <v>2022</v>
      </c>
      <c r="G194" s="12"/>
      <c r="H194" s="101">
        <f t="shared" si="130"/>
        <v>58.896587469283752</v>
      </c>
      <c r="I194" s="102">
        <f t="shared" si="131"/>
        <v>58.906778890363405</v>
      </c>
      <c r="J194" s="101">
        <f t="shared" si="132"/>
        <v>67.009016644631402</v>
      </c>
      <c r="K194" s="101">
        <f t="shared" si="133"/>
        <v>164.25855567149324</v>
      </c>
      <c r="L194" s="11">
        <f t="shared" si="134"/>
        <v>2459838.6326388889</v>
      </c>
      <c r="M194" s="108">
        <f t="shared" si="135"/>
        <v>0.2270672864856646</v>
      </c>
      <c r="N194" s="11">
        <f t="shared" si="136"/>
        <v>52.541139205917716</v>
      </c>
      <c r="O194" s="5">
        <f t="shared" si="137"/>
        <v>0.1625213649326156</v>
      </c>
      <c r="P194" s="11">
        <f t="shared" si="138"/>
        <v>17999.950669715756</v>
      </c>
      <c r="Q194" s="6">
        <f t="shared" si="139"/>
        <v>2.2901320320454372</v>
      </c>
      <c r="R194" s="13">
        <f t="shared" si="140"/>
        <v>4.3935953506242864</v>
      </c>
      <c r="S194" s="13">
        <f t="shared" si="141"/>
        <v>4.2489099383479418</v>
      </c>
      <c r="T194" s="13">
        <f t="shared" si="142"/>
        <v>0.22064076442311231</v>
      </c>
      <c r="U194" s="13">
        <f t="shared" si="143"/>
        <v>0.30626940035985939</v>
      </c>
      <c r="V194" s="13">
        <f t="shared" si="144"/>
        <v>-8.2771791122727709</v>
      </c>
      <c r="W194" s="8">
        <f t="shared" si="145"/>
        <v>405.64500602241912</v>
      </c>
      <c r="X194" s="13">
        <f t="shared" si="146"/>
        <v>1.1084180756871314</v>
      </c>
      <c r="Y194" s="11">
        <f t="shared" si="147"/>
        <v>63.507677672884874</v>
      </c>
      <c r="Z194" s="13">
        <f t="shared" si="148"/>
        <v>2.9037888253999302E-2</v>
      </c>
      <c r="AA194" s="13">
        <f t="shared" si="149"/>
        <v>0.44588983430980234</v>
      </c>
      <c r="AB194" s="13">
        <f t="shared" si="150"/>
        <v>0.89461684182285994</v>
      </c>
      <c r="AC194" s="13">
        <f t="shared" si="151"/>
        <v>2.9033807639873337E-2</v>
      </c>
      <c r="AD194" s="13">
        <f t="shared" si="152"/>
        <v>0.80926557145140943</v>
      </c>
      <c r="AE194" s="13">
        <f t="shared" si="153"/>
        <v>0.38245456007557405</v>
      </c>
      <c r="AF194" s="13">
        <f t="shared" si="154"/>
        <v>0.9239743013078876</v>
      </c>
      <c r="AG194" s="11">
        <f t="shared" si="155"/>
        <v>22.485806868563206</v>
      </c>
      <c r="AH194" s="13">
        <f t="shared" si="156"/>
        <v>4.0764051556729051</v>
      </c>
      <c r="AI194" s="11">
        <f t="shared" si="157"/>
        <v>351.39506187082412</v>
      </c>
      <c r="AJ194" s="6">
        <f t="shared" si="158"/>
        <v>0.92038836896943543</v>
      </c>
      <c r="AK194" s="13">
        <f t="shared" si="159"/>
        <v>59.364592387234694</v>
      </c>
      <c r="AL194" s="6">
        <f t="shared" si="160"/>
        <v>0.46800491795094273</v>
      </c>
      <c r="AM194" s="6">
        <f t="shared" si="161"/>
        <v>58.896587469283752</v>
      </c>
      <c r="AN194" s="11">
        <f t="shared" si="162"/>
        <v>175.06358852449739</v>
      </c>
      <c r="AO194" s="6">
        <f t="shared" si="163"/>
        <v>173.25855104382683</v>
      </c>
      <c r="AP194" s="6">
        <f t="shared" si="164"/>
        <v>109.74220095654044</v>
      </c>
      <c r="AQ194" s="8">
        <f t="shared" si="165"/>
        <v>70.112138698495954</v>
      </c>
      <c r="AR194" s="109">
        <f t="shared" si="166"/>
        <v>-0.14962056045179234</v>
      </c>
      <c r="AS194" s="109">
        <f t="shared" si="167"/>
        <v>0.53081788187780321</v>
      </c>
      <c r="AT194" s="109">
        <f t="shared" si="168"/>
        <v>344.25855567149324</v>
      </c>
      <c r="AU194" s="10">
        <f t="shared" si="169"/>
        <v>397010.5322686017</v>
      </c>
      <c r="AV194" s="8">
        <f t="shared" si="170"/>
        <v>30.098200110905481</v>
      </c>
      <c r="AW194" s="12"/>
      <c r="AX194" s="110">
        <f t="shared" si="171"/>
        <v>164.3</v>
      </c>
      <c r="AY194" s="111">
        <f t="shared" si="172"/>
        <v>0</v>
      </c>
      <c r="AZ194" s="12"/>
      <c r="BA194" s="14">
        <f t="shared" si="179"/>
        <v>58.9</v>
      </c>
      <c r="BB194" s="112">
        <f t="shared" si="173"/>
        <v>0</v>
      </c>
      <c r="BC194" s="112">
        <f t="shared" si="174"/>
        <v>0</v>
      </c>
      <c r="BD194" s="12"/>
      <c r="BE194" s="111">
        <f t="shared" si="175"/>
        <v>0</v>
      </c>
      <c r="BF194" s="12"/>
    </row>
    <row r="195" spans="1:58">
      <c r="A195">
        <f t="shared" si="128"/>
        <v>3</v>
      </c>
      <c r="B195" s="106">
        <v>0.133333333333333</v>
      </c>
      <c r="C195" s="6">
        <f t="shared" si="129"/>
        <v>3.1999999999999922</v>
      </c>
      <c r="D195" s="7">
        <f t="shared" si="176"/>
        <v>16</v>
      </c>
      <c r="E195" s="7">
        <f t="shared" si="177"/>
        <v>9</v>
      </c>
      <c r="F195" s="7">
        <f t="shared" si="178"/>
        <v>2022</v>
      </c>
      <c r="G195" s="12"/>
      <c r="H195" s="101">
        <f t="shared" si="130"/>
        <v>58.938963365330011</v>
      </c>
      <c r="I195" s="102">
        <f t="shared" si="131"/>
        <v>58.949137744970372</v>
      </c>
      <c r="J195" s="101">
        <f t="shared" si="132"/>
        <v>67.002606535444727</v>
      </c>
      <c r="K195" s="101">
        <f t="shared" si="133"/>
        <v>164.68957708955725</v>
      </c>
      <c r="L195" s="11">
        <f t="shared" si="134"/>
        <v>2459838.6333333333</v>
      </c>
      <c r="M195" s="108">
        <f t="shared" si="135"/>
        <v>0.22706730549851614</v>
      </c>
      <c r="N195" s="11">
        <f t="shared" si="136"/>
        <v>52.791823668405414</v>
      </c>
      <c r="O195" s="5">
        <f t="shared" si="137"/>
        <v>0.16254678236253994</v>
      </c>
      <c r="P195" s="11">
        <f t="shared" si="138"/>
        <v>17997.578627665469</v>
      </c>
      <c r="Q195" s="6">
        <f t="shared" si="139"/>
        <v>2.2902903842189408</v>
      </c>
      <c r="R195" s="13">
        <f t="shared" si="140"/>
        <v>4.3936072964359623</v>
      </c>
      <c r="S195" s="13">
        <f t="shared" si="141"/>
        <v>4.2490576943879308</v>
      </c>
      <c r="T195" s="13">
        <f t="shared" si="142"/>
        <v>0.22080110866280778</v>
      </c>
      <c r="U195" s="13">
        <f t="shared" si="143"/>
        <v>0.30641881394312975</v>
      </c>
      <c r="V195" s="13">
        <f t="shared" si="144"/>
        <v>-8.2773142801130533</v>
      </c>
      <c r="W195" s="8">
        <f t="shared" si="145"/>
        <v>405.60793261676849</v>
      </c>
      <c r="X195" s="13">
        <f t="shared" si="146"/>
        <v>1.108566278124997</v>
      </c>
      <c r="Y195" s="11">
        <f t="shared" si="147"/>
        <v>63.51616904708812</v>
      </c>
      <c r="Z195" s="13">
        <f t="shared" si="148"/>
        <v>2.9050499396949921E-2</v>
      </c>
      <c r="AA195" s="13">
        <f t="shared" si="149"/>
        <v>0.4457570816985465</v>
      </c>
      <c r="AB195" s="13">
        <f t="shared" si="150"/>
        <v>0.8946825861614115</v>
      </c>
      <c r="AC195" s="13">
        <f t="shared" si="151"/>
        <v>2.9046413464037153E-2</v>
      </c>
      <c r="AD195" s="13">
        <f t="shared" si="152"/>
        <v>0.8093208783333663</v>
      </c>
      <c r="AE195" s="13">
        <f t="shared" si="153"/>
        <v>0.38249227444394729</v>
      </c>
      <c r="AF195" s="13">
        <f t="shared" si="154"/>
        <v>0.92395868954769622</v>
      </c>
      <c r="AG195" s="11">
        <f t="shared" si="155"/>
        <v>22.48814556173572</v>
      </c>
      <c r="AH195" s="13">
        <f t="shared" si="156"/>
        <v>4.0769961705111131</v>
      </c>
      <c r="AI195" s="11">
        <f t="shared" si="157"/>
        <v>351.63688111073873</v>
      </c>
      <c r="AJ195" s="6">
        <f t="shared" si="158"/>
        <v>0.92038178862691722</v>
      </c>
      <c r="AK195" s="13">
        <f t="shared" si="159"/>
        <v>59.406388343752006</v>
      </c>
      <c r="AL195" s="6">
        <f t="shared" si="160"/>
        <v>0.4674249784219931</v>
      </c>
      <c r="AM195" s="6">
        <f t="shared" si="161"/>
        <v>58.938963365330011</v>
      </c>
      <c r="AN195" s="11">
        <f t="shared" si="162"/>
        <v>175.06427300179166</v>
      </c>
      <c r="AO195" s="6">
        <f t="shared" si="163"/>
        <v>173.2592279821454</v>
      </c>
      <c r="AP195" s="6">
        <f t="shared" si="164"/>
        <v>109.73438270868249</v>
      </c>
      <c r="AQ195" s="8">
        <f t="shared" si="165"/>
        <v>70.119949814705819</v>
      </c>
      <c r="AR195" s="109">
        <f t="shared" si="166"/>
        <v>-0.14544620689287066</v>
      </c>
      <c r="AS195" s="109">
        <f t="shared" si="167"/>
        <v>0.53128204591648776</v>
      </c>
      <c r="AT195" s="109">
        <f t="shared" si="168"/>
        <v>344.68957708955725</v>
      </c>
      <c r="AU195" s="10">
        <f t="shared" si="169"/>
        <v>397013.41720465955</v>
      </c>
      <c r="AV195" s="8">
        <f t="shared" si="170"/>
        <v>30.097981410625263</v>
      </c>
      <c r="AW195" s="12"/>
      <c r="AX195" s="110">
        <f t="shared" si="171"/>
        <v>164.7</v>
      </c>
      <c r="AY195" s="111">
        <f t="shared" si="172"/>
        <v>0</v>
      </c>
      <c r="AZ195" s="12"/>
      <c r="BA195" s="14">
        <f t="shared" si="179"/>
        <v>58.9</v>
      </c>
      <c r="BB195" s="112">
        <f t="shared" si="173"/>
        <v>0</v>
      </c>
      <c r="BC195" s="112">
        <f t="shared" si="174"/>
        <v>0</v>
      </c>
      <c r="BD195" s="12"/>
      <c r="BE195" s="111">
        <f t="shared" si="175"/>
        <v>0</v>
      </c>
      <c r="BF195" s="12"/>
    </row>
    <row r="196" spans="1:58">
      <c r="A196">
        <f t="shared" ref="A196:A259" si="180">HOUR(B196)</f>
        <v>3</v>
      </c>
      <c r="B196" s="106">
        <v>0.134027777777778</v>
      </c>
      <c r="C196" s="6">
        <f t="shared" ref="C196:C259" si="181">B196*24</f>
        <v>3.2166666666666721</v>
      </c>
      <c r="D196" s="7">
        <f t="shared" si="176"/>
        <v>16</v>
      </c>
      <c r="E196" s="7">
        <f t="shared" si="177"/>
        <v>9</v>
      </c>
      <c r="F196" s="7">
        <f t="shared" si="178"/>
        <v>2022</v>
      </c>
      <c r="G196" s="12"/>
      <c r="H196" s="101">
        <f t="shared" ref="H196:H259" si="182">AM196</f>
        <v>58.98025449100129</v>
      </c>
      <c r="I196" s="102">
        <f t="shared" ref="I196:I259" si="183">H196+1.02/(TAN($G$7*(H196+10.3/(H196+5.11)))*60)</f>
        <v>58.99041227985726</v>
      </c>
      <c r="J196" s="101">
        <f t="shared" ref="J196:J259" si="184">100*(1+COS($G$7*AQ196))/2</f>
        <v>66.996196211918061</v>
      </c>
      <c r="K196" s="101">
        <f t="shared" ref="K196:K259" si="185">IF(AI196&gt;180, AT196-180,AT196+180)</f>
        <v>165.12151128314997</v>
      </c>
      <c r="L196" s="11">
        <f t="shared" ref="L196:L259" si="186">INT(365.25*IF(E196&gt;2,F196+4716,F196-1+4716))+INT(30.6001*IF(E196&gt;2,E196+1,E196+12+1))+D196+C196/24+2-INT(IF(E196&gt;2,F196,F196-1)/100)+INT(INT(IF(E196&gt;2,F196,F196-1)/100)/4)-1524.5</f>
        <v>2459838.6340277777</v>
      </c>
      <c r="M196" s="108">
        <f t="shared" ref="M196:M259" si="187">(L196-2451545)/36525</f>
        <v>0.22706732451136771</v>
      </c>
      <c r="N196" s="11">
        <f t="shared" ref="N196:N259" si="188">MOD(280.46061837+360.98564736629*(L196-2451545)+0.000387933*M196^2-M196^3/38710000+$G$5,360)</f>
        <v>53.042508130893111</v>
      </c>
      <c r="O196" s="5">
        <f t="shared" ref="O196:O259" si="189">0.606433+1336.855225*M196 - INT(0.606433+1336.855225*M196)</f>
        <v>0.16257219979246429</v>
      </c>
      <c r="P196" s="11">
        <f t="shared" ref="P196:P259" si="190">22640*SIN(Q196)-4586*SIN(Q196-2*S196)+2370*SIN(2*S196)+769*SIN(2*Q196)-668*SIN(R196)-412*SIN(2*T196)-212*SIN(2*Q196-2*S196)-206*SIN(Q196+R196-2*S196)+192*SIN(Q196+2*S196)-165*SIN(R196-2*S196)-125*SIN(S196)-110*SIN(Q196+R196)+148*SIN(Q196-R196)-55*SIN(2*T196-2*S196)</f>
        <v>17995.206142125509</v>
      </c>
      <c r="Q196" s="6">
        <f t="shared" ref="Q196:Q259" si="191">2*PI()*(0.374897+1325.55241*M196 - INT(0.374897+1325.55241*M196))</f>
        <v>2.2904487363928019</v>
      </c>
      <c r="R196" s="13">
        <f t="shared" ref="R196:R259" si="192">2*PI()*(0.993133+99.997361*M196 - INT(0.993133+99.997361*M196))</f>
        <v>4.3936192422476825</v>
      </c>
      <c r="S196" s="13">
        <f t="shared" ref="S196:S259" si="193">2*PI()*(0.827361+1236.853086*M196 - INT(0.827361+1236.853086*M196))</f>
        <v>4.2492054504279206</v>
      </c>
      <c r="T196" s="13">
        <f t="shared" ref="T196:T259" si="194">2*PI()*(0.259086+1342.227825*M196 - INT(0.259086+1342.227825*M196))</f>
        <v>0.22096145290286043</v>
      </c>
      <c r="U196" s="13">
        <f t="shared" ref="U196:U259" si="195">T196+(P196+412*SIN(2*T196)+541*SIN(R196))/206264.8062</f>
        <v>0.30656822528922195</v>
      </c>
      <c r="V196" s="13">
        <f t="shared" ref="V196:V259" si="196">T196-2*S196</f>
        <v>-8.2774494479529803</v>
      </c>
      <c r="W196" s="8">
        <f t="shared" ref="W196:W259" si="197">-526*SIN(V196)+44*SIN(Q196+V196)-31*SIN(-Q196+V196)-23*SIN(R196+V196)+11*SIN(-R196+V196)-25*SIN(-2*Q196+T196)+21*SIN(-Q196+T196)</f>
        <v>405.57085370691408</v>
      </c>
      <c r="X196" s="13">
        <f t="shared" ref="X196:X259" si="198">2*PI()*(O196+P196/1296000-INT(O196+P196/1296000))</f>
        <v>1.1087144784127638</v>
      </c>
      <c r="Y196" s="11">
        <f t="shared" ref="Y196:Y259" si="199">X196/$G$7</f>
        <v>63.524660298099789</v>
      </c>
      <c r="Z196" s="13">
        <f t="shared" ref="Z196:Z259" si="200">(18520*SIN(U196)+W196)/206264.8062</f>
        <v>2.9063109717074584E-2</v>
      </c>
      <c r="AA196" s="13">
        <f t="shared" ref="AA196:AA259" si="201">COS(Z196)*COS(X196)</f>
        <v>0.44562432125744383</v>
      </c>
      <c r="AB196" s="13">
        <f t="shared" ref="AB196:AB259" si="202">COS(Z196)*SIN(X196)</f>
        <v>0.89474830972174513</v>
      </c>
      <c r="AC196" s="13">
        <f t="shared" ref="AC196:AC259" si="203">SIN(Z196)</f>
        <v>2.9059018461102926E-2</v>
      </c>
      <c r="AD196" s="13">
        <f t="shared" ref="AD196:AD259" si="204">COS($G$7*(23.4393-46.815*M196/3600))*AB196-SIN($G$7*(23.4393-46.815*M196/3600))*AC196</f>
        <v>0.80937616648021815</v>
      </c>
      <c r="AE196" s="13">
        <f t="shared" ref="AE196:AE259" si="205">SIN($G$7*(23.4393-46.815*M196/3600))*AB196+COS($G$7*(23.4393-46.815*M196/3600))*AC196</f>
        <v>0.38252997978933456</v>
      </c>
      <c r="AF196" s="13">
        <f t="shared" ref="AF196:AF259" si="206">SQRT(1-AE196*AE196)</f>
        <v>0.92394307971994205</v>
      </c>
      <c r="AG196" s="11">
        <f t="shared" ref="AG196:AG259" si="207">ATAN(AE196/AF196)/$G$7</f>
        <v>22.490483734891246</v>
      </c>
      <c r="AH196" s="13">
        <f t="shared" ref="AH196:AH259" si="208">IF(24*ATAN(AD196/(AA196+AF196))/PI()&gt;0,24*ATAN(AD196/(AA196+AF196))/PI(),24*ATAN(AD196/(AA196+AF196))/PI()+24)</f>
        <v>4.0775871963072881</v>
      </c>
      <c r="AI196" s="11">
        <f t="shared" ref="AI196:AI259" si="209">IF(N196-15*AH196&gt;0,N196-15*AH196,360+N196-15*AH196)</f>
        <v>351.87870018628382</v>
      </c>
      <c r="AJ196" s="6">
        <f t="shared" ref="AJ196:AJ259" si="210">0.950724+0.051818*COS(Q196)+0.009531*COS(2*S196-Q196)+0.007843*COS(2*S196)+0.002824*COS(2*Q196)+0.000857*COS(2*S196+Q196)+0.000533*COS(2*S196-R196)*(1-0.002495*(L196-2415020)/36525)+0.000401*COS(2*S196-R196-Q196)*(1-0.002495*(L196-2415020)/36525)+0.00032*COS(Q196-R196)*(1-0.002495*(L196-2415020)/36525)-0.000271*COS(S196)</f>
        <v>0.9203752094734442</v>
      </c>
      <c r="AK196" s="13">
        <f t="shared" ref="AK196:AK259" si="211">ASIN(COS($G$7*$G$3)*COS($G$7*AG196)*COS($G$7*AI196)+SIN($G$7*$G$3)*SIN($G$7*AG196))/$G$7</f>
        <v>59.447114063800122</v>
      </c>
      <c r="AL196" s="6">
        <f t="shared" ref="AL196:AL259" si="212">ASIN((0.9983271+0.0016764*COS($G$7*2*$G$3))*COS($G$7*AK196)*SIN($G$7*AJ196))/$G$7</f>
        <v>0.46685957279882961</v>
      </c>
      <c r="AM196" s="6">
        <f t="shared" ref="AM196:AM259" si="213">AK196-AL196</f>
        <v>58.98025449100129</v>
      </c>
      <c r="AN196" s="11">
        <f t="shared" ref="AN196:AN259" si="214" xml:space="preserve"> MOD(280.4664567 + 360007.6982779*M196/10 + 0.03032028*M196^2/100 + M196^3/49931000,360)</f>
        <v>175.06495747908775</v>
      </c>
      <c r="AO196" s="6">
        <f t="shared" ref="AO196:AO259" si="215" xml:space="preserve"> AN196 + (1.9146 - 0.004817*M196 - 0.000014*M196^2)*SIN(R196)+ (0.019993 - 0.000101*M196)*SIN(2*R196)+ 0.00029*SIN(3*R196)</f>
        <v>173.2599049207181</v>
      </c>
      <c r="AP196" s="6">
        <f t="shared" ref="AP196:AP259" si="216">ACOS(COS(X196-$G$7*AO196)*COS(Z196))/$G$7</f>
        <v>109.72656458753161</v>
      </c>
      <c r="AQ196" s="8">
        <f t="shared" ref="AQ196:AQ259" si="217">180 - AP196 -0.1468*(1-0.0549*SIN(R196))*SIN($G$7*AP196)/(1-0.0167*SIN($G$7*AO196))</f>
        <v>70.127760807037504</v>
      </c>
      <c r="AR196" s="109">
        <f t="shared" ref="AR196:AR259" si="218">SIN($G$7*AI196)</f>
        <v>-0.14126926534828416</v>
      </c>
      <c r="AS196" s="109">
        <f t="shared" ref="AS196:AS259" si="219">COS($G$7*AI196)*SIN($G$7*$G$3) - TAN($G$7*AG196)*COS($G$7*$G$3)</f>
        <v>0.53173225219658948</v>
      </c>
      <c r="AT196" s="109">
        <f t="shared" ref="AT196:AT259" si="220">IF(OR(AND(AR196*AS196&gt;0), AND(AR196&lt;0,AS196&gt;0)), MOD(ATAN2(AS196,AR196)/$G$7+360,360),  ATAN2(AS196,AR196)/$G$7)</f>
        <v>345.12151128314997</v>
      </c>
      <c r="AU196" s="10">
        <f t="shared" ref="AU196:AU259" si="221" xml:space="preserve"> 385000.56 + (-20905355*COS(Q196) - 3699111*COS(2*S196-Q196) - 2955968*COS(2*S196) - 569925*COS(2*Q196) + (1-0.002516*M196)*48888*COS(R196) - 3149*COS(2*T196)  +246158*COS(2*S196-2*Q196) -(1-0.002516*M196)*152138*COS(2*S196-R196-Q196) -170733*COS(2*S196+Q196) -(1-0.002516*M196)*204586*COS(2*S196-R196) -(1-0.002516*M196)*129620*COS(R196-Q196)  + 108743*COS(S196) +(1-0.002516*M196)*104755*COS(R196+Q196) +10321*COS(2*S196-2*T196) +79661*COS(Q196-2*T196) -34782*COS(4*S196-Q196) -23210*COS(3*Q196)  -21636*COS(4*S196-2*Q196) +(1-0.002516*M196)*24208*COS(2*S196+R196-Q196) +(1-0.002516*M196)*30824*COS(2*S196+R196) -8379*COS(S196-Q196) -(1-0.002516*M196)*16675*COS(S196+R196)  -(1-0.002516*M196)*12831*COS(2*S196-R196+Q196) -10445*COS(2*S196+2*Q196) -11650*COS(4*S196) +14403*COS(2*S196-3*Q196) -(1-0.002516*M196)*7003*COS(R196-2*Q196)  + (1-0.002516*M196)*10056*COS(2*S196-R196-2*Q196) +6322*COS(S196+Q196) -(1-0.002516*M196)*(1-0.002516*M196)*9884*COS(2*S196-2*R196) +(1-0.002516*M196)*5751*COS(R196+2*Q196) -(1-0.002516*M196)*(1-0.002516*M196)*4950*COS(2*S196-2*R196-Q196)  +4130*COS(2*S196+Q196-2*T196) -(1-0.002516*M196)*3958*COS(4*S196-R196-Q196) +3258*COS(3*S196-Q196) +(1-0.002516*M196)*2616*COS(2*S196+R196+Q196) -(1-0.002516*M196)*1897*COS(4*S196-R196-2*Q196)  -(1-0.002516*M196)*(1-0.002516*M196)*2117*COS(2*R196-Q196) +(1-0.002516*M196)*(1-0.002516*M196)*2354*COS(2*S196+2*R196-Q196) -1423*COS(4*S196+Q196) -1117*COS(4*Q196) -(1-0.002516*M196)*1571*COS(4*S196-R196)  -1739*COS(S196-2*Q196) -4421*COS(2*Q196-2*T196) +(1-0.002516*M196)*(1-0.002516*M196)*1165*COS(2*R196+Q196) +8752*COS(2*S196-Q196-2*T196))/1000</f>
        <v>397016.3016892951</v>
      </c>
      <c r="AV196" s="8">
        <f t="shared" ref="AV196:AV259" si="222">60*ATAN(3476/AU196)/$G$7</f>
        <v>30.097762747743715</v>
      </c>
      <c r="AW196" s="12"/>
      <c r="AX196" s="110">
        <f t="shared" ref="AX196:AX259" si="223">ROUND(K196,1)</f>
        <v>165.1</v>
      </c>
      <c r="AY196" s="111">
        <f t="shared" ref="AY196:AY259" si="224">IF(AND(AX196&lt;=180.2,AX196&gt;=179.8),B196, 0)</f>
        <v>0</v>
      </c>
      <c r="AZ196" s="12"/>
      <c r="BA196" s="14">
        <f t="shared" si="179"/>
        <v>59</v>
      </c>
      <c r="BB196" s="112">
        <f t="shared" ref="BB196:BB259" si="225">IF(AND(BA196&gt;=0,BA195&lt;0),B196, 0)</f>
        <v>0</v>
      </c>
      <c r="BC196" s="112">
        <f t="shared" ref="BC196:BC259" si="226">IF(AND(BA196&lt;=0,BA195&gt;=0),B196, 0)</f>
        <v>0</v>
      </c>
      <c r="BD196" s="12"/>
      <c r="BE196" s="111">
        <f t="shared" ref="BE196:BE259" si="227">IF(K196=$BE$1,B196,0)</f>
        <v>0</v>
      </c>
      <c r="BF196" s="12"/>
    </row>
    <row r="197" spans="1:58">
      <c r="A197">
        <f t="shared" si="180"/>
        <v>3</v>
      </c>
      <c r="B197" s="106">
        <v>0.13472222222222199</v>
      </c>
      <c r="C197" s="6">
        <f t="shared" si="181"/>
        <v>3.2333333333333281</v>
      </c>
      <c r="D197" s="7">
        <f t="shared" ref="D197:D260" si="228">$D$3</f>
        <v>16</v>
      </c>
      <c r="E197" s="7">
        <f t="shared" ref="E197:E260" si="229">$E$3</f>
        <v>9</v>
      </c>
      <c r="F197" s="7">
        <f t="shared" ref="F197:F260" si="230">$F$3</f>
        <v>2022</v>
      </c>
      <c r="G197" s="12"/>
      <c r="H197" s="101">
        <f t="shared" si="182"/>
        <v>59.020456290371186</v>
      </c>
      <c r="I197" s="102">
        <f t="shared" si="183"/>
        <v>59.030597939770615</v>
      </c>
      <c r="J197" s="101">
        <f t="shared" si="184"/>
        <v>66.989785674160089</v>
      </c>
      <c r="K197" s="101">
        <f t="shared" si="185"/>
        <v>165.55433795593399</v>
      </c>
      <c r="L197" s="11">
        <f t="shared" si="186"/>
        <v>2459838.6347222221</v>
      </c>
      <c r="M197" s="108">
        <f t="shared" si="187"/>
        <v>0.22706734352421926</v>
      </c>
      <c r="N197" s="11">
        <f t="shared" si="188"/>
        <v>53.293192592915148</v>
      </c>
      <c r="O197" s="5">
        <f t="shared" si="189"/>
        <v>0.16259761722238864</v>
      </c>
      <c r="P197" s="11">
        <f t="shared" si="190"/>
        <v>17992.833213207232</v>
      </c>
      <c r="Q197" s="6">
        <f t="shared" si="191"/>
        <v>2.2906070885666625</v>
      </c>
      <c r="R197" s="13">
        <f t="shared" si="192"/>
        <v>4.3936311880593584</v>
      </c>
      <c r="S197" s="13">
        <f t="shared" si="193"/>
        <v>4.2493532064675525</v>
      </c>
      <c r="T197" s="13">
        <f t="shared" si="194"/>
        <v>0.22112179714291305</v>
      </c>
      <c r="U197" s="13">
        <f t="shared" si="195"/>
        <v>0.30671763439825794</v>
      </c>
      <c r="V197" s="13">
        <f t="shared" si="196"/>
        <v>-8.2775846157921915</v>
      </c>
      <c r="W197" s="8">
        <f t="shared" si="197"/>
        <v>405.53376929391368</v>
      </c>
      <c r="X197" s="13">
        <f t="shared" si="198"/>
        <v>1.1088626765509719</v>
      </c>
      <c r="Y197" s="11">
        <f t="shared" si="199"/>
        <v>63.533151425950805</v>
      </c>
      <c r="Z197" s="13">
        <f t="shared" si="200"/>
        <v>2.9075719214130498E-2</v>
      </c>
      <c r="AA197" s="13">
        <f t="shared" si="201"/>
        <v>0.44549155298942866</v>
      </c>
      <c r="AB197" s="13">
        <f t="shared" si="202"/>
        <v>0.89481401250353576</v>
      </c>
      <c r="AC197" s="13">
        <f t="shared" si="203"/>
        <v>2.9071622630826865E-2</v>
      </c>
      <c r="AD197" s="13">
        <f t="shared" si="204"/>
        <v>0.80943143589176414</v>
      </c>
      <c r="AE197" s="13">
        <f t="shared" si="205"/>
        <v>0.38256767611138304</v>
      </c>
      <c r="AF197" s="13">
        <f t="shared" si="206"/>
        <v>0.9239274718259739</v>
      </c>
      <c r="AG197" s="11">
        <f t="shared" si="207"/>
        <v>22.49282138798544</v>
      </c>
      <c r="AH197" s="13">
        <f t="shared" si="208"/>
        <v>4.0781782330613989</v>
      </c>
      <c r="AI197" s="11">
        <f t="shared" si="209"/>
        <v>352.12051909699414</v>
      </c>
      <c r="AJ197" s="6">
        <f t="shared" si="210"/>
        <v>0.92036863150917003</v>
      </c>
      <c r="AK197" s="13">
        <f t="shared" si="211"/>
        <v>59.486765071832608</v>
      </c>
      <c r="AL197" s="6">
        <f t="shared" si="212"/>
        <v>0.46630878146142096</v>
      </c>
      <c r="AM197" s="6">
        <f t="shared" si="213"/>
        <v>59.020456290371186</v>
      </c>
      <c r="AN197" s="11">
        <f t="shared" si="214"/>
        <v>175.06564195638202</v>
      </c>
      <c r="AO197" s="6">
        <f t="shared" si="215"/>
        <v>173.26058185954128</v>
      </c>
      <c r="AP197" s="6">
        <f t="shared" si="216"/>
        <v>109.71874659305672</v>
      </c>
      <c r="AQ197" s="8">
        <f t="shared" si="217"/>
        <v>70.135571675522073</v>
      </c>
      <c r="AR197" s="109">
        <f t="shared" si="218"/>
        <v>-0.13708981023482261</v>
      </c>
      <c r="AS197" s="109">
        <f t="shared" si="219"/>
        <v>0.53216849220773477</v>
      </c>
      <c r="AT197" s="109">
        <f t="shared" si="220"/>
        <v>345.55433795593399</v>
      </c>
      <c r="AU197" s="10">
        <f t="shared" si="221"/>
        <v>397019.18572241359</v>
      </c>
      <c r="AV197" s="8">
        <f t="shared" si="222"/>
        <v>30.09754412226647</v>
      </c>
      <c r="AW197" s="12"/>
      <c r="AX197" s="110">
        <f t="shared" si="223"/>
        <v>165.6</v>
      </c>
      <c r="AY197" s="111">
        <f t="shared" si="224"/>
        <v>0</v>
      </c>
      <c r="AZ197" s="12"/>
      <c r="BA197" s="14">
        <f t="shared" ref="BA197:BA260" si="231">ROUND(I197,1)</f>
        <v>59</v>
      </c>
      <c r="BB197" s="112">
        <f t="shared" si="225"/>
        <v>0</v>
      </c>
      <c r="BC197" s="112">
        <f t="shared" si="226"/>
        <v>0</v>
      </c>
      <c r="BD197" s="12"/>
      <c r="BE197" s="111">
        <f t="shared" si="227"/>
        <v>0</v>
      </c>
      <c r="BF197" s="12"/>
    </row>
    <row r="198" spans="1:58">
      <c r="A198">
        <f t="shared" si="180"/>
        <v>3</v>
      </c>
      <c r="B198" s="106">
        <v>0.13541666666666699</v>
      </c>
      <c r="C198" s="6">
        <f t="shared" si="181"/>
        <v>3.250000000000008</v>
      </c>
      <c r="D198" s="7">
        <f t="shared" si="228"/>
        <v>16</v>
      </c>
      <c r="E198" s="7">
        <f t="shared" si="229"/>
        <v>9</v>
      </c>
      <c r="F198" s="7">
        <f t="shared" si="230"/>
        <v>2022</v>
      </c>
      <c r="G198" s="12"/>
      <c r="H198" s="101">
        <f t="shared" si="182"/>
        <v>59.05956430772995</v>
      </c>
      <c r="I198" s="102">
        <f t="shared" si="183"/>
        <v>59.069690269662438</v>
      </c>
      <c r="J198" s="101">
        <f t="shared" si="184"/>
        <v>66.983374922284071</v>
      </c>
      <c r="K198" s="101">
        <f t="shared" si="185"/>
        <v>165.98803644421338</v>
      </c>
      <c r="L198" s="11">
        <f t="shared" si="186"/>
        <v>2459838.6354166665</v>
      </c>
      <c r="M198" s="108">
        <f t="shared" si="187"/>
        <v>0.2270673625370708</v>
      </c>
      <c r="N198" s="11">
        <f t="shared" si="188"/>
        <v>53.543877055402845</v>
      </c>
      <c r="O198" s="5">
        <f t="shared" si="189"/>
        <v>0.16262303465231298</v>
      </c>
      <c r="P198" s="11">
        <f t="shared" si="190"/>
        <v>17990.459841027856</v>
      </c>
      <c r="Q198" s="6">
        <f t="shared" si="191"/>
        <v>2.2907654407401661</v>
      </c>
      <c r="R198" s="13">
        <f t="shared" si="192"/>
        <v>4.3936431338710564</v>
      </c>
      <c r="S198" s="13">
        <f t="shared" si="193"/>
        <v>4.2495009625075415</v>
      </c>
      <c r="T198" s="13">
        <f t="shared" si="194"/>
        <v>0.2212821413829657</v>
      </c>
      <c r="U198" s="13">
        <f t="shared" si="195"/>
        <v>0.30686704127074654</v>
      </c>
      <c r="V198" s="13">
        <f t="shared" si="196"/>
        <v>-8.2777197836321168</v>
      </c>
      <c r="W198" s="8">
        <f t="shared" si="197"/>
        <v>405.49667937829031</v>
      </c>
      <c r="X198" s="13">
        <f t="shared" si="198"/>
        <v>1.1090108725401895</v>
      </c>
      <c r="Y198" s="11">
        <f t="shared" si="199"/>
        <v>63.54164243067374</v>
      </c>
      <c r="Z198" s="13">
        <f t="shared" si="200"/>
        <v>2.9088327887905444E-2</v>
      </c>
      <c r="AA198" s="13">
        <f t="shared" si="201"/>
        <v>0.44535877689740999</v>
      </c>
      <c r="AB198" s="13">
        <f t="shared" si="202"/>
        <v>0.89487969450647098</v>
      </c>
      <c r="AC198" s="13">
        <f t="shared" si="203"/>
        <v>2.9084225972995741E-2</v>
      </c>
      <c r="AD198" s="13">
        <f t="shared" si="204"/>
        <v>0.80948668656780198</v>
      </c>
      <c r="AE198" s="13">
        <f t="shared" si="205"/>
        <v>0.38260536340977264</v>
      </c>
      <c r="AF198" s="13">
        <f t="shared" si="206"/>
        <v>0.92391186586712681</v>
      </c>
      <c r="AG198" s="11">
        <f t="shared" si="207"/>
        <v>22.495158520975981</v>
      </c>
      <c r="AH198" s="13">
        <f t="shared" si="208"/>
        <v>4.0787692807734981</v>
      </c>
      <c r="AI198" s="11">
        <f t="shared" si="209"/>
        <v>352.36233784380039</v>
      </c>
      <c r="AJ198" s="6">
        <f t="shared" si="210"/>
        <v>0.92036205473423749</v>
      </c>
      <c r="AK198" s="13">
        <f t="shared" si="211"/>
        <v>59.52533699072373</v>
      </c>
      <c r="AL198" s="6">
        <f t="shared" si="212"/>
        <v>0.46577268299377728</v>
      </c>
      <c r="AM198" s="6">
        <f t="shared" si="213"/>
        <v>59.05956430772995</v>
      </c>
      <c r="AN198" s="11">
        <f t="shared" si="214"/>
        <v>175.06632643367811</v>
      </c>
      <c r="AO198" s="6">
        <f t="shared" si="215"/>
        <v>173.26125879861857</v>
      </c>
      <c r="AP198" s="6">
        <f t="shared" si="216"/>
        <v>109.71092872523235</v>
      </c>
      <c r="AQ198" s="8">
        <f t="shared" si="217"/>
        <v>70.143382420184977</v>
      </c>
      <c r="AR198" s="109">
        <f t="shared" si="218"/>
        <v>-0.13290791598967064</v>
      </c>
      <c r="AS198" s="109">
        <f t="shared" si="219"/>
        <v>0.53259075769110409</v>
      </c>
      <c r="AT198" s="109">
        <f t="shared" si="220"/>
        <v>345.98803644421338</v>
      </c>
      <c r="AU198" s="10">
        <f t="shared" si="221"/>
        <v>397022.06930392492</v>
      </c>
      <c r="AV198" s="8">
        <f t="shared" si="222"/>
        <v>30.097325534198781</v>
      </c>
      <c r="AW198" s="12"/>
      <c r="AX198" s="110">
        <f t="shared" si="223"/>
        <v>166</v>
      </c>
      <c r="AY198" s="111">
        <f t="shared" si="224"/>
        <v>0</v>
      </c>
      <c r="AZ198" s="12"/>
      <c r="BA198" s="14">
        <f t="shared" si="231"/>
        <v>59.1</v>
      </c>
      <c r="BB198" s="112">
        <f t="shared" si="225"/>
        <v>0</v>
      </c>
      <c r="BC198" s="112">
        <f t="shared" si="226"/>
        <v>0</v>
      </c>
      <c r="BD198" s="12"/>
      <c r="BE198" s="111">
        <f t="shared" si="227"/>
        <v>0</v>
      </c>
      <c r="BF198" s="12"/>
    </row>
    <row r="199" spans="1:58">
      <c r="A199">
        <f t="shared" si="180"/>
        <v>3</v>
      </c>
      <c r="B199" s="106">
        <v>0.13611111111111099</v>
      </c>
      <c r="C199" s="6">
        <f t="shared" si="181"/>
        <v>3.2666666666666639</v>
      </c>
      <c r="D199" s="7">
        <f t="shared" si="228"/>
        <v>16</v>
      </c>
      <c r="E199" s="7">
        <f t="shared" si="229"/>
        <v>9</v>
      </c>
      <c r="F199" s="7">
        <f t="shared" si="230"/>
        <v>2022</v>
      </c>
      <c r="G199" s="12"/>
      <c r="H199" s="101">
        <f t="shared" si="182"/>
        <v>59.097574189364359</v>
      </c>
      <c r="I199" s="102">
        <f t="shared" si="183"/>
        <v>59.107684916469559</v>
      </c>
      <c r="J199" s="101">
        <f t="shared" si="184"/>
        <v>66.976963956386726</v>
      </c>
      <c r="K199" s="101">
        <f t="shared" si="185"/>
        <v>166.42258571758833</v>
      </c>
      <c r="L199" s="11">
        <f t="shared" si="186"/>
        <v>2459838.6361111109</v>
      </c>
      <c r="M199" s="108">
        <f t="shared" si="187"/>
        <v>0.22706738154992237</v>
      </c>
      <c r="N199" s="11">
        <f t="shared" si="188"/>
        <v>53.794561517890543</v>
      </c>
      <c r="O199" s="5">
        <f t="shared" si="189"/>
        <v>0.16264845208229417</v>
      </c>
      <c r="P199" s="11">
        <f t="shared" si="190"/>
        <v>17988.086025677549</v>
      </c>
      <c r="Q199" s="6">
        <f t="shared" si="191"/>
        <v>2.2909237929140271</v>
      </c>
      <c r="R199" s="13">
        <f t="shared" si="192"/>
        <v>4.3936550796827545</v>
      </c>
      <c r="S199" s="13">
        <f t="shared" si="193"/>
        <v>4.2496487185475313</v>
      </c>
      <c r="T199" s="13">
        <f t="shared" si="194"/>
        <v>0.22144248562301833</v>
      </c>
      <c r="U199" s="13">
        <f t="shared" si="195"/>
        <v>0.30701644590706523</v>
      </c>
      <c r="V199" s="13">
        <f t="shared" si="196"/>
        <v>-8.2778549514720439</v>
      </c>
      <c r="W199" s="8">
        <f t="shared" si="197"/>
        <v>405.45958396123018</v>
      </c>
      <c r="X199" s="13">
        <f t="shared" si="198"/>
        <v>1.109159066381211</v>
      </c>
      <c r="Y199" s="11">
        <f t="shared" si="199"/>
        <v>63.550133312314102</v>
      </c>
      <c r="Z199" s="13">
        <f t="shared" si="200"/>
        <v>2.9100935738179179E-2</v>
      </c>
      <c r="AA199" s="13">
        <f t="shared" si="201"/>
        <v>0.44522599298409377</v>
      </c>
      <c r="AB199" s="13">
        <f t="shared" si="202"/>
        <v>0.89494535573033918</v>
      </c>
      <c r="AC199" s="13">
        <f t="shared" si="203"/>
        <v>2.9096828487388308E-2</v>
      </c>
      <c r="AD199" s="13">
        <f t="shared" si="204"/>
        <v>0.80954191850822588</v>
      </c>
      <c r="AE199" s="13">
        <f t="shared" si="205"/>
        <v>0.38264304168421637</v>
      </c>
      <c r="AF199" s="13">
        <f t="shared" si="206"/>
        <v>0.92389626184472196</v>
      </c>
      <c r="AG199" s="11">
        <f t="shared" si="207"/>
        <v>22.497495133822618</v>
      </c>
      <c r="AH199" s="13">
        <f t="shared" si="208"/>
        <v>4.0793603394445688</v>
      </c>
      <c r="AI199" s="11">
        <f t="shared" si="209"/>
        <v>352.604156426222</v>
      </c>
      <c r="AJ199" s="6">
        <f t="shared" si="210"/>
        <v>0.92035547914876448</v>
      </c>
      <c r="AK199" s="13">
        <f t="shared" si="211"/>
        <v>59.562825543517313</v>
      </c>
      <c r="AL199" s="6">
        <f t="shared" si="212"/>
        <v>0.4652513541529511</v>
      </c>
      <c r="AM199" s="6">
        <f t="shared" si="213"/>
        <v>59.097574189364359</v>
      </c>
      <c r="AN199" s="11">
        <f t="shared" si="214"/>
        <v>175.06701091097239</v>
      </c>
      <c r="AO199" s="6">
        <f t="shared" si="215"/>
        <v>173.26193573794637</v>
      </c>
      <c r="AP199" s="6">
        <f t="shared" si="216"/>
        <v>109.70311098401285</v>
      </c>
      <c r="AQ199" s="8">
        <f t="shared" si="217"/>
        <v>70.151193041071821</v>
      </c>
      <c r="AR199" s="109">
        <f t="shared" si="218"/>
        <v>-0.12872365711759515</v>
      </c>
      <c r="AS199" s="109">
        <f t="shared" si="219"/>
        <v>0.53299904063417758</v>
      </c>
      <c r="AT199" s="109">
        <f t="shared" si="220"/>
        <v>346.42258571758833</v>
      </c>
      <c r="AU199" s="10">
        <f t="shared" si="221"/>
        <v>397024.95243374933</v>
      </c>
      <c r="AV199" s="8">
        <f t="shared" si="222"/>
        <v>30.097106983545142</v>
      </c>
      <c r="AW199" s="12"/>
      <c r="AX199" s="110">
        <f t="shared" si="223"/>
        <v>166.4</v>
      </c>
      <c r="AY199" s="111">
        <f t="shared" si="224"/>
        <v>0</v>
      </c>
      <c r="AZ199" s="12"/>
      <c r="BA199" s="14">
        <f t="shared" si="231"/>
        <v>59.1</v>
      </c>
      <c r="BB199" s="112">
        <f t="shared" si="225"/>
        <v>0</v>
      </c>
      <c r="BC199" s="112">
        <f t="shared" si="226"/>
        <v>0</v>
      </c>
      <c r="BD199" s="12"/>
      <c r="BE199" s="111">
        <f t="shared" si="227"/>
        <v>0</v>
      </c>
      <c r="BF199" s="12"/>
    </row>
    <row r="200" spans="1:58">
      <c r="A200">
        <f t="shared" si="180"/>
        <v>3</v>
      </c>
      <c r="B200" s="106">
        <v>0.13680555555555601</v>
      </c>
      <c r="C200" s="6">
        <f t="shared" si="181"/>
        <v>3.2833333333333443</v>
      </c>
      <c r="D200" s="7">
        <f t="shared" si="228"/>
        <v>16</v>
      </c>
      <c r="E200" s="7">
        <f t="shared" si="229"/>
        <v>9</v>
      </c>
      <c r="F200" s="7">
        <f t="shared" si="230"/>
        <v>2022</v>
      </c>
      <c r="G200" s="12"/>
      <c r="H200" s="101">
        <f t="shared" si="182"/>
        <v>59.134481710418214</v>
      </c>
      <c r="I200" s="102">
        <f t="shared" si="183"/>
        <v>59.144577655963595</v>
      </c>
      <c r="J200" s="101">
        <f t="shared" si="184"/>
        <v>66.970552772297879</v>
      </c>
      <c r="K200" s="101">
        <f t="shared" si="185"/>
        <v>166.85796468064774</v>
      </c>
      <c r="L200" s="11">
        <f t="shared" si="186"/>
        <v>2459838.6368055558</v>
      </c>
      <c r="M200" s="108">
        <f t="shared" si="187"/>
        <v>0.22706740056278668</v>
      </c>
      <c r="N200" s="11">
        <f t="shared" si="188"/>
        <v>54.045246148481965</v>
      </c>
      <c r="O200" s="5">
        <f t="shared" si="189"/>
        <v>0.16267386952932839</v>
      </c>
      <c r="P200" s="11">
        <f t="shared" si="190"/>
        <v>17985.711765678567</v>
      </c>
      <c r="Q200" s="6">
        <f t="shared" si="191"/>
        <v>2.2910821451939638</v>
      </c>
      <c r="R200" s="13">
        <f t="shared" si="192"/>
        <v>4.3936670255024666</v>
      </c>
      <c r="S200" s="13">
        <f t="shared" si="193"/>
        <v>4.2497964746864536</v>
      </c>
      <c r="T200" s="13">
        <f t="shared" si="194"/>
        <v>0.22160282997057543</v>
      </c>
      <c r="U200" s="13">
        <f t="shared" si="195"/>
        <v>0.30716584840787609</v>
      </c>
      <c r="V200" s="13">
        <f t="shared" si="196"/>
        <v>-8.2779901194023324</v>
      </c>
      <c r="W200" s="8">
        <f t="shared" si="197"/>
        <v>405.42248301888412</v>
      </c>
      <c r="X200" s="13">
        <f t="shared" si="198"/>
        <v>1.1093072581736623</v>
      </c>
      <c r="Y200" s="11">
        <f t="shared" si="199"/>
        <v>63.558624076580038</v>
      </c>
      <c r="Z200" s="13">
        <f t="shared" si="200"/>
        <v>2.9113542773192988E-2</v>
      </c>
      <c r="AA200" s="13">
        <f t="shared" si="201"/>
        <v>0.44509320116362094</v>
      </c>
      <c r="AB200" s="13">
        <f t="shared" si="202"/>
        <v>0.89501099621869773</v>
      </c>
      <c r="AC200" s="13">
        <f t="shared" si="203"/>
        <v>2.9109430182241262E-2</v>
      </c>
      <c r="AD200" s="13">
        <f t="shared" si="204"/>
        <v>0.80959713174972348</v>
      </c>
      <c r="AE200" s="13">
        <f t="shared" si="205"/>
        <v>0.38268071095959544</v>
      </c>
      <c r="AF200" s="13">
        <f t="shared" si="206"/>
        <v>0.92388065974965539</v>
      </c>
      <c r="AG200" s="11">
        <f t="shared" si="207"/>
        <v>22.499831228045913</v>
      </c>
      <c r="AH200" s="13">
        <f t="shared" si="208"/>
        <v>4.0799514094697429</v>
      </c>
      <c r="AI200" s="11">
        <f t="shared" si="209"/>
        <v>352.84597500643582</v>
      </c>
      <c r="AJ200" s="6">
        <f t="shared" si="210"/>
        <v>0.92034890474849762</v>
      </c>
      <c r="AK200" s="13">
        <f t="shared" si="211"/>
        <v>59.599226579912198</v>
      </c>
      <c r="AL200" s="6">
        <f t="shared" si="212"/>
        <v>0.46474486949398441</v>
      </c>
      <c r="AM200" s="6">
        <f t="shared" si="213"/>
        <v>59.134481710418214</v>
      </c>
      <c r="AN200" s="11">
        <f t="shared" si="214"/>
        <v>175.06769538872868</v>
      </c>
      <c r="AO200" s="6">
        <f t="shared" si="215"/>
        <v>173.26261267798344</v>
      </c>
      <c r="AP200" s="6">
        <f t="shared" si="216"/>
        <v>109.69529336414976</v>
      </c>
      <c r="AQ200" s="8">
        <f t="shared" si="217"/>
        <v>70.15900354342628</v>
      </c>
      <c r="AR200" s="109">
        <f t="shared" si="218"/>
        <v>-0.12453710534844258</v>
      </c>
      <c r="AS200" s="109">
        <f t="shared" si="219"/>
        <v>0.53339333353438123</v>
      </c>
      <c r="AT200" s="109">
        <f t="shared" si="220"/>
        <v>346.85796468064774</v>
      </c>
      <c r="AU200" s="10">
        <f t="shared" si="221"/>
        <v>397027.8351137244</v>
      </c>
      <c r="AV200" s="8">
        <f t="shared" si="222"/>
        <v>30.096888470164707</v>
      </c>
      <c r="AW200" s="12"/>
      <c r="AX200" s="110">
        <f t="shared" si="223"/>
        <v>166.9</v>
      </c>
      <c r="AY200" s="111">
        <f t="shared" si="224"/>
        <v>0</v>
      </c>
      <c r="AZ200" s="12"/>
      <c r="BA200" s="14">
        <f t="shared" si="231"/>
        <v>59.1</v>
      </c>
      <c r="BB200" s="112">
        <f t="shared" si="225"/>
        <v>0</v>
      </c>
      <c r="BC200" s="112">
        <f t="shared" si="226"/>
        <v>0</v>
      </c>
      <c r="BD200" s="12"/>
      <c r="BE200" s="111">
        <f t="shared" si="227"/>
        <v>0</v>
      </c>
      <c r="BF200" s="12"/>
    </row>
    <row r="201" spans="1:58">
      <c r="A201">
        <f t="shared" si="180"/>
        <v>3</v>
      </c>
      <c r="B201" s="106">
        <v>0.13750000000000001</v>
      </c>
      <c r="C201" s="6">
        <f t="shared" si="181"/>
        <v>3.3000000000000003</v>
      </c>
      <c r="D201" s="7">
        <f t="shared" si="228"/>
        <v>16</v>
      </c>
      <c r="E201" s="7">
        <f t="shared" si="229"/>
        <v>9</v>
      </c>
      <c r="F201" s="7">
        <f t="shared" si="230"/>
        <v>2022</v>
      </c>
      <c r="G201" s="12"/>
      <c r="H201" s="101">
        <f t="shared" si="182"/>
        <v>59.170282678712759</v>
      </c>
      <c r="I201" s="102">
        <f t="shared" si="183"/>
        <v>59.180364296610122</v>
      </c>
      <c r="J201" s="101">
        <f t="shared" si="184"/>
        <v>66.964141378745111</v>
      </c>
      <c r="K201" s="101">
        <f t="shared" si="185"/>
        <v>167.29415101010045</v>
      </c>
      <c r="L201" s="11">
        <f t="shared" si="186"/>
        <v>2459838.6375000002</v>
      </c>
      <c r="M201" s="108">
        <f t="shared" si="187"/>
        <v>0.22706741957563822</v>
      </c>
      <c r="N201" s="11">
        <f t="shared" si="188"/>
        <v>54.295930610969663</v>
      </c>
      <c r="O201" s="5">
        <f t="shared" si="189"/>
        <v>0.16269928695925273</v>
      </c>
      <c r="P201" s="11">
        <f t="shared" si="190"/>
        <v>17983.337064316864</v>
      </c>
      <c r="Q201" s="6">
        <f t="shared" si="191"/>
        <v>2.2912404973678244</v>
      </c>
      <c r="R201" s="13">
        <f t="shared" si="192"/>
        <v>4.3936789713141646</v>
      </c>
      <c r="S201" s="13">
        <f t="shared" si="193"/>
        <v>4.2499442307260855</v>
      </c>
      <c r="T201" s="13">
        <f t="shared" si="194"/>
        <v>0.22176317421027092</v>
      </c>
      <c r="U201" s="13">
        <f t="shared" si="195"/>
        <v>0.30731524857292014</v>
      </c>
      <c r="V201" s="13">
        <f t="shared" si="196"/>
        <v>-8.2781252872419007</v>
      </c>
      <c r="W201" s="8">
        <f t="shared" si="197"/>
        <v>405.38537660191355</v>
      </c>
      <c r="X201" s="13">
        <f t="shared" si="198"/>
        <v>1.1094554477188221</v>
      </c>
      <c r="Y201" s="11">
        <f t="shared" si="199"/>
        <v>63.567114712085662</v>
      </c>
      <c r="Z201" s="13">
        <f t="shared" si="200"/>
        <v>2.912614897579471E-2</v>
      </c>
      <c r="AA201" s="13">
        <f t="shared" si="201"/>
        <v>0.44496040161747913</v>
      </c>
      <c r="AB201" s="13">
        <f t="shared" si="202"/>
        <v>0.89507661588296061</v>
      </c>
      <c r="AC201" s="13">
        <f t="shared" si="203"/>
        <v>2.912203104040861E-2</v>
      </c>
      <c r="AD201" s="13">
        <f t="shared" si="204"/>
        <v>0.80965232621783667</v>
      </c>
      <c r="AE201" s="13">
        <f t="shared" si="205"/>
        <v>0.38271837118494506</v>
      </c>
      <c r="AF201" s="13">
        <f t="shared" si="206"/>
        <v>0.92386505960423815</v>
      </c>
      <c r="AG201" s="11">
        <f t="shared" si="207"/>
        <v>22.502166800462771</v>
      </c>
      <c r="AH201" s="13">
        <f t="shared" si="208"/>
        <v>4.0805424900541842</v>
      </c>
      <c r="AI201" s="11">
        <f t="shared" si="209"/>
        <v>353.0877932601569</v>
      </c>
      <c r="AJ201" s="6">
        <f t="shared" si="210"/>
        <v>0.92034233154238532</v>
      </c>
      <c r="AK201" s="13">
        <f t="shared" si="211"/>
        <v>59.634535981396404</v>
      </c>
      <c r="AL201" s="6">
        <f t="shared" si="212"/>
        <v>0.46425330268364201</v>
      </c>
      <c r="AM201" s="6">
        <f t="shared" si="213"/>
        <v>59.170282678712759</v>
      </c>
      <c r="AN201" s="11">
        <f t="shared" si="214"/>
        <v>175.06837986602113</v>
      </c>
      <c r="AO201" s="6">
        <f t="shared" si="215"/>
        <v>173.26328961781402</v>
      </c>
      <c r="AP201" s="6">
        <f t="shared" si="216"/>
        <v>109.68747587612174</v>
      </c>
      <c r="AQ201" s="8">
        <f t="shared" si="217"/>
        <v>70.166813916779262</v>
      </c>
      <c r="AR201" s="109">
        <f t="shared" si="218"/>
        <v>-0.12034834087539911</v>
      </c>
      <c r="AS201" s="109">
        <f t="shared" si="219"/>
        <v>0.53377362835001807</v>
      </c>
      <c r="AT201" s="109">
        <f t="shared" si="220"/>
        <v>347.29415101010045</v>
      </c>
      <c r="AU201" s="10">
        <f t="shared" si="221"/>
        <v>397030.71733989863</v>
      </c>
      <c r="AV201" s="8">
        <f t="shared" si="222"/>
        <v>30.096669994355437</v>
      </c>
      <c r="AW201" s="12"/>
      <c r="AX201" s="110">
        <f t="shared" si="223"/>
        <v>167.3</v>
      </c>
      <c r="AY201" s="111">
        <f t="shared" si="224"/>
        <v>0</v>
      </c>
      <c r="AZ201" s="12"/>
      <c r="BA201" s="14">
        <f t="shared" si="231"/>
        <v>59.2</v>
      </c>
      <c r="BB201" s="112">
        <f t="shared" si="225"/>
        <v>0</v>
      </c>
      <c r="BC201" s="112">
        <f t="shared" si="226"/>
        <v>0</v>
      </c>
      <c r="BD201" s="12"/>
      <c r="BE201" s="111">
        <f t="shared" si="227"/>
        <v>0</v>
      </c>
      <c r="BF201" s="12"/>
    </row>
    <row r="202" spans="1:58">
      <c r="A202">
        <f t="shared" si="180"/>
        <v>3</v>
      </c>
      <c r="B202" s="106">
        <v>0.13819444444444401</v>
      </c>
      <c r="C202" s="6">
        <f t="shared" si="181"/>
        <v>3.3166666666666562</v>
      </c>
      <c r="D202" s="7">
        <f t="shared" si="228"/>
        <v>16</v>
      </c>
      <c r="E202" s="7">
        <f t="shared" si="229"/>
        <v>9</v>
      </c>
      <c r="F202" s="7">
        <f t="shared" si="230"/>
        <v>2022</v>
      </c>
      <c r="G202" s="12"/>
      <c r="H202" s="101">
        <f t="shared" si="182"/>
        <v>59.2049730853158</v>
      </c>
      <c r="I202" s="102">
        <f t="shared" si="183"/>
        <v>59.215040830077683</v>
      </c>
      <c r="J202" s="101">
        <f t="shared" si="184"/>
        <v>66.957729771530055</v>
      </c>
      <c r="K202" s="101">
        <f t="shared" si="185"/>
        <v>167.73112291228955</v>
      </c>
      <c r="L202" s="11">
        <f t="shared" si="186"/>
        <v>2459838.6381944446</v>
      </c>
      <c r="M202" s="108">
        <f t="shared" si="187"/>
        <v>0.2270674385884898</v>
      </c>
      <c r="N202" s="11">
        <f t="shared" si="188"/>
        <v>54.546615072991699</v>
      </c>
      <c r="O202" s="5">
        <f t="shared" si="189"/>
        <v>0.16272470438917708</v>
      </c>
      <c r="P202" s="11">
        <f t="shared" si="190"/>
        <v>17980.961920111535</v>
      </c>
      <c r="Q202" s="6">
        <f t="shared" si="191"/>
        <v>2.2913988495416855</v>
      </c>
      <c r="R202" s="13">
        <f t="shared" si="192"/>
        <v>4.3936909171258627</v>
      </c>
      <c r="S202" s="13">
        <f t="shared" si="193"/>
        <v>4.2500919867660745</v>
      </c>
      <c r="T202" s="13">
        <f t="shared" si="194"/>
        <v>0.22192351845032354</v>
      </c>
      <c r="U202" s="13">
        <f t="shared" si="195"/>
        <v>0.30746464650356109</v>
      </c>
      <c r="V202" s="13">
        <f t="shared" si="196"/>
        <v>-8.278260455081826</v>
      </c>
      <c r="W202" s="8">
        <f t="shared" si="197"/>
        <v>405.34826468626483</v>
      </c>
      <c r="X202" s="13">
        <f t="shared" si="198"/>
        <v>1.1096036351170158</v>
      </c>
      <c r="Y202" s="11">
        <f t="shared" si="199"/>
        <v>63.575605224579185</v>
      </c>
      <c r="Z202" s="13">
        <f t="shared" si="200"/>
        <v>2.9138754354285142E-2</v>
      </c>
      <c r="AA202" s="13">
        <f t="shared" si="201"/>
        <v>0.44482759425918872</v>
      </c>
      <c r="AB202" s="13">
        <f t="shared" si="202"/>
        <v>0.89514221476700939</v>
      </c>
      <c r="AC202" s="13">
        <f t="shared" si="203"/>
        <v>2.9134631070186538E-2</v>
      </c>
      <c r="AD202" s="13">
        <f t="shared" si="204"/>
        <v>0.80970750194952712</v>
      </c>
      <c r="AE202" s="13">
        <f t="shared" si="205"/>
        <v>0.38275602238532996</v>
      </c>
      <c r="AF202" s="13">
        <f t="shared" si="206"/>
        <v>0.92384946139929136</v>
      </c>
      <c r="AG202" s="11">
        <f t="shared" si="207"/>
        <v>22.504501852605117</v>
      </c>
      <c r="AH202" s="13">
        <f t="shared" si="208"/>
        <v>4.0811335815958039</v>
      </c>
      <c r="AI202" s="11">
        <f t="shared" si="209"/>
        <v>353.32961134905463</v>
      </c>
      <c r="AJ202" s="6">
        <f t="shared" si="210"/>
        <v>0.92033575952615432</v>
      </c>
      <c r="AK202" s="13">
        <f t="shared" si="211"/>
        <v>59.668749809743758</v>
      </c>
      <c r="AL202" s="6">
        <f t="shared" si="212"/>
        <v>0.46377672442795542</v>
      </c>
      <c r="AM202" s="6">
        <f t="shared" si="213"/>
        <v>59.2049730853158</v>
      </c>
      <c r="AN202" s="11">
        <f t="shared" si="214"/>
        <v>175.06906434331904</v>
      </c>
      <c r="AO202" s="6">
        <f t="shared" si="215"/>
        <v>173.26396655790239</v>
      </c>
      <c r="AP202" s="6">
        <f t="shared" si="216"/>
        <v>109.67965851464574</v>
      </c>
      <c r="AQ202" s="8">
        <f t="shared" si="217"/>
        <v>70.174624166408989</v>
      </c>
      <c r="AR202" s="109">
        <f t="shared" si="218"/>
        <v>-0.11615743551837054</v>
      </c>
      <c r="AS202" s="109">
        <f t="shared" si="219"/>
        <v>0.53413991808572958</v>
      </c>
      <c r="AT202" s="109">
        <f t="shared" si="220"/>
        <v>347.73112291228955</v>
      </c>
      <c r="AU202" s="10">
        <f t="shared" si="221"/>
        <v>397033.5991141182</v>
      </c>
      <c r="AV202" s="8">
        <f t="shared" si="222"/>
        <v>30.096451555975829</v>
      </c>
      <c r="AW202" s="12"/>
      <c r="AX202" s="110">
        <f t="shared" si="223"/>
        <v>167.7</v>
      </c>
      <c r="AY202" s="111">
        <f t="shared" si="224"/>
        <v>0</v>
      </c>
      <c r="AZ202" s="12"/>
      <c r="BA202" s="14">
        <f t="shared" si="231"/>
        <v>59.2</v>
      </c>
      <c r="BB202" s="112">
        <f t="shared" si="225"/>
        <v>0</v>
      </c>
      <c r="BC202" s="112">
        <f t="shared" si="226"/>
        <v>0</v>
      </c>
      <c r="BD202" s="12"/>
      <c r="BE202" s="111">
        <f t="shared" si="227"/>
        <v>0</v>
      </c>
      <c r="BF202" s="12"/>
    </row>
    <row r="203" spans="1:58">
      <c r="A203">
        <f t="shared" si="180"/>
        <v>3</v>
      </c>
      <c r="B203" s="106">
        <v>0.13888888888888901</v>
      </c>
      <c r="C203" s="6">
        <f t="shared" si="181"/>
        <v>3.3333333333333361</v>
      </c>
      <c r="D203" s="7">
        <f t="shared" si="228"/>
        <v>16</v>
      </c>
      <c r="E203" s="7">
        <f t="shared" si="229"/>
        <v>9</v>
      </c>
      <c r="F203" s="7">
        <f t="shared" si="230"/>
        <v>2022</v>
      </c>
      <c r="G203" s="12"/>
      <c r="H203" s="101">
        <f t="shared" si="182"/>
        <v>59.238549007116887</v>
      </c>
      <c r="I203" s="102">
        <f t="shared" si="183"/>
        <v>59.248603333852238</v>
      </c>
      <c r="J203" s="101">
        <f t="shared" si="184"/>
        <v>66.951317950756888</v>
      </c>
      <c r="K203" s="101">
        <f t="shared" si="185"/>
        <v>168.16885796650411</v>
      </c>
      <c r="L203" s="11">
        <f t="shared" si="186"/>
        <v>2459838.638888889</v>
      </c>
      <c r="M203" s="108">
        <f t="shared" si="187"/>
        <v>0.22706745760134134</v>
      </c>
      <c r="N203" s="11">
        <f t="shared" si="188"/>
        <v>54.797299535479397</v>
      </c>
      <c r="O203" s="5">
        <f t="shared" si="189"/>
        <v>0.16275012181910142</v>
      </c>
      <c r="P203" s="11">
        <f t="shared" si="190"/>
        <v>17978.586333174037</v>
      </c>
      <c r="Q203" s="6">
        <f t="shared" si="191"/>
        <v>2.2915572017151891</v>
      </c>
      <c r="R203" s="13">
        <f t="shared" si="192"/>
        <v>4.3937028629375616</v>
      </c>
      <c r="S203" s="13">
        <f t="shared" si="193"/>
        <v>4.2502397428060643</v>
      </c>
      <c r="T203" s="13">
        <f t="shared" si="194"/>
        <v>0.22208386269037617</v>
      </c>
      <c r="U203" s="13">
        <f t="shared" si="195"/>
        <v>0.30761404219992128</v>
      </c>
      <c r="V203" s="13">
        <f t="shared" si="196"/>
        <v>-8.278395622921753</v>
      </c>
      <c r="W203" s="8">
        <f t="shared" si="197"/>
        <v>405.31114727299428</v>
      </c>
      <c r="X203" s="13">
        <f t="shared" si="198"/>
        <v>1.1097518203687828</v>
      </c>
      <c r="Y203" s="11">
        <f t="shared" si="199"/>
        <v>63.584095614091524</v>
      </c>
      <c r="Z203" s="13">
        <f t="shared" si="200"/>
        <v>2.9151358908421725E-2</v>
      </c>
      <c r="AA203" s="13">
        <f t="shared" si="201"/>
        <v>0.44469477909168348</v>
      </c>
      <c r="AB203" s="13">
        <f t="shared" si="202"/>
        <v>0.89520779287052055</v>
      </c>
      <c r="AC203" s="13">
        <f t="shared" si="203"/>
        <v>2.9147230271331499E-2</v>
      </c>
      <c r="AD203" s="13">
        <f t="shared" si="204"/>
        <v>0.80976265894459487</v>
      </c>
      <c r="AE203" s="13">
        <f t="shared" si="205"/>
        <v>0.38279366456039809</v>
      </c>
      <c r="AF203" s="13">
        <f t="shared" si="206"/>
        <v>0.92383386513616261</v>
      </c>
      <c r="AG203" s="11">
        <f t="shared" si="207"/>
        <v>22.506836384428642</v>
      </c>
      <c r="AH203" s="13">
        <f t="shared" si="208"/>
        <v>4.0817246840945547</v>
      </c>
      <c r="AI203" s="11">
        <f t="shared" si="209"/>
        <v>353.57142927406107</v>
      </c>
      <c r="AJ203" s="6">
        <f t="shared" si="210"/>
        <v>0.92032918869995772</v>
      </c>
      <c r="AK203" s="13">
        <f t="shared" si="211"/>
        <v>59.701864210919872</v>
      </c>
      <c r="AL203" s="6">
        <f t="shared" si="212"/>
        <v>0.46331520380298707</v>
      </c>
      <c r="AM203" s="6">
        <f t="shared" si="213"/>
        <v>59.238549007116887</v>
      </c>
      <c r="AN203" s="11">
        <f t="shared" si="214"/>
        <v>175.06974882061331</v>
      </c>
      <c r="AO203" s="6">
        <f t="shared" si="215"/>
        <v>173.26464349823942</v>
      </c>
      <c r="AP203" s="6">
        <f t="shared" si="216"/>
        <v>109.67184127968521</v>
      </c>
      <c r="AQ203" s="8">
        <f t="shared" si="217"/>
        <v>70.182434292351957</v>
      </c>
      <c r="AR203" s="109">
        <f t="shared" si="218"/>
        <v>-0.11196446391716598</v>
      </c>
      <c r="AS203" s="109">
        <f t="shared" si="219"/>
        <v>0.53449219572908646</v>
      </c>
      <c r="AT203" s="109">
        <f t="shared" si="220"/>
        <v>348.16885796650411</v>
      </c>
      <c r="AU203" s="10">
        <f t="shared" si="221"/>
        <v>397036.48043628829</v>
      </c>
      <c r="AV203" s="8">
        <f t="shared" si="222"/>
        <v>30.096233155031506</v>
      </c>
      <c r="AW203" s="12"/>
      <c r="AX203" s="110">
        <f t="shared" si="223"/>
        <v>168.2</v>
      </c>
      <c r="AY203" s="111">
        <f t="shared" si="224"/>
        <v>0</v>
      </c>
      <c r="AZ203" s="12"/>
      <c r="BA203" s="14">
        <f t="shared" si="231"/>
        <v>59.2</v>
      </c>
      <c r="BB203" s="112">
        <f t="shared" si="225"/>
        <v>0</v>
      </c>
      <c r="BC203" s="112">
        <f t="shared" si="226"/>
        <v>0</v>
      </c>
      <c r="BD203" s="12"/>
      <c r="BE203" s="111">
        <f t="shared" si="227"/>
        <v>0</v>
      </c>
      <c r="BF203" s="12"/>
    </row>
    <row r="204" spans="1:58">
      <c r="A204">
        <f t="shared" si="180"/>
        <v>3</v>
      </c>
      <c r="B204" s="106">
        <v>0.139583333333333</v>
      </c>
      <c r="C204" s="6">
        <f t="shared" si="181"/>
        <v>3.3499999999999921</v>
      </c>
      <c r="D204" s="7">
        <f t="shared" si="228"/>
        <v>16</v>
      </c>
      <c r="E204" s="7">
        <f t="shared" si="229"/>
        <v>9</v>
      </c>
      <c r="F204" s="7">
        <f t="shared" si="230"/>
        <v>2022</v>
      </c>
      <c r="G204" s="12"/>
      <c r="H204" s="101">
        <f t="shared" si="182"/>
        <v>59.271006633619706</v>
      </c>
      <c r="I204" s="102">
        <f t="shared" si="183"/>
        <v>59.281047998019005</v>
      </c>
      <c r="J204" s="101">
        <f t="shared" si="184"/>
        <v>66.944905916543334</v>
      </c>
      <c r="K204" s="101">
        <f t="shared" si="185"/>
        <v>168.6073334189756</v>
      </c>
      <c r="L204" s="11">
        <f t="shared" si="186"/>
        <v>2459838.6395833334</v>
      </c>
      <c r="M204" s="108">
        <f t="shared" si="187"/>
        <v>0.22706747661419288</v>
      </c>
      <c r="N204" s="11">
        <f t="shared" si="188"/>
        <v>55.047983997967094</v>
      </c>
      <c r="O204" s="5">
        <f t="shared" si="189"/>
        <v>0.16277553924902577</v>
      </c>
      <c r="P204" s="11">
        <f t="shared" si="190"/>
        <v>17976.210303601787</v>
      </c>
      <c r="Q204" s="6">
        <f t="shared" si="191"/>
        <v>2.2917155538886926</v>
      </c>
      <c r="R204" s="13">
        <f t="shared" si="192"/>
        <v>4.3937148087492375</v>
      </c>
      <c r="S204" s="13">
        <f t="shared" si="193"/>
        <v>4.2503874988456962</v>
      </c>
      <c r="T204" s="13">
        <f t="shared" si="194"/>
        <v>0.22224420693007166</v>
      </c>
      <c r="U204" s="13">
        <f t="shared" si="195"/>
        <v>0.30776343566205522</v>
      </c>
      <c r="V204" s="13">
        <f t="shared" si="196"/>
        <v>-8.2785307907613213</v>
      </c>
      <c r="W204" s="8">
        <f t="shared" si="197"/>
        <v>405.27402436317573</v>
      </c>
      <c r="X204" s="13">
        <f t="shared" si="198"/>
        <v>1.1099000034745963</v>
      </c>
      <c r="Y204" s="11">
        <f t="shared" si="199"/>
        <v>63.592585880649771</v>
      </c>
      <c r="Z204" s="13">
        <f t="shared" si="200"/>
        <v>2.916396263795621E-2</v>
      </c>
      <c r="AA204" s="13">
        <f t="shared" si="201"/>
        <v>0.44456195611795662</v>
      </c>
      <c r="AB204" s="13">
        <f t="shared" si="202"/>
        <v>0.89527335019314191</v>
      </c>
      <c r="AC204" s="13">
        <f t="shared" si="203"/>
        <v>2.915982864359425E-2</v>
      </c>
      <c r="AD204" s="13">
        <f t="shared" si="204"/>
        <v>0.80981779720281599</v>
      </c>
      <c r="AE204" s="13">
        <f t="shared" si="205"/>
        <v>0.38283129770978064</v>
      </c>
      <c r="AF204" s="13">
        <f t="shared" si="206"/>
        <v>0.92381827081620616</v>
      </c>
      <c r="AG204" s="11">
        <f t="shared" si="207"/>
        <v>22.509170395887999</v>
      </c>
      <c r="AH204" s="13">
        <f t="shared" si="208"/>
        <v>4.0823157975501259</v>
      </c>
      <c r="AI204" s="11">
        <f t="shared" si="209"/>
        <v>353.81324703471523</v>
      </c>
      <c r="AJ204" s="6">
        <f t="shared" si="210"/>
        <v>0.92032261906392454</v>
      </c>
      <c r="AK204" s="13">
        <f t="shared" si="211"/>
        <v>59.733875441500992</v>
      </c>
      <c r="AL204" s="6">
        <f t="shared" si="212"/>
        <v>0.46286880788128271</v>
      </c>
      <c r="AM204" s="6">
        <f t="shared" si="213"/>
        <v>59.271006633619706</v>
      </c>
      <c r="AN204" s="11">
        <f t="shared" si="214"/>
        <v>175.07043329790758</v>
      </c>
      <c r="AO204" s="6">
        <f t="shared" si="215"/>
        <v>173.26532043882881</v>
      </c>
      <c r="AP204" s="6">
        <f t="shared" si="216"/>
        <v>109.66402417122022</v>
      </c>
      <c r="AQ204" s="8">
        <f t="shared" si="217"/>
        <v>70.190244294628116</v>
      </c>
      <c r="AR204" s="109">
        <f t="shared" si="218"/>
        <v>-0.10776950077228735</v>
      </c>
      <c r="AS204" s="109">
        <f t="shared" si="219"/>
        <v>0.53483045451509525</v>
      </c>
      <c r="AT204" s="109">
        <f t="shared" si="220"/>
        <v>348.6073334189756</v>
      </c>
      <c r="AU204" s="10">
        <f t="shared" si="221"/>
        <v>397039.36130632431</v>
      </c>
      <c r="AV204" s="8">
        <f t="shared" si="222"/>
        <v>30.096014791527328</v>
      </c>
      <c r="AW204" s="12"/>
      <c r="AX204" s="110">
        <f t="shared" si="223"/>
        <v>168.6</v>
      </c>
      <c r="AY204" s="111">
        <f t="shared" si="224"/>
        <v>0</v>
      </c>
      <c r="AZ204" s="12"/>
      <c r="BA204" s="14">
        <f t="shared" si="231"/>
        <v>59.3</v>
      </c>
      <c r="BB204" s="112">
        <f t="shared" si="225"/>
        <v>0</v>
      </c>
      <c r="BC204" s="112">
        <f t="shared" si="226"/>
        <v>0</v>
      </c>
      <c r="BD204" s="12"/>
      <c r="BE204" s="111">
        <f t="shared" si="227"/>
        <v>0</v>
      </c>
      <c r="BF204" s="12"/>
    </row>
    <row r="205" spans="1:58">
      <c r="A205">
        <f t="shared" si="180"/>
        <v>3</v>
      </c>
      <c r="B205" s="106">
        <v>0.140277777777778</v>
      </c>
      <c r="C205" s="6">
        <f t="shared" si="181"/>
        <v>3.366666666666672</v>
      </c>
      <c r="D205" s="7">
        <f t="shared" si="228"/>
        <v>16</v>
      </c>
      <c r="E205" s="7">
        <f t="shared" si="229"/>
        <v>9</v>
      </c>
      <c r="F205" s="7">
        <f t="shared" si="230"/>
        <v>2022</v>
      </c>
      <c r="G205" s="12"/>
      <c r="H205" s="101">
        <f t="shared" si="182"/>
        <v>59.302342269201127</v>
      </c>
      <c r="I205" s="102">
        <f t="shared" si="183"/>
        <v>59.312371127520827</v>
      </c>
      <c r="J205" s="101">
        <f t="shared" si="184"/>
        <v>66.938493668987547</v>
      </c>
      <c r="K205" s="101">
        <f t="shared" si="185"/>
        <v>169.04652619394619</v>
      </c>
      <c r="L205" s="11">
        <f t="shared" si="186"/>
        <v>2459838.6402777778</v>
      </c>
      <c r="M205" s="108">
        <f t="shared" si="187"/>
        <v>0.22706749562704445</v>
      </c>
      <c r="N205" s="11">
        <f t="shared" si="188"/>
        <v>55.298668460454792</v>
      </c>
      <c r="O205" s="5">
        <f t="shared" si="189"/>
        <v>0.16280095667900696</v>
      </c>
      <c r="P205" s="11">
        <f t="shared" si="190"/>
        <v>17973.833831497297</v>
      </c>
      <c r="Q205" s="6">
        <f t="shared" si="191"/>
        <v>2.2918739060625533</v>
      </c>
      <c r="R205" s="13">
        <f t="shared" si="192"/>
        <v>4.3937267545609355</v>
      </c>
      <c r="S205" s="13">
        <f t="shared" si="193"/>
        <v>4.2505352548856852</v>
      </c>
      <c r="T205" s="13">
        <f t="shared" si="194"/>
        <v>0.22240455117048144</v>
      </c>
      <c r="U205" s="13">
        <f t="shared" si="195"/>
        <v>0.30791282689147553</v>
      </c>
      <c r="V205" s="13">
        <f t="shared" si="196"/>
        <v>-8.2786659586008895</v>
      </c>
      <c r="W205" s="8">
        <f t="shared" si="197"/>
        <v>405.23689595766587</v>
      </c>
      <c r="X205" s="13">
        <f t="shared" si="198"/>
        <v>1.1100481844353101</v>
      </c>
      <c r="Y205" s="11">
        <f t="shared" si="199"/>
        <v>63.601076024302863</v>
      </c>
      <c r="Z205" s="13">
        <f t="shared" si="200"/>
        <v>2.9176565542764082E-2</v>
      </c>
      <c r="AA205" s="13">
        <f t="shared" si="201"/>
        <v>0.44442912534065854</v>
      </c>
      <c r="AB205" s="13">
        <f t="shared" si="202"/>
        <v>0.89533888673468764</v>
      </c>
      <c r="AC205" s="13">
        <f t="shared" si="203"/>
        <v>2.9172426186849246E-2</v>
      </c>
      <c r="AD205" s="13">
        <f t="shared" si="204"/>
        <v>0.80987291672406991</v>
      </c>
      <c r="AE205" s="13">
        <f t="shared" si="205"/>
        <v>0.38286892183328852</v>
      </c>
      <c r="AF205" s="13">
        <f t="shared" si="206"/>
        <v>0.92380267844070207</v>
      </c>
      <c r="AG205" s="11">
        <f t="shared" si="207"/>
        <v>22.511503886948976</v>
      </c>
      <c r="AH205" s="13">
        <f t="shared" si="208"/>
        <v>4.0829069219636533</v>
      </c>
      <c r="AI205" s="11">
        <f t="shared" si="209"/>
        <v>354.05506463099999</v>
      </c>
      <c r="AJ205" s="6">
        <f t="shared" si="210"/>
        <v>0.92031605061817434</v>
      </c>
      <c r="AK205" s="13">
        <f t="shared" si="211"/>
        <v>59.764779870896241</v>
      </c>
      <c r="AL205" s="6">
        <f t="shared" si="212"/>
        <v>0.46243760169511722</v>
      </c>
      <c r="AM205" s="6">
        <f t="shared" si="213"/>
        <v>59.302342269201127</v>
      </c>
      <c r="AN205" s="11">
        <f t="shared" si="214"/>
        <v>175.07111777520367</v>
      </c>
      <c r="AO205" s="6">
        <f t="shared" si="215"/>
        <v>173.26599737967229</v>
      </c>
      <c r="AP205" s="6">
        <f t="shared" si="216"/>
        <v>109.65620718920695</v>
      </c>
      <c r="AQ205" s="8">
        <f t="shared" si="217"/>
        <v>70.198054173281236</v>
      </c>
      <c r="AR205" s="109">
        <f t="shared" si="218"/>
        <v>-0.10357262081176691</v>
      </c>
      <c r="AS205" s="109">
        <f t="shared" si="219"/>
        <v>0.53515468792920218</v>
      </c>
      <c r="AT205" s="109">
        <f t="shared" si="220"/>
        <v>349.04652619394619</v>
      </c>
      <c r="AU205" s="10">
        <f t="shared" si="221"/>
        <v>397042.24172414647</v>
      </c>
      <c r="AV205" s="8">
        <f t="shared" si="222"/>
        <v>30.095796465467767</v>
      </c>
      <c r="AW205" s="12"/>
      <c r="AX205" s="110">
        <f t="shared" si="223"/>
        <v>169</v>
      </c>
      <c r="AY205" s="111">
        <f t="shared" si="224"/>
        <v>0</v>
      </c>
      <c r="AZ205" s="12"/>
      <c r="BA205" s="14">
        <f t="shared" si="231"/>
        <v>59.3</v>
      </c>
      <c r="BB205" s="112">
        <f t="shared" si="225"/>
        <v>0</v>
      </c>
      <c r="BC205" s="112">
        <f t="shared" si="226"/>
        <v>0</v>
      </c>
      <c r="BD205" s="12"/>
      <c r="BE205" s="111">
        <f t="shared" si="227"/>
        <v>0</v>
      </c>
      <c r="BF205" s="12"/>
    </row>
    <row r="206" spans="1:58">
      <c r="A206">
        <f t="shared" si="180"/>
        <v>3</v>
      </c>
      <c r="B206" s="106">
        <v>0.140972222222222</v>
      </c>
      <c r="C206" s="6">
        <f t="shared" si="181"/>
        <v>3.383333333333328</v>
      </c>
      <c r="D206" s="7">
        <f t="shared" si="228"/>
        <v>16</v>
      </c>
      <c r="E206" s="7">
        <f t="shared" si="229"/>
        <v>9</v>
      </c>
      <c r="F206" s="7">
        <f t="shared" si="230"/>
        <v>2022</v>
      </c>
      <c r="G206" s="12"/>
      <c r="H206" s="101">
        <f t="shared" si="182"/>
        <v>59.332552334976512</v>
      </c>
      <c r="I206" s="102">
        <f t="shared" si="183"/>
        <v>59.342569144022939</v>
      </c>
      <c r="J206" s="101">
        <f t="shared" si="184"/>
        <v>66.932081208231622</v>
      </c>
      <c r="K206" s="101">
        <f t="shared" si="185"/>
        <v>169.48641290106281</v>
      </c>
      <c r="L206" s="11">
        <f t="shared" si="186"/>
        <v>2459838.6409722222</v>
      </c>
      <c r="M206" s="108">
        <f t="shared" si="187"/>
        <v>0.227067514639896</v>
      </c>
      <c r="N206" s="11">
        <f t="shared" si="188"/>
        <v>55.549352922942489</v>
      </c>
      <c r="O206" s="5">
        <f t="shared" si="189"/>
        <v>0.1628263741089313</v>
      </c>
      <c r="P206" s="11">
        <f t="shared" si="190"/>
        <v>17971.456916972798</v>
      </c>
      <c r="Q206" s="6">
        <f t="shared" si="191"/>
        <v>2.2920322582364143</v>
      </c>
      <c r="R206" s="13">
        <f t="shared" si="192"/>
        <v>4.3937387003726336</v>
      </c>
      <c r="S206" s="13">
        <f t="shared" si="193"/>
        <v>4.250683010925675</v>
      </c>
      <c r="T206" s="13">
        <f t="shared" si="194"/>
        <v>0.22256489541017691</v>
      </c>
      <c r="U206" s="13">
        <f t="shared" si="195"/>
        <v>0.30806221588723326</v>
      </c>
      <c r="V206" s="13">
        <f t="shared" si="196"/>
        <v>-8.2788011264411736</v>
      </c>
      <c r="W206" s="8">
        <f t="shared" si="197"/>
        <v>405.19976205720167</v>
      </c>
      <c r="X206" s="13">
        <f t="shared" si="198"/>
        <v>1.1101963632507539</v>
      </c>
      <c r="Y206" s="11">
        <f t="shared" si="199"/>
        <v>63.609566045041042</v>
      </c>
      <c r="Z206" s="13">
        <f t="shared" si="200"/>
        <v>2.9189167622509667E-2</v>
      </c>
      <c r="AA206" s="13">
        <f t="shared" si="201"/>
        <v>0.44429628676335914</v>
      </c>
      <c r="AB206" s="13">
        <f t="shared" si="202"/>
        <v>0.89540440249452258</v>
      </c>
      <c r="AC206" s="13">
        <f t="shared" si="203"/>
        <v>2.9185022900759857E-2</v>
      </c>
      <c r="AD206" s="13">
        <f t="shared" si="204"/>
        <v>0.80992801750790777</v>
      </c>
      <c r="AE206" s="13">
        <f t="shared" si="205"/>
        <v>0.3829065369303602</v>
      </c>
      <c r="AF206" s="13">
        <f t="shared" si="206"/>
        <v>0.92378708801108422</v>
      </c>
      <c r="AG206" s="11">
        <f t="shared" si="207"/>
        <v>22.513836857554264</v>
      </c>
      <c r="AH206" s="13">
        <f t="shared" si="208"/>
        <v>4.0834980573322808</v>
      </c>
      <c r="AI206" s="11">
        <f t="shared" si="209"/>
        <v>354.29688206295828</v>
      </c>
      <c r="AJ206" s="6">
        <f t="shared" si="210"/>
        <v>0.92030948336285912</v>
      </c>
      <c r="AK206" s="13">
        <f t="shared" si="211"/>
        <v>59.794573983181792</v>
      </c>
      <c r="AL206" s="6">
        <f t="shared" si="212"/>
        <v>0.46202164820527797</v>
      </c>
      <c r="AM206" s="6">
        <f t="shared" si="213"/>
        <v>59.332552334976512</v>
      </c>
      <c r="AN206" s="11">
        <f t="shared" si="214"/>
        <v>175.07180225249795</v>
      </c>
      <c r="AO206" s="6">
        <f t="shared" si="215"/>
        <v>173.2666743207663</v>
      </c>
      <c r="AP206" s="6">
        <f t="shared" si="216"/>
        <v>109.64839033365516</v>
      </c>
      <c r="AQ206" s="8">
        <f t="shared" si="217"/>
        <v>70.205863928301554</v>
      </c>
      <c r="AR206" s="109">
        <f t="shared" si="218"/>
        <v>-9.9373898796485102E-2</v>
      </c>
      <c r="AS206" s="109">
        <f t="shared" si="219"/>
        <v>0.53546488970717754</v>
      </c>
      <c r="AT206" s="109">
        <f t="shared" si="220"/>
        <v>349.48641290106281</v>
      </c>
      <c r="AU206" s="10">
        <f t="shared" si="221"/>
        <v>397045.12168966001</v>
      </c>
      <c r="AV206" s="8">
        <f t="shared" si="222"/>
        <v>30.095578176858471</v>
      </c>
      <c r="AW206" s="12"/>
      <c r="AX206" s="110">
        <f t="shared" si="223"/>
        <v>169.5</v>
      </c>
      <c r="AY206" s="111">
        <f t="shared" si="224"/>
        <v>0</v>
      </c>
      <c r="AZ206" s="12"/>
      <c r="BA206" s="14">
        <f t="shared" si="231"/>
        <v>59.3</v>
      </c>
      <c r="BB206" s="112">
        <f t="shared" si="225"/>
        <v>0</v>
      </c>
      <c r="BC206" s="112">
        <f t="shared" si="226"/>
        <v>0</v>
      </c>
      <c r="BD206" s="12"/>
      <c r="BE206" s="111">
        <f t="shared" si="227"/>
        <v>0</v>
      </c>
      <c r="BF206" s="12"/>
    </row>
    <row r="207" spans="1:58">
      <c r="A207">
        <f t="shared" si="180"/>
        <v>3</v>
      </c>
      <c r="B207" s="106">
        <v>0.141666666666667</v>
      </c>
      <c r="C207" s="6">
        <f t="shared" si="181"/>
        <v>3.4000000000000079</v>
      </c>
      <c r="D207" s="7">
        <f t="shared" si="228"/>
        <v>16</v>
      </c>
      <c r="E207" s="7">
        <f t="shared" si="229"/>
        <v>9</v>
      </c>
      <c r="F207" s="7">
        <f t="shared" si="230"/>
        <v>2022</v>
      </c>
      <c r="G207" s="12"/>
      <c r="H207" s="101">
        <f t="shared" si="182"/>
        <v>59.361633370689106</v>
      </c>
      <c r="I207" s="102">
        <f t="shared" si="183"/>
        <v>59.371638587801783</v>
      </c>
      <c r="J207" s="101">
        <f t="shared" si="184"/>
        <v>66.925668534359218</v>
      </c>
      <c r="K207" s="101">
        <f t="shared" si="185"/>
        <v>169.92696984266058</v>
      </c>
      <c r="L207" s="11">
        <f t="shared" si="186"/>
        <v>2459838.6416666666</v>
      </c>
      <c r="M207" s="108">
        <f t="shared" si="187"/>
        <v>0.22706753365274757</v>
      </c>
      <c r="N207" s="11">
        <f t="shared" si="188"/>
        <v>55.800037384964526</v>
      </c>
      <c r="O207" s="5">
        <f t="shared" si="189"/>
        <v>0.16285179153891249</v>
      </c>
      <c r="P207" s="11">
        <f t="shared" si="190"/>
        <v>17969.079560133709</v>
      </c>
      <c r="Q207" s="6">
        <f t="shared" si="191"/>
        <v>2.2921906104102749</v>
      </c>
      <c r="R207" s="13">
        <f t="shared" si="192"/>
        <v>4.3937506461843316</v>
      </c>
      <c r="S207" s="13">
        <f t="shared" si="193"/>
        <v>4.250830766965664</v>
      </c>
      <c r="T207" s="13">
        <f t="shared" si="194"/>
        <v>0.22272523965022956</v>
      </c>
      <c r="U207" s="13">
        <f t="shared" si="195"/>
        <v>0.30821160265085529</v>
      </c>
      <c r="V207" s="13">
        <f t="shared" si="196"/>
        <v>-8.2789362942810989</v>
      </c>
      <c r="W207" s="8">
        <f t="shared" si="197"/>
        <v>405.16262266306046</v>
      </c>
      <c r="X207" s="13">
        <f t="shared" si="198"/>
        <v>1.1103445399221534</v>
      </c>
      <c r="Y207" s="11">
        <f t="shared" si="199"/>
        <v>63.618055942934532</v>
      </c>
      <c r="Z207" s="13">
        <f t="shared" si="200"/>
        <v>2.9201768877071783E-2</v>
      </c>
      <c r="AA207" s="13">
        <f t="shared" si="201"/>
        <v>0.44416344038837563</v>
      </c>
      <c r="AB207" s="13">
        <f t="shared" si="202"/>
        <v>0.8954698974726264</v>
      </c>
      <c r="AC207" s="13">
        <f t="shared" si="203"/>
        <v>2.9197618785203865E-2</v>
      </c>
      <c r="AD207" s="13">
        <f t="shared" si="204"/>
        <v>0.80998309955435932</v>
      </c>
      <c r="AE207" s="13">
        <f t="shared" si="205"/>
        <v>0.38294414300087565</v>
      </c>
      <c r="AF207" s="13">
        <f t="shared" si="206"/>
        <v>0.9237714995286036</v>
      </c>
      <c r="AG207" s="11">
        <f t="shared" si="207"/>
        <v>22.516169307673945</v>
      </c>
      <c r="AH207" s="13">
        <f t="shared" si="208"/>
        <v>4.0840892036586434</v>
      </c>
      <c r="AI207" s="11">
        <f t="shared" si="209"/>
        <v>354.53869933008485</v>
      </c>
      <c r="AJ207" s="6">
        <f t="shared" si="210"/>
        <v>0.92030291729811686</v>
      </c>
      <c r="AK207" s="13">
        <f t="shared" si="211"/>
        <v>59.823254378958737</v>
      </c>
      <c r="AL207" s="6">
        <f t="shared" si="212"/>
        <v>0.46162100826963054</v>
      </c>
      <c r="AM207" s="6">
        <f t="shared" si="213"/>
        <v>59.361633370689106</v>
      </c>
      <c r="AN207" s="11">
        <f t="shared" si="214"/>
        <v>175.07248672979586</v>
      </c>
      <c r="AO207" s="6">
        <f t="shared" si="215"/>
        <v>173.26735126211622</v>
      </c>
      <c r="AP207" s="6">
        <f t="shared" si="216"/>
        <v>109.64057360450336</v>
      </c>
      <c r="AQ207" s="8">
        <f t="shared" si="217"/>
        <v>70.213673559750504</v>
      </c>
      <c r="AR207" s="109">
        <f t="shared" si="218"/>
        <v>-9.5173409529402134E-2</v>
      </c>
      <c r="AS207" s="109">
        <f t="shared" si="219"/>
        <v>0.53576105383377937</v>
      </c>
      <c r="AT207" s="109">
        <f t="shared" si="220"/>
        <v>349.92696984266058</v>
      </c>
      <c r="AU207" s="10">
        <f t="shared" si="221"/>
        <v>397048.00120277697</v>
      </c>
      <c r="AV207" s="8">
        <f t="shared" si="222"/>
        <v>30.095359925704511</v>
      </c>
      <c r="AW207" s="12"/>
      <c r="AX207" s="110">
        <f t="shared" si="223"/>
        <v>169.9</v>
      </c>
      <c r="AY207" s="111">
        <f t="shared" si="224"/>
        <v>0</v>
      </c>
      <c r="AZ207" s="12"/>
      <c r="BA207" s="14">
        <f t="shared" si="231"/>
        <v>59.4</v>
      </c>
      <c r="BB207" s="112">
        <f t="shared" si="225"/>
        <v>0</v>
      </c>
      <c r="BC207" s="112">
        <f t="shared" si="226"/>
        <v>0</v>
      </c>
      <c r="BD207" s="12"/>
      <c r="BE207" s="111">
        <f t="shared" si="227"/>
        <v>0</v>
      </c>
      <c r="BF207" s="12"/>
    </row>
    <row r="208" spans="1:58">
      <c r="A208">
        <f t="shared" si="180"/>
        <v>3</v>
      </c>
      <c r="B208" s="106">
        <v>0.14236111111111099</v>
      </c>
      <c r="C208" s="6">
        <f t="shared" si="181"/>
        <v>3.4166666666666639</v>
      </c>
      <c r="D208" s="7">
        <f t="shared" si="228"/>
        <v>16</v>
      </c>
      <c r="E208" s="7">
        <f t="shared" si="229"/>
        <v>9</v>
      </c>
      <c r="F208" s="7">
        <f t="shared" si="230"/>
        <v>2022</v>
      </c>
      <c r="G208" s="12"/>
      <c r="H208" s="101">
        <f t="shared" si="182"/>
        <v>59.389582036739398</v>
      </c>
      <c r="I208" s="102">
        <f t="shared" si="183"/>
        <v>59.399576119773755</v>
      </c>
      <c r="J208" s="101">
        <f t="shared" si="184"/>
        <v>66.919255647507995</v>
      </c>
      <c r="K208" s="101">
        <f t="shared" si="185"/>
        <v>170.3681730262029</v>
      </c>
      <c r="L208" s="11">
        <f t="shared" si="186"/>
        <v>2459838.642361111</v>
      </c>
      <c r="M208" s="108">
        <f t="shared" si="187"/>
        <v>0.22706755266559911</v>
      </c>
      <c r="N208" s="11">
        <f t="shared" si="188"/>
        <v>56.050721847452223</v>
      </c>
      <c r="O208" s="5">
        <f t="shared" si="189"/>
        <v>0.16287720896883684</v>
      </c>
      <c r="P208" s="11">
        <f t="shared" si="190"/>
        <v>17966.701761091532</v>
      </c>
      <c r="Q208" s="6">
        <f t="shared" si="191"/>
        <v>2.2923489625837785</v>
      </c>
      <c r="R208" s="13">
        <f t="shared" si="192"/>
        <v>4.3937625919960297</v>
      </c>
      <c r="S208" s="13">
        <f t="shared" si="193"/>
        <v>4.2509785230052959</v>
      </c>
      <c r="T208" s="13">
        <f t="shared" si="194"/>
        <v>0.22288558389028218</v>
      </c>
      <c r="U208" s="13">
        <f t="shared" si="195"/>
        <v>0.30836098718246435</v>
      </c>
      <c r="V208" s="13">
        <f t="shared" si="196"/>
        <v>-8.2790714621203101</v>
      </c>
      <c r="W208" s="8">
        <f t="shared" si="197"/>
        <v>405.12547777629896</v>
      </c>
      <c r="X208" s="13">
        <f t="shared" si="198"/>
        <v>1.1104927144493344</v>
      </c>
      <c r="Y208" s="11">
        <f t="shared" si="199"/>
        <v>63.62654571797335</v>
      </c>
      <c r="Z208" s="13">
        <f t="shared" si="200"/>
        <v>2.9214369306208049E-2</v>
      </c>
      <c r="AA208" s="13">
        <f t="shared" si="201"/>
        <v>0.44403058621927977</v>
      </c>
      <c r="AB208" s="13">
        <f t="shared" si="202"/>
        <v>0.89553537166836006</v>
      </c>
      <c r="AC208" s="13">
        <f t="shared" si="203"/>
        <v>2.9210213839937903E-2</v>
      </c>
      <c r="AD208" s="13">
        <f t="shared" si="204"/>
        <v>0.81003816286293528</v>
      </c>
      <c r="AE208" s="13">
        <f t="shared" si="205"/>
        <v>0.38298174004435709</v>
      </c>
      <c r="AF208" s="13">
        <f t="shared" si="206"/>
        <v>0.92375591299465931</v>
      </c>
      <c r="AG208" s="11">
        <f t="shared" si="207"/>
        <v>22.51850123725589</v>
      </c>
      <c r="AH208" s="13">
        <f t="shared" si="208"/>
        <v>4.0846803609397941</v>
      </c>
      <c r="AI208" s="11">
        <f t="shared" si="209"/>
        <v>354.78051643335533</v>
      </c>
      <c r="AJ208" s="6">
        <f t="shared" si="210"/>
        <v>0.9202963524240998</v>
      </c>
      <c r="AK208" s="13">
        <f t="shared" si="211"/>
        <v>59.850817777349363</v>
      </c>
      <c r="AL208" s="6">
        <f t="shared" si="212"/>
        <v>0.46123574060996675</v>
      </c>
      <c r="AM208" s="6">
        <f t="shared" si="213"/>
        <v>59.389582036739398</v>
      </c>
      <c r="AN208" s="11">
        <f t="shared" si="214"/>
        <v>175.07317120708831</v>
      </c>
      <c r="AO208" s="6">
        <f t="shared" si="215"/>
        <v>173.26802820371302</v>
      </c>
      <c r="AP208" s="6">
        <f t="shared" si="216"/>
        <v>109.63275700175599</v>
      </c>
      <c r="AQ208" s="8">
        <f t="shared" si="217"/>
        <v>70.22148306762368</v>
      </c>
      <c r="AR208" s="109">
        <f t="shared" si="218"/>
        <v>-9.0971227818978706E-2</v>
      </c>
      <c r="AS208" s="109">
        <f t="shared" si="219"/>
        <v>0.53604317454618911</v>
      </c>
      <c r="AT208" s="109">
        <f t="shared" si="220"/>
        <v>350.3681730262029</v>
      </c>
      <c r="AU208" s="10">
        <f t="shared" si="221"/>
        <v>397050.88026340288</v>
      </c>
      <c r="AV208" s="8">
        <f t="shared" si="222"/>
        <v>30.095141712011511</v>
      </c>
      <c r="AW208" s="12"/>
      <c r="AX208" s="110">
        <f t="shared" si="223"/>
        <v>170.4</v>
      </c>
      <c r="AY208" s="111">
        <f t="shared" si="224"/>
        <v>0</v>
      </c>
      <c r="AZ208" s="12"/>
      <c r="BA208" s="14">
        <f t="shared" si="231"/>
        <v>59.4</v>
      </c>
      <c r="BB208" s="112">
        <f t="shared" si="225"/>
        <v>0</v>
      </c>
      <c r="BC208" s="112">
        <f t="shared" si="226"/>
        <v>0</v>
      </c>
      <c r="BD208" s="12"/>
      <c r="BE208" s="111">
        <f t="shared" si="227"/>
        <v>0</v>
      </c>
      <c r="BF208" s="12"/>
    </row>
    <row r="209" spans="1:58">
      <c r="A209">
        <f t="shared" si="180"/>
        <v>3</v>
      </c>
      <c r="B209" s="106">
        <v>0.14305555555555599</v>
      </c>
      <c r="C209" s="6">
        <f t="shared" si="181"/>
        <v>3.4333333333333438</v>
      </c>
      <c r="D209" s="7">
        <f t="shared" si="228"/>
        <v>16</v>
      </c>
      <c r="E209" s="7">
        <f t="shared" si="229"/>
        <v>9</v>
      </c>
      <c r="F209" s="7">
        <f t="shared" si="230"/>
        <v>2022</v>
      </c>
      <c r="G209" s="12"/>
      <c r="H209" s="101">
        <f t="shared" si="182"/>
        <v>59.416395115700603</v>
      </c>
      <c r="I209" s="102">
        <f t="shared" si="183"/>
        <v>59.426378523010264</v>
      </c>
      <c r="J209" s="101">
        <f t="shared" si="184"/>
        <v>66.912842547768292</v>
      </c>
      <c r="K209" s="101">
        <f t="shared" si="185"/>
        <v>170.8099981679116</v>
      </c>
      <c r="L209" s="11">
        <f t="shared" si="186"/>
        <v>2459838.6430555554</v>
      </c>
      <c r="M209" s="108">
        <f t="shared" si="187"/>
        <v>0.22706757167845068</v>
      </c>
      <c r="N209" s="11">
        <f t="shared" si="188"/>
        <v>56.301406309939921</v>
      </c>
      <c r="O209" s="5">
        <f t="shared" si="189"/>
        <v>0.16290262639881803</v>
      </c>
      <c r="P209" s="11">
        <f t="shared" si="190"/>
        <v>17964.32351994254</v>
      </c>
      <c r="Q209" s="6">
        <f t="shared" si="191"/>
        <v>2.2925073147576396</v>
      </c>
      <c r="R209" s="13">
        <f t="shared" si="192"/>
        <v>4.3937745378077278</v>
      </c>
      <c r="S209" s="13">
        <f t="shared" si="193"/>
        <v>4.2511262790452857</v>
      </c>
      <c r="T209" s="13">
        <f t="shared" si="194"/>
        <v>0.22304592813033483</v>
      </c>
      <c r="U209" s="13">
        <f t="shared" si="195"/>
        <v>0.30851036948246768</v>
      </c>
      <c r="V209" s="13">
        <f t="shared" si="196"/>
        <v>-8.2792066299602372</v>
      </c>
      <c r="W209" s="8">
        <f t="shared" si="197"/>
        <v>405.08832739746157</v>
      </c>
      <c r="X209" s="13">
        <f t="shared" si="198"/>
        <v>1.1106408868334785</v>
      </c>
      <c r="Y209" s="11">
        <f t="shared" si="199"/>
        <v>63.635035370225197</v>
      </c>
      <c r="Z209" s="13">
        <f t="shared" si="200"/>
        <v>2.9226968909698E-2</v>
      </c>
      <c r="AA209" s="13">
        <f t="shared" si="201"/>
        <v>0.44389772425842899</v>
      </c>
      <c r="AB209" s="13">
        <f t="shared" si="202"/>
        <v>0.89560082508168726</v>
      </c>
      <c r="AC209" s="13">
        <f t="shared" si="203"/>
        <v>2.9222808064740511E-2</v>
      </c>
      <c r="AD209" s="13">
        <f t="shared" si="204"/>
        <v>0.81009320743369029</v>
      </c>
      <c r="AE209" s="13">
        <f t="shared" si="205"/>
        <v>0.38301932806058719</v>
      </c>
      <c r="AF209" s="13">
        <f t="shared" si="206"/>
        <v>0.92374032841054221</v>
      </c>
      <c r="AG209" s="11">
        <f t="shared" si="207"/>
        <v>22.520832646264136</v>
      </c>
      <c r="AH209" s="13">
        <f t="shared" si="208"/>
        <v>4.0852715291782635</v>
      </c>
      <c r="AI209" s="11">
        <f t="shared" si="209"/>
        <v>355.02233337226596</v>
      </c>
      <c r="AJ209" s="6">
        <f t="shared" si="210"/>
        <v>0.92028978874091472</v>
      </c>
      <c r="AK209" s="13">
        <f t="shared" si="211"/>
        <v>59.877261017486596</v>
      </c>
      <c r="AL209" s="6">
        <f t="shared" si="212"/>
        <v>0.46086590178599673</v>
      </c>
      <c r="AM209" s="6">
        <f t="shared" si="213"/>
        <v>59.416395115700603</v>
      </c>
      <c r="AN209" s="11">
        <f t="shared" si="214"/>
        <v>175.07385568438622</v>
      </c>
      <c r="AO209" s="6">
        <f t="shared" si="215"/>
        <v>173.26870514556759</v>
      </c>
      <c r="AP209" s="6">
        <f t="shared" si="216"/>
        <v>109.62494052535972</v>
      </c>
      <c r="AQ209" s="8">
        <f t="shared" si="217"/>
        <v>70.229292451974331</v>
      </c>
      <c r="AR209" s="109">
        <f t="shared" si="218"/>
        <v>-8.6767428529265195E-2</v>
      </c>
      <c r="AS209" s="109">
        <f t="shared" si="219"/>
        <v>0.53631124632965299</v>
      </c>
      <c r="AT209" s="109">
        <f t="shared" si="220"/>
        <v>350.8099981679116</v>
      </c>
      <c r="AU209" s="10">
        <f t="shared" si="221"/>
        <v>397053.75887146278</v>
      </c>
      <c r="AV209" s="8">
        <f t="shared" si="222"/>
        <v>30.094923535783582</v>
      </c>
      <c r="AW209" s="12"/>
      <c r="AX209" s="110">
        <f t="shared" si="223"/>
        <v>170.8</v>
      </c>
      <c r="AY209" s="111">
        <f t="shared" si="224"/>
        <v>0</v>
      </c>
      <c r="AZ209" s="12"/>
      <c r="BA209" s="14">
        <f t="shared" si="231"/>
        <v>59.4</v>
      </c>
      <c r="BB209" s="112">
        <f t="shared" si="225"/>
        <v>0</v>
      </c>
      <c r="BC209" s="112">
        <f t="shared" si="226"/>
        <v>0</v>
      </c>
      <c r="BD209" s="12"/>
      <c r="BE209" s="111">
        <f t="shared" si="227"/>
        <v>0</v>
      </c>
      <c r="BF209" s="12"/>
    </row>
    <row r="210" spans="1:58">
      <c r="A210">
        <f t="shared" si="180"/>
        <v>3</v>
      </c>
      <c r="B210" s="106">
        <v>0.14374999999999999</v>
      </c>
      <c r="C210" s="6">
        <f t="shared" si="181"/>
        <v>3.4499999999999997</v>
      </c>
      <c r="D210" s="7">
        <f t="shared" si="228"/>
        <v>16</v>
      </c>
      <c r="E210" s="7">
        <f t="shared" si="229"/>
        <v>9</v>
      </c>
      <c r="F210" s="7">
        <f t="shared" si="230"/>
        <v>2022</v>
      </c>
      <c r="G210" s="12"/>
      <c r="H210" s="101">
        <f t="shared" si="182"/>
        <v>59.442069514263444</v>
      </c>
      <c r="I210" s="102">
        <f t="shared" si="183"/>
        <v>59.452042704681936</v>
      </c>
      <c r="J210" s="101">
        <f t="shared" si="184"/>
        <v>66.906429235276249</v>
      </c>
      <c r="K210" s="101">
        <f t="shared" si="185"/>
        <v>171.25242070582027</v>
      </c>
      <c r="L210" s="11">
        <f t="shared" si="186"/>
        <v>2459838.6437499998</v>
      </c>
      <c r="M210" s="108">
        <f t="shared" si="187"/>
        <v>0.22706759069130222</v>
      </c>
      <c r="N210" s="11">
        <f t="shared" si="188"/>
        <v>56.552090772427619</v>
      </c>
      <c r="O210" s="5">
        <f t="shared" si="189"/>
        <v>0.16292804382874237</v>
      </c>
      <c r="P210" s="11">
        <f t="shared" si="190"/>
        <v>17961.944836797964</v>
      </c>
      <c r="Q210" s="6">
        <f t="shared" si="191"/>
        <v>2.2926656669315002</v>
      </c>
      <c r="R210" s="13">
        <f t="shared" si="192"/>
        <v>4.3937864836194258</v>
      </c>
      <c r="S210" s="13">
        <f t="shared" si="193"/>
        <v>4.2512740350852747</v>
      </c>
      <c r="T210" s="13">
        <f t="shared" si="194"/>
        <v>0.22320627237038745</v>
      </c>
      <c r="U210" s="13">
        <f t="shared" si="195"/>
        <v>0.30865974955134517</v>
      </c>
      <c r="V210" s="13">
        <f t="shared" si="196"/>
        <v>-8.2793417978001624</v>
      </c>
      <c r="W210" s="8">
        <f t="shared" si="197"/>
        <v>405.05117152771237</v>
      </c>
      <c r="X210" s="13">
        <f t="shared" si="198"/>
        <v>1.1107890570744101</v>
      </c>
      <c r="Y210" s="11">
        <f t="shared" si="199"/>
        <v>63.643524899680017</v>
      </c>
      <c r="Z210" s="13">
        <f t="shared" si="200"/>
        <v>2.9239567687330409E-2</v>
      </c>
      <c r="AA210" s="13">
        <f t="shared" si="201"/>
        <v>0.44376485450939585</v>
      </c>
      <c r="AB210" s="13">
        <f t="shared" si="202"/>
        <v>0.89566625771196862</v>
      </c>
      <c r="AC210" s="13">
        <f t="shared" si="203"/>
        <v>2.9235401459399468E-2</v>
      </c>
      <c r="AD210" s="13">
        <f t="shared" si="204"/>
        <v>0.81014823326612218</v>
      </c>
      <c r="AE210" s="13">
        <f t="shared" si="205"/>
        <v>0.38305690704911688</v>
      </c>
      <c r="AF210" s="13">
        <f t="shared" si="206"/>
        <v>0.9237247457776393</v>
      </c>
      <c r="AG210" s="11">
        <f t="shared" si="207"/>
        <v>22.52316353464834</v>
      </c>
      <c r="AH210" s="13">
        <f t="shared" si="208"/>
        <v>4.0858627083710726</v>
      </c>
      <c r="AI210" s="11">
        <f t="shared" si="209"/>
        <v>355.26415014686154</v>
      </c>
      <c r="AJ210" s="6">
        <f t="shared" si="210"/>
        <v>0.92028322624871484</v>
      </c>
      <c r="AK210" s="13">
        <f t="shared" si="211"/>
        <v>59.902581060427167</v>
      </c>
      <c r="AL210" s="6">
        <f t="shared" si="212"/>
        <v>0.46051154616372403</v>
      </c>
      <c r="AM210" s="6">
        <f t="shared" si="213"/>
        <v>59.442069514263444</v>
      </c>
      <c r="AN210" s="11">
        <f t="shared" si="214"/>
        <v>175.07454016167867</v>
      </c>
      <c r="AO210" s="6">
        <f t="shared" si="215"/>
        <v>173.26938208766907</v>
      </c>
      <c r="AP210" s="6">
        <f t="shared" si="216"/>
        <v>109.6171241753171</v>
      </c>
      <c r="AQ210" s="8">
        <f t="shared" si="217"/>
        <v>70.237101712799927</v>
      </c>
      <c r="AR210" s="109">
        <f t="shared" si="218"/>
        <v>-8.256208654334167E-2</v>
      </c>
      <c r="AS210" s="109">
        <f t="shared" si="219"/>
        <v>0.53656526392070514</v>
      </c>
      <c r="AT210" s="109">
        <f t="shared" si="220"/>
        <v>351.25242070582027</v>
      </c>
      <c r="AU210" s="10">
        <f t="shared" si="221"/>
        <v>397056.6370268623</v>
      </c>
      <c r="AV210" s="8">
        <f t="shared" si="222"/>
        <v>30.094705397026321</v>
      </c>
      <c r="AW210" s="12"/>
      <c r="AX210" s="110">
        <f t="shared" si="223"/>
        <v>171.3</v>
      </c>
      <c r="AY210" s="111">
        <f t="shared" si="224"/>
        <v>0</v>
      </c>
      <c r="AZ210" s="12"/>
      <c r="BA210" s="14">
        <f t="shared" si="231"/>
        <v>59.5</v>
      </c>
      <c r="BB210" s="112">
        <f t="shared" si="225"/>
        <v>0</v>
      </c>
      <c r="BC210" s="112">
        <f t="shared" si="226"/>
        <v>0</v>
      </c>
      <c r="BD210" s="12"/>
      <c r="BE210" s="111">
        <f t="shared" si="227"/>
        <v>0</v>
      </c>
      <c r="BF210" s="12"/>
    </row>
    <row r="211" spans="1:58">
      <c r="A211">
        <f t="shared" si="180"/>
        <v>3</v>
      </c>
      <c r="B211" s="106">
        <v>0.14444444444444399</v>
      </c>
      <c r="C211" s="6">
        <f t="shared" si="181"/>
        <v>3.4666666666666557</v>
      </c>
      <c r="D211" s="7">
        <f t="shared" si="228"/>
        <v>16</v>
      </c>
      <c r="E211" s="7">
        <f t="shared" si="229"/>
        <v>9</v>
      </c>
      <c r="F211" s="7">
        <f t="shared" si="230"/>
        <v>2022</v>
      </c>
      <c r="G211" s="12"/>
      <c r="H211" s="101">
        <f t="shared" si="182"/>
        <v>59.466602264886689</v>
      </c>
      <c r="I211" s="102">
        <f t="shared" si="183"/>
        <v>59.476565697708637</v>
      </c>
      <c r="J211" s="101">
        <f t="shared" si="184"/>
        <v>66.900015710134042</v>
      </c>
      <c r="K211" s="101">
        <f t="shared" si="185"/>
        <v>171.69541580829451</v>
      </c>
      <c r="L211" s="11">
        <f t="shared" si="186"/>
        <v>2459838.6444444442</v>
      </c>
      <c r="M211" s="108">
        <f t="shared" si="187"/>
        <v>0.22706760970415377</v>
      </c>
      <c r="N211" s="11">
        <f t="shared" si="188"/>
        <v>56.802775234915316</v>
      </c>
      <c r="O211" s="5">
        <f t="shared" si="189"/>
        <v>0.16295346125866672</v>
      </c>
      <c r="P211" s="11">
        <f t="shared" si="190"/>
        <v>17959.565711769275</v>
      </c>
      <c r="Q211" s="6">
        <f t="shared" si="191"/>
        <v>2.2928240191050038</v>
      </c>
      <c r="R211" s="13">
        <f t="shared" si="192"/>
        <v>4.3937984294311017</v>
      </c>
      <c r="S211" s="13">
        <f t="shared" si="193"/>
        <v>4.2514217911249066</v>
      </c>
      <c r="T211" s="13">
        <f t="shared" si="194"/>
        <v>0.22336661661008292</v>
      </c>
      <c r="U211" s="13">
        <f t="shared" si="195"/>
        <v>0.30880912738921934</v>
      </c>
      <c r="V211" s="13">
        <f t="shared" si="196"/>
        <v>-8.2794769656397307</v>
      </c>
      <c r="W211" s="8">
        <f t="shared" si="197"/>
        <v>405.01401016810746</v>
      </c>
      <c r="X211" s="13">
        <f t="shared" si="198"/>
        <v>1.1109372251730274</v>
      </c>
      <c r="Y211" s="11">
        <f t="shared" si="199"/>
        <v>63.652014306389269</v>
      </c>
      <c r="Z211" s="13">
        <f t="shared" si="200"/>
        <v>2.9252165638862977E-2</v>
      </c>
      <c r="AA211" s="13">
        <f t="shared" si="201"/>
        <v>0.44363197697479123</v>
      </c>
      <c r="AB211" s="13">
        <f t="shared" si="202"/>
        <v>0.89573166955904249</v>
      </c>
      <c r="AC211" s="13">
        <f t="shared" si="203"/>
        <v>2.9247994023671484E-2</v>
      </c>
      <c r="AD211" s="13">
        <f t="shared" si="204"/>
        <v>0.81020324036017943</v>
      </c>
      <c r="AE211" s="13">
        <f t="shared" si="205"/>
        <v>0.38309447700965849</v>
      </c>
      <c r="AF211" s="13">
        <f t="shared" si="206"/>
        <v>0.9237091650972703</v>
      </c>
      <c r="AG211" s="11">
        <f t="shared" si="207"/>
        <v>22.525493902368172</v>
      </c>
      <c r="AH211" s="13">
        <f t="shared" si="208"/>
        <v>4.0864538985196157</v>
      </c>
      <c r="AI211" s="11">
        <f t="shared" si="209"/>
        <v>355.50596675712109</v>
      </c>
      <c r="AJ211" s="6">
        <f t="shared" si="210"/>
        <v>0.92027666494765126</v>
      </c>
      <c r="AK211" s="13">
        <f t="shared" si="211"/>
        <v>59.926774990774632</v>
      </c>
      <c r="AL211" s="6">
        <f t="shared" si="212"/>
        <v>0.46017272588794456</v>
      </c>
      <c r="AM211" s="6">
        <f t="shared" si="213"/>
        <v>59.466602264886689</v>
      </c>
      <c r="AN211" s="11">
        <f t="shared" si="214"/>
        <v>175.07522463897476</v>
      </c>
      <c r="AO211" s="6">
        <f t="shared" si="215"/>
        <v>173.27005903002652</v>
      </c>
      <c r="AP211" s="6">
        <f t="shared" si="216"/>
        <v>109.60930795158927</v>
      </c>
      <c r="AQ211" s="8">
        <f t="shared" si="217"/>
        <v>70.244910850139277</v>
      </c>
      <c r="AR211" s="109">
        <f t="shared" si="218"/>
        <v>-7.8355276772657773E-2</v>
      </c>
      <c r="AS211" s="109">
        <f t="shared" si="219"/>
        <v>0.53680522230613015</v>
      </c>
      <c r="AT211" s="109">
        <f t="shared" si="220"/>
        <v>351.69541580829451</v>
      </c>
      <c r="AU211" s="10">
        <f t="shared" si="221"/>
        <v>397059.5147295068</v>
      </c>
      <c r="AV211" s="8">
        <f t="shared" si="222"/>
        <v>30.094487295745331</v>
      </c>
      <c r="AW211" s="12"/>
      <c r="AX211" s="110">
        <f t="shared" si="223"/>
        <v>171.7</v>
      </c>
      <c r="AY211" s="111">
        <f t="shared" si="224"/>
        <v>0</v>
      </c>
      <c r="AZ211" s="12"/>
      <c r="BA211" s="14">
        <f t="shared" si="231"/>
        <v>59.5</v>
      </c>
      <c r="BB211" s="112">
        <f t="shared" si="225"/>
        <v>0</v>
      </c>
      <c r="BC211" s="112">
        <f t="shared" si="226"/>
        <v>0</v>
      </c>
      <c r="BD211" s="12"/>
      <c r="BE211" s="111">
        <f t="shared" si="227"/>
        <v>0</v>
      </c>
      <c r="BF211" s="12"/>
    </row>
    <row r="212" spans="1:58">
      <c r="A212">
        <f t="shared" si="180"/>
        <v>3</v>
      </c>
      <c r="B212" s="106">
        <v>0.14513888888888901</v>
      </c>
      <c r="C212" s="6">
        <f t="shared" si="181"/>
        <v>3.4833333333333361</v>
      </c>
      <c r="D212" s="7">
        <f t="shared" si="228"/>
        <v>16</v>
      </c>
      <c r="E212" s="7">
        <f t="shared" si="229"/>
        <v>9</v>
      </c>
      <c r="F212" s="7">
        <f t="shared" si="230"/>
        <v>2022</v>
      </c>
      <c r="G212" s="12"/>
      <c r="H212" s="101">
        <f t="shared" si="182"/>
        <v>59.489990542691856</v>
      </c>
      <c r="I212" s="102">
        <f t="shared" si="183"/>
        <v>59.49994467764764</v>
      </c>
      <c r="J212" s="101">
        <f t="shared" si="184"/>
        <v>66.893601968148815</v>
      </c>
      <c r="K212" s="101">
        <f t="shared" si="185"/>
        <v>172.13895868088912</v>
      </c>
      <c r="L212" s="11">
        <f t="shared" si="186"/>
        <v>2459838.6451388891</v>
      </c>
      <c r="M212" s="108">
        <f t="shared" si="187"/>
        <v>0.22706762871701808</v>
      </c>
      <c r="N212" s="11">
        <f t="shared" si="188"/>
        <v>57.053459865041077</v>
      </c>
      <c r="O212" s="5">
        <f t="shared" si="189"/>
        <v>0.16297887870564409</v>
      </c>
      <c r="P212" s="11">
        <f t="shared" si="190"/>
        <v>17957.186143359835</v>
      </c>
      <c r="Q212" s="6">
        <f t="shared" si="191"/>
        <v>2.2929823713849404</v>
      </c>
      <c r="R212" s="13">
        <f t="shared" si="192"/>
        <v>4.3938103752508137</v>
      </c>
      <c r="S212" s="13">
        <f t="shared" si="193"/>
        <v>4.2515695472641859</v>
      </c>
      <c r="T212" s="13">
        <f t="shared" si="194"/>
        <v>0.22352696095764005</v>
      </c>
      <c r="U212" s="13">
        <f t="shared" si="195"/>
        <v>0.30895850309737694</v>
      </c>
      <c r="V212" s="13">
        <f t="shared" si="196"/>
        <v>-8.2796121335707316</v>
      </c>
      <c r="W212" s="8">
        <f t="shared" si="197"/>
        <v>404.97684329434674</v>
      </c>
      <c r="X212" s="13">
        <f t="shared" si="198"/>
        <v>1.1110853912292213</v>
      </c>
      <c r="Y212" s="11">
        <f t="shared" si="199"/>
        <v>63.660503596076275</v>
      </c>
      <c r="Z212" s="13">
        <f t="shared" si="200"/>
        <v>2.9264762772583733E-2</v>
      </c>
      <c r="AA212" s="13">
        <f t="shared" si="201"/>
        <v>0.4434990915684377</v>
      </c>
      <c r="AB212" s="13">
        <f t="shared" si="202"/>
        <v>0.89579706066642695</v>
      </c>
      <c r="AC212" s="13">
        <f t="shared" si="203"/>
        <v>2.9260585765839963E-2</v>
      </c>
      <c r="AD212" s="13">
        <f t="shared" si="204"/>
        <v>0.81025822875249531</v>
      </c>
      <c r="AE212" s="13">
        <f t="shared" si="205"/>
        <v>0.38313203796712064</v>
      </c>
      <c r="AF212" s="13">
        <f t="shared" si="206"/>
        <v>0.92369358636030419</v>
      </c>
      <c r="AG212" s="11">
        <f t="shared" si="207"/>
        <v>22.52782375094619</v>
      </c>
      <c r="AH212" s="13">
        <f t="shared" si="208"/>
        <v>4.0870451000201982</v>
      </c>
      <c r="AI212" s="11">
        <f t="shared" si="209"/>
        <v>355.7477833647381</v>
      </c>
      <c r="AJ212" s="6">
        <f t="shared" si="210"/>
        <v>0.92027010483343497</v>
      </c>
      <c r="AK212" s="13">
        <f t="shared" si="211"/>
        <v>59.949840033336031</v>
      </c>
      <c r="AL212" s="6">
        <f t="shared" si="212"/>
        <v>0.45984949064417108</v>
      </c>
      <c r="AM212" s="6">
        <f t="shared" si="213"/>
        <v>59.489990542691856</v>
      </c>
      <c r="AN212" s="11">
        <f t="shared" si="214"/>
        <v>175.07590911672924</v>
      </c>
      <c r="AO212" s="6">
        <f t="shared" si="215"/>
        <v>173.27073597308959</v>
      </c>
      <c r="AP212" s="6">
        <f t="shared" si="216"/>
        <v>109.60149184890345</v>
      </c>
      <c r="AQ212" s="8">
        <f t="shared" si="217"/>
        <v>70.252719869260417</v>
      </c>
      <c r="AR212" s="109">
        <f t="shared" si="218"/>
        <v>-7.4147071339871806E-2</v>
      </c>
      <c r="AS212" s="109">
        <f t="shared" si="219"/>
        <v>0.5370311168695644</v>
      </c>
      <c r="AT212" s="109">
        <f t="shared" si="220"/>
        <v>352.13895868088912</v>
      </c>
      <c r="AU212" s="10">
        <f t="shared" si="221"/>
        <v>397062.39198125026</v>
      </c>
      <c r="AV212" s="8">
        <f t="shared" si="222"/>
        <v>30.094269231798553</v>
      </c>
      <c r="AW212" s="12"/>
      <c r="AX212" s="110">
        <f t="shared" si="223"/>
        <v>172.1</v>
      </c>
      <c r="AY212" s="111">
        <f t="shared" si="224"/>
        <v>0</v>
      </c>
      <c r="AZ212" s="12"/>
      <c r="BA212" s="14">
        <f t="shared" si="231"/>
        <v>59.5</v>
      </c>
      <c r="BB212" s="112">
        <f t="shared" si="225"/>
        <v>0</v>
      </c>
      <c r="BC212" s="112">
        <f t="shared" si="226"/>
        <v>0</v>
      </c>
      <c r="BD212" s="12"/>
      <c r="BE212" s="111">
        <f t="shared" si="227"/>
        <v>0</v>
      </c>
      <c r="BF212" s="12"/>
    </row>
    <row r="213" spans="1:58">
      <c r="A213">
        <f t="shared" si="180"/>
        <v>3</v>
      </c>
      <c r="B213" s="106">
        <v>0.14583333333333301</v>
      </c>
      <c r="C213" s="6">
        <f t="shared" si="181"/>
        <v>3.499999999999992</v>
      </c>
      <c r="D213" s="7">
        <f t="shared" si="228"/>
        <v>16</v>
      </c>
      <c r="E213" s="7">
        <f t="shared" si="229"/>
        <v>9</v>
      </c>
      <c r="F213" s="7">
        <f t="shared" si="230"/>
        <v>2022</v>
      </c>
      <c r="G213" s="12"/>
      <c r="H213" s="101">
        <f t="shared" si="182"/>
        <v>59.512231605223761</v>
      </c>
      <c r="I213" s="102">
        <f t="shared" si="183"/>
        <v>59.522176902478293</v>
      </c>
      <c r="J213" s="101">
        <f t="shared" si="184"/>
        <v>66.887188018023252</v>
      </c>
      <c r="K213" s="101">
        <f t="shared" si="185"/>
        <v>172.58302338983049</v>
      </c>
      <c r="L213" s="11">
        <f t="shared" si="186"/>
        <v>2459838.6458333335</v>
      </c>
      <c r="M213" s="108">
        <f t="shared" si="187"/>
        <v>0.22706764772986965</v>
      </c>
      <c r="N213" s="11">
        <f t="shared" si="188"/>
        <v>57.304144327528775</v>
      </c>
      <c r="O213" s="5">
        <f t="shared" si="189"/>
        <v>0.16300429613562528</v>
      </c>
      <c r="P213" s="11">
        <f t="shared" si="190"/>
        <v>17954.806134865739</v>
      </c>
      <c r="Q213" s="6">
        <f t="shared" si="191"/>
        <v>2.2931407235588011</v>
      </c>
      <c r="R213" s="13">
        <f t="shared" si="192"/>
        <v>4.393822321062534</v>
      </c>
      <c r="S213" s="13">
        <f t="shared" si="193"/>
        <v>4.2517173033041749</v>
      </c>
      <c r="T213" s="13">
        <f t="shared" si="194"/>
        <v>0.22368730519769267</v>
      </c>
      <c r="U213" s="13">
        <f t="shared" si="195"/>
        <v>0.30910787647560967</v>
      </c>
      <c r="V213" s="13">
        <f t="shared" si="196"/>
        <v>-8.2797473014106568</v>
      </c>
      <c r="W213" s="8">
        <f t="shared" si="197"/>
        <v>404.93967095759911</v>
      </c>
      <c r="X213" s="13">
        <f t="shared" si="198"/>
        <v>1.1112335550450343</v>
      </c>
      <c r="Y213" s="11">
        <f t="shared" si="199"/>
        <v>63.668992757398911</v>
      </c>
      <c r="Z213" s="13">
        <f t="shared" si="200"/>
        <v>2.9277359071357468E-2</v>
      </c>
      <c r="AA213" s="13">
        <f t="shared" si="201"/>
        <v>0.44336619847129322</v>
      </c>
      <c r="AB213" s="13">
        <f t="shared" si="202"/>
        <v>0.89586243094619855</v>
      </c>
      <c r="AC213" s="13">
        <f t="shared" si="203"/>
        <v>2.9273176668775942E-2</v>
      </c>
      <c r="AD213" s="13">
        <f t="shared" si="204"/>
        <v>0.81031319836921278</v>
      </c>
      <c r="AE213" s="13">
        <f t="shared" si="205"/>
        <v>0.38316958987081767</v>
      </c>
      <c r="AF213" s="13">
        <f t="shared" si="206"/>
        <v>0.92367800958896351</v>
      </c>
      <c r="AG213" s="11">
        <f t="shared" si="207"/>
        <v>22.530153077215946</v>
      </c>
      <c r="AH213" s="13">
        <f t="shared" si="208"/>
        <v>4.0876363120807451</v>
      </c>
      <c r="AI213" s="11">
        <f t="shared" si="209"/>
        <v>355.98959964631763</v>
      </c>
      <c r="AJ213" s="6">
        <f t="shared" si="210"/>
        <v>0.92026354591501203</v>
      </c>
      <c r="AK213" s="13">
        <f t="shared" si="211"/>
        <v>59.971773493710835</v>
      </c>
      <c r="AL213" s="6">
        <f t="shared" si="212"/>
        <v>0.45954188848707694</v>
      </c>
      <c r="AM213" s="6">
        <f t="shared" si="213"/>
        <v>59.512231605223761</v>
      </c>
      <c r="AN213" s="11">
        <f t="shared" si="214"/>
        <v>175.07659359402351</v>
      </c>
      <c r="AO213" s="6">
        <f t="shared" si="215"/>
        <v>173.27141291594981</v>
      </c>
      <c r="AP213" s="6">
        <f t="shared" si="216"/>
        <v>109.59367587770177</v>
      </c>
      <c r="AQ213" s="8">
        <f t="shared" si="217"/>
        <v>70.260528759730647</v>
      </c>
      <c r="AR213" s="109">
        <f t="shared" si="218"/>
        <v>-6.9937550834426279E-2</v>
      </c>
      <c r="AS213" s="109">
        <f t="shared" si="219"/>
        <v>0.53724294279701912</v>
      </c>
      <c r="AT213" s="109">
        <f t="shared" si="220"/>
        <v>352.58302338983049</v>
      </c>
      <c r="AU213" s="10">
        <f t="shared" si="221"/>
        <v>397065.26877814066</v>
      </c>
      <c r="AV213" s="8">
        <f t="shared" si="222"/>
        <v>30.094051205483943</v>
      </c>
      <c r="AW213" s="12"/>
      <c r="AX213" s="110">
        <f t="shared" si="223"/>
        <v>172.6</v>
      </c>
      <c r="AY213" s="111">
        <f t="shared" si="224"/>
        <v>0</v>
      </c>
      <c r="AZ213" s="12"/>
      <c r="BA213" s="14">
        <f t="shared" si="231"/>
        <v>59.5</v>
      </c>
      <c r="BB213" s="112">
        <f t="shared" si="225"/>
        <v>0</v>
      </c>
      <c r="BC213" s="112">
        <f t="shared" si="226"/>
        <v>0</v>
      </c>
      <c r="BD213" s="12"/>
      <c r="BE213" s="111">
        <f t="shared" si="227"/>
        <v>0</v>
      </c>
      <c r="BF213" s="12"/>
    </row>
    <row r="214" spans="1:58">
      <c r="A214">
        <f t="shared" si="180"/>
        <v>3</v>
      </c>
      <c r="B214" s="106">
        <v>0.14652777777777801</v>
      </c>
      <c r="C214" s="6">
        <f t="shared" si="181"/>
        <v>3.5166666666666719</v>
      </c>
      <c r="D214" s="7">
        <f t="shared" si="228"/>
        <v>16</v>
      </c>
      <c r="E214" s="7">
        <f t="shared" si="229"/>
        <v>9</v>
      </c>
      <c r="F214" s="7">
        <f t="shared" si="230"/>
        <v>2022</v>
      </c>
      <c r="G214" s="12"/>
      <c r="H214" s="101">
        <f t="shared" si="182"/>
        <v>59.533322887823509</v>
      </c>
      <c r="I214" s="102">
        <f t="shared" si="183"/>
        <v>59.543259807937226</v>
      </c>
      <c r="J214" s="101">
        <f t="shared" si="184"/>
        <v>66.880773855602314</v>
      </c>
      <c r="K214" s="101">
        <f t="shared" si="185"/>
        <v>173.02758465211889</v>
      </c>
      <c r="L214" s="11">
        <f t="shared" si="186"/>
        <v>2459838.6465277779</v>
      </c>
      <c r="M214" s="108">
        <f t="shared" si="187"/>
        <v>0.22706766674272119</v>
      </c>
      <c r="N214" s="11">
        <f t="shared" si="188"/>
        <v>57.554828790016472</v>
      </c>
      <c r="O214" s="5">
        <f t="shared" si="189"/>
        <v>0.16302971356554963</v>
      </c>
      <c r="P214" s="11">
        <f t="shared" si="190"/>
        <v>17952.425684799076</v>
      </c>
      <c r="Q214" s="6">
        <f t="shared" si="191"/>
        <v>2.2932990757326621</v>
      </c>
      <c r="R214" s="13">
        <f t="shared" si="192"/>
        <v>4.3938342668742099</v>
      </c>
      <c r="S214" s="13">
        <f t="shared" si="193"/>
        <v>4.2518650593438077</v>
      </c>
      <c r="T214" s="13">
        <f t="shared" si="194"/>
        <v>0.22384764943774529</v>
      </c>
      <c r="U214" s="13">
        <f t="shared" si="195"/>
        <v>0.30925724762452972</v>
      </c>
      <c r="V214" s="13">
        <f t="shared" si="196"/>
        <v>-8.2798824692498698</v>
      </c>
      <c r="W214" s="8">
        <f t="shared" si="197"/>
        <v>404.90249313398033</v>
      </c>
      <c r="X214" s="13">
        <f t="shared" si="198"/>
        <v>1.1113817167196862</v>
      </c>
      <c r="Y214" s="11">
        <f t="shared" si="199"/>
        <v>63.677481796042059</v>
      </c>
      <c r="Z214" s="13">
        <f t="shared" si="200"/>
        <v>2.9289954543416975E-2</v>
      </c>
      <c r="AA214" s="13">
        <f t="shared" si="201"/>
        <v>0.44323329759778807</v>
      </c>
      <c r="AB214" s="13">
        <f t="shared" si="202"/>
        <v>0.89592778044159316</v>
      </c>
      <c r="AC214" s="13">
        <f t="shared" si="203"/>
        <v>2.9285766740707608E-2</v>
      </c>
      <c r="AD214" s="13">
        <f t="shared" si="204"/>
        <v>0.81036814924672795</v>
      </c>
      <c r="AE214" s="13">
        <f t="shared" si="205"/>
        <v>0.38320713274549523</v>
      </c>
      <c r="AF214" s="13">
        <f t="shared" si="206"/>
        <v>0.92366243477418541</v>
      </c>
      <c r="AG214" s="11">
        <f t="shared" si="207"/>
        <v>22.532481882689872</v>
      </c>
      <c r="AH214" s="13">
        <f t="shared" si="208"/>
        <v>4.0882275350948643</v>
      </c>
      <c r="AI214" s="11">
        <f t="shared" si="209"/>
        <v>356.23141576359353</v>
      </c>
      <c r="AJ214" s="6">
        <f t="shared" si="210"/>
        <v>0.92025698818812562</v>
      </c>
      <c r="AK214" s="13">
        <f t="shared" si="211"/>
        <v>59.992572852341723</v>
      </c>
      <c r="AL214" s="6">
        <f t="shared" si="212"/>
        <v>0.45924996451821498</v>
      </c>
      <c r="AM214" s="6">
        <f t="shared" si="213"/>
        <v>59.533322887823509</v>
      </c>
      <c r="AN214" s="11">
        <f t="shared" si="214"/>
        <v>175.0772780713196</v>
      </c>
      <c r="AO214" s="6">
        <f t="shared" si="215"/>
        <v>173.27208985906421</v>
      </c>
      <c r="AP214" s="6">
        <f t="shared" si="216"/>
        <v>109.58586003275728</v>
      </c>
      <c r="AQ214" s="8">
        <f t="shared" si="217"/>
        <v>70.268337526772186</v>
      </c>
      <c r="AR214" s="109">
        <f t="shared" si="218"/>
        <v>-6.5726787426961558E-2</v>
      </c>
      <c r="AS214" s="109">
        <f t="shared" si="219"/>
        <v>0.53744069598304289</v>
      </c>
      <c r="AT214" s="109">
        <f t="shared" si="220"/>
        <v>353.02758465211889</v>
      </c>
      <c r="AU214" s="10">
        <f t="shared" si="221"/>
        <v>397068.14512201754</v>
      </c>
      <c r="AV214" s="8">
        <f t="shared" si="222"/>
        <v>30.093833216660506</v>
      </c>
      <c r="AW214" s="12"/>
      <c r="AX214" s="110">
        <f t="shared" si="223"/>
        <v>173</v>
      </c>
      <c r="AY214" s="111">
        <f t="shared" si="224"/>
        <v>0</v>
      </c>
      <c r="AZ214" s="12"/>
      <c r="BA214" s="14">
        <f t="shared" si="231"/>
        <v>59.5</v>
      </c>
      <c r="BB214" s="112">
        <f t="shared" si="225"/>
        <v>0</v>
      </c>
      <c r="BC214" s="112">
        <f t="shared" si="226"/>
        <v>0</v>
      </c>
      <c r="BD214" s="12"/>
      <c r="BE214" s="111">
        <f t="shared" si="227"/>
        <v>0</v>
      </c>
      <c r="BF214" s="12"/>
    </row>
    <row r="215" spans="1:58">
      <c r="A215">
        <f t="shared" si="180"/>
        <v>3</v>
      </c>
      <c r="B215" s="106">
        <v>0.147222222222222</v>
      </c>
      <c r="C215" s="6">
        <f t="shared" si="181"/>
        <v>3.5333333333333279</v>
      </c>
      <c r="D215" s="7">
        <f t="shared" si="228"/>
        <v>16</v>
      </c>
      <c r="E215" s="7">
        <f t="shared" si="229"/>
        <v>9</v>
      </c>
      <c r="F215" s="7">
        <f t="shared" si="230"/>
        <v>2022</v>
      </c>
      <c r="G215" s="12"/>
      <c r="H215" s="101">
        <f t="shared" si="182"/>
        <v>59.553261941748843</v>
      </c>
      <c r="I215" s="102">
        <f t="shared" si="183"/>
        <v>59.56319094566345</v>
      </c>
      <c r="J215" s="101">
        <f t="shared" si="184"/>
        <v>66.874359480961161</v>
      </c>
      <c r="K215" s="101">
        <f t="shared" si="185"/>
        <v>173.47261666007387</v>
      </c>
      <c r="L215" s="11">
        <f t="shared" si="186"/>
        <v>2459838.6472222223</v>
      </c>
      <c r="M215" s="108">
        <f t="shared" si="187"/>
        <v>0.22706768575557276</v>
      </c>
      <c r="N215" s="11">
        <f t="shared" si="188"/>
        <v>57.80551325250417</v>
      </c>
      <c r="O215" s="5">
        <f t="shared" si="189"/>
        <v>0.16305513099553082</v>
      </c>
      <c r="P215" s="11">
        <f t="shared" si="190"/>
        <v>17950.04479327019</v>
      </c>
      <c r="Q215" s="6">
        <f t="shared" si="191"/>
        <v>2.2934574279065227</v>
      </c>
      <c r="R215" s="13">
        <f t="shared" si="192"/>
        <v>4.3938462126859079</v>
      </c>
      <c r="S215" s="13">
        <f t="shared" si="193"/>
        <v>4.2520128153837966</v>
      </c>
      <c r="T215" s="13">
        <f t="shared" si="194"/>
        <v>0.22400799367779795</v>
      </c>
      <c r="U215" s="13">
        <f t="shared" si="195"/>
        <v>0.30940661654461277</v>
      </c>
      <c r="V215" s="13">
        <f t="shared" si="196"/>
        <v>-8.2800176370897951</v>
      </c>
      <c r="W215" s="8">
        <f t="shared" si="197"/>
        <v>404.86530982402013</v>
      </c>
      <c r="X215" s="13">
        <f t="shared" si="198"/>
        <v>1.1115298762544257</v>
      </c>
      <c r="Y215" s="11">
        <f t="shared" si="199"/>
        <v>63.68597071207725</v>
      </c>
      <c r="Z215" s="13">
        <f t="shared" si="200"/>
        <v>2.9302549188547765E-2</v>
      </c>
      <c r="AA215" s="13">
        <f t="shared" si="201"/>
        <v>0.44310038895021836</v>
      </c>
      <c r="AB215" s="13">
        <f t="shared" si="202"/>
        <v>0.89599310915260466</v>
      </c>
      <c r="AC215" s="13">
        <f t="shared" si="203"/>
        <v>2.9298355981419479E-2</v>
      </c>
      <c r="AD215" s="13">
        <f t="shared" si="204"/>
        <v>0.81042308138512109</v>
      </c>
      <c r="AE215" s="13">
        <f t="shared" si="205"/>
        <v>0.38324466659095302</v>
      </c>
      <c r="AF215" s="13">
        <f t="shared" si="206"/>
        <v>0.92364686191725309</v>
      </c>
      <c r="AG215" s="11">
        <f t="shared" si="207"/>
        <v>22.534810167333038</v>
      </c>
      <c r="AH215" s="13">
        <f t="shared" si="208"/>
        <v>4.0888187690653464</v>
      </c>
      <c r="AI215" s="11">
        <f t="shared" si="209"/>
        <v>356.47323171652397</v>
      </c>
      <c r="AJ215" s="6">
        <f t="shared" si="210"/>
        <v>0.92025043165290576</v>
      </c>
      <c r="AK215" s="13">
        <f t="shared" si="211"/>
        <v>60.012235703485999</v>
      </c>
      <c r="AL215" s="6">
        <f t="shared" si="212"/>
        <v>0.45897376173715682</v>
      </c>
      <c r="AM215" s="6">
        <f t="shared" si="213"/>
        <v>59.553261941748843</v>
      </c>
      <c r="AN215" s="11">
        <f t="shared" si="214"/>
        <v>175.07796254861387</v>
      </c>
      <c r="AO215" s="6">
        <f t="shared" si="215"/>
        <v>173.27276680242912</v>
      </c>
      <c r="AP215" s="6">
        <f t="shared" si="216"/>
        <v>109.57804431399828</v>
      </c>
      <c r="AQ215" s="8">
        <f t="shared" si="217"/>
        <v>70.276146170456684</v>
      </c>
      <c r="AR215" s="109">
        <f t="shared" si="218"/>
        <v>-6.1514856124840679E-2</v>
      </c>
      <c r="AS215" s="109">
        <f t="shared" si="219"/>
        <v>0.53762437241700556</v>
      </c>
      <c r="AT215" s="109">
        <f t="shared" si="220"/>
        <v>353.47261666007387</v>
      </c>
      <c r="AU215" s="10">
        <f t="shared" si="221"/>
        <v>397071.02101279615</v>
      </c>
      <c r="AV215" s="8">
        <f t="shared" si="222"/>
        <v>30.093615265333128</v>
      </c>
      <c r="AW215" s="12"/>
      <c r="AX215" s="110">
        <f t="shared" si="223"/>
        <v>173.5</v>
      </c>
      <c r="AY215" s="111">
        <f t="shared" si="224"/>
        <v>0</v>
      </c>
      <c r="AZ215" s="12"/>
      <c r="BA215" s="14">
        <f t="shared" si="231"/>
        <v>59.6</v>
      </c>
      <c r="BB215" s="112">
        <f t="shared" si="225"/>
        <v>0</v>
      </c>
      <c r="BC215" s="112">
        <f t="shared" si="226"/>
        <v>0</v>
      </c>
      <c r="BD215" s="12"/>
      <c r="BE215" s="111">
        <f t="shared" si="227"/>
        <v>0</v>
      </c>
      <c r="BF215" s="12"/>
    </row>
    <row r="216" spans="1:58">
      <c r="A216">
        <f t="shared" si="180"/>
        <v>3</v>
      </c>
      <c r="B216" s="106">
        <v>0.147916666666667</v>
      </c>
      <c r="C216" s="6">
        <f t="shared" si="181"/>
        <v>3.5500000000000078</v>
      </c>
      <c r="D216" s="7">
        <f t="shared" si="228"/>
        <v>16</v>
      </c>
      <c r="E216" s="7">
        <f t="shared" si="229"/>
        <v>9</v>
      </c>
      <c r="F216" s="7">
        <f t="shared" si="230"/>
        <v>2022</v>
      </c>
      <c r="G216" s="12"/>
      <c r="H216" s="101">
        <f t="shared" si="182"/>
        <v>59.572046451563693</v>
      </c>
      <c r="I216" s="102">
        <f t="shared" si="183"/>
        <v>59.581968000581135</v>
      </c>
      <c r="J216" s="101">
        <f t="shared" si="184"/>
        <v>66.867944894249263</v>
      </c>
      <c r="K216" s="101">
        <f t="shared" si="185"/>
        <v>173.91809338906398</v>
      </c>
      <c r="L216" s="11">
        <f t="shared" si="186"/>
        <v>2459838.6479166667</v>
      </c>
      <c r="M216" s="108">
        <f t="shared" si="187"/>
        <v>0.22706770476842431</v>
      </c>
      <c r="N216" s="11">
        <f t="shared" si="188"/>
        <v>58.056197714991868</v>
      </c>
      <c r="O216" s="5">
        <f t="shared" si="189"/>
        <v>0.16308054842545516</v>
      </c>
      <c r="P216" s="11">
        <f t="shared" si="190"/>
        <v>17947.663460390329</v>
      </c>
      <c r="Q216" s="6">
        <f t="shared" si="191"/>
        <v>2.2936157800800263</v>
      </c>
      <c r="R216" s="13">
        <f t="shared" si="192"/>
        <v>4.393858158497606</v>
      </c>
      <c r="S216" s="13">
        <f t="shared" si="193"/>
        <v>4.2521605714237856</v>
      </c>
      <c r="T216" s="13">
        <f t="shared" si="194"/>
        <v>0.22416833791785057</v>
      </c>
      <c r="U216" s="13">
        <f t="shared" si="195"/>
        <v>0.30955598323633859</v>
      </c>
      <c r="V216" s="13">
        <f t="shared" si="196"/>
        <v>-8.2801528049297204</v>
      </c>
      <c r="W216" s="8">
        <f t="shared" si="197"/>
        <v>404.82812102888084</v>
      </c>
      <c r="X216" s="13">
        <f t="shared" si="198"/>
        <v>1.1116780336490784</v>
      </c>
      <c r="Y216" s="11">
        <f t="shared" si="199"/>
        <v>63.694459505494507</v>
      </c>
      <c r="Z216" s="13">
        <f t="shared" si="200"/>
        <v>2.9315143006538754E-2</v>
      </c>
      <c r="AA216" s="13">
        <f t="shared" si="201"/>
        <v>0.44296747253215429</v>
      </c>
      <c r="AB216" s="13">
        <f t="shared" si="202"/>
        <v>0.89605841707859679</v>
      </c>
      <c r="AC216" s="13">
        <f t="shared" si="203"/>
        <v>2.9310944390699482E-2</v>
      </c>
      <c r="AD216" s="13">
        <f t="shared" si="204"/>
        <v>0.81047799478389271</v>
      </c>
      <c r="AE216" s="13">
        <f t="shared" si="205"/>
        <v>0.38328219140674347</v>
      </c>
      <c r="AF216" s="13">
        <f t="shared" si="206"/>
        <v>0.9236312910195521</v>
      </c>
      <c r="AG216" s="11">
        <f t="shared" si="207"/>
        <v>22.537137931095174</v>
      </c>
      <c r="AH216" s="13">
        <f t="shared" si="208"/>
        <v>4.0894100139892045</v>
      </c>
      <c r="AI216" s="11">
        <f t="shared" si="209"/>
        <v>356.71504750515379</v>
      </c>
      <c r="AJ216" s="6">
        <f t="shared" si="210"/>
        <v>0.92024387630950399</v>
      </c>
      <c r="AK216" s="13">
        <f t="shared" si="211"/>
        <v>60.030759772361193</v>
      </c>
      <c r="AL216" s="6">
        <f t="shared" si="212"/>
        <v>0.45871332079750154</v>
      </c>
      <c r="AM216" s="6">
        <f t="shared" si="213"/>
        <v>59.572046451563693</v>
      </c>
      <c r="AN216" s="11">
        <f t="shared" si="214"/>
        <v>175.07864702591178</v>
      </c>
      <c r="AO216" s="6">
        <f t="shared" si="215"/>
        <v>173.27344374604999</v>
      </c>
      <c r="AP216" s="6">
        <f t="shared" si="216"/>
        <v>109.5702287214436</v>
      </c>
      <c r="AQ216" s="8">
        <f t="shared" si="217"/>
        <v>70.283954690765327</v>
      </c>
      <c r="AR216" s="109">
        <f t="shared" si="218"/>
        <v>-5.7301831954464699E-2</v>
      </c>
      <c r="AS216" s="109">
        <f t="shared" si="219"/>
        <v>0.53779396833939963</v>
      </c>
      <c r="AT216" s="109">
        <f t="shared" si="220"/>
        <v>353.91809338906398</v>
      </c>
      <c r="AU216" s="10">
        <f t="shared" si="221"/>
        <v>397073.89645038213</v>
      </c>
      <c r="AV216" s="8">
        <f t="shared" si="222"/>
        <v>30.093397351507384</v>
      </c>
      <c r="AW216" s="12"/>
      <c r="AX216" s="110">
        <f t="shared" si="223"/>
        <v>173.9</v>
      </c>
      <c r="AY216" s="111">
        <f t="shared" si="224"/>
        <v>0</v>
      </c>
      <c r="AZ216" s="12"/>
      <c r="BA216" s="14">
        <f t="shared" si="231"/>
        <v>59.6</v>
      </c>
      <c r="BB216" s="112">
        <f t="shared" si="225"/>
        <v>0</v>
      </c>
      <c r="BC216" s="112">
        <f t="shared" si="226"/>
        <v>0</v>
      </c>
      <c r="BD216" s="12"/>
      <c r="BE216" s="111">
        <f t="shared" si="227"/>
        <v>0</v>
      </c>
      <c r="BF216" s="12"/>
    </row>
    <row r="217" spans="1:58">
      <c r="A217">
        <f t="shared" si="180"/>
        <v>3</v>
      </c>
      <c r="B217" s="106">
        <v>0.148611111111111</v>
      </c>
      <c r="C217" s="6">
        <f t="shared" si="181"/>
        <v>3.5666666666666638</v>
      </c>
      <c r="D217" s="7">
        <f t="shared" si="228"/>
        <v>16</v>
      </c>
      <c r="E217" s="7">
        <f t="shared" si="229"/>
        <v>9</v>
      </c>
      <c r="F217" s="7">
        <f t="shared" si="230"/>
        <v>2022</v>
      </c>
      <c r="G217" s="12"/>
      <c r="H217" s="101">
        <f t="shared" si="182"/>
        <v>59.589674236436515</v>
      </c>
      <c r="I217" s="102">
        <f t="shared" si="183"/>
        <v>59.599588792197586</v>
      </c>
      <c r="J217" s="101">
        <f t="shared" si="184"/>
        <v>66.861530095556972</v>
      </c>
      <c r="K217" s="101">
        <f t="shared" si="185"/>
        <v>174.36398860762739</v>
      </c>
      <c r="L217" s="11">
        <f t="shared" si="186"/>
        <v>2459838.6486111111</v>
      </c>
      <c r="M217" s="108">
        <f t="shared" si="187"/>
        <v>0.22706772378127585</v>
      </c>
      <c r="N217" s="11">
        <f t="shared" si="188"/>
        <v>58.306882177013904</v>
      </c>
      <c r="O217" s="5">
        <f t="shared" si="189"/>
        <v>0.16310596585537951</v>
      </c>
      <c r="P217" s="11">
        <f t="shared" si="190"/>
        <v>17945.281686257025</v>
      </c>
      <c r="Q217" s="6">
        <f t="shared" si="191"/>
        <v>2.2937741322535303</v>
      </c>
      <c r="R217" s="13">
        <f t="shared" si="192"/>
        <v>4.393870104309304</v>
      </c>
      <c r="S217" s="13">
        <f t="shared" si="193"/>
        <v>4.2523083274634184</v>
      </c>
      <c r="T217" s="13">
        <f t="shared" si="194"/>
        <v>0.22432868215754606</v>
      </c>
      <c r="U217" s="13">
        <f t="shared" si="195"/>
        <v>0.30970534769976243</v>
      </c>
      <c r="V217" s="13">
        <f t="shared" si="196"/>
        <v>-8.2802879727692904</v>
      </c>
      <c r="W217" s="8">
        <f t="shared" si="197"/>
        <v>404.7909267496342</v>
      </c>
      <c r="X217" s="13">
        <f t="shared" si="198"/>
        <v>1.1118261889044738</v>
      </c>
      <c r="Y217" s="11">
        <f t="shared" si="199"/>
        <v>63.702948176341344</v>
      </c>
      <c r="Z217" s="13">
        <f t="shared" si="200"/>
        <v>2.9327735997142199E-2</v>
      </c>
      <c r="AA217" s="13">
        <f t="shared" si="201"/>
        <v>0.44283454834626723</v>
      </c>
      <c r="AB217" s="13">
        <f t="shared" si="202"/>
        <v>0.89612370421937937</v>
      </c>
      <c r="AC217" s="13">
        <f t="shared" si="203"/>
        <v>2.9323531968298899E-2</v>
      </c>
      <c r="AD217" s="13">
        <f t="shared" si="204"/>
        <v>0.81053288944296731</v>
      </c>
      <c r="AE217" s="13">
        <f t="shared" si="205"/>
        <v>0.3833197071925627</v>
      </c>
      <c r="AF217" s="13">
        <f t="shared" si="206"/>
        <v>0.92361572208240805</v>
      </c>
      <c r="AG217" s="11">
        <f t="shared" si="207"/>
        <v>22.539465173934946</v>
      </c>
      <c r="AH217" s="13">
        <f t="shared" si="208"/>
        <v>4.0900012698675496</v>
      </c>
      <c r="AI217" s="11">
        <f t="shared" si="209"/>
        <v>356.95686312900068</v>
      </c>
      <c r="AJ217" s="6">
        <f t="shared" si="210"/>
        <v>0.92023732215804921</v>
      </c>
      <c r="AK217" s="13">
        <f t="shared" si="211"/>
        <v>60.048142916421881</v>
      </c>
      <c r="AL217" s="6">
        <f t="shared" si="212"/>
        <v>0.45846867998536417</v>
      </c>
      <c r="AM217" s="6">
        <f t="shared" si="213"/>
        <v>59.589674236436515</v>
      </c>
      <c r="AN217" s="11">
        <f t="shared" si="214"/>
        <v>175.07933150320423</v>
      </c>
      <c r="AO217" s="6">
        <f t="shared" si="215"/>
        <v>173.27412068991774</v>
      </c>
      <c r="AP217" s="6">
        <f t="shared" si="216"/>
        <v>109.56241325504008</v>
      </c>
      <c r="AQ217" s="8">
        <f t="shared" si="217"/>
        <v>70.291763087751207</v>
      </c>
      <c r="AR217" s="109">
        <f t="shared" si="218"/>
        <v>-5.3087789970635048E-2</v>
      </c>
      <c r="AS217" s="109">
        <f t="shared" si="219"/>
        <v>0.53794948024112887</v>
      </c>
      <c r="AT217" s="109">
        <f t="shared" si="220"/>
        <v>354.36398860762739</v>
      </c>
      <c r="AU217" s="10">
        <f t="shared" si="221"/>
        <v>397076.77143469109</v>
      </c>
      <c r="AV217" s="8">
        <f t="shared" si="222"/>
        <v>30.093179475188112</v>
      </c>
      <c r="AW217" s="12"/>
      <c r="AX217" s="110">
        <f t="shared" si="223"/>
        <v>174.4</v>
      </c>
      <c r="AY217" s="111">
        <f t="shared" si="224"/>
        <v>0</v>
      </c>
      <c r="AZ217" s="12"/>
      <c r="BA217" s="14">
        <f t="shared" si="231"/>
        <v>59.6</v>
      </c>
      <c r="BB217" s="112">
        <f t="shared" si="225"/>
        <v>0</v>
      </c>
      <c r="BC217" s="112">
        <f t="shared" si="226"/>
        <v>0</v>
      </c>
      <c r="BD217" s="12"/>
      <c r="BE217" s="111">
        <f t="shared" si="227"/>
        <v>0</v>
      </c>
      <c r="BF217" s="12"/>
    </row>
    <row r="218" spans="1:58">
      <c r="A218">
        <f t="shared" si="180"/>
        <v>3</v>
      </c>
      <c r="B218" s="106">
        <v>0.149305555555556</v>
      </c>
      <c r="C218" s="6">
        <f t="shared" si="181"/>
        <v>3.5833333333333437</v>
      </c>
      <c r="D218" s="7">
        <f t="shared" si="228"/>
        <v>16</v>
      </c>
      <c r="E218" s="7">
        <f t="shared" si="229"/>
        <v>9</v>
      </c>
      <c r="F218" s="7">
        <f t="shared" si="230"/>
        <v>2022</v>
      </c>
      <c r="G218" s="12"/>
      <c r="H218" s="101">
        <f t="shared" si="182"/>
        <v>59.60614325149762</v>
      </c>
      <c r="I218" s="102">
        <f t="shared" si="183"/>
        <v>59.616051275960125</v>
      </c>
      <c r="J218" s="101">
        <f t="shared" si="184"/>
        <v>66.855115085006545</v>
      </c>
      <c r="K218" s="101">
        <f t="shared" si="185"/>
        <v>174.81027589255359</v>
      </c>
      <c r="L218" s="11">
        <f t="shared" si="186"/>
        <v>2459838.6493055555</v>
      </c>
      <c r="M218" s="108">
        <f t="shared" si="187"/>
        <v>0.22706774279412742</v>
      </c>
      <c r="N218" s="11">
        <f t="shared" si="188"/>
        <v>58.557566639501601</v>
      </c>
      <c r="O218" s="5">
        <f t="shared" si="189"/>
        <v>0.16313138328530385</v>
      </c>
      <c r="P218" s="11">
        <f t="shared" si="190"/>
        <v>17942.899470973112</v>
      </c>
      <c r="Q218" s="6">
        <f t="shared" si="191"/>
        <v>2.2939324844273909</v>
      </c>
      <c r="R218" s="13">
        <f t="shared" si="192"/>
        <v>4.393882050121003</v>
      </c>
      <c r="S218" s="13">
        <f t="shared" si="193"/>
        <v>4.2524560835034073</v>
      </c>
      <c r="T218" s="13">
        <f t="shared" si="194"/>
        <v>0.22448902639759868</v>
      </c>
      <c r="U218" s="13">
        <f t="shared" si="195"/>
        <v>0.30985470993604025</v>
      </c>
      <c r="V218" s="13">
        <f t="shared" si="196"/>
        <v>-8.2804231406092157</v>
      </c>
      <c r="W218" s="8">
        <f t="shared" si="197"/>
        <v>404.7537269870304</v>
      </c>
      <c r="X218" s="13">
        <f t="shared" si="198"/>
        <v>1.111974342021111</v>
      </c>
      <c r="Y218" s="11">
        <f t="shared" si="199"/>
        <v>63.711436724646369</v>
      </c>
      <c r="Z218" s="13">
        <f t="shared" si="200"/>
        <v>2.9340328160202909E-2</v>
      </c>
      <c r="AA218" s="13">
        <f t="shared" si="201"/>
        <v>0.4427016163955233</v>
      </c>
      <c r="AB218" s="13">
        <f t="shared" si="202"/>
        <v>0.89618897057461344</v>
      </c>
      <c r="AC218" s="13">
        <f t="shared" si="203"/>
        <v>2.933611871406153E-2</v>
      </c>
      <c r="AD218" s="13">
        <f t="shared" si="204"/>
        <v>0.81058776536209598</v>
      </c>
      <c r="AE218" s="13">
        <f t="shared" si="205"/>
        <v>0.38335721394813271</v>
      </c>
      <c r="AF218" s="13">
        <f t="shared" si="206"/>
        <v>0.92360015510713589</v>
      </c>
      <c r="AG218" s="11">
        <f t="shared" si="207"/>
        <v>22.541791895812594</v>
      </c>
      <c r="AH218" s="13">
        <f t="shared" si="208"/>
        <v>4.0905925367000808</v>
      </c>
      <c r="AI218" s="11">
        <f t="shared" si="209"/>
        <v>357.19867858900039</v>
      </c>
      <c r="AJ218" s="6">
        <f t="shared" si="210"/>
        <v>0.92023076919865943</v>
      </c>
      <c r="AK218" s="13">
        <f t="shared" si="211"/>
        <v>60.064383126694906</v>
      </c>
      <c r="AL218" s="6">
        <f t="shared" si="212"/>
        <v>0.45823987519728632</v>
      </c>
      <c r="AM218" s="6">
        <f t="shared" si="213"/>
        <v>59.60614325149762</v>
      </c>
      <c r="AN218" s="11">
        <f t="shared" si="214"/>
        <v>175.08001598050214</v>
      </c>
      <c r="AO218" s="6">
        <f t="shared" si="215"/>
        <v>173.27479763404327</v>
      </c>
      <c r="AP218" s="6">
        <f t="shared" si="216"/>
        <v>109.55459791477344</v>
      </c>
      <c r="AQ218" s="8">
        <f t="shared" si="217"/>
        <v>70.299571361428619</v>
      </c>
      <c r="AR218" s="109">
        <f t="shared" si="218"/>
        <v>-4.8872805221313147E-2</v>
      </c>
      <c r="AS218" s="109">
        <f t="shared" si="219"/>
        <v>0.53809090486512834</v>
      </c>
      <c r="AT218" s="109">
        <f t="shared" si="220"/>
        <v>354.81027589255359</v>
      </c>
      <c r="AU218" s="10">
        <f t="shared" si="221"/>
        <v>397079.64596564346</v>
      </c>
      <c r="AV218" s="8">
        <f t="shared" si="222"/>
        <v>30.092961636379783</v>
      </c>
      <c r="AW218" s="12"/>
      <c r="AX218" s="110">
        <f t="shared" si="223"/>
        <v>174.8</v>
      </c>
      <c r="AY218" s="111">
        <f t="shared" si="224"/>
        <v>0</v>
      </c>
      <c r="AZ218" s="12"/>
      <c r="BA218" s="14">
        <f t="shared" si="231"/>
        <v>59.6</v>
      </c>
      <c r="BB218" s="112">
        <f t="shared" si="225"/>
        <v>0</v>
      </c>
      <c r="BC218" s="112">
        <f t="shared" si="226"/>
        <v>0</v>
      </c>
      <c r="BD218" s="12"/>
      <c r="BE218" s="111">
        <f t="shared" si="227"/>
        <v>0</v>
      </c>
      <c r="BF218" s="12"/>
    </row>
    <row r="219" spans="1:58">
      <c r="A219">
        <f t="shared" si="180"/>
        <v>3</v>
      </c>
      <c r="B219" s="106">
        <v>0.15</v>
      </c>
      <c r="C219" s="6">
        <f t="shared" si="181"/>
        <v>3.5999999999999996</v>
      </c>
      <c r="D219" s="7">
        <f t="shared" si="228"/>
        <v>16</v>
      </c>
      <c r="E219" s="7">
        <f t="shared" si="229"/>
        <v>9</v>
      </c>
      <c r="F219" s="7">
        <f t="shared" si="230"/>
        <v>2022</v>
      </c>
      <c r="G219" s="12"/>
      <c r="H219" s="101">
        <f t="shared" si="182"/>
        <v>59.621451588826552</v>
      </c>
      <c r="I219" s="102">
        <f t="shared" si="183"/>
        <v>59.631353544243204</v>
      </c>
      <c r="J219" s="101">
        <f t="shared" si="184"/>
        <v>66.848699862700499</v>
      </c>
      <c r="K219" s="101">
        <f t="shared" si="185"/>
        <v>175.25692863539302</v>
      </c>
      <c r="L219" s="11">
        <f t="shared" si="186"/>
        <v>2459838.65</v>
      </c>
      <c r="M219" s="108">
        <f t="shared" si="187"/>
        <v>0.22706776180697896</v>
      </c>
      <c r="N219" s="11">
        <f t="shared" si="188"/>
        <v>58.808251101989299</v>
      </c>
      <c r="O219" s="5">
        <f t="shared" si="189"/>
        <v>0.1631568007152282</v>
      </c>
      <c r="P219" s="11">
        <f t="shared" si="190"/>
        <v>17940.516814650109</v>
      </c>
      <c r="Q219" s="6">
        <f t="shared" si="191"/>
        <v>2.2940908366012516</v>
      </c>
      <c r="R219" s="13">
        <f t="shared" si="192"/>
        <v>4.3938939959326788</v>
      </c>
      <c r="S219" s="13">
        <f t="shared" si="193"/>
        <v>4.2526038395433963</v>
      </c>
      <c r="T219" s="13">
        <f t="shared" si="194"/>
        <v>0.22464937063765131</v>
      </c>
      <c r="U219" s="13">
        <f t="shared" si="195"/>
        <v>0.31000406994529495</v>
      </c>
      <c r="V219" s="13">
        <f t="shared" si="196"/>
        <v>-8.280558308449141</v>
      </c>
      <c r="W219" s="8">
        <f t="shared" si="197"/>
        <v>404.71652174212483</v>
      </c>
      <c r="X219" s="13">
        <f t="shared" si="198"/>
        <v>1.1121224929995301</v>
      </c>
      <c r="Y219" s="11">
        <f t="shared" si="199"/>
        <v>63.719925150440517</v>
      </c>
      <c r="Z219" s="13">
        <f t="shared" si="200"/>
        <v>2.935291949547891E-2</v>
      </c>
      <c r="AA219" s="13">
        <f t="shared" si="201"/>
        <v>0.44256867668285255</v>
      </c>
      <c r="AB219" s="13">
        <f t="shared" si="202"/>
        <v>0.89625421614398126</v>
      </c>
      <c r="AC219" s="13">
        <f t="shared" si="203"/>
        <v>2.9348704627744419E-2</v>
      </c>
      <c r="AD219" s="13">
        <f t="shared" si="204"/>
        <v>0.81064262254108388</v>
      </c>
      <c r="AE219" s="13">
        <f t="shared" si="205"/>
        <v>0.38339471167310413</v>
      </c>
      <c r="AF219" s="13">
        <f t="shared" si="206"/>
        <v>0.9235845900950802</v>
      </c>
      <c r="AG219" s="11">
        <f t="shared" si="207"/>
        <v>22.544118096683938</v>
      </c>
      <c r="AH219" s="13">
        <f t="shared" si="208"/>
        <v>4.0911838144867279</v>
      </c>
      <c r="AI219" s="11">
        <f t="shared" si="209"/>
        <v>357.44049388468841</v>
      </c>
      <c r="AJ219" s="6">
        <f t="shared" si="210"/>
        <v>0.92022421743148641</v>
      </c>
      <c r="AK219" s="13">
        <f t="shared" si="211"/>
        <v>60.079478528750002</v>
      </c>
      <c r="AL219" s="6">
        <f t="shared" si="212"/>
        <v>0.4580269399234469</v>
      </c>
      <c r="AM219" s="6">
        <f t="shared" si="213"/>
        <v>59.621451588826552</v>
      </c>
      <c r="AN219" s="11">
        <f t="shared" si="214"/>
        <v>175.08070045779459</v>
      </c>
      <c r="AO219" s="6">
        <f t="shared" si="215"/>
        <v>173.27547457841573</v>
      </c>
      <c r="AP219" s="6">
        <f t="shared" si="216"/>
        <v>109.54678270060535</v>
      </c>
      <c r="AQ219" s="8">
        <f t="shared" si="217"/>
        <v>70.307379511835833</v>
      </c>
      <c r="AR219" s="109">
        <f t="shared" si="218"/>
        <v>-4.4656952795399975E-2</v>
      </c>
      <c r="AS219" s="109">
        <f t="shared" si="219"/>
        <v>0.53821823920434286</v>
      </c>
      <c r="AT219" s="109">
        <f t="shared" si="220"/>
        <v>355.25692863539302</v>
      </c>
      <c r="AU219" s="10">
        <f t="shared" si="221"/>
        <v>397082.52004314493</v>
      </c>
      <c r="AV219" s="8">
        <f t="shared" si="222"/>
        <v>30.09274383508798</v>
      </c>
      <c r="AW219" s="12"/>
      <c r="AX219" s="110">
        <f t="shared" si="223"/>
        <v>175.3</v>
      </c>
      <c r="AY219" s="111">
        <f t="shared" si="224"/>
        <v>0</v>
      </c>
      <c r="AZ219" s="12"/>
      <c r="BA219" s="14">
        <f t="shared" si="231"/>
        <v>59.6</v>
      </c>
      <c r="BB219" s="112">
        <f t="shared" si="225"/>
        <v>0</v>
      </c>
      <c r="BC219" s="112">
        <f t="shared" si="226"/>
        <v>0</v>
      </c>
      <c r="BD219" s="12"/>
      <c r="BE219" s="111">
        <f t="shared" si="227"/>
        <v>0</v>
      </c>
      <c r="BF219" s="12"/>
    </row>
    <row r="220" spans="1:58">
      <c r="A220">
        <f t="shared" si="180"/>
        <v>3</v>
      </c>
      <c r="B220" s="106">
        <v>0.15069444444444399</v>
      </c>
      <c r="C220" s="6">
        <f t="shared" si="181"/>
        <v>3.6166666666666556</v>
      </c>
      <c r="D220" s="7">
        <f t="shared" si="228"/>
        <v>16</v>
      </c>
      <c r="E220" s="7">
        <f t="shared" si="229"/>
        <v>9</v>
      </c>
      <c r="F220" s="7">
        <f t="shared" si="230"/>
        <v>2022</v>
      </c>
      <c r="G220" s="12"/>
      <c r="H220" s="101">
        <f t="shared" si="182"/>
        <v>59.635597478679884</v>
      </c>
      <c r="I220" s="102">
        <f t="shared" si="183"/>
        <v>59.645493827575827</v>
      </c>
      <c r="J220" s="101">
        <f t="shared" si="184"/>
        <v>66.842284428741863</v>
      </c>
      <c r="K220" s="101">
        <f t="shared" si="185"/>
        <v>175.70392005777956</v>
      </c>
      <c r="L220" s="11">
        <f t="shared" si="186"/>
        <v>2459838.6506944443</v>
      </c>
      <c r="M220" s="108">
        <f t="shared" si="187"/>
        <v>0.22706778081983053</v>
      </c>
      <c r="N220" s="11">
        <f t="shared" si="188"/>
        <v>59.058935564476997</v>
      </c>
      <c r="O220" s="5">
        <f t="shared" si="189"/>
        <v>0.16318221814520939</v>
      </c>
      <c r="P220" s="11">
        <f t="shared" si="190"/>
        <v>17938.133717394361</v>
      </c>
      <c r="Q220" s="6">
        <f t="shared" si="191"/>
        <v>2.2942491887751126</v>
      </c>
      <c r="R220" s="13">
        <f t="shared" si="192"/>
        <v>4.3939059417443991</v>
      </c>
      <c r="S220" s="13">
        <f t="shared" si="193"/>
        <v>4.2527515955833861</v>
      </c>
      <c r="T220" s="13">
        <f t="shared" si="194"/>
        <v>0.22480971487770396</v>
      </c>
      <c r="U220" s="13">
        <f t="shared" si="195"/>
        <v>0.31015342772798277</v>
      </c>
      <c r="V220" s="13">
        <f t="shared" si="196"/>
        <v>-8.280693476289068</v>
      </c>
      <c r="W220" s="8">
        <f t="shared" si="197"/>
        <v>404.67931101587408</v>
      </c>
      <c r="X220" s="13">
        <f t="shared" si="198"/>
        <v>1.1122706418406043</v>
      </c>
      <c r="Y220" s="11">
        <f t="shared" si="199"/>
        <v>63.728413453773818</v>
      </c>
      <c r="Z220" s="13">
        <f t="shared" si="200"/>
        <v>2.9365510002756234E-2</v>
      </c>
      <c r="AA220" s="13">
        <f t="shared" si="201"/>
        <v>0.44243572921088603</v>
      </c>
      <c r="AB220" s="13">
        <f t="shared" si="202"/>
        <v>0.89631944092731142</v>
      </c>
      <c r="AC220" s="13">
        <f t="shared" si="203"/>
        <v>2.9361289709132619E-2</v>
      </c>
      <c r="AD220" s="13">
        <f t="shared" si="204"/>
        <v>0.81069746097985917</v>
      </c>
      <c r="AE220" s="13">
        <f t="shared" si="205"/>
        <v>0.38343220036721148</v>
      </c>
      <c r="AF220" s="13">
        <f t="shared" si="206"/>
        <v>0.92356902704755028</v>
      </c>
      <c r="AG220" s="11">
        <f t="shared" si="207"/>
        <v>22.546443776509996</v>
      </c>
      <c r="AH220" s="13">
        <f t="shared" si="208"/>
        <v>4.0917751032287475</v>
      </c>
      <c r="AI220" s="11">
        <f t="shared" si="209"/>
        <v>357.68230901604579</v>
      </c>
      <c r="AJ220" s="6">
        <f t="shared" si="210"/>
        <v>0.92021766685666662</v>
      </c>
      <c r="AK220" s="13">
        <f t="shared" si="211"/>
        <v>60.093427383907631</v>
      </c>
      <c r="AL220" s="6">
        <f t="shared" si="212"/>
        <v>0.45782990522775041</v>
      </c>
      <c r="AM220" s="6">
        <f t="shared" si="213"/>
        <v>59.635597478679884</v>
      </c>
      <c r="AN220" s="11">
        <f t="shared" si="214"/>
        <v>175.08138493509068</v>
      </c>
      <c r="AO220" s="6">
        <f t="shared" si="215"/>
        <v>173.27615152304404</v>
      </c>
      <c r="AP220" s="6">
        <f t="shared" si="216"/>
        <v>109.53896761249813</v>
      </c>
      <c r="AQ220" s="8">
        <f t="shared" si="217"/>
        <v>70.315187539010509</v>
      </c>
      <c r="AR220" s="109">
        <f t="shared" si="218"/>
        <v>-4.044030778923384E-2</v>
      </c>
      <c r="AS220" s="109">
        <f t="shared" si="219"/>
        <v>0.53833148050309987</v>
      </c>
      <c r="AT220" s="109">
        <f t="shared" si="220"/>
        <v>355.70392005777956</v>
      </c>
      <c r="AU220" s="10">
        <f t="shared" si="221"/>
        <v>397085.39366710774</v>
      </c>
      <c r="AV220" s="8">
        <f t="shared" si="222"/>
        <v>30.092526071317792</v>
      </c>
      <c r="AW220" s="12"/>
      <c r="AX220" s="110">
        <f t="shared" si="223"/>
        <v>175.7</v>
      </c>
      <c r="AY220" s="111">
        <f t="shared" si="224"/>
        <v>0</v>
      </c>
      <c r="AZ220" s="12"/>
      <c r="BA220" s="14">
        <f t="shared" si="231"/>
        <v>59.6</v>
      </c>
      <c r="BB220" s="112">
        <f t="shared" si="225"/>
        <v>0</v>
      </c>
      <c r="BC220" s="112">
        <f t="shared" si="226"/>
        <v>0</v>
      </c>
      <c r="BD220" s="12"/>
      <c r="BE220" s="111">
        <f t="shared" si="227"/>
        <v>0</v>
      </c>
      <c r="BF220" s="12"/>
    </row>
    <row r="221" spans="1:58">
      <c r="A221">
        <f t="shared" si="180"/>
        <v>3</v>
      </c>
      <c r="B221" s="106">
        <v>0.15138888888888899</v>
      </c>
      <c r="C221" s="6">
        <f t="shared" si="181"/>
        <v>3.6333333333333355</v>
      </c>
      <c r="D221" s="7">
        <f t="shared" si="228"/>
        <v>16</v>
      </c>
      <c r="E221" s="7">
        <f t="shared" si="229"/>
        <v>9</v>
      </c>
      <c r="F221" s="7">
        <f t="shared" si="230"/>
        <v>2022</v>
      </c>
      <c r="G221" s="12"/>
      <c r="H221" s="101">
        <f t="shared" si="182"/>
        <v>59.64857929047205</v>
      </c>
      <c r="I221" s="102">
        <f t="shared" si="183"/>
        <v>59.658470495622105</v>
      </c>
      <c r="J221" s="101">
        <f t="shared" si="184"/>
        <v>66.835868783272872</v>
      </c>
      <c r="K221" s="101">
        <f t="shared" si="185"/>
        <v>176.15122322284202</v>
      </c>
      <c r="L221" s="11">
        <f t="shared" si="186"/>
        <v>2459838.6513888887</v>
      </c>
      <c r="M221" s="108">
        <f t="shared" si="187"/>
        <v>0.22706779983268208</v>
      </c>
      <c r="N221" s="11">
        <f t="shared" si="188"/>
        <v>59.309620026964694</v>
      </c>
      <c r="O221" s="5">
        <f t="shared" si="189"/>
        <v>0.16320763557513374</v>
      </c>
      <c r="P221" s="11">
        <f t="shared" si="190"/>
        <v>17935.750179317154</v>
      </c>
      <c r="Q221" s="6">
        <f t="shared" si="191"/>
        <v>2.2944075409486162</v>
      </c>
      <c r="R221" s="13">
        <f t="shared" si="192"/>
        <v>4.3939178875560749</v>
      </c>
      <c r="S221" s="13">
        <f t="shared" si="193"/>
        <v>4.252899351623018</v>
      </c>
      <c r="T221" s="13">
        <f t="shared" si="194"/>
        <v>0.22497005911775658</v>
      </c>
      <c r="U221" s="13">
        <f t="shared" si="195"/>
        <v>0.31030278328458388</v>
      </c>
      <c r="V221" s="13">
        <f t="shared" si="196"/>
        <v>-8.2808286441282792</v>
      </c>
      <c r="W221" s="8">
        <f t="shared" si="197"/>
        <v>404.64209480944106</v>
      </c>
      <c r="X221" s="13">
        <f t="shared" si="198"/>
        <v>1.1124187885441583</v>
      </c>
      <c r="Y221" s="11">
        <f t="shared" si="199"/>
        <v>63.73690163463624</v>
      </c>
      <c r="Z221" s="13">
        <f t="shared" si="200"/>
        <v>2.9378099681824033E-2</v>
      </c>
      <c r="AA221" s="13">
        <f t="shared" si="201"/>
        <v>0.44230277398319423</v>
      </c>
      <c r="AB221" s="13">
        <f t="shared" si="202"/>
        <v>0.89638464492396908</v>
      </c>
      <c r="AC221" s="13">
        <f t="shared" si="203"/>
        <v>2.9373873958014295E-2</v>
      </c>
      <c r="AD221" s="13">
        <f t="shared" si="204"/>
        <v>0.81075228067792371</v>
      </c>
      <c r="AE221" s="13">
        <f t="shared" si="205"/>
        <v>0.38346968003000809</v>
      </c>
      <c r="AF221" s="13">
        <f t="shared" si="206"/>
        <v>0.92355346596593058</v>
      </c>
      <c r="AG221" s="11">
        <f t="shared" si="207"/>
        <v>22.54876893524056</v>
      </c>
      <c r="AH221" s="13">
        <f t="shared" si="208"/>
        <v>4.0923664029231404</v>
      </c>
      <c r="AI221" s="11">
        <f t="shared" si="209"/>
        <v>357.92412398311757</v>
      </c>
      <c r="AJ221" s="6">
        <f t="shared" si="210"/>
        <v>0.92021111747435214</v>
      </c>
      <c r="AK221" s="13">
        <f t="shared" si="211"/>
        <v>60.106228090203608</v>
      </c>
      <c r="AL221" s="6">
        <f t="shared" si="212"/>
        <v>0.45764879973155526</v>
      </c>
      <c r="AM221" s="6">
        <f t="shared" si="213"/>
        <v>59.64857929047205</v>
      </c>
      <c r="AN221" s="11">
        <f t="shared" si="214"/>
        <v>175.08206941238677</v>
      </c>
      <c r="AO221" s="6">
        <f t="shared" si="215"/>
        <v>173.27682846792482</v>
      </c>
      <c r="AP221" s="6">
        <f t="shared" si="216"/>
        <v>109.53115265046186</v>
      </c>
      <c r="AQ221" s="8">
        <f t="shared" si="217"/>
        <v>70.32299544294257</v>
      </c>
      <c r="AR221" s="109">
        <f t="shared" si="218"/>
        <v>-3.6222945311899249E-2</v>
      </c>
      <c r="AS221" s="109">
        <f t="shared" si="219"/>
        <v>0.5384306262570413</v>
      </c>
      <c r="AT221" s="109">
        <f t="shared" si="220"/>
        <v>356.15122322284202</v>
      </c>
      <c r="AU221" s="10">
        <f t="shared" si="221"/>
        <v>397088.2668374377</v>
      </c>
      <c r="AV221" s="8">
        <f t="shared" si="222"/>
        <v>30.092308345074809</v>
      </c>
      <c r="AW221" s="12"/>
      <c r="AX221" s="110">
        <f t="shared" si="223"/>
        <v>176.2</v>
      </c>
      <c r="AY221" s="111">
        <f t="shared" si="224"/>
        <v>0</v>
      </c>
      <c r="AZ221" s="12"/>
      <c r="BA221" s="14">
        <f t="shared" si="231"/>
        <v>59.7</v>
      </c>
      <c r="BB221" s="112">
        <f t="shared" si="225"/>
        <v>0</v>
      </c>
      <c r="BC221" s="112">
        <f t="shared" si="226"/>
        <v>0</v>
      </c>
      <c r="BD221" s="12"/>
      <c r="BE221" s="111">
        <f t="shared" si="227"/>
        <v>0</v>
      </c>
      <c r="BF221" s="12"/>
    </row>
    <row r="222" spans="1:58">
      <c r="A222">
        <f t="shared" si="180"/>
        <v>3</v>
      </c>
      <c r="B222" s="106">
        <v>0.15208333333333299</v>
      </c>
      <c r="C222" s="6">
        <f t="shared" si="181"/>
        <v>3.6499999999999915</v>
      </c>
      <c r="D222" s="7">
        <f t="shared" si="228"/>
        <v>16</v>
      </c>
      <c r="E222" s="7">
        <f t="shared" si="229"/>
        <v>9</v>
      </c>
      <c r="F222" s="7">
        <f t="shared" si="230"/>
        <v>2022</v>
      </c>
      <c r="G222" s="12"/>
      <c r="H222" s="101">
        <f t="shared" si="182"/>
        <v>59.660395533725676</v>
      </c>
      <c r="I222" s="102">
        <f t="shared" si="183"/>
        <v>59.670282058131292</v>
      </c>
      <c r="J222" s="101">
        <f t="shared" si="184"/>
        <v>66.829452926372994</v>
      </c>
      <c r="K222" s="101">
        <f t="shared" si="185"/>
        <v>176.59881104636383</v>
      </c>
      <c r="L222" s="11">
        <f t="shared" si="186"/>
        <v>2459838.6520833331</v>
      </c>
      <c r="M222" s="108">
        <f t="shared" si="187"/>
        <v>0.22706781884553365</v>
      </c>
      <c r="N222" s="11">
        <f t="shared" si="188"/>
        <v>59.560304488986731</v>
      </c>
      <c r="O222" s="5">
        <f t="shared" si="189"/>
        <v>0.16323305300511493</v>
      </c>
      <c r="P222" s="11">
        <f t="shared" si="190"/>
        <v>17933.366200514851</v>
      </c>
      <c r="Q222" s="6">
        <f t="shared" si="191"/>
        <v>2.2945658931224768</v>
      </c>
      <c r="R222" s="13">
        <f t="shared" si="192"/>
        <v>4.3939298333677952</v>
      </c>
      <c r="S222" s="13">
        <f t="shared" si="193"/>
        <v>4.253047107663007</v>
      </c>
      <c r="T222" s="13">
        <f t="shared" si="194"/>
        <v>0.22513040335780921</v>
      </c>
      <c r="U222" s="13">
        <f t="shared" si="195"/>
        <v>0.31045213661550614</v>
      </c>
      <c r="V222" s="13">
        <f t="shared" si="196"/>
        <v>-8.2809638119682045</v>
      </c>
      <c r="W222" s="8">
        <f t="shared" si="197"/>
        <v>404.60487312336943</v>
      </c>
      <c r="X222" s="13">
        <f t="shared" si="198"/>
        <v>1.1125669331113739</v>
      </c>
      <c r="Y222" s="11">
        <f t="shared" si="199"/>
        <v>63.745389693095483</v>
      </c>
      <c r="Z222" s="13">
        <f t="shared" si="200"/>
        <v>2.9390688532462281E-2</v>
      </c>
      <c r="AA222" s="13">
        <f t="shared" si="201"/>
        <v>0.44216981100213126</v>
      </c>
      <c r="AB222" s="13">
        <f t="shared" si="202"/>
        <v>0.8964498281339206</v>
      </c>
      <c r="AC222" s="13">
        <f t="shared" si="203"/>
        <v>2.9386457374168437E-2</v>
      </c>
      <c r="AD222" s="13">
        <f t="shared" si="204"/>
        <v>0.81080708163533433</v>
      </c>
      <c r="AE222" s="13">
        <f t="shared" si="205"/>
        <v>0.38350715066127772</v>
      </c>
      <c r="AF222" s="13">
        <f t="shared" si="206"/>
        <v>0.92353790685150983</v>
      </c>
      <c r="AG222" s="11">
        <f t="shared" si="207"/>
        <v>22.551093572839697</v>
      </c>
      <c r="AH222" s="13">
        <f t="shared" si="208"/>
        <v>4.0929577135724173</v>
      </c>
      <c r="AI222" s="11">
        <f t="shared" si="209"/>
        <v>358.1659387854005</v>
      </c>
      <c r="AJ222" s="6">
        <f t="shared" si="210"/>
        <v>0.92020456928464833</v>
      </c>
      <c r="AK222" s="13">
        <f t="shared" si="211"/>
        <v>60.11787918332368</v>
      </c>
      <c r="AL222" s="6">
        <f t="shared" si="212"/>
        <v>0.45748364959800231</v>
      </c>
      <c r="AM222" s="6">
        <f t="shared" si="213"/>
        <v>59.660395533725676</v>
      </c>
      <c r="AN222" s="11">
        <f t="shared" si="214"/>
        <v>175.08275388968104</v>
      </c>
      <c r="AO222" s="6">
        <f t="shared" si="215"/>
        <v>173.27750541305599</v>
      </c>
      <c r="AP222" s="6">
        <f t="shared" si="216"/>
        <v>109.52333781443021</v>
      </c>
      <c r="AQ222" s="8">
        <f t="shared" si="217"/>
        <v>70.330803223698297</v>
      </c>
      <c r="AR222" s="109">
        <f t="shared" si="218"/>
        <v>-3.2004940494568285E-2</v>
      </c>
      <c r="AS222" s="109">
        <f t="shared" si="219"/>
        <v>0.53851567421255875</v>
      </c>
      <c r="AT222" s="109">
        <f t="shared" si="220"/>
        <v>356.59881104636383</v>
      </c>
      <c r="AU222" s="10">
        <f t="shared" si="221"/>
        <v>397091.13955406012</v>
      </c>
      <c r="AV222" s="8">
        <f t="shared" si="222"/>
        <v>30.092090656363116</v>
      </c>
      <c r="AW222" s="12"/>
      <c r="AX222" s="110">
        <f t="shared" si="223"/>
        <v>176.6</v>
      </c>
      <c r="AY222" s="111">
        <f t="shared" si="224"/>
        <v>0</v>
      </c>
      <c r="AZ222" s="12"/>
      <c r="BA222" s="14">
        <f t="shared" si="231"/>
        <v>59.7</v>
      </c>
      <c r="BB222" s="112">
        <f t="shared" si="225"/>
        <v>0</v>
      </c>
      <c r="BC222" s="112">
        <f t="shared" si="226"/>
        <v>0</v>
      </c>
      <c r="BD222" s="12"/>
      <c r="BE222" s="111">
        <f t="shared" si="227"/>
        <v>0</v>
      </c>
      <c r="BF222" s="12"/>
    </row>
    <row r="223" spans="1:58">
      <c r="A223">
        <f t="shared" si="180"/>
        <v>3</v>
      </c>
      <c r="B223" s="106">
        <v>0.15277777777777801</v>
      </c>
      <c r="C223" s="6">
        <f t="shared" si="181"/>
        <v>3.6666666666666723</v>
      </c>
      <c r="D223" s="7">
        <f t="shared" si="228"/>
        <v>16</v>
      </c>
      <c r="E223" s="7">
        <f t="shared" si="229"/>
        <v>9</v>
      </c>
      <c r="F223" s="7">
        <f t="shared" si="230"/>
        <v>2022</v>
      </c>
      <c r="G223" s="12"/>
      <c r="H223" s="101">
        <f t="shared" si="182"/>
        <v>59.671044865739901</v>
      </c>
      <c r="I223" s="102">
        <f t="shared" si="183"/>
        <v>59.680927172603134</v>
      </c>
      <c r="J223" s="101">
        <f t="shared" si="184"/>
        <v>66.823036853884432</v>
      </c>
      <c r="K223" s="101">
        <f t="shared" si="185"/>
        <v>177.04665661339357</v>
      </c>
      <c r="L223" s="11">
        <f t="shared" si="186"/>
        <v>2459838.652777778</v>
      </c>
      <c r="M223" s="108">
        <f t="shared" si="187"/>
        <v>0.22706783785839793</v>
      </c>
      <c r="N223" s="11">
        <f t="shared" si="188"/>
        <v>59.810989119578153</v>
      </c>
      <c r="O223" s="5">
        <f t="shared" si="189"/>
        <v>0.1632584704520923</v>
      </c>
      <c r="P223" s="11">
        <f t="shared" si="190"/>
        <v>17930.981779501279</v>
      </c>
      <c r="Q223" s="6">
        <f t="shared" si="191"/>
        <v>2.2947242454024135</v>
      </c>
      <c r="R223" s="13">
        <f t="shared" si="192"/>
        <v>4.3939417791874851</v>
      </c>
      <c r="S223" s="13">
        <f t="shared" si="193"/>
        <v>4.2531948638019292</v>
      </c>
      <c r="T223" s="13">
        <f t="shared" si="194"/>
        <v>0.22529074770500918</v>
      </c>
      <c r="U223" s="13">
        <f t="shared" si="195"/>
        <v>0.31060148782101116</v>
      </c>
      <c r="V223" s="13">
        <f t="shared" si="196"/>
        <v>-8.2810989798988501</v>
      </c>
      <c r="W223" s="8">
        <f t="shared" si="197"/>
        <v>404.56764593382997</v>
      </c>
      <c r="X223" s="13">
        <f t="shared" si="198"/>
        <v>1.1127150756414792</v>
      </c>
      <c r="Y223" s="11">
        <f t="shared" si="199"/>
        <v>63.753877634836911</v>
      </c>
      <c r="Z223" s="13">
        <f t="shared" si="200"/>
        <v>2.9403276562869441E-2</v>
      </c>
      <c r="AA223" s="13">
        <f t="shared" si="201"/>
        <v>0.44203684018204142</v>
      </c>
      <c r="AB223" s="13">
        <f t="shared" si="202"/>
        <v>0.89651499060024997</v>
      </c>
      <c r="AC223" s="13">
        <f t="shared" si="203"/>
        <v>2.9399039965788892E-2</v>
      </c>
      <c r="AD223" s="13">
        <f t="shared" si="204"/>
        <v>0.81086186388836201</v>
      </c>
      <c r="AE223" s="13">
        <f t="shared" si="205"/>
        <v>0.38354461228567388</v>
      </c>
      <c r="AF223" s="13">
        <f t="shared" si="206"/>
        <v>0.92352234969524805</v>
      </c>
      <c r="AG223" s="11">
        <f t="shared" si="207"/>
        <v>22.55341769081441</v>
      </c>
      <c r="AH223" s="13">
        <f t="shared" si="208"/>
        <v>4.093549035570387</v>
      </c>
      <c r="AI223" s="11">
        <f t="shared" si="209"/>
        <v>358.40775358602235</v>
      </c>
      <c r="AJ223" s="6">
        <f t="shared" si="210"/>
        <v>0.92019802228332259</v>
      </c>
      <c r="AK223" s="13">
        <f t="shared" si="211"/>
        <v>60.128379344162312</v>
      </c>
      <c r="AL223" s="6">
        <f t="shared" si="212"/>
        <v>0.45733447842240904</v>
      </c>
      <c r="AM223" s="6">
        <f t="shared" si="213"/>
        <v>59.671044865739901</v>
      </c>
      <c r="AN223" s="11">
        <f t="shared" si="214"/>
        <v>175.08343836743552</v>
      </c>
      <c r="AO223" s="6">
        <f t="shared" si="215"/>
        <v>173.27818235889478</v>
      </c>
      <c r="AP223" s="6">
        <f t="shared" si="216"/>
        <v>109.51552309917599</v>
      </c>
      <c r="AQ223" s="8">
        <f t="shared" si="217"/>
        <v>70.338610886500149</v>
      </c>
      <c r="AR223" s="109">
        <f t="shared" si="218"/>
        <v>-2.7786365624808063E-2</v>
      </c>
      <c r="AS223" s="109">
        <f t="shared" si="219"/>
        <v>0.53858662241098898</v>
      </c>
      <c r="AT223" s="109">
        <f t="shared" si="220"/>
        <v>357.04665661339357</v>
      </c>
      <c r="AU223" s="10">
        <f t="shared" si="221"/>
        <v>397094.0118188046</v>
      </c>
      <c r="AV223" s="8">
        <f t="shared" si="222"/>
        <v>30.091873005042515</v>
      </c>
      <c r="AW223" s="12"/>
      <c r="AX223" s="110">
        <f t="shared" si="223"/>
        <v>177</v>
      </c>
      <c r="AY223" s="111">
        <f t="shared" si="224"/>
        <v>0</v>
      </c>
      <c r="AZ223" s="12"/>
      <c r="BA223" s="14">
        <f t="shared" si="231"/>
        <v>59.7</v>
      </c>
      <c r="BB223" s="112">
        <f t="shared" si="225"/>
        <v>0</v>
      </c>
      <c r="BC223" s="112">
        <f t="shared" si="226"/>
        <v>0</v>
      </c>
      <c r="BD223" s="12"/>
      <c r="BE223" s="111">
        <f t="shared" si="227"/>
        <v>0</v>
      </c>
      <c r="BF223" s="12"/>
    </row>
    <row r="224" spans="1:58">
      <c r="A224">
        <f t="shared" si="180"/>
        <v>3</v>
      </c>
      <c r="B224" s="106">
        <v>0.15347222222222201</v>
      </c>
      <c r="C224" s="6">
        <f t="shared" si="181"/>
        <v>3.6833333333333282</v>
      </c>
      <c r="D224" s="7">
        <f t="shared" si="228"/>
        <v>16</v>
      </c>
      <c r="E224" s="7">
        <f t="shared" si="229"/>
        <v>9</v>
      </c>
      <c r="F224" s="7">
        <f t="shared" si="230"/>
        <v>2022</v>
      </c>
      <c r="G224" s="12"/>
      <c r="H224" s="101">
        <f t="shared" si="182"/>
        <v>59.680526064516833</v>
      </c>
      <c r="I224" s="102">
        <f t="shared" si="183"/>
        <v>59.69040461722517</v>
      </c>
      <c r="J224" s="101">
        <f t="shared" si="184"/>
        <v>66.816620574511532</v>
      </c>
      <c r="K224" s="101">
        <f t="shared" si="185"/>
        <v>177.49473198401057</v>
      </c>
      <c r="L224" s="11">
        <f t="shared" si="186"/>
        <v>2459838.6534722224</v>
      </c>
      <c r="M224" s="108">
        <f t="shared" si="187"/>
        <v>0.2270678568712495</v>
      </c>
      <c r="N224" s="11">
        <f t="shared" si="188"/>
        <v>60.06167358206585</v>
      </c>
      <c r="O224" s="5">
        <f t="shared" si="189"/>
        <v>0.16328388788201664</v>
      </c>
      <c r="P224" s="11">
        <f t="shared" si="190"/>
        <v>17928.596919577434</v>
      </c>
      <c r="Q224" s="6">
        <f t="shared" si="191"/>
        <v>2.2948825975762746</v>
      </c>
      <c r="R224" s="13">
        <f t="shared" si="192"/>
        <v>4.3939537249991831</v>
      </c>
      <c r="S224" s="13">
        <f t="shared" si="193"/>
        <v>4.2533426198419182</v>
      </c>
      <c r="T224" s="13">
        <f t="shared" si="194"/>
        <v>0.2254510919450618</v>
      </c>
      <c r="U224" s="13">
        <f t="shared" si="195"/>
        <v>0.31075083670199116</v>
      </c>
      <c r="V224" s="13">
        <f t="shared" si="196"/>
        <v>-8.2812341477387754</v>
      </c>
      <c r="W224" s="8">
        <f t="shared" si="197"/>
        <v>404.53041329175807</v>
      </c>
      <c r="X224" s="13">
        <f t="shared" si="198"/>
        <v>1.1128632159365401</v>
      </c>
      <c r="Y224" s="11">
        <f t="shared" si="199"/>
        <v>63.762365448519724</v>
      </c>
      <c r="Z224" s="13">
        <f t="shared" si="200"/>
        <v>2.9415863756012628E-2</v>
      </c>
      <c r="AA224" s="13">
        <f t="shared" si="201"/>
        <v>0.44190386170400081</v>
      </c>
      <c r="AB224" s="13">
        <f t="shared" si="202"/>
        <v>0.89658013223533739</v>
      </c>
      <c r="AC224" s="13">
        <f t="shared" si="203"/>
        <v>2.9411621715849056E-2</v>
      </c>
      <c r="AD224" s="13">
        <f t="shared" si="204"/>
        <v>0.81091662736338721</v>
      </c>
      <c r="AE224" s="13">
        <f t="shared" si="205"/>
        <v>0.38358206485272589</v>
      </c>
      <c r="AF224" s="13">
        <f t="shared" si="206"/>
        <v>0.92350679451930351</v>
      </c>
      <c r="AG224" s="11">
        <f t="shared" si="207"/>
        <v>22.555741286010988</v>
      </c>
      <c r="AH224" s="13">
        <f t="shared" si="208"/>
        <v>4.0941403681246875</v>
      </c>
      <c r="AI224" s="11">
        <f t="shared" si="209"/>
        <v>358.64956806019552</v>
      </c>
      <c r="AJ224" s="6">
        <f t="shared" si="210"/>
        <v>0.92019147647928146</v>
      </c>
      <c r="AK224" s="13">
        <f t="shared" si="211"/>
        <v>60.137727372126598</v>
      </c>
      <c r="AL224" s="6">
        <f t="shared" si="212"/>
        <v>0.45720130760976202</v>
      </c>
      <c r="AM224" s="6">
        <f t="shared" si="213"/>
        <v>59.680526064516833</v>
      </c>
      <c r="AN224" s="11">
        <f t="shared" si="214"/>
        <v>175.08412284472979</v>
      </c>
      <c r="AO224" s="6">
        <f t="shared" si="215"/>
        <v>173.2788593045307</v>
      </c>
      <c r="AP224" s="6">
        <f t="shared" si="216"/>
        <v>109.50770851513788</v>
      </c>
      <c r="AQ224" s="8">
        <f t="shared" si="217"/>
        <v>70.34641842091888</v>
      </c>
      <c r="AR224" s="109">
        <f t="shared" si="218"/>
        <v>-2.3567301512163883E-2</v>
      </c>
      <c r="AS224" s="109">
        <f t="shared" si="219"/>
        <v>0.53864346900603988</v>
      </c>
      <c r="AT224" s="109">
        <f t="shared" si="220"/>
        <v>357.49473198401057</v>
      </c>
      <c r="AU224" s="10">
        <f t="shared" si="221"/>
        <v>397096.88362773572</v>
      </c>
      <c r="AV224" s="8">
        <f t="shared" si="222"/>
        <v>30.09165539140966</v>
      </c>
      <c r="AW224" s="12"/>
      <c r="AX224" s="110">
        <f t="shared" si="223"/>
        <v>177.5</v>
      </c>
      <c r="AY224" s="111">
        <f t="shared" si="224"/>
        <v>0</v>
      </c>
      <c r="AZ224" s="12"/>
      <c r="BA224" s="14">
        <f t="shared" si="231"/>
        <v>59.7</v>
      </c>
      <c r="BB224" s="112">
        <f t="shared" si="225"/>
        <v>0</v>
      </c>
      <c r="BC224" s="112">
        <f t="shared" si="226"/>
        <v>0</v>
      </c>
      <c r="BD224" s="12"/>
      <c r="BE224" s="111">
        <f t="shared" si="227"/>
        <v>0</v>
      </c>
      <c r="BF224" s="12"/>
    </row>
    <row r="225" spans="1:58">
      <c r="A225">
        <f t="shared" si="180"/>
        <v>3</v>
      </c>
      <c r="B225" s="106">
        <v>0.15416666666666701</v>
      </c>
      <c r="C225" s="6">
        <f t="shared" si="181"/>
        <v>3.7000000000000082</v>
      </c>
      <c r="D225" s="7">
        <f t="shared" si="228"/>
        <v>16</v>
      </c>
      <c r="E225" s="7">
        <f t="shared" si="229"/>
        <v>9</v>
      </c>
      <c r="F225" s="7">
        <f t="shared" si="230"/>
        <v>2022</v>
      </c>
      <c r="G225" s="12"/>
      <c r="H225" s="101">
        <f t="shared" si="182"/>
        <v>59.688838072379163</v>
      </c>
      <c r="I225" s="102">
        <f t="shared" si="183"/>
        <v>59.698713334473105</v>
      </c>
      <c r="J225" s="101">
        <f t="shared" si="184"/>
        <v>66.81020408406431</v>
      </c>
      <c r="K225" s="101">
        <f t="shared" si="185"/>
        <v>177.94301001156634</v>
      </c>
      <c r="L225" s="11">
        <f t="shared" si="186"/>
        <v>2459838.6541666668</v>
      </c>
      <c r="M225" s="108">
        <f t="shared" si="187"/>
        <v>0.22706787588410104</v>
      </c>
      <c r="N225" s="11">
        <f t="shared" si="188"/>
        <v>60.312358044553548</v>
      </c>
      <c r="O225" s="5">
        <f t="shared" si="189"/>
        <v>0.16330930531194099</v>
      </c>
      <c r="P225" s="11">
        <f t="shared" si="190"/>
        <v>17926.21161925749</v>
      </c>
      <c r="Q225" s="6">
        <f t="shared" si="191"/>
        <v>2.2950409497497781</v>
      </c>
      <c r="R225" s="13">
        <f t="shared" si="192"/>
        <v>4.3939656708108812</v>
      </c>
      <c r="S225" s="13">
        <f t="shared" si="193"/>
        <v>4.253490375881551</v>
      </c>
      <c r="T225" s="13">
        <f t="shared" si="194"/>
        <v>0.22561143618511445</v>
      </c>
      <c r="U225" s="13">
        <f t="shared" si="195"/>
        <v>0.31090018335870939</v>
      </c>
      <c r="V225" s="13">
        <f t="shared" si="196"/>
        <v>-8.2813693155779884</v>
      </c>
      <c r="W225" s="8">
        <f t="shared" si="197"/>
        <v>404.49317517332827</v>
      </c>
      <c r="X225" s="13">
        <f t="shared" si="198"/>
        <v>1.1130113540965003</v>
      </c>
      <c r="Y225" s="11">
        <f t="shared" si="199"/>
        <v>63.770853139870276</v>
      </c>
      <c r="Z225" s="13">
        <f t="shared" si="200"/>
        <v>2.9428450120090953E-2</v>
      </c>
      <c r="AA225" s="13">
        <f t="shared" si="201"/>
        <v>0.44177087548171839</v>
      </c>
      <c r="AB225" s="13">
        <f t="shared" si="202"/>
        <v>0.89664525308259735</v>
      </c>
      <c r="AC225" s="13">
        <f t="shared" si="203"/>
        <v>2.9424202632543431E-2</v>
      </c>
      <c r="AD225" s="13">
        <f t="shared" si="204"/>
        <v>0.81097137209698356</v>
      </c>
      <c r="AE225" s="13">
        <f t="shared" si="205"/>
        <v>0.38361950838721937</v>
      </c>
      <c r="AF225" s="13">
        <f t="shared" si="206"/>
        <v>0.92349124131458238</v>
      </c>
      <c r="AG225" s="11">
        <f t="shared" si="207"/>
        <v>22.558064359944595</v>
      </c>
      <c r="AH225" s="13">
        <f t="shared" si="208"/>
        <v>4.0947317116320141</v>
      </c>
      <c r="AI225" s="11">
        <f t="shared" si="209"/>
        <v>358.89138237007336</v>
      </c>
      <c r="AJ225" s="6">
        <f t="shared" si="210"/>
        <v>0.92018493186829009</v>
      </c>
      <c r="AK225" s="13">
        <f t="shared" si="211"/>
        <v>60.145922228141231</v>
      </c>
      <c r="AL225" s="6">
        <f t="shared" si="212"/>
        <v>0.45708415576206668</v>
      </c>
      <c r="AM225" s="6">
        <f t="shared" si="213"/>
        <v>59.688838072379163</v>
      </c>
      <c r="AN225" s="11">
        <f t="shared" si="214"/>
        <v>175.0848073220277</v>
      </c>
      <c r="AO225" s="6">
        <f t="shared" si="215"/>
        <v>173.27953625042258</v>
      </c>
      <c r="AP225" s="6">
        <f t="shared" si="216"/>
        <v>109.49989405704932</v>
      </c>
      <c r="AQ225" s="8">
        <f t="shared" si="217"/>
        <v>70.354225832216301</v>
      </c>
      <c r="AR225" s="109">
        <f t="shared" si="218"/>
        <v>-1.9347820479913822E-2</v>
      </c>
      <c r="AS225" s="109">
        <f t="shared" si="219"/>
        <v>0.53868621255048521</v>
      </c>
      <c r="AT225" s="109">
        <f t="shared" si="220"/>
        <v>357.94301001156634</v>
      </c>
      <c r="AU225" s="10">
        <f t="shared" si="221"/>
        <v>397099.75498268346</v>
      </c>
      <c r="AV225" s="8">
        <f t="shared" si="222"/>
        <v>30.091437815324316</v>
      </c>
      <c r="AW225" s="12"/>
      <c r="AX225" s="110">
        <f t="shared" si="223"/>
        <v>177.9</v>
      </c>
      <c r="AY225" s="111">
        <f t="shared" si="224"/>
        <v>0</v>
      </c>
      <c r="AZ225" s="12"/>
      <c r="BA225" s="14">
        <f t="shared" si="231"/>
        <v>59.7</v>
      </c>
      <c r="BB225" s="112">
        <f t="shared" si="225"/>
        <v>0</v>
      </c>
      <c r="BC225" s="112">
        <f t="shared" si="226"/>
        <v>0</v>
      </c>
      <c r="BD225" s="12"/>
      <c r="BE225" s="111">
        <f t="shared" si="227"/>
        <v>0</v>
      </c>
      <c r="BF225" s="12"/>
    </row>
    <row r="226" spans="1:58">
      <c r="A226">
        <f t="shared" si="180"/>
        <v>3</v>
      </c>
      <c r="B226" s="106">
        <v>0.15486111111111101</v>
      </c>
      <c r="C226" s="6">
        <f t="shared" si="181"/>
        <v>3.7166666666666641</v>
      </c>
      <c r="D226" s="7">
        <f t="shared" si="228"/>
        <v>16</v>
      </c>
      <c r="E226" s="7">
        <f t="shared" si="229"/>
        <v>9</v>
      </c>
      <c r="F226" s="7">
        <f t="shared" si="230"/>
        <v>2022</v>
      </c>
      <c r="G226" s="12"/>
      <c r="H226" s="101">
        <f t="shared" si="182"/>
        <v>59.695979967245869</v>
      </c>
      <c r="I226" s="102">
        <f t="shared" si="183"/>
        <v>59.705852402397952</v>
      </c>
      <c r="J226" s="101">
        <f t="shared" si="184"/>
        <v>66.803787382634766</v>
      </c>
      <c r="K226" s="101">
        <f t="shared" si="185"/>
        <v>178.39146315355816</v>
      </c>
      <c r="L226" s="11">
        <f t="shared" si="186"/>
        <v>2459838.6548611112</v>
      </c>
      <c r="M226" s="108">
        <f t="shared" si="187"/>
        <v>0.22706789489695262</v>
      </c>
      <c r="N226" s="11">
        <f t="shared" si="188"/>
        <v>60.563042507041246</v>
      </c>
      <c r="O226" s="5">
        <f t="shared" si="189"/>
        <v>0.16333472274192218</v>
      </c>
      <c r="P226" s="11">
        <f t="shared" si="190"/>
        <v>17923.825878637806</v>
      </c>
      <c r="Q226" s="6">
        <f t="shared" si="191"/>
        <v>2.2951993019236387</v>
      </c>
      <c r="R226" s="13">
        <f t="shared" si="192"/>
        <v>4.3939776166225792</v>
      </c>
      <c r="S226" s="13">
        <f t="shared" si="193"/>
        <v>4.2536381319215399</v>
      </c>
      <c r="T226" s="13">
        <f t="shared" si="194"/>
        <v>0.22577178042516707</v>
      </c>
      <c r="U226" s="13">
        <f t="shared" si="195"/>
        <v>0.3110495277915738</v>
      </c>
      <c r="V226" s="13">
        <f t="shared" si="196"/>
        <v>-8.2815044834179137</v>
      </c>
      <c r="W226" s="8">
        <f t="shared" si="197"/>
        <v>404.45593157908422</v>
      </c>
      <c r="X226" s="13">
        <f t="shared" si="198"/>
        <v>1.1131594901221844</v>
      </c>
      <c r="Y226" s="11">
        <f t="shared" si="199"/>
        <v>63.77934070893582</v>
      </c>
      <c r="Z226" s="13">
        <f t="shared" si="200"/>
        <v>2.9441035654884505E-2</v>
      </c>
      <c r="AA226" s="13">
        <f t="shared" si="201"/>
        <v>0.44163788151786748</v>
      </c>
      <c r="AB226" s="13">
        <f t="shared" si="202"/>
        <v>0.896710353141839</v>
      </c>
      <c r="AC226" s="13">
        <f t="shared" si="203"/>
        <v>2.9436782715651127E-2</v>
      </c>
      <c r="AD226" s="13">
        <f t="shared" si="204"/>
        <v>0.81102609808906401</v>
      </c>
      <c r="AE226" s="13">
        <f t="shared" si="205"/>
        <v>0.38365694288887564</v>
      </c>
      <c r="AF226" s="13">
        <f t="shared" si="206"/>
        <v>0.92347569008239838</v>
      </c>
      <c r="AG226" s="11">
        <f t="shared" si="207"/>
        <v>22.560386912575424</v>
      </c>
      <c r="AH226" s="13">
        <f t="shared" si="208"/>
        <v>4.0953230660934228</v>
      </c>
      <c r="AI226" s="11">
        <f t="shared" si="209"/>
        <v>359.1331965156399</v>
      </c>
      <c r="AJ226" s="6">
        <f t="shared" si="210"/>
        <v>0.92017838845045552</v>
      </c>
      <c r="AK226" s="13">
        <f t="shared" si="211"/>
        <v>60.152963006324782</v>
      </c>
      <c r="AL226" s="6">
        <f t="shared" si="212"/>
        <v>0.45698303907891535</v>
      </c>
      <c r="AM226" s="6">
        <f t="shared" si="213"/>
        <v>59.695979967245869</v>
      </c>
      <c r="AN226" s="11">
        <f t="shared" si="214"/>
        <v>175.08549179932197</v>
      </c>
      <c r="AO226" s="6">
        <f t="shared" si="215"/>
        <v>173.28021319656318</v>
      </c>
      <c r="AP226" s="6">
        <f t="shared" si="216"/>
        <v>109.49207972485922</v>
      </c>
      <c r="AQ226" s="8">
        <f t="shared" si="217"/>
        <v>70.362033120443428</v>
      </c>
      <c r="AR226" s="109">
        <f t="shared" si="218"/>
        <v>-1.5127997687445422E-2</v>
      </c>
      <c r="AS226" s="109">
        <f t="shared" si="219"/>
        <v>0.53871485179605538</v>
      </c>
      <c r="AT226" s="109">
        <f t="shared" si="220"/>
        <v>358.39146315355816</v>
      </c>
      <c r="AU226" s="10">
        <f t="shared" si="221"/>
        <v>397102.6258835732</v>
      </c>
      <c r="AV226" s="8">
        <f t="shared" si="222"/>
        <v>30.091220276790576</v>
      </c>
      <c r="AW226" s="12"/>
      <c r="AX226" s="110">
        <f t="shared" si="223"/>
        <v>178.4</v>
      </c>
      <c r="AY226" s="111">
        <f t="shared" si="224"/>
        <v>0</v>
      </c>
      <c r="AZ226" s="12"/>
      <c r="BA226" s="14">
        <f t="shared" si="231"/>
        <v>59.7</v>
      </c>
      <c r="BB226" s="112">
        <f t="shared" si="225"/>
        <v>0</v>
      </c>
      <c r="BC226" s="112">
        <f t="shared" si="226"/>
        <v>0</v>
      </c>
      <c r="BD226" s="12"/>
      <c r="BE226" s="111">
        <f t="shared" si="227"/>
        <v>0</v>
      </c>
      <c r="BF226" s="12"/>
    </row>
    <row r="227" spans="1:58">
      <c r="A227">
        <f t="shared" si="180"/>
        <v>3</v>
      </c>
      <c r="B227" s="106">
        <v>0.155555555555556</v>
      </c>
      <c r="C227" s="6">
        <f t="shared" si="181"/>
        <v>3.7333333333333441</v>
      </c>
      <c r="D227" s="7">
        <f t="shared" si="228"/>
        <v>16</v>
      </c>
      <c r="E227" s="7">
        <f t="shared" si="229"/>
        <v>9</v>
      </c>
      <c r="F227" s="7">
        <f t="shared" si="230"/>
        <v>2022</v>
      </c>
      <c r="G227" s="12"/>
      <c r="H227" s="101">
        <f t="shared" si="182"/>
        <v>59.701950970696501</v>
      </c>
      <c r="I227" s="102">
        <f t="shared" si="183"/>
        <v>59.711821042687205</v>
      </c>
      <c r="J227" s="101">
        <f t="shared" si="184"/>
        <v>66.79737047036916</v>
      </c>
      <c r="K227" s="101">
        <f t="shared" si="185"/>
        <v>178.84006378413045</v>
      </c>
      <c r="L227" s="11">
        <f t="shared" si="186"/>
        <v>2459838.6555555556</v>
      </c>
      <c r="M227" s="108">
        <f t="shared" si="187"/>
        <v>0.22706791390980416</v>
      </c>
      <c r="N227" s="11">
        <f t="shared" si="188"/>
        <v>60.813726969063282</v>
      </c>
      <c r="O227" s="5">
        <f t="shared" si="189"/>
        <v>0.16336014017184652</v>
      </c>
      <c r="P227" s="11">
        <f t="shared" si="190"/>
        <v>17921.439697836973</v>
      </c>
      <c r="Q227" s="6">
        <f t="shared" si="191"/>
        <v>2.2953576540971423</v>
      </c>
      <c r="R227" s="13">
        <f t="shared" si="192"/>
        <v>4.3939895624342551</v>
      </c>
      <c r="S227" s="13">
        <f t="shared" si="193"/>
        <v>4.2537858879615289</v>
      </c>
      <c r="T227" s="13">
        <f t="shared" si="194"/>
        <v>0.22593212466486254</v>
      </c>
      <c r="U227" s="13">
        <f t="shared" si="195"/>
        <v>0.31119887000074159</v>
      </c>
      <c r="V227" s="13">
        <f t="shared" si="196"/>
        <v>-8.281639651258196</v>
      </c>
      <c r="W227" s="8">
        <f t="shared" si="197"/>
        <v>404.4186825100731</v>
      </c>
      <c r="X227" s="13">
        <f t="shared" si="198"/>
        <v>1.113307624013453</v>
      </c>
      <c r="Y227" s="11">
        <f t="shared" si="199"/>
        <v>63.787828155708354</v>
      </c>
      <c r="Z227" s="13">
        <f t="shared" si="200"/>
        <v>2.9453620360154465E-2</v>
      </c>
      <c r="AA227" s="13">
        <f t="shared" si="201"/>
        <v>0.44150487981598591</v>
      </c>
      <c r="AB227" s="13">
        <f t="shared" si="202"/>
        <v>0.89677543241244639</v>
      </c>
      <c r="AC227" s="13">
        <f t="shared" si="203"/>
        <v>2.944936196493236E-2</v>
      </c>
      <c r="AD227" s="13">
        <f t="shared" si="204"/>
        <v>0.81108080533915872</v>
      </c>
      <c r="AE227" s="13">
        <f t="shared" si="205"/>
        <v>0.38369436835722981</v>
      </c>
      <c r="AF227" s="13">
        <f t="shared" si="206"/>
        <v>0.92346014082414329</v>
      </c>
      <c r="AG227" s="11">
        <f t="shared" si="207"/>
        <v>22.562708943852112</v>
      </c>
      <c r="AH227" s="13">
        <f t="shared" si="208"/>
        <v>4.0959144315060696</v>
      </c>
      <c r="AI227" s="11">
        <f t="shared" si="209"/>
        <v>359.37501049647221</v>
      </c>
      <c r="AJ227" s="6">
        <f t="shared" si="210"/>
        <v>0.92017184622593984</v>
      </c>
      <c r="AK227" s="13">
        <f t="shared" si="211"/>
        <v>60.158848941939901</v>
      </c>
      <c r="AL227" s="6">
        <f t="shared" si="212"/>
        <v>0.4568979712433992</v>
      </c>
      <c r="AM227" s="6">
        <f t="shared" si="213"/>
        <v>59.701950970696501</v>
      </c>
      <c r="AN227" s="11">
        <f t="shared" si="214"/>
        <v>175.08617627661624</v>
      </c>
      <c r="AO227" s="6">
        <f t="shared" si="215"/>
        <v>173.28089014295611</v>
      </c>
      <c r="AP227" s="6">
        <f t="shared" si="216"/>
        <v>109.48426551858266</v>
      </c>
      <c r="AQ227" s="8">
        <f t="shared" si="217"/>
        <v>70.369840285585212</v>
      </c>
      <c r="AR227" s="109">
        <f t="shared" si="218"/>
        <v>-1.0907908307081684E-2</v>
      </c>
      <c r="AS227" s="109">
        <f t="shared" si="219"/>
        <v>0.53872938574590001</v>
      </c>
      <c r="AT227" s="109">
        <f t="shared" si="220"/>
        <v>358.84006378413045</v>
      </c>
      <c r="AU227" s="10">
        <f t="shared" si="221"/>
        <v>397105.49633030576</v>
      </c>
      <c r="AV227" s="8">
        <f t="shared" si="222"/>
        <v>30.091002775814406</v>
      </c>
      <c r="AW227" s="12"/>
      <c r="AX227" s="110">
        <f t="shared" si="223"/>
        <v>178.8</v>
      </c>
      <c r="AY227" s="111">
        <f t="shared" si="224"/>
        <v>0</v>
      </c>
      <c r="AZ227" s="12"/>
      <c r="BA227" s="14">
        <f t="shared" si="231"/>
        <v>59.7</v>
      </c>
      <c r="BB227" s="112">
        <f t="shared" si="225"/>
        <v>0</v>
      </c>
      <c r="BC227" s="112">
        <f t="shared" si="226"/>
        <v>0</v>
      </c>
      <c r="BD227" s="12"/>
      <c r="BE227" s="111">
        <f t="shared" si="227"/>
        <v>0</v>
      </c>
      <c r="BF227" s="12"/>
    </row>
    <row r="228" spans="1:58">
      <c r="A228">
        <f t="shared" si="180"/>
        <v>3</v>
      </c>
      <c r="B228" s="106">
        <v>0.15625</v>
      </c>
      <c r="C228" s="6">
        <f t="shared" si="181"/>
        <v>3.75</v>
      </c>
      <c r="D228" s="7">
        <f t="shared" si="228"/>
        <v>16</v>
      </c>
      <c r="E228" s="7">
        <f t="shared" si="229"/>
        <v>9</v>
      </c>
      <c r="F228" s="7">
        <f t="shared" si="230"/>
        <v>2022</v>
      </c>
      <c r="G228" s="12"/>
      <c r="H228" s="101">
        <f t="shared" si="182"/>
        <v>59.706750448490993</v>
      </c>
      <c r="I228" s="102">
        <f t="shared" si="183"/>
        <v>59.716618621184452</v>
      </c>
      <c r="J228" s="101">
        <f t="shared" si="184"/>
        <v>66.790953347366894</v>
      </c>
      <c r="K228" s="101">
        <f t="shared" si="185"/>
        <v>179.28878421041316</v>
      </c>
      <c r="L228" s="11">
        <f t="shared" si="186"/>
        <v>2459838.65625</v>
      </c>
      <c r="M228" s="108">
        <f t="shared" si="187"/>
        <v>0.2270679329226557</v>
      </c>
      <c r="N228" s="11">
        <f t="shared" si="188"/>
        <v>61.06441143155098</v>
      </c>
      <c r="O228" s="5">
        <f t="shared" si="189"/>
        <v>0.16338555760177087</v>
      </c>
      <c r="P228" s="11">
        <f t="shared" si="190"/>
        <v>17919.053076944841</v>
      </c>
      <c r="Q228" s="6">
        <f t="shared" si="191"/>
        <v>2.2955160062710034</v>
      </c>
      <c r="R228" s="13">
        <f t="shared" si="192"/>
        <v>4.3940015082459531</v>
      </c>
      <c r="S228" s="13">
        <f t="shared" si="193"/>
        <v>4.2539336440011617</v>
      </c>
      <c r="T228" s="13">
        <f t="shared" si="194"/>
        <v>0.22609246890491519</v>
      </c>
      <c r="U228" s="13">
        <f t="shared" si="195"/>
        <v>0.311348209987306</v>
      </c>
      <c r="V228" s="13">
        <f t="shared" si="196"/>
        <v>-8.281774819097409</v>
      </c>
      <c r="W228" s="8">
        <f t="shared" si="197"/>
        <v>404.38142796769478</v>
      </c>
      <c r="X228" s="13">
        <f t="shared" si="198"/>
        <v>1.1134557557710985</v>
      </c>
      <c r="Y228" s="11">
        <f t="shared" si="199"/>
        <v>63.796315480233297</v>
      </c>
      <c r="Z228" s="13">
        <f t="shared" si="200"/>
        <v>2.9466204235743712E-2</v>
      </c>
      <c r="AA228" s="13">
        <f t="shared" si="201"/>
        <v>0.44137187037877473</v>
      </c>
      <c r="AB228" s="13">
        <f t="shared" si="202"/>
        <v>0.89684049089421358</v>
      </c>
      <c r="AC228" s="13">
        <f t="shared" si="203"/>
        <v>2.9461940380229003E-2</v>
      </c>
      <c r="AD228" s="13">
        <f t="shared" si="204"/>
        <v>0.81113549384714168</v>
      </c>
      <c r="AE228" s="13">
        <f t="shared" si="205"/>
        <v>0.38373178479205478</v>
      </c>
      <c r="AF228" s="13">
        <f t="shared" si="206"/>
        <v>0.92344459354110908</v>
      </c>
      <c r="AG228" s="11">
        <f t="shared" si="207"/>
        <v>22.565030453738046</v>
      </c>
      <c r="AH228" s="13">
        <f t="shared" si="208"/>
        <v>4.0965058078708276</v>
      </c>
      <c r="AI228" s="11">
        <f t="shared" si="209"/>
        <v>359.61682431348856</v>
      </c>
      <c r="AJ228" s="6">
        <f t="shared" si="210"/>
        <v>0.92016530519485917</v>
      </c>
      <c r="AK228" s="13">
        <f t="shared" si="211"/>
        <v>60.163579411904706</v>
      </c>
      <c r="AL228" s="6">
        <f t="shared" si="212"/>
        <v>0.45682896341371265</v>
      </c>
      <c r="AM228" s="6">
        <f t="shared" si="213"/>
        <v>59.706750448490993</v>
      </c>
      <c r="AN228" s="11">
        <f t="shared" si="214"/>
        <v>175.08686075391051</v>
      </c>
      <c r="AO228" s="6">
        <f t="shared" si="215"/>
        <v>173.2815670896014</v>
      </c>
      <c r="AP228" s="6">
        <f t="shared" si="216"/>
        <v>109.47645143817763</v>
      </c>
      <c r="AQ228" s="8">
        <f t="shared" si="217"/>
        <v>70.377647327683633</v>
      </c>
      <c r="AR228" s="109">
        <f t="shared" si="218"/>
        <v>-6.6876274922325601E-3</v>
      </c>
      <c r="AS228" s="109">
        <f t="shared" si="219"/>
        <v>0.53872981365455397</v>
      </c>
      <c r="AT228" s="109">
        <f t="shared" si="220"/>
        <v>359.28878421041316</v>
      </c>
      <c r="AU228" s="10">
        <f t="shared" si="221"/>
        <v>397108.36632280226</v>
      </c>
      <c r="AV228" s="8">
        <f t="shared" si="222"/>
        <v>30.090785312400218</v>
      </c>
      <c r="AW228" s="12"/>
      <c r="AX228" s="110">
        <f t="shared" si="223"/>
        <v>179.3</v>
      </c>
      <c r="AY228" s="111">
        <f t="shared" si="224"/>
        <v>0</v>
      </c>
      <c r="AZ228" s="12"/>
      <c r="BA228" s="14">
        <f t="shared" si="231"/>
        <v>59.7</v>
      </c>
      <c r="BB228" s="112">
        <f t="shared" si="225"/>
        <v>0</v>
      </c>
      <c r="BC228" s="112">
        <f t="shared" si="226"/>
        <v>0</v>
      </c>
      <c r="BD228" s="12"/>
      <c r="BE228" s="111">
        <f t="shared" si="227"/>
        <v>0</v>
      </c>
      <c r="BF228" s="12"/>
    </row>
    <row r="229" spans="1:58">
      <c r="A229">
        <f t="shared" si="180"/>
        <v>3</v>
      </c>
      <c r="B229" s="106">
        <v>0.156944444444444</v>
      </c>
      <c r="C229" s="6">
        <f t="shared" si="181"/>
        <v>3.7666666666666559</v>
      </c>
      <c r="D229" s="7">
        <f t="shared" si="228"/>
        <v>16</v>
      </c>
      <c r="E229" s="7">
        <f t="shared" si="229"/>
        <v>9</v>
      </c>
      <c r="F229" s="7">
        <f t="shared" si="230"/>
        <v>2022</v>
      </c>
      <c r="G229" s="12"/>
      <c r="H229" s="101">
        <f t="shared" si="182"/>
        <v>59.71037791089848</v>
      </c>
      <c r="I229" s="102">
        <f t="shared" si="183"/>
        <v>59.720244648218106</v>
      </c>
      <c r="J229" s="101">
        <f t="shared" si="184"/>
        <v>66.78453601372253</v>
      </c>
      <c r="K229" s="101">
        <f t="shared" si="185"/>
        <v>179.73759668060177</v>
      </c>
      <c r="L229" s="11">
        <f t="shared" si="186"/>
        <v>2459838.6569444444</v>
      </c>
      <c r="M229" s="108">
        <f t="shared" si="187"/>
        <v>0.22706795193550727</v>
      </c>
      <c r="N229" s="11">
        <f t="shared" si="188"/>
        <v>61.315095894038677</v>
      </c>
      <c r="O229" s="5">
        <f t="shared" si="189"/>
        <v>0.16341097503175206</v>
      </c>
      <c r="P229" s="11">
        <f t="shared" si="190"/>
        <v>17916.666016079067</v>
      </c>
      <c r="Q229" s="6">
        <f t="shared" si="191"/>
        <v>2.295674358444864</v>
      </c>
      <c r="R229" s="13">
        <f t="shared" si="192"/>
        <v>4.3940134540576512</v>
      </c>
      <c r="S229" s="13">
        <f t="shared" si="193"/>
        <v>4.2540814000411507</v>
      </c>
      <c r="T229" s="13">
        <f t="shared" si="194"/>
        <v>0.22625281314496781</v>
      </c>
      <c r="U229" s="13">
        <f t="shared" si="195"/>
        <v>0.31149754775141969</v>
      </c>
      <c r="V229" s="13">
        <f t="shared" si="196"/>
        <v>-8.2819099869373343</v>
      </c>
      <c r="W229" s="8">
        <f t="shared" si="197"/>
        <v>404.34416795236189</v>
      </c>
      <c r="X229" s="13">
        <f t="shared" si="198"/>
        <v>1.1136038853960488</v>
      </c>
      <c r="Y229" s="11">
        <f t="shared" si="199"/>
        <v>63.80480268256381</v>
      </c>
      <c r="Z229" s="13">
        <f t="shared" si="200"/>
        <v>2.947878728141002E-2</v>
      </c>
      <c r="AA229" s="13">
        <f t="shared" si="201"/>
        <v>0.44123885320881417</v>
      </c>
      <c r="AB229" s="13">
        <f t="shared" si="202"/>
        <v>0.89690552858699646</v>
      </c>
      <c r="AC229" s="13">
        <f t="shared" si="203"/>
        <v>2.947451796129787E-2</v>
      </c>
      <c r="AD229" s="13">
        <f t="shared" si="204"/>
        <v>0.81119016361297713</v>
      </c>
      <c r="AE229" s="13">
        <f t="shared" si="205"/>
        <v>0.38376919219307021</v>
      </c>
      <c r="AF229" s="13">
        <f t="shared" si="206"/>
        <v>0.92342904823461036</v>
      </c>
      <c r="AG229" s="11">
        <f t="shared" si="207"/>
        <v>22.56735144219331</v>
      </c>
      <c r="AH229" s="13">
        <f t="shared" si="208"/>
        <v>4.0970971951891828</v>
      </c>
      <c r="AI229" s="11">
        <f t="shared" si="209"/>
        <v>359.85863796620094</v>
      </c>
      <c r="AJ229" s="6">
        <f t="shared" si="210"/>
        <v>0.92015876535735475</v>
      </c>
      <c r="AK229" s="13">
        <f t="shared" si="211"/>
        <v>60.167153935116175</v>
      </c>
      <c r="AL229" s="6">
        <f t="shared" si="212"/>
        <v>0.45677602421769808</v>
      </c>
      <c r="AM229" s="6">
        <f t="shared" si="213"/>
        <v>59.71037791089848</v>
      </c>
      <c r="AN229" s="11">
        <f t="shared" si="214"/>
        <v>175.0875452312066</v>
      </c>
      <c r="AO229" s="6">
        <f t="shared" si="215"/>
        <v>173.28224403650086</v>
      </c>
      <c r="AP229" s="6">
        <f t="shared" si="216"/>
        <v>109.46863748359627</v>
      </c>
      <c r="AQ229" s="8">
        <f t="shared" si="217"/>
        <v>70.385454246786509</v>
      </c>
      <c r="AR229" s="109">
        <f t="shared" si="218"/>
        <v>-2.4672304240041364E-3</v>
      </c>
      <c r="AS229" s="109">
        <f t="shared" si="219"/>
        <v>0.53871613502769167</v>
      </c>
      <c r="AT229" s="109">
        <f t="shared" si="220"/>
        <v>359.73759668060177</v>
      </c>
      <c r="AU229" s="10">
        <f t="shared" si="221"/>
        <v>397111.23586097313</v>
      </c>
      <c r="AV229" s="8">
        <f t="shared" si="222"/>
        <v>30.090567886553227</v>
      </c>
      <c r="AW229" s="12"/>
      <c r="AX229" s="110">
        <f t="shared" si="223"/>
        <v>179.7</v>
      </c>
      <c r="AY229" s="111">
        <f t="shared" si="224"/>
        <v>0</v>
      </c>
      <c r="AZ229" s="12"/>
      <c r="BA229" s="14">
        <f t="shared" si="231"/>
        <v>59.7</v>
      </c>
      <c r="BB229" s="112">
        <f t="shared" si="225"/>
        <v>0</v>
      </c>
      <c r="BC229" s="112">
        <f t="shared" si="226"/>
        <v>0</v>
      </c>
      <c r="BD229" s="12"/>
      <c r="BE229" s="111">
        <f t="shared" si="227"/>
        <v>0</v>
      </c>
      <c r="BF229" s="12"/>
    </row>
    <row r="230" spans="1:58">
      <c r="A230">
        <f t="shared" si="180"/>
        <v>3</v>
      </c>
      <c r="B230" s="106">
        <v>0.15763888888888899</v>
      </c>
      <c r="C230" s="6">
        <f t="shared" si="181"/>
        <v>3.7833333333333359</v>
      </c>
      <c r="D230" s="7">
        <f t="shared" si="228"/>
        <v>16</v>
      </c>
      <c r="E230" s="7">
        <f t="shared" si="229"/>
        <v>9</v>
      </c>
      <c r="F230" s="7">
        <f t="shared" si="230"/>
        <v>2022</v>
      </c>
      <c r="G230" s="12"/>
      <c r="H230" s="101">
        <f t="shared" si="182"/>
        <v>59.712833013024238</v>
      </c>
      <c r="I230" s="102">
        <f t="shared" si="183"/>
        <v>59.722698778928269</v>
      </c>
      <c r="J230" s="101">
        <f t="shared" si="184"/>
        <v>66.778118469579397</v>
      </c>
      <c r="K230" s="101">
        <f t="shared" si="185"/>
        <v>180.186473400799</v>
      </c>
      <c r="L230" s="11">
        <f t="shared" si="186"/>
        <v>2459838.6576388888</v>
      </c>
      <c r="M230" s="108">
        <f t="shared" si="187"/>
        <v>0.22706797094835882</v>
      </c>
      <c r="N230" s="11">
        <f t="shared" si="188"/>
        <v>61.565780356526375</v>
      </c>
      <c r="O230" s="5">
        <f t="shared" si="189"/>
        <v>0.16343639246167641</v>
      </c>
      <c r="P230" s="11">
        <f t="shared" si="190"/>
        <v>17914.278515351023</v>
      </c>
      <c r="Q230" s="6">
        <f t="shared" si="191"/>
        <v>2.2958327106183676</v>
      </c>
      <c r="R230" s="13">
        <f t="shared" si="192"/>
        <v>4.3940253998693493</v>
      </c>
      <c r="S230" s="13">
        <f t="shared" si="193"/>
        <v>4.2542291560811396</v>
      </c>
      <c r="T230" s="13">
        <f t="shared" si="194"/>
        <v>0.22641315738502044</v>
      </c>
      <c r="U230" s="13">
        <f t="shared" si="195"/>
        <v>0.31164688329356338</v>
      </c>
      <c r="V230" s="13">
        <f t="shared" si="196"/>
        <v>-8.2820451547772596</v>
      </c>
      <c r="W230" s="8">
        <f t="shared" si="197"/>
        <v>404.30690246523596</v>
      </c>
      <c r="X230" s="13">
        <f t="shared" si="198"/>
        <v>1.1137520128881297</v>
      </c>
      <c r="Y230" s="11">
        <f t="shared" si="199"/>
        <v>63.813289762689905</v>
      </c>
      <c r="Z230" s="13">
        <f t="shared" si="200"/>
        <v>2.9491369496942831E-2</v>
      </c>
      <c r="AA230" s="13">
        <f t="shared" si="201"/>
        <v>0.44110582830967271</v>
      </c>
      <c r="AB230" s="13">
        <f t="shared" si="202"/>
        <v>0.89697054549016453</v>
      </c>
      <c r="AC230" s="13">
        <f t="shared" si="203"/>
        <v>2.9487094707927423E-2</v>
      </c>
      <c r="AD230" s="13">
        <f t="shared" si="204"/>
        <v>0.81124481463617115</v>
      </c>
      <c r="AE230" s="13">
        <f t="shared" si="205"/>
        <v>0.38380659055983135</v>
      </c>
      <c r="AF230" s="13">
        <f t="shared" si="206"/>
        <v>0.92341350490602958</v>
      </c>
      <c r="AG230" s="11">
        <f t="shared" si="207"/>
        <v>22.569671909167777</v>
      </c>
      <c r="AH230" s="13">
        <f t="shared" si="208"/>
        <v>4.097688593458126</v>
      </c>
      <c r="AI230" s="11">
        <f t="shared" si="209"/>
        <v>0.10045145465448257</v>
      </c>
      <c r="AJ230" s="6">
        <f t="shared" si="210"/>
        <v>0.92015222671357721</v>
      </c>
      <c r="AK230" s="13">
        <f t="shared" si="211"/>
        <v>60.169572172771851</v>
      </c>
      <c r="AL230" s="6">
        <f t="shared" si="212"/>
        <v>0.45673915974761614</v>
      </c>
      <c r="AM230" s="6">
        <f t="shared" si="213"/>
        <v>59.712833013024238</v>
      </c>
      <c r="AN230" s="11">
        <f t="shared" si="214"/>
        <v>175.08822970850269</v>
      </c>
      <c r="AO230" s="6">
        <f t="shared" si="215"/>
        <v>173.28292098365264</v>
      </c>
      <c r="AP230" s="6">
        <f t="shared" si="216"/>
        <v>109.46082365485006</v>
      </c>
      <c r="AQ230" s="8">
        <f t="shared" si="217"/>
        <v>70.393261042882358</v>
      </c>
      <c r="AR230" s="109">
        <f t="shared" si="218"/>
        <v>1.7532077239872587E-3</v>
      </c>
      <c r="AS230" s="109">
        <f t="shared" si="219"/>
        <v>0.53868834962258316</v>
      </c>
      <c r="AT230" s="109">
        <f t="shared" si="220"/>
        <v>0.18647340079900232</v>
      </c>
      <c r="AU230" s="10">
        <f t="shared" si="221"/>
        <v>397114.10494472436</v>
      </c>
      <c r="AV230" s="8">
        <f t="shared" si="222"/>
        <v>30.090350498279005</v>
      </c>
      <c r="AW230" s="12"/>
      <c r="AX230" s="110">
        <f t="shared" si="223"/>
        <v>180.2</v>
      </c>
      <c r="AY230" s="111">
        <f t="shared" si="224"/>
        <v>0.15763888888888899</v>
      </c>
      <c r="AZ230" s="12"/>
      <c r="BA230" s="14">
        <f t="shared" si="231"/>
        <v>59.7</v>
      </c>
      <c r="BB230" s="112">
        <f t="shared" si="225"/>
        <v>0</v>
      </c>
      <c r="BC230" s="112">
        <f t="shared" si="226"/>
        <v>0</v>
      </c>
      <c r="BD230" s="12"/>
      <c r="BE230" s="111">
        <f t="shared" si="227"/>
        <v>0.15763888888888899</v>
      </c>
      <c r="BF230" s="12"/>
    </row>
    <row r="231" spans="1:58">
      <c r="A231">
        <f t="shared" si="180"/>
        <v>3</v>
      </c>
      <c r="B231" s="106">
        <v>0.15833333333333299</v>
      </c>
      <c r="C231" s="6">
        <f t="shared" si="181"/>
        <v>3.7999999999999918</v>
      </c>
      <c r="D231" s="7">
        <f t="shared" si="228"/>
        <v>16</v>
      </c>
      <c r="E231" s="7">
        <f t="shared" si="229"/>
        <v>9</v>
      </c>
      <c r="F231" s="7">
        <f t="shared" si="230"/>
        <v>2022</v>
      </c>
      <c r="G231" s="12"/>
      <c r="H231" s="101">
        <f t="shared" si="182"/>
        <v>59.714115555046327</v>
      </c>
      <c r="I231" s="102">
        <f t="shared" si="183"/>
        <v>59.72398081350326</v>
      </c>
      <c r="J231" s="101">
        <f t="shared" si="184"/>
        <v>66.771700715018085</v>
      </c>
      <c r="K231" s="101">
        <f t="shared" si="185"/>
        <v>180.63538654716825</v>
      </c>
      <c r="L231" s="11">
        <f t="shared" si="186"/>
        <v>2459838.6583333332</v>
      </c>
      <c r="M231" s="108">
        <f t="shared" si="187"/>
        <v>0.22706798996121039</v>
      </c>
      <c r="N231" s="11">
        <f t="shared" si="188"/>
        <v>61.816464819014072</v>
      </c>
      <c r="O231" s="5">
        <f t="shared" si="189"/>
        <v>0.16346180989165759</v>
      </c>
      <c r="P231" s="11">
        <f t="shared" si="190"/>
        <v>17911.890574853067</v>
      </c>
      <c r="Q231" s="6">
        <f t="shared" si="191"/>
        <v>2.2959910627922286</v>
      </c>
      <c r="R231" s="13">
        <f t="shared" si="192"/>
        <v>4.3940373456810473</v>
      </c>
      <c r="S231" s="13">
        <f t="shared" si="193"/>
        <v>4.2543769121211295</v>
      </c>
      <c r="T231" s="13">
        <f t="shared" si="194"/>
        <v>0.22657350162507309</v>
      </c>
      <c r="U231" s="13">
        <f t="shared" si="195"/>
        <v>0.31179621661412571</v>
      </c>
      <c r="V231" s="13">
        <f t="shared" si="196"/>
        <v>-8.2821803226171866</v>
      </c>
      <c r="W231" s="8">
        <f t="shared" si="197"/>
        <v>404.26963150728858</v>
      </c>
      <c r="X231" s="13">
        <f t="shared" si="198"/>
        <v>1.113900138248503</v>
      </c>
      <c r="Y231" s="11">
        <f t="shared" si="199"/>
        <v>63.821776720678145</v>
      </c>
      <c r="Z231" s="13">
        <f t="shared" si="200"/>
        <v>2.9503950882122848E-2</v>
      </c>
      <c r="AA231" s="13">
        <f t="shared" si="201"/>
        <v>0.44097279568372016</v>
      </c>
      <c r="AB231" s="13">
        <f t="shared" si="202"/>
        <v>0.89703554160367671</v>
      </c>
      <c r="AC231" s="13">
        <f t="shared" si="203"/>
        <v>2.9499670619897396E-2</v>
      </c>
      <c r="AD231" s="13">
        <f t="shared" si="204"/>
        <v>0.81129944691677325</v>
      </c>
      <c r="AE231" s="13">
        <f t="shared" si="205"/>
        <v>0.38384397989211949</v>
      </c>
      <c r="AF231" s="13">
        <f t="shared" si="206"/>
        <v>0.92339796355665527</v>
      </c>
      <c r="AG231" s="11">
        <f t="shared" si="207"/>
        <v>22.571991854625356</v>
      </c>
      <c r="AH231" s="13">
        <f t="shared" si="208"/>
        <v>4.0982800026800685</v>
      </c>
      <c r="AI231" s="11">
        <f t="shared" si="209"/>
        <v>0.34226477881304618</v>
      </c>
      <c r="AJ231" s="6">
        <f t="shared" si="210"/>
        <v>0.92014568926363893</v>
      </c>
      <c r="AK231" s="13">
        <f t="shared" si="211"/>
        <v>60.170833928602704</v>
      </c>
      <c r="AL231" s="6">
        <f t="shared" si="212"/>
        <v>0.45671837355637868</v>
      </c>
      <c r="AM231" s="6">
        <f t="shared" si="213"/>
        <v>59.714115555046327</v>
      </c>
      <c r="AN231" s="11">
        <f t="shared" si="214"/>
        <v>175.08891418579697</v>
      </c>
      <c r="AO231" s="6">
        <f t="shared" si="215"/>
        <v>173.283597931055</v>
      </c>
      <c r="AP231" s="6">
        <f t="shared" si="216"/>
        <v>109.45300995187415</v>
      </c>
      <c r="AQ231" s="8">
        <f t="shared" si="217"/>
        <v>70.401067716035968</v>
      </c>
      <c r="AR231" s="109">
        <f t="shared" si="218"/>
        <v>5.9736117762293614E-3</v>
      </c>
      <c r="AS231" s="109">
        <f t="shared" si="219"/>
        <v>0.53864645744769057</v>
      </c>
      <c r="AT231" s="109">
        <f t="shared" si="220"/>
        <v>0.63538654716825249</v>
      </c>
      <c r="AU231" s="10">
        <f t="shared" si="221"/>
        <v>397116.97357397847</v>
      </c>
      <c r="AV231" s="8">
        <f t="shared" si="222"/>
        <v>30.090133147581863</v>
      </c>
      <c r="AW231" s="12"/>
      <c r="AX231" s="110">
        <f t="shared" si="223"/>
        <v>180.6</v>
      </c>
      <c r="AY231" s="111">
        <f t="shared" si="224"/>
        <v>0</v>
      </c>
      <c r="AZ231" s="12"/>
      <c r="BA231" s="14">
        <f t="shared" si="231"/>
        <v>59.7</v>
      </c>
      <c r="BB231" s="112">
        <f t="shared" si="225"/>
        <v>0</v>
      </c>
      <c r="BC231" s="112">
        <f t="shared" si="226"/>
        <v>0</v>
      </c>
      <c r="BD231" s="12"/>
      <c r="BE231" s="111">
        <f t="shared" si="227"/>
        <v>0</v>
      </c>
      <c r="BF231" s="12"/>
    </row>
    <row r="232" spans="1:58">
      <c r="A232">
        <f t="shared" si="180"/>
        <v>3</v>
      </c>
      <c r="B232" s="106">
        <v>0.15902777777777799</v>
      </c>
      <c r="C232" s="6">
        <f t="shared" si="181"/>
        <v>3.8166666666666718</v>
      </c>
      <c r="D232" s="7">
        <f t="shared" si="228"/>
        <v>16</v>
      </c>
      <c r="E232" s="7">
        <f t="shared" si="229"/>
        <v>9</v>
      </c>
      <c r="F232" s="7">
        <f t="shared" si="230"/>
        <v>2022</v>
      </c>
      <c r="G232" s="12"/>
      <c r="H232" s="101">
        <f t="shared" si="182"/>
        <v>59.714225482327301</v>
      </c>
      <c r="I232" s="102">
        <f t="shared" si="183"/>
        <v>59.724090697291317</v>
      </c>
      <c r="J232" s="101">
        <f t="shared" si="184"/>
        <v>66.76528275018633</v>
      </c>
      <c r="K232" s="101">
        <f t="shared" si="185"/>
        <v>181.08430827869955</v>
      </c>
      <c r="L232" s="11">
        <f t="shared" si="186"/>
        <v>2459838.6590277776</v>
      </c>
      <c r="M232" s="108">
        <f t="shared" si="187"/>
        <v>0.22706800897406193</v>
      </c>
      <c r="N232" s="11">
        <f t="shared" si="188"/>
        <v>62.067149281036109</v>
      </c>
      <c r="O232" s="5">
        <f t="shared" si="189"/>
        <v>0.16348722732158194</v>
      </c>
      <c r="P232" s="11">
        <f t="shared" si="190"/>
        <v>17909.502194696848</v>
      </c>
      <c r="Q232" s="6">
        <f t="shared" si="191"/>
        <v>2.2961494149660893</v>
      </c>
      <c r="R232" s="13">
        <f t="shared" si="192"/>
        <v>4.3940492914927454</v>
      </c>
      <c r="S232" s="13">
        <f t="shared" si="193"/>
        <v>4.2545246681607614</v>
      </c>
      <c r="T232" s="13">
        <f t="shared" si="194"/>
        <v>0.22673384586476855</v>
      </c>
      <c r="U232" s="13">
        <f t="shared" si="195"/>
        <v>0.31194554771323013</v>
      </c>
      <c r="V232" s="13">
        <f t="shared" si="196"/>
        <v>-8.2823154904567549</v>
      </c>
      <c r="W232" s="8">
        <f t="shared" si="197"/>
        <v>404.23235507957617</v>
      </c>
      <c r="X232" s="13">
        <f t="shared" si="198"/>
        <v>1.1140482614769958</v>
      </c>
      <c r="Y232" s="11">
        <f t="shared" si="199"/>
        <v>63.830263556518631</v>
      </c>
      <c r="Z232" s="13">
        <f t="shared" si="200"/>
        <v>2.9516531436708546E-2</v>
      </c>
      <c r="AA232" s="13">
        <f t="shared" si="201"/>
        <v>0.44083975533452358</v>
      </c>
      <c r="AB232" s="13">
        <f t="shared" si="202"/>
        <v>0.89710051692690451</v>
      </c>
      <c r="AC232" s="13">
        <f t="shared" si="203"/>
        <v>2.9512245696965301E-2</v>
      </c>
      <c r="AD232" s="13">
        <f t="shared" si="204"/>
        <v>0.81135406045430347</v>
      </c>
      <c r="AE232" s="13">
        <f t="shared" si="205"/>
        <v>0.38388136018946245</v>
      </c>
      <c r="AF232" s="13">
        <f t="shared" si="206"/>
        <v>0.9233824241878813</v>
      </c>
      <c r="AG232" s="11">
        <f t="shared" si="207"/>
        <v>22.574311278514209</v>
      </c>
      <c r="AH232" s="13">
        <f t="shared" si="208"/>
        <v>4.0988714228520271</v>
      </c>
      <c r="AI232" s="11">
        <f t="shared" si="209"/>
        <v>0.58407793825570309</v>
      </c>
      <c r="AJ232" s="6">
        <f t="shared" si="210"/>
        <v>0.92013915300769133</v>
      </c>
      <c r="AK232" s="13">
        <f t="shared" si="211"/>
        <v>60.170939148983102</v>
      </c>
      <c r="AL232" s="6">
        <f t="shared" si="212"/>
        <v>0.45671366665579916</v>
      </c>
      <c r="AM232" s="6">
        <f t="shared" si="213"/>
        <v>59.714225482327301</v>
      </c>
      <c r="AN232" s="11">
        <f t="shared" si="214"/>
        <v>175.08959866309306</v>
      </c>
      <c r="AO232" s="6">
        <f t="shared" si="215"/>
        <v>173.28427487871147</v>
      </c>
      <c r="AP232" s="6">
        <f t="shared" si="216"/>
        <v>109.44519637468541</v>
      </c>
      <c r="AQ232" s="8">
        <f t="shared" si="217"/>
        <v>70.408874266230484</v>
      </c>
      <c r="AR232" s="109">
        <f t="shared" si="218"/>
        <v>1.0193906551357625E-2</v>
      </c>
      <c r="AS232" s="109">
        <f t="shared" si="219"/>
        <v>0.53859045876310441</v>
      </c>
      <c r="AT232" s="109">
        <f t="shared" si="220"/>
        <v>1.0843082786995524</v>
      </c>
      <c r="AU232" s="10">
        <f t="shared" si="221"/>
        <v>397119.84174864134</v>
      </c>
      <c r="AV232" s="8">
        <f t="shared" si="222"/>
        <v>30.089915834467359</v>
      </c>
      <c r="AW232" s="12"/>
      <c r="AX232" s="110">
        <f t="shared" si="223"/>
        <v>181.1</v>
      </c>
      <c r="AY232" s="111">
        <f t="shared" si="224"/>
        <v>0</v>
      </c>
      <c r="AZ232" s="12"/>
      <c r="BA232" s="14">
        <f t="shared" si="231"/>
        <v>59.7</v>
      </c>
      <c r="BB232" s="112">
        <f t="shared" si="225"/>
        <v>0</v>
      </c>
      <c r="BC232" s="112">
        <f t="shared" si="226"/>
        <v>0</v>
      </c>
      <c r="BD232" s="12"/>
      <c r="BE232" s="111">
        <f t="shared" si="227"/>
        <v>0</v>
      </c>
      <c r="BF232" s="12"/>
    </row>
    <row r="233" spans="1:58">
      <c r="A233">
        <f t="shared" si="180"/>
        <v>3</v>
      </c>
      <c r="B233" s="106">
        <v>0.15972222222222199</v>
      </c>
      <c r="C233" s="6">
        <f t="shared" si="181"/>
        <v>3.8333333333333277</v>
      </c>
      <c r="D233" s="7">
        <f t="shared" si="228"/>
        <v>16</v>
      </c>
      <c r="E233" s="7">
        <f t="shared" si="229"/>
        <v>9</v>
      </c>
      <c r="F233" s="7">
        <f t="shared" si="230"/>
        <v>2022</v>
      </c>
      <c r="G233" s="12"/>
      <c r="H233" s="101">
        <f t="shared" si="182"/>
        <v>59.713162885474603</v>
      </c>
      <c r="I233" s="102">
        <f t="shared" si="183"/>
        <v>59.723028520860943</v>
      </c>
      <c r="J233" s="101">
        <f t="shared" si="184"/>
        <v>66.758864575175991</v>
      </c>
      <c r="K233" s="101">
        <f t="shared" si="185"/>
        <v>181.53321075461292</v>
      </c>
      <c r="L233" s="11">
        <f t="shared" si="186"/>
        <v>2459838.659722222</v>
      </c>
      <c r="M233" s="108">
        <f t="shared" si="187"/>
        <v>0.2270680279869135</v>
      </c>
      <c r="N233" s="11">
        <f t="shared" si="188"/>
        <v>62.317833743989468</v>
      </c>
      <c r="O233" s="5">
        <f t="shared" si="189"/>
        <v>0.16351264475150629</v>
      </c>
      <c r="P233" s="11">
        <f t="shared" si="190"/>
        <v>17907.113374992008</v>
      </c>
      <c r="Q233" s="6">
        <f t="shared" si="191"/>
        <v>2.2963077671399499</v>
      </c>
      <c r="R233" s="13">
        <f t="shared" si="192"/>
        <v>4.3940612373044443</v>
      </c>
      <c r="S233" s="13">
        <f t="shared" si="193"/>
        <v>4.2546724242007503</v>
      </c>
      <c r="T233" s="13">
        <f t="shared" si="194"/>
        <v>0.22689419010517833</v>
      </c>
      <c r="U233" s="13">
        <f t="shared" si="195"/>
        <v>0.31209487659242435</v>
      </c>
      <c r="V233" s="13">
        <f t="shared" si="196"/>
        <v>-8.2824506582963231</v>
      </c>
      <c r="W233" s="8">
        <f t="shared" si="197"/>
        <v>404.1950731829445</v>
      </c>
      <c r="X233" s="13">
        <f t="shared" si="198"/>
        <v>1.1141963825744965</v>
      </c>
      <c r="Y233" s="11">
        <f t="shared" si="199"/>
        <v>63.838750270262267</v>
      </c>
      <c r="Z233" s="13">
        <f t="shared" si="200"/>
        <v>2.9529111160579123E-2</v>
      </c>
      <c r="AA233" s="13">
        <f t="shared" si="201"/>
        <v>0.44070670726469641</v>
      </c>
      <c r="AB233" s="13">
        <f t="shared" si="202"/>
        <v>0.89716547145968473</v>
      </c>
      <c r="AC233" s="13">
        <f t="shared" si="203"/>
        <v>2.9524819939009322E-2</v>
      </c>
      <c r="AD233" s="13">
        <f t="shared" si="204"/>
        <v>0.81140865524866046</v>
      </c>
      <c r="AE233" s="13">
        <f t="shared" si="205"/>
        <v>0.38391873145168326</v>
      </c>
      <c r="AF233" s="13">
        <f t="shared" si="206"/>
        <v>0.92336688680097811</v>
      </c>
      <c r="AG233" s="11">
        <f t="shared" si="207"/>
        <v>22.576630180800834</v>
      </c>
      <c r="AH233" s="13">
        <f t="shared" si="208"/>
        <v>4.0994628539752256</v>
      </c>
      <c r="AI233" s="11">
        <f t="shared" si="209"/>
        <v>0.82589093436108385</v>
      </c>
      <c r="AJ233" s="6">
        <f t="shared" si="210"/>
        <v>0.92013261794586265</v>
      </c>
      <c r="AK233" s="13">
        <f t="shared" si="211"/>
        <v>60.16988792299032</v>
      </c>
      <c r="AL233" s="6">
        <f t="shared" si="212"/>
        <v>0.45672503751571986</v>
      </c>
      <c r="AM233" s="6">
        <f t="shared" si="213"/>
        <v>59.713162885474603</v>
      </c>
      <c r="AN233" s="11">
        <f t="shared" si="214"/>
        <v>175.09028314038733</v>
      </c>
      <c r="AO233" s="6">
        <f t="shared" si="215"/>
        <v>173.28495182661854</v>
      </c>
      <c r="AP233" s="6">
        <f t="shared" si="216"/>
        <v>109.43738292323278</v>
      </c>
      <c r="AQ233" s="8">
        <f t="shared" si="217"/>
        <v>70.416680693516952</v>
      </c>
      <c r="AR233" s="109">
        <f t="shared" si="218"/>
        <v>1.4414016901615607E-2</v>
      </c>
      <c r="AS233" s="109">
        <f t="shared" si="219"/>
        <v>0.53852035407978938</v>
      </c>
      <c r="AT233" s="109">
        <f t="shared" si="220"/>
        <v>1.5332107546129237</v>
      </c>
      <c r="AU233" s="10">
        <f t="shared" si="221"/>
        <v>397122.70946862886</v>
      </c>
      <c r="AV233" s="8">
        <f t="shared" si="222"/>
        <v>30.089698558940324</v>
      </c>
      <c r="AW233" s="12"/>
      <c r="AX233" s="110">
        <f t="shared" si="223"/>
        <v>181.5</v>
      </c>
      <c r="AY233" s="111">
        <f t="shared" si="224"/>
        <v>0</v>
      </c>
      <c r="AZ233" s="12"/>
      <c r="BA233" s="14">
        <f t="shared" si="231"/>
        <v>59.7</v>
      </c>
      <c r="BB233" s="112">
        <f t="shared" si="225"/>
        <v>0</v>
      </c>
      <c r="BC233" s="112">
        <f t="shared" si="226"/>
        <v>0</v>
      </c>
      <c r="BD233" s="12"/>
      <c r="BE233" s="111">
        <f t="shared" si="227"/>
        <v>0</v>
      </c>
      <c r="BF233" s="12"/>
    </row>
    <row r="234" spans="1:58">
      <c r="A234">
        <f t="shared" si="180"/>
        <v>3</v>
      </c>
      <c r="B234" s="106">
        <v>0.16041666666666701</v>
      </c>
      <c r="C234" s="6">
        <f t="shared" si="181"/>
        <v>3.8500000000000085</v>
      </c>
      <c r="D234" s="7">
        <f t="shared" si="228"/>
        <v>16</v>
      </c>
      <c r="E234" s="7">
        <f t="shared" si="229"/>
        <v>9</v>
      </c>
      <c r="F234" s="7">
        <f t="shared" si="230"/>
        <v>2022</v>
      </c>
      <c r="G234" s="12"/>
      <c r="H234" s="101">
        <f t="shared" si="182"/>
        <v>59.710927998437477</v>
      </c>
      <c r="I234" s="102">
        <f t="shared" si="183"/>
        <v>59.7207945180986</v>
      </c>
      <c r="J234" s="101">
        <f t="shared" si="184"/>
        <v>66.752446185795108</v>
      </c>
      <c r="K234" s="101">
        <f t="shared" si="185"/>
        <v>181.98206644018148</v>
      </c>
      <c r="L234" s="11">
        <f t="shared" si="186"/>
        <v>2459838.6604166669</v>
      </c>
      <c r="M234" s="108">
        <f t="shared" si="187"/>
        <v>0.22706804699977778</v>
      </c>
      <c r="N234" s="11">
        <f t="shared" si="188"/>
        <v>62.56851837458089</v>
      </c>
      <c r="O234" s="5">
        <f t="shared" si="189"/>
        <v>0.16353806219848366</v>
      </c>
      <c r="P234" s="11">
        <f t="shared" si="190"/>
        <v>17904.724114250024</v>
      </c>
      <c r="Q234" s="6">
        <f t="shared" si="191"/>
        <v>2.2964661194195295</v>
      </c>
      <c r="R234" s="13">
        <f t="shared" si="192"/>
        <v>4.3940731831241333</v>
      </c>
      <c r="S234" s="13">
        <f t="shared" si="193"/>
        <v>4.2548201803396726</v>
      </c>
      <c r="T234" s="13">
        <f t="shared" si="194"/>
        <v>0.2270545344523783</v>
      </c>
      <c r="U234" s="13">
        <f t="shared" si="195"/>
        <v>0.31224420335088282</v>
      </c>
      <c r="V234" s="13">
        <f t="shared" si="196"/>
        <v>-8.2825858262269669</v>
      </c>
      <c r="W234" s="8">
        <f t="shared" si="197"/>
        <v>404.15778579320397</v>
      </c>
      <c r="X234" s="13">
        <f t="shared" si="198"/>
        <v>1.1143445016409361</v>
      </c>
      <c r="Y234" s="11">
        <f t="shared" si="199"/>
        <v>63.847236867634678</v>
      </c>
      <c r="Z234" s="13">
        <f t="shared" si="200"/>
        <v>2.9541690061834224E-2</v>
      </c>
      <c r="AA234" s="13">
        <f t="shared" si="201"/>
        <v>0.44057365138788074</v>
      </c>
      <c r="AB234" s="13">
        <f t="shared" si="202"/>
        <v>0.89723040524527131</v>
      </c>
      <c r="AC234" s="13">
        <f t="shared" si="203"/>
        <v>2.953739335412451E-2</v>
      </c>
      <c r="AD234" s="13">
        <f t="shared" si="204"/>
        <v>0.81146323133631015</v>
      </c>
      <c r="AE234" s="13">
        <f t="shared" si="205"/>
        <v>0.38395609370341288</v>
      </c>
      <c r="AF234" s="13">
        <f t="shared" si="206"/>
        <v>0.92335135138690083</v>
      </c>
      <c r="AG234" s="11">
        <f t="shared" si="207"/>
        <v>22.578948562991094</v>
      </c>
      <c r="AH234" s="13">
        <f t="shared" si="208"/>
        <v>4.1000542964465225</v>
      </c>
      <c r="AI234" s="11">
        <f t="shared" si="209"/>
        <v>1.067703927883052</v>
      </c>
      <c r="AJ234" s="6">
        <f t="shared" si="210"/>
        <v>0.92012608407392771</v>
      </c>
      <c r="AK234" s="13">
        <f t="shared" si="211"/>
        <v>60.167680480525689</v>
      </c>
      <c r="AL234" s="6">
        <f t="shared" si="212"/>
        <v>0.4567524820882144</v>
      </c>
      <c r="AM234" s="6">
        <f t="shared" si="213"/>
        <v>59.710927998437477</v>
      </c>
      <c r="AN234" s="11">
        <f t="shared" si="214"/>
        <v>175.09096761814362</v>
      </c>
      <c r="AO234" s="6">
        <f t="shared" si="215"/>
        <v>173.2856287752349</v>
      </c>
      <c r="AP234" s="6">
        <f t="shared" si="216"/>
        <v>109.42956959225036</v>
      </c>
      <c r="AQ234" s="8">
        <f t="shared" si="217"/>
        <v>70.424487003156486</v>
      </c>
      <c r="AR234" s="109">
        <f t="shared" si="218"/>
        <v>1.8633870463921186E-2</v>
      </c>
      <c r="AS234" s="109">
        <f t="shared" si="219"/>
        <v>0.53843614409944829</v>
      </c>
      <c r="AT234" s="109">
        <f t="shared" si="220"/>
        <v>1.9820664401814838</v>
      </c>
      <c r="AU234" s="10">
        <f t="shared" si="221"/>
        <v>397125.57673576724</v>
      </c>
      <c r="AV234" s="8">
        <f t="shared" si="222"/>
        <v>30.089481320860827</v>
      </c>
      <c r="AW234" s="12"/>
      <c r="AX234" s="110">
        <f t="shared" si="223"/>
        <v>182</v>
      </c>
      <c r="AY234" s="111">
        <f t="shared" si="224"/>
        <v>0</v>
      </c>
      <c r="AZ234" s="12"/>
      <c r="BA234" s="14">
        <f t="shared" si="231"/>
        <v>59.7</v>
      </c>
      <c r="BB234" s="112">
        <f t="shared" si="225"/>
        <v>0</v>
      </c>
      <c r="BC234" s="112">
        <f t="shared" si="226"/>
        <v>0</v>
      </c>
      <c r="BD234" s="12"/>
      <c r="BE234" s="111">
        <f t="shared" si="227"/>
        <v>0</v>
      </c>
      <c r="BF234" s="12"/>
    </row>
    <row r="235" spans="1:58">
      <c r="A235">
        <f t="shared" si="180"/>
        <v>3</v>
      </c>
      <c r="B235" s="106">
        <v>0.16111111111111101</v>
      </c>
      <c r="C235" s="6">
        <f t="shared" si="181"/>
        <v>3.8666666666666645</v>
      </c>
      <c r="D235" s="7">
        <f t="shared" si="228"/>
        <v>16</v>
      </c>
      <c r="E235" s="7">
        <f t="shared" si="229"/>
        <v>9</v>
      </c>
      <c r="F235" s="7">
        <f t="shared" si="230"/>
        <v>2022</v>
      </c>
      <c r="G235" s="12"/>
      <c r="H235" s="101">
        <f t="shared" si="182"/>
        <v>59.707521205145916</v>
      </c>
      <c r="I235" s="102">
        <f t="shared" si="183"/>
        <v>59.717389072844966</v>
      </c>
      <c r="J235" s="101">
        <f t="shared" si="184"/>
        <v>66.746027590751325</v>
      </c>
      <c r="K235" s="101">
        <f t="shared" si="185"/>
        <v>182.43084692474173</v>
      </c>
      <c r="L235" s="11">
        <f t="shared" si="186"/>
        <v>2459838.6611111113</v>
      </c>
      <c r="M235" s="108">
        <f t="shared" si="187"/>
        <v>0.22706806601262935</v>
      </c>
      <c r="N235" s="11">
        <f t="shared" si="188"/>
        <v>62.819202837068588</v>
      </c>
      <c r="O235" s="5">
        <f t="shared" si="189"/>
        <v>0.16356347962846485</v>
      </c>
      <c r="P235" s="11">
        <f t="shared" si="190"/>
        <v>17902.334415764151</v>
      </c>
      <c r="Q235" s="6">
        <f t="shared" si="191"/>
        <v>2.2966244715933901</v>
      </c>
      <c r="R235" s="13">
        <f t="shared" si="192"/>
        <v>4.3940851289358536</v>
      </c>
      <c r="S235" s="13">
        <f t="shared" si="193"/>
        <v>4.2549679363796615</v>
      </c>
      <c r="T235" s="13">
        <f t="shared" si="194"/>
        <v>0.22721487869243093</v>
      </c>
      <c r="U235" s="13">
        <f t="shared" si="195"/>
        <v>0.31239352778981982</v>
      </c>
      <c r="V235" s="13">
        <f t="shared" si="196"/>
        <v>-8.2827209940668922</v>
      </c>
      <c r="W235" s="8">
        <f t="shared" si="197"/>
        <v>404.12049296149223</v>
      </c>
      <c r="X235" s="13">
        <f t="shared" si="198"/>
        <v>1.1144926184783435</v>
      </c>
      <c r="Y235" s="11">
        <f t="shared" si="199"/>
        <v>63.855723337292943</v>
      </c>
      <c r="Z235" s="13">
        <f t="shared" si="200"/>
        <v>2.9554268123478829E-2</v>
      </c>
      <c r="AA235" s="13">
        <f t="shared" si="201"/>
        <v>0.44044058788532553</v>
      </c>
      <c r="AB235" s="13">
        <f t="shared" si="202"/>
        <v>0.89729531819632335</v>
      </c>
      <c r="AC235" s="13">
        <f t="shared" si="203"/>
        <v>2.9549965925322188E-2</v>
      </c>
      <c r="AD235" s="13">
        <f t="shared" si="204"/>
        <v>0.81151778864387403</v>
      </c>
      <c r="AE235" s="13">
        <f t="shared" si="205"/>
        <v>0.38399344689432585</v>
      </c>
      <c r="AF235" s="13">
        <f t="shared" si="206"/>
        <v>0.92333581796777198</v>
      </c>
      <c r="AG235" s="11">
        <f t="shared" si="207"/>
        <v>22.581266421939684</v>
      </c>
      <c r="AH235" s="13">
        <f t="shared" si="208"/>
        <v>4.1006457494730819</v>
      </c>
      <c r="AI235" s="11">
        <f t="shared" si="209"/>
        <v>1.309516594972358</v>
      </c>
      <c r="AJ235" s="6">
        <f t="shared" si="210"/>
        <v>0.92011955140075208</v>
      </c>
      <c r="AK235" s="13">
        <f t="shared" si="211"/>
        <v>60.164317198871487</v>
      </c>
      <c r="AL235" s="6">
        <f t="shared" si="212"/>
        <v>0.45679599372557</v>
      </c>
      <c r="AM235" s="6">
        <f t="shared" si="213"/>
        <v>59.707521205145916</v>
      </c>
      <c r="AN235" s="11">
        <f t="shared" si="214"/>
        <v>175.09165209543789</v>
      </c>
      <c r="AO235" s="6">
        <f t="shared" si="215"/>
        <v>173.28630572364659</v>
      </c>
      <c r="AP235" s="6">
        <f t="shared" si="216"/>
        <v>109.4217563921754</v>
      </c>
      <c r="AQ235" s="8">
        <f t="shared" si="217"/>
        <v>70.43229318472126</v>
      </c>
      <c r="AR235" s="109">
        <f t="shared" si="218"/>
        <v>2.2853386423376545E-2</v>
      </c>
      <c r="AS235" s="109">
        <f t="shared" si="219"/>
        <v>0.53833782994884172</v>
      </c>
      <c r="AT235" s="109">
        <f t="shared" si="220"/>
        <v>2.4308469247417293</v>
      </c>
      <c r="AU235" s="10">
        <f t="shared" si="221"/>
        <v>397128.44354613812</v>
      </c>
      <c r="AV235" s="8">
        <f t="shared" si="222"/>
        <v>30.089264120524181</v>
      </c>
      <c r="AW235" s="12"/>
      <c r="AX235" s="110">
        <f t="shared" si="223"/>
        <v>182.4</v>
      </c>
      <c r="AY235" s="111">
        <f t="shared" si="224"/>
        <v>0</v>
      </c>
      <c r="AZ235" s="12"/>
      <c r="BA235" s="14">
        <f t="shared" si="231"/>
        <v>59.7</v>
      </c>
      <c r="BB235" s="112">
        <f t="shared" si="225"/>
        <v>0</v>
      </c>
      <c r="BC235" s="112">
        <f t="shared" si="226"/>
        <v>0</v>
      </c>
      <c r="BD235" s="12"/>
      <c r="BE235" s="111">
        <f t="shared" si="227"/>
        <v>0</v>
      </c>
      <c r="BF235" s="12"/>
    </row>
    <row r="236" spans="1:58">
      <c r="A236">
        <f t="shared" si="180"/>
        <v>3</v>
      </c>
      <c r="B236" s="106">
        <v>0.16180555555555601</v>
      </c>
      <c r="C236" s="6">
        <f t="shared" si="181"/>
        <v>3.8833333333333444</v>
      </c>
      <c r="D236" s="7">
        <f t="shared" si="228"/>
        <v>16</v>
      </c>
      <c r="E236" s="7">
        <f t="shared" si="229"/>
        <v>9</v>
      </c>
      <c r="F236" s="7">
        <f t="shared" si="230"/>
        <v>2022</v>
      </c>
      <c r="G236" s="12"/>
      <c r="H236" s="101">
        <f t="shared" si="182"/>
        <v>59.702943030316</v>
      </c>
      <c r="I236" s="102">
        <f t="shared" si="183"/>
        <v>59.712812709703918</v>
      </c>
      <c r="J236" s="101">
        <f t="shared" si="184"/>
        <v>66.739608785883689</v>
      </c>
      <c r="K236" s="101">
        <f t="shared" si="185"/>
        <v>182.87952473675921</v>
      </c>
      <c r="L236" s="11">
        <f t="shared" si="186"/>
        <v>2459838.6618055557</v>
      </c>
      <c r="M236" s="108">
        <f t="shared" si="187"/>
        <v>0.2270680850254809</v>
      </c>
      <c r="N236" s="11">
        <f t="shared" si="188"/>
        <v>63.069887299556285</v>
      </c>
      <c r="O236" s="5">
        <f t="shared" si="189"/>
        <v>0.16358889705838919</v>
      </c>
      <c r="P236" s="11">
        <f t="shared" si="190"/>
        <v>17899.944278045354</v>
      </c>
      <c r="Q236" s="6">
        <f t="shared" si="191"/>
        <v>2.2967828237672512</v>
      </c>
      <c r="R236" s="13">
        <f t="shared" si="192"/>
        <v>4.3940970747475294</v>
      </c>
      <c r="S236" s="13">
        <f t="shared" si="193"/>
        <v>4.2551156924192943</v>
      </c>
      <c r="T236" s="13">
        <f t="shared" si="194"/>
        <v>0.22737522293248358</v>
      </c>
      <c r="U236" s="13">
        <f t="shared" si="195"/>
        <v>0.31254285000948279</v>
      </c>
      <c r="V236" s="13">
        <f t="shared" si="196"/>
        <v>-8.2828561619061052</v>
      </c>
      <c r="W236" s="8">
        <f t="shared" si="197"/>
        <v>404.08319466394272</v>
      </c>
      <c r="X236" s="13">
        <f t="shared" si="198"/>
        <v>1.1146407331859323</v>
      </c>
      <c r="Y236" s="11">
        <f t="shared" si="199"/>
        <v>63.864209684921597</v>
      </c>
      <c r="Z236" s="13">
        <f t="shared" si="200"/>
        <v>2.9566845353706322E-2</v>
      </c>
      <c r="AA236" s="13">
        <f t="shared" si="201"/>
        <v>0.44030751667132123</v>
      </c>
      <c r="AB236" s="13">
        <f t="shared" si="202"/>
        <v>0.89736021035579039</v>
      </c>
      <c r="AC236" s="13">
        <f t="shared" si="203"/>
        <v>2.9562537660791109E-2</v>
      </c>
      <c r="AD236" s="13">
        <f t="shared" si="204"/>
        <v>0.81157232720750139</v>
      </c>
      <c r="AE236" s="13">
        <f t="shared" si="205"/>
        <v>0.38403079104901777</v>
      </c>
      <c r="AF236" s="13">
        <f t="shared" si="206"/>
        <v>0.923320286534562</v>
      </c>
      <c r="AG236" s="11">
        <f t="shared" si="207"/>
        <v>22.583583759150248</v>
      </c>
      <c r="AH236" s="13">
        <f t="shared" si="208"/>
        <v>4.1012372134487558</v>
      </c>
      <c r="AI236" s="11">
        <f t="shared" si="209"/>
        <v>1.5513290978249472</v>
      </c>
      <c r="AJ236" s="6">
        <f t="shared" si="210"/>
        <v>0.92011301992210881</v>
      </c>
      <c r="AK236" s="13">
        <f t="shared" si="211"/>
        <v>60.159798593610255</v>
      </c>
      <c r="AL236" s="6">
        <f t="shared" si="212"/>
        <v>0.45685556329425625</v>
      </c>
      <c r="AM236" s="6">
        <f t="shared" si="213"/>
        <v>59.702943030316</v>
      </c>
      <c r="AN236" s="11">
        <f t="shared" si="214"/>
        <v>175.09233657273035</v>
      </c>
      <c r="AO236" s="6">
        <f t="shared" si="215"/>
        <v>173.28698267230888</v>
      </c>
      <c r="AP236" s="6">
        <f t="shared" si="216"/>
        <v>109.4139433177796</v>
      </c>
      <c r="AQ236" s="8">
        <f t="shared" si="217"/>
        <v>70.440099243434858</v>
      </c>
      <c r="AR236" s="109">
        <f t="shared" si="218"/>
        <v>2.7072492453362261E-2</v>
      </c>
      <c r="AS236" s="109">
        <f t="shared" si="219"/>
        <v>0.53822541284160907</v>
      </c>
      <c r="AT236" s="109">
        <f t="shared" si="220"/>
        <v>2.8795247367592083</v>
      </c>
      <c r="AU236" s="10">
        <f t="shared" si="221"/>
        <v>397131.30990156822</v>
      </c>
      <c r="AV236" s="8">
        <f t="shared" si="222"/>
        <v>30.089046957790423</v>
      </c>
      <c r="AW236" s="12"/>
      <c r="AX236" s="110">
        <f t="shared" si="223"/>
        <v>182.9</v>
      </c>
      <c r="AY236" s="111">
        <f t="shared" si="224"/>
        <v>0</v>
      </c>
      <c r="AZ236" s="12"/>
      <c r="BA236" s="14">
        <f t="shared" si="231"/>
        <v>59.7</v>
      </c>
      <c r="BB236" s="112">
        <f t="shared" si="225"/>
        <v>0</v>
      </c>
      <c r="BC236" s="112">
        <f t="shared" si="226"/>
        <v>0</v>
      </c>
      <c r="BD236" s="12"/>
      <c r="BE236" s="111">
        <f t="shared" si="227"/>
        <v>0</v>
      </c>
      <c r="BF236" s="12"/>
    </row>
    <row r="237" spans="1:58">
      <c r="A237">
        <f t="shared" si="180"/>
        <v>3</v>
      </c>
      <c r="B237" s="106">
        <v>0.16250000000000001</v>
      </c>
      <c r="C237" s="6">
        <f t="shared" si="181"/>
        <v>3.9000000000000004</v>
      </c>
      <c r="D237" s="7">
        <f t="shared" si="228"/>
        <v>16</v>
      </c>
      <c r="E237" s="7">
        <f t="shared" si="229"/>
        <v>9</v>
      </c>
      <c r="F237" s="7">
        <f t="shared" si="230"/>
        <v>2022</v>
      </c>
      <c r="G237" s="12"/>
      <c r="H237" s="101">
        <f t="shared" si="182"/>
        <v>59.697194144422163</v>
      </c>
      <c r="I237" s="102">
        <f t="shared" si="183"/>
        <v>59.707066099012799</v>
      </c>
      <c r="J237" s="101">
        <f t="shared" si="184"/>
        <v>66.733189771275448</v>
      </c>
      <c r="K237" s="101">
        <f t="shared" si="185"/>
        <v>183.32807215283333</v>
      </c>
      <c r="L237" s="11">
        <f t="shared" si="186"/>
        <v>2459838.6625000001</v>
      </c>
      <c r="M237" s="108">
        <f t="shared" si="187"/>
        <v>0.22706810403833247</v>
      </c>
      <c r="N237" s="11">
        <f t="shared" si="188"/>
        <v>63.320571761578321</v>
      </c>
      <c r="O237" s="5">
        <f t="shared" si="189"/>
        <v>0.16361431448837038</v>
      </c>
      <c r="P237" s="11">
        <f t="shared" si="190"/>
        <v>17897.55370120614</v>
      </c>
      <c r="Q237" s="6">
        <f t="shared" si="191"/>
        <v>2.2969411759411118</v>
      </c>
      <c r="R237" s="13">
        <f t="shared" si="192"/>
        <v>4.3941090205592275</v>
      </c>
      <c r="S237" s="13">
        <f t="shared" si="193"/>
        <v>4.2552634484596403</v>
      </c>
      <c r="T237" s="13">
        <f t="shared" si="194"/>
        <v>0.2275355671725362</v>
      </c>
      <c r="U237" s="13">
        <f t="shared" si="195"/>
        <v>0.31269217001035782</v>
      </c>
      <c r="V237" s="13">
        <f t="shared" si="196"/>
        <v>-8.2829913297467446</v>
      </c>
      <c r="W237" s="8">
        <f t="shared" si="197"/>
        <v>404.04589090086716</v>
      </c>
      <c r="X237" s="13">
        <f t="shared" si="198"/>
        <v>1.1147888457649624</v>
      </c>
      <c r="Y237" s="11">
        <f t="shared" si="199"/>
        <v>63.872695910592824</v>
      </c>
      <c r="Z237" s="13">
        <f t="shared" si="200"/>
        <v>2.9579421752302708E-2</v>
      </c>
      <c r="AA237" s="13">
        <f t="shared" si="201"/>
        <v>0.44017443774814835</v>
      </c>
      <c r="AB237" s="13">
        <f t="shared" si="202"/>
        <v>0.8974250817236763</v>
      </c>
      <c r="AC237" s="13">
        <f t="shared" si="203"/>
        <v>2.9575108560316313E-2</v>
      </c>
      <c r="AD237" s="13">
        <f t="shared" si="204"/>
        <v>0.81162684702728138</v>
      </c>
      <c r="AE237" s="13">
        <f t="shared" si="205"/>
        <v>0.3840681261672928</v>
      </c>
      <c r="AF237" s="13">
        <f t="shared" si="206"/>
        <v>0.92330475708854898</v>
      </c>
      <c r="AG237" s="11">
        <f t="shared" si="207"/>
        <v>22.585900574588095</v>
      </c>
      <c r="AH237" s="13">
        <f t="shared" si="208"/>
        <v>4.1018286883763482</v>
      </c>
      <c r="AI237" s="11">
        <f t="shared" si="209"/>
        <v>1.7931414359331015</v>
      </c>
      <c r="AJ237" s="6">
        <f t="shared" si="210"/>
        <v>0.92010648963812369</v>
      </c>
      <c r="AK237" s="13">
        <f t="shared" si="211"/>
        <v>60.154125323538402</v>
      </c>
      <c r="AL237" s="6">
        <f t="shared" si="212"/>
        <v>0.45693117911624026</v>
      </c>
      <c r="AM237" s="6">
        <f t="shared" si="213"/>
        <v>59.697194144422163</v>
      </c>
      <c r="AN237" s="11">
        <f t="shared" si="214"/>
        <v>175.09302105002826</v>
      </c>
      <c r="AO237" s="6">
        <f t="shared" si="215"/>
        <v>173.28765962122898</v>
      </c>
      <c r="AP237" s="6">
        <f t="shared" si="216"/>
        <v>109.40613036900139</v>
      </c>
      <c r="AQ237" s="8">
        <f t="shared" si="217"/>
        <v>70.447905179358798</v>
      </c>
      <c r="AR237" s="109">
        <f t="shared" si="218"/>
        <v>3.1291113395399577E-2</v>
      </c>
      <c r="AS237" s="109">
        <f t="shared" si="219"/>
        <v>0.53809889429444735</v>
      </c>
      <c r="AT237" s="109">
        <f t="shared" si="220"/>
        <v>3.3280721528333288</v>
      </c>
      <c r="AU237" s="10">
        <f t="shared" si="221"/>
        <v>397134.1758019749</v>
      </c>
      <c r="AV237" s="8">
        <f t="shared" si="222"/>
        <v>30.088829832664253</v>
      </c>
      <c r="AW237" s="12"/>
      <c r="AX237" s="110">
        <f t="shared" si="223"/>
        <v>183.3</v>
      </c>
      <c r="AY237" s="111">
        <f t="shared" si="224"/>
        <v>0</v>
      </c>
      <c r="AZ237" s="12"/>
      <c r="BA237" s="14">
        <f t="shared" si="231"/>
        <v>59.7</v>
      </c>
      <c r="BB237" s="112">
        <f t="shared" si="225"/>
        <v>0</v>
      </c>
      <c r="BC237" s="112">
        <f t="shared" si="226"/>
        <v>0</v>
      </c>
      <c r="BD237" s="12"/>
      <c r="BE237" s="111">
        <f t="shared" si="227"/>
        <v>0</v>
      </c>
      <c r="BF237" s="12"/>
    </row>
    <row r="238" spans="1:58">
      <c r="A238">
        <f t="shared" si="180"/>
        <v>3</v>
      </c>
      <c r="B238" s="106">
        <v>0.163194444444444</v>
      </c>
      <c r="C238" s="6">
        <f t="shared" si="181"/>
        <v>3.9166666666666563</v>
      </c>
      <c r="D238" s="7">
        <f t="shared" si="228"/>
        <v>16</v>
      </c>
      <c r="E238" s="7">
        <f t="shared" si="229"/>
        <v>9</v>
      </c>
      <c r="F238" s="7">
        <f t="shared" si="230"/>
        <v>2022</v>
      </c>
      <c r="G238" s="12"/>
      <c r="H238" s="101">
        <f t="shared" si="182"/>
        <v>59.690275362120701</v>
      </c>
      <c r="I238" s="102">
        <f t="shared" si="183"/>
        <v>59.700150055266469</v>
      </c>
      <c r="J238" s="101">
        <f t="shared" si="184"/>
        <v>66.726770547065257</v>
      </c>
      <c r="K238" s="101">
        <f t="shared" si="185"/>
        <v>183.7764615156895</v>
      </c>
      <c r="L238" s="11">
        <f t="shared" si="186"/>
        <v>2459838.6631944445</v>
      </c>
      <c r="M238" s="108">
        <f t="shared" si="187"/>
        <v>0.22706812305118401</v>
      </c>
      <c r="N238" s="11">
        <f t="shared" si="188"/>
        <v>63.571256224066019</v>
      </c>
      <c r="O238" s="5">
        <f t="shared" si="189"/>
        <v>0.16363973191829473</v>
      </c>
      <c r="P238" s="11">
        <f t="shared" si="190"/>
        <v>17895.16268535213</v>
      </c>
      <c r="Q238" s="6">
        <f t="shared" si="191"/>
        <v>2.2970995281146154</v>
      </c>
      <c r="R238" s="13">
        <f t="shared" si="192"/>
        <v>4.3941209663709264</v>
      </c>
      <c r="S238" s="13">
        <f t="shared" si="193"/>
        <v>4.2554112044992722</v>
      </c>
      <c r="T238" s="13">
        <f t="shared" si="194"/>
        <v>0.22769591141223167</v>
      </c>
      <c r="U238" s="13">
        <f t="shared" si="195"/>
        <v>0.31284148779253951</v>
      </c>
      <c r="V238" s="13">
        <f t="shared" si="196"/>
        <v>-8.2831264975863128</v>
      </c>
      <c r="W238" s="8">
        <f t="shared" si="197"/>
        <v>404.00858167396524</v>
      </c>
      <c r="X238" s="13">
        <f t="shared" si="198"/>
        <v>1.1149369562152316</v>
      </c>
      <c r="Y238" s="11">
        <f t="shared" si="199"/>
        <v>63.881182014295028</v>
      </c>
      <c r="Z238" s="13">
        <f t="shared" si="200"/>
        <v>2.9591997319027317E-2</v>
      </c>
      <c r="AA238" s="13">
        <f t="shared" si="201"/>
        <v>0.4400413511193994</v>
      </c>
      <c r="AB238" s="13">
        <f t="shared" si="202"/>
        <v>0.8974899322993416</v>
      </c>
      <c r="AC238" s="13">
        <f t="shared" si="203"/>
        <v>2.9587678623656171E-2</v>
      </c>
      <c r="AD238" s="13">
        <f t="shared" si="204"/>
        <v>0.81168134810272319</v>
      </c>
      <c r="AE238" s="13">
        <f t="shared" si="205"/>
        <v>0.38410545224867515</v>
      </c>
      <c r="AF238" s="13">
        <f t="shared" si="206"/>
        <v>0.92328922963112736</v>
      </c>
      <c r="AG238" s="11">
        <f t="shared" si="207"/>
        <v>22.588216868201158</v>
      </c>
      <c r="AH238" s="13">
        <f t="shared" si="208"/>
        <v>4.1024201742527415</v>
      </c>
      <c r="AI238" s="11">
        <f t="shared" si="209"/>
        <v>2.0349536102748971</v>
      </c>
      <c r="AJ238" s="6">
        <f t="shared" si="210"/>
        <v>0.92009996054895693</v>
      </c>
      <c r="AK238" s="13">
        <f t="shared" si="211"/>
        <v>60.147298189110387</v>
      </c>
      <c r="AL238" s="6">
        <f t="shared" si="212"/>
        <v>0.45702282698968627</v>
      </c>
      <c r="AM238" s="6">
        <f t="shared" si="213"/>
        <v>59.690275362120701</v>
      </c>
      <c r="AN238" s="11">
        <f t="shared" si="214"/>
        <v>175.09370552732253</v>
      </c>
      <c r="AO238" s="6">
        <f t="shared" si="215"/>
        <v>173.28833657039777</v>
      </c>
      <c r="AP238" s="6">
        <f t="shared" si="216"/>
        <v>109.39831754584668</v>
      </c>
      <c r="AQ238" s="8">
        <f t="shared" si="217"/>
        <v>70.45571099248717</v>
      </c>
      <c r="AR238" s="109">
        <f t="shared" si="218"/>
        <v>3.5509174125825764E-2</v>
      </c>
      <c r="AS238" s="109">
        <f t="shared" si="219"/>
        <v>0.53795827607492708</v>
      </c>
      <c r="AT238" s="109">
        <f t="shared" si="220"/>
        <v>3.7764615156895047</v>
      </c>
      <c r="AU238" s="10">
        <f t="shared" si="221"/>
        <v>397137.04124725959</v>
      </c>
      <c r="AV238" s="8">
        <f t="shared" si="222"/>
        <v>30.088612745151579</v>
      </c>
      <c r="AW238" s="12"/>
      <c r="AX238" s="110">
        <f t="shared" si="223"/>
        <v>183.8</v>
      </c>
      <c r="AY238" s="111">
        <f t="shared" si="224"/>
        <v>0</v>
      </c>
      <c r="AZ238" s="12"/>
      <c r="BA238" s="14">
        <f t="shared" si="231"/>
        <v>59.7</v>
      </c>
      <c r="BB238" s="112">
        <f t="shared" si="225"/>
        <v>0</v>
      </c>
      <c r="BC238" s="112">
        <f t="shared" si="226"/>
        <v>0</v>
      </c>
      <c r="BD238" s="12"/>
      <c r="BE238" s="111">
        <f t="shared" si="227"/>
        <v>0</v>
      </c>
      <c r="BF238" s="12"/>
    </row>
    <row r="239" spans="1:58">
      <c r="A239">
        <f t="shared" si="180"/>
        <v>3</v>
      </c>
      <c r="B239" s="106">
        <v>0.163888888888889</v>
      </c>
      <c r="C239" s="6">
        <f t="shared" si="181"/>
        <v>3.9333333333333362</v>
      </c>
      <c r="D239" s="7">
        <f t="shared" si="228"/>
        <v>16</v>
      </c>
      <c r="E239" s="7">
        <f t="shared" si="229"/>
        <v>9</v>
      </c>
      <c r="F239" s="7">
        <f t="shared" si="230"/>
        <v>2022</v>
      </c>
      <c r="G239" s="12"/>
      <c r="H239" s="101">
        <f t="shared" si="182"/>
        <v>59.682187641934064</v>
      </c>
      <c r="I239" s="102">
        <f t="shared" si="183"/>
        <v>59.692065536801707</v>
      </c>
      <c r="J239" s="101">
        <f t="shared" si="184"/>
        <v>66.720351113355107</v>
      </c>
      <c r="K239" s="101">
        <f t="shared" si="185"/>
        <v>184.22466524185722</v>
      </c>
      <c r="L239" s="11">
        <f t="shared" si="186"/>
        <v>2459838.6638888889</v>
      </c>
      <c r="M239" s="108">
        <f t="shared" si="187"/>
        <v>0.22706814206403558</v>
      </c>
      <c r="N239" s="11">
        <f t="shared" si="188"/>
        <v>63.821940686553717</v>
      </c>
      <c r="O239" s="5">
        <f t="shared" si="189"/>
        <v>0.16366514934821907</v>
      </c>
      <c r="P239" s="11">
        <f t="shared" si="190"/>
        <v>17892.771230580998</v>
      </c>
      <c r="Q239" s="6">
        <f t="shared" si="191"/>
        <v>2.2972578802884764</v>
      </c>
      <c r="R239" s="13">
        <f t="shared" si="192"/>
        <v>4.3941329121826245</v>
      </c>
      <c r="S239" s="13">
        <f t="shared" si="193"/>
        <v>4.2555589605392621</v>
      </c>
      <c r="T239" s="13">
        <f t="shared" si="194"/>
        <v>0.22785625565264148</v>
      </c>
      <c r="U239" s="13">
        <f t="shared" si="195"/>
        <v>0.3129908033575175</v>
      </c>
      <c r="V239" s="13">
        <f t="shared" si="196"/>
        <v>-8.2832616654258828</v>
      </c>
      <c r="W239" s="8">
        <f t="shared" si="197"/>
        <v>403.97126698388337</v>
      </c>
      <c r="X239" s="13">
        <f t="shared" si="198"/>
        <v>1.1150850645375705</v>
      </c>
      <c r="Y239" s="11">
        <f t="shared" si="199"/>
        <v>63.889667996075808</v>
      </c>
      <c r="Z239" s="13">
        <f t="shared" si="200"/>
        <v>2.9604572053753574E-2</v>
      </c>
      <c r="AA239" s="13">
        <f t="shared" si="201"/>
        <v>0.43990825678773837</v>
      </c>
      <c r="AB239" s="13">
        <f t="shared" si="202"/>
        <v>0.89755476208259921</v>
      </c>
      <c r="AC239" s="13">
        <f t="shared" si="203"/>
        <v>2.9600247850683103E-2</v>
      </c>
      <c r="AD239" s="13">
        <f t="shared" si="204"/>
        <v>0.81173583043370623</v>
      </c>
      <c r="AE239" s="13">
        <f t="shared" si="205"/>
        <v>0.3841427692929732</v>
      </c>
      <c r="AF239" s="13">
        <f t="shared" si="206"/>
        <v>0.92327370416357335</v>
      </c>
      <c r="AG239" s="11">
        <f t="shared" si="207"/>
        <v>22.590532639955004</v>
      </c>
      <c r="AH239" s="13">
        <f t="shared" si="208"/>
        <v>4.10301167107892</v>
      </c>
      <c r="AI239" s="11">
        <f t="shared" si="209"/>
        <v>2.2767656203699147</v>
      </c>
      <c r="AJ239" s="6">
        <f t="shared" si="210"/>
        <v>0.92009343265471044</v>
      </c>
      <c r="AK239" s="13">
        <f t="shared" si="211"/>
        <v>60.139318132128736</v>
      </c>
      <c r="AL239" s="6">
        <f t="shared" si="212"/>
        <v>0.45713049019467139</v>
      </c>
      <c r="AM239" s="6">
        <f t="shared" si="213"/>
        <v>59.682187641934064</v>
      </c>
      <c r="AN239" s="11">
        <f t="shared" si="214"/>
        <v>175.09439000461862</v>
      </c>
      <c r="AO239" s="6">
        <f t="shared" si="215"/>
        <v>173.28901351982074</v>
      </c>
      <c r="AP239" s="6">
        <f t="shared" si="216"/>
        <v>109.39050484827673</v>
      </c>
      <c r="AQ239" s="8">
        <f t="shared" si="217"/>
        <v>70.463516682858668</v>
      </c>
      <c r="AR239" s="109">
        <f t="shared" si="218"/>
        <v>3.9726599505766513E-2</v>
      </c>
      <c r="AS239" s="109">
        <f t="shared" si="219"/>
        <v>0.53780356020220643</v>
      </c>
      <c r="AT239" s="109">
        <f t="shared" si="220"/>
        <v>4.2246652418572239</v>
      </c>
      <c r="AU239" s="10">
        <f t="shared" si="221"/>
        <v>397139.90623734967</v>
      </c>
      <c r="AV239" s="8">
        <f t="shared" si="222"/>
        <v>30.088395695256342</v>
      </c>
      <c r="AW239" s="12"/>
      <c r="AX239" s="110">
        <f t="shared" si="223"/>
        <v>184.2</v>
      </c>
      <c r="AY239" s="111">
        <f t="shared" si="224"/>
        <v>0</v>
      </c>
      <c r="AZ239" s="12"/>
      <c r="BA239" s="14">
        <f t="shared" si="231"/>
        <v>59.7</v>
      </c>
      <c r="BB239" s="112">
        <f t="shared" si="225"/>
        <v>0</v>
      </c>
      <c r="BC239" s="112">
        <f t="shared" si="226"/>
        <v>0</v>
      </c>
      <c r="BD239" s="12"/>
      <c r="BE239" s="111">
        <f t="shared" si="227"/>
        <v>0</v>
      </c>
      <c r="BF239" s="12"/>
    </row>
    <row r="240" spans="1:58">
      <c r="A240">
        <f t="shared" si="180"/>
        <v>3</v>
      </c>
      <c r="B240" s="106">
        <v>0.164583333333333</v>
      </c>
      <c r="C240" s="6">
        <f t="shared" si="181"/>
        <v>3.9499999999999922</v>
      </c>
      <c r="D240" s="7">
        <f t="shared" si="228"/>
        <v>16</v>
      </c>
      <c r="E240" s="7">
        <f t="shared" si="229"/>
        <v>9</v>
      </c>
      <c r="F240" s="7">
        <f t="shared" si="230"/>
        <v>2022</v>
      </c>
      <c r="G240" s="12"/>
      <c r="H240" s="101">
        <f t="shared" si="182"/>
        <v>59.672932085623998</v>
      </c>
      <c r="I240" s="102">
        <f t="shared" si="183"/>
        <v>59.682813645170526</v>
      </c>
      <c r="J240" s="101">
        <f t="shared" si="184"/>
        <v>66.713931470251808</v>
      </c>
      <c r="K240" s="101">
        <f t="shared" si="185"/>
        <v>184.67265583830675</v>
      </c>
      <c r="L240" s="11">
        <f t="shared" si="186"/>
        <v>2459838.6645833333</v>
      </c>
      <c r="M240" s="108">
        <f t="shared" si="187"/>
        <v>0.22706816107688713</v>
      </c>
      <c r="N240" s="11">
        <f t="shared" si="188"/>
        <v>64.072625149041414</v>
      </c>
      <c r="O240" s="5">
        <f t="shared" si="189"/>
        <v>0.16369056677814342</v>
      </c>
      <c r="P240" s="11">
        <f t="shared" si="190"/>
        <v>17890.379337010225</v>
      </c>
      <c r="Q240" s="6">
        <f t="shared" si="191"/>
        <v>2.29741623246198</v>
      </c>
      <c r="R240" s="13">
        <f t="shared" si="192"/>
        <v>4.3941448579943225</v>
      </c>
      <c r="S240" s="13">
        <f t="shared" si="193"/>
        <v>4.255706716578894</v>
      </c>
      <c r="T240" s="13">
        <f t="shared" si="194"/>
        <v>0.22801659989233694</v>
      </c>
      <c r="U240" s="13">
        <f t="shared" si="195"/>
        <v>0.31314011670436837</v>
      </c>
      <c r="V240" s="13">
        <f t="shared" si="196"/>
        <v>-8.2833968332654511</v>
      </c>
      <c r="W240" s="8">
        <f t="shared" si="197"/>
        <v>403.93394683156379</v>
      </c>
      <c r="X240" s="13">
        <f t="shared" si="198"/>
        <v>1.1152331707325487</v>
      </c>
      <c r="Y240" s="11">
        <f t="shared" si="199"/>
        <v>63.898153855967799</v>
      </c>
      <c r="Z240" s="13">
        <f t="shared" si="200"/>
        <v>2.9617145956150233E-2</v>
      </c>
      <c r="AA240" s="13">
        <f t="shared" si="201"/>
        <v>0.4397751547560661</v>
      </c>
      <c r="AB240" s="13">
        <f t="shared" si="202"/>
        <v>0.89761957107315293</v>
      </c>
      <c r="AC240" s="13">
        <f t="shared" si="203"/>
        <v>2.9612816241064956E-2</v>
      </c>
      <c r="AD240" s="13">
        <f t="shared" si="204"/>
        <v>0.81179029402009062</v>
      </c>
      <c r="AE240" s="13">
        <f t="shared" si="205"/>
        <v>0.38418007729976439</v>
      </c>
      <c r="AF240" s="13">
        <f t="shared" si="206"/>
        <v>0.92325818068725884</v>
      </c>
      <c r="AG240" s="11">
        <f t="shared" si="207"/>
        <v>22.592847889800861</v>
      </c>
      <c r="AH240" s="13">
        <f t="shared" si="208"/>
        <v>4.1036031788549687</v>
      </c>
      <c r="AI240" s="11">
        <f t="shared" si="209"/>
        <v>2.5185774662168825</v>
      </c>
      <c r="AJ240" s="6">
        <f t="shared" si="210"/>
        <v>0.92008690595554987</v>
      </c>
      <c r="AK240" s="13">
        <f t="shared" si="211"/>
        <v>60.13018623512751</v>
      </c>
      <c r="AL240" s="6">
        <f t="shared" si="212"/>
        <v>0.45725414950351151</v>
      </c>
      <c r="AM240" s="6">
        <f t="shared" si="213"/>
        <v>59.672932085623998</v>
      </c>
      <c r="AN240" s="11">
        <f t="shared" si="214"/>
        <v>175.09507448191289</v>
      </c>
      <c r="AO240" s="6">
        <f t="shared" si="215"/>
        <v>173.2896904694943</v>
      </c>
      <c r="AP240" s="6">
        <f t="shared" si="216"/>
        <v>109.38269227625878</v>
      </c>
      <c r="AQ240" s="8">
        <f t="shared" si="217"/>
        <v>70.471322250506049</v>
      </c>
      <c r="AR240" s="109">
        <f t="shared" si="218"/>
        <v>4.3943314416279085E-2</v>
      </c>
      <c r="AS240" s="109">
        <f t="shared" si="219"/>
        <v>0.53763474894664065</v>
      </c>
      <c r="AT240" s="109">
        <f t="shared" si="220"/>
        <v>4.6726558383067527</v>
      </c>
      <c r="AU240" s="10">
        <f t="shared" si="221"/>
        <v>397142.77077214472</v>
      </c>
      <c r="AV240" s="8">
        <f t="shared" si="222"/>
        <v>30.088178682984584</v>
      </c>
      <c r="AW240" s="12"/>
      <c r="AX240" s="110">
        <f t="shared" si="223"/>
        <v>184.7</v>
      </c>
      <c r="AY240" s="111">
        <f t="shared" si="224"/>
        <v>0</v>
      </c>
      <c r="AZ240" s="12"/>
      <c r="BA240" s="14">
        <f t="shared" si="231"/>
        <v>59.7</v>
      </c>
      <c r="BB240" s="112">
        <f t="shared" si="225"/>
        <v>0</v>
      </c>
      <c r="BC240" s="112">
        <f t="shared" si="226"/>
        <v>0</v>
      </c>
      <c r="BD240" s="12"/>
      <c r="BE240" s="111">
        <f t="shared" si="227"/>
        <v>0</v>
      </c>
      <c r="BF240" s="12"/>
    </row>
    <row r="241" spans="1:58">
      <c r="A241">
        <f t="shared" si="180"/>
        <v>3</v>
      </c>
      <c r="B241" s="106">
        <v>0.165277777777778</v>
      </c>
      <c r="C241" s="6">
        <f t="shared" si="181"/>
        <v>3.9666666666666721</v>
      </c>
      <c r="D241" s="7">
        <f t="shared" si="228"/>
        <v>16</v>
      </c>
      <c r="E241" s="7">
        <f t="shared" si="229"/>
        <v>9</v>
      </c>
      <c r="F241" s="7">
        <f t="shared" si="230"/>
        <v>2022</v>
      </c>
      <c r="G241" s="12"/>
      <c r="H241" s="101">
        <f t="shared" si="182"/>
        <v>59.662509937617813</v>
      </c>
      <c r="I241" s="102">
        <f t="shared" si="183"/>
        <v>59.672395624566612</v>
      </c>
      <c r="J241" s="101">
        <f t="shared" si="184"/>
        <v>66.707511617873024</v>
      </c>
      <c r="K241" s="101">
        <f t="shared" si="185"/>
        <v>185.12040591451949</v>
      </c>
      <c r="L241" s="11">
        <f t="shared" si="186"/>
        <v>2459838.6652777777</v>
      </c>
      <c r="M241" s="108">
        <f t="shared" si="187"/>
        <v>0.22706818008973867</v>
      </c>
      <c r="N241" s="11">
        <f t="shared" si="188"/>
        <v>64.323309611529112</v>
      </c>
      <c r="O241" s="5">
        <f t="shared" si="189"/>
        <v>0.16371598420806777</v>
      </c>
      <c r="P241" s="11">
        <f t="shared" si="190"/>
        <v>17887.987004735478</v>
      </c>
      <c r="Q241" s="6">
        <f t="shared" si="191"/>
        <v>2.2975745846358406</v>
      </c>
      <c r="R241" s="13">
        <f t="shared" si="192"/>
        <v>4.3941568038059984</v>
      </c>
      <c r="S241" s="13">
        <f t="shared" si="193"/>
        <v>4.2558544726188829</v>
      </c>
      <c r="T241" s="13">
        <f t="shared" si="194"/>
        <v>0.22817694413238956</v>
      </c>
      <c r="U241" s="13">
        <f t="shared" si="195"/>
        <v>0.3132894278345722</v>
      </c>
      <c r="V241" s="13">
        <f t="shared" si="196"/>
        <v>-8.2835320011053764</v>
      </c>
      <c r="W241" s="8">
        <f t="shared" si="197"/>
        <v>403.89662121786762</v>
      </c>
      <c r="X241" s="13">
        <f t="shared" si="198"/>
        <v>1.11538127480063</v>
      </c>
      <c r="Y241" s="11">
        <f t="shared" si="199"/>
        <v>63.906639593997582</v>
      </c>
      <c r="Z241" s="13">
        <f t="shared" si="200"/>
        <v>2.9629719026091007E-2</v>
      </c>
      <c r="AA241" s="13">
        <f t="shared" si="201"/>
        <v>0.43964204502737531</v>
      </c>
      <c r="AB241" s="13">
        <f t="shared" si="202"/>
        <v>0.8976843592706546</v>
      </c>
      <c r="AC241" s="13">
        <f t="shared" si="203"/>
        <v>2.9625383794674432E-2</v>
      </c>
      <c r="AD241" s="13">
        <f t="shared" si="204"/>
        <v>0.81184473886160746</v>
      </c>
      <c r="AE241" s="13">
        <f t="shared" si="205"/>
        <v>0.38421737626879354</v>
      </c>
      <c r="AF241" s="13">
        <f t="shared" si="206"/>
        <v>0.92324265920348603</v>
      </c>
      <c r="AG241" s="11">
        <f t="shared" si="207"/>
        <v>22.595162617700357</v>
      </c>
      <c r="AH241" s="13">
        <f t="shared" si="208"/>
        <v>4.1041946975803798</v>
      </c>
      <c r="AI241" s="11">
        <f t="shared" si="209"/>
        <v>2.7603891478234175</v>
      </c>
      <c r="AJ241" s="6">
        <f t="shared" si="210"/>
        <v>0.92008038045157969</v>
      </c>
      <c r="AK241" s="13">
        <f t="shared" si="211"/>
        <v>60.119903720808288</v>
      </c>
      <c r="AL241" s="6">
        <f t="shared" si="212"/>
        <v>0.45739378319047369</v>
      </c>
      <c r="AM241" s="6">
        <f t="shared" si="213"/>
        <v>59.662509937617813</v>
      </c>
      <c r="AN241" s="11">
        <f t="shared" si="214"/>
        <v>175.09575895920898</v>
      </c>
      <c r="AO241" s="6">
        <f t="shared" si="215"/>
        <v>173.29036741942198</v>
      </c>
      <c r="AP241" s="6">
        <f t="shared" si="216"/>
        <v>109.37487982977316</v>
      </c>
      <c r="AQ241" s="8">
        <f t="shared" si="217"/>
        <v>70.479127695448952</v>
      </c>
      <c r="AR241" s="109">
        <f t="shared" si="218"/>
        <v>4.8159243751485607E-2</v>
      </c>
      <c r="AS241" s="109">
        <f t="shared" si="219"/>
        <v>0.53745184482960606</v>
      </c>
      <c r="AT241" s="109">
        <f t="shared" si="220"/>
        <v>5.1204059145194947</v>
      </c>
      <c r="AU241" s="10">
        <f t="shared" si="221"/>
        <v>397145.63485157053</v>
      </c>
      <c r="AV241" s="8">
        <f t="shared" si="222"/>
        <v>30.08796170834038</v>
      </c>
      <c r="AW241" s="12"/>
      <c r="AX241" s="110">
        <f t="shared" si="223"/>
        <v>185.1</v>
      </c>
      <c r="AY241" s="111">
        <f t="shared" si="224"/>
        <v>0</v>
      </c>
      <c r="AZ241" s="12"/>
      <c r="BA241" s="14">
        <f t="shared" si="231"/>
        <v>59.7</v>
      </c>
      <c r="BB241" s="112">
        <f t="shared" si="225"/>
        <v>0</v>
      </c>
      <c r="BC241" s="112">
        <f t="shared" si="226"/>
        <v>0</v>
      </c>
      <c r="BD241" s="12"/>
      <c r="BE241" s="111">
        <f t="shared" si="227"/>
        <v>0</v>
      </c>
      <c r="BF241" s="12"/>
    </row>
    <row r="242" spans="1:58">
      <c r="A242">
        <f t="shared" si="180"/>
        <v>3</v>
      </c>
      <c r="B242" s="106">
        <v>0.16597222222222199</v>
      </c>
      <c r="C242" s="6">
        <f t="shared" si="181"/>
        <v>3.9833333333333281</v>
      </c>
      <c r="D242" s="7">
        <f t="shared" si="228"/>
        <v>16</v>
      </c>
      <c r="E242" s="7">
        <f t="shared" si="229"/>
        <v>9</v>
      </c>
      <c r="F242" s="7">
        <f t="shared" si="230"/>
        <v>2022</v>
      </c>
      <c r="G242" s="12"/>
      <c r="H242" s="101">
        <f t="shared" si="182"/>
        <v>59.650922584331916</v>
      </c>
      <c r="I242" s="102">
        <f t="shared" si="183"/>
        <v>59.660812861149012</v>
      </c>
      <c r="J242" s="101">
        <f t="shared" si="184"/>
        <v>66.701091556310061</v>
      </c>
      <c r="K242" s="101">
        <f t="shared" si="185"/>
        <v>185.56788819437941</v>
      </c>
      <c r="L242" s="11">
        <f t="shared" si="186"/>
        <v>2459838.6659722221</v>
      </c>
      <c r="M242" s="108">
        <f t="shared" si="187"/>
        <v>0.22706819910259024</v>
      </c>
      <c r="N242" s="11">
        <f t="shared" si="188"/>
        <v>64.573994073551148</v>
      </c>
      <c r="O242" s="5">
        <f t="shared" si="189"/>
        <v>0.16374140163804896</v>
      </c>
      <c r="P242" s="11">
        <f t="shared" si="190"/>
        <v>17885.594233868476</v>
      </c>
      <c r="Q242" s="6">
        <f t="shared" si="191"/>
        <v>2.2977329368097017</v>
      </c>
      <c r="R242" s="13">
        <f t="shared" si="192"/>
        <v>4.3941687496177186</v>
      </c>
      <c r="S242" s="13">
        <f t="shared" si="193"/>
        <v>4.2560022286588728</v>
      </c>
      <c r="T242" s="13">
        <f t="shared" si="194"/>
        <v>0.22833728837244222</v>
      </c>
      <c r="U242" s="13">
        <f t="shared" si="195"/>
        <v>0.31343873674825296</v>
      </c>
      <c r="V242" s="13">
        <f t="shared" si="196"/>
        <v>-8.2836671689453034</v>
      </c>
      <c r="W242" s="8">
        <f t="shared" si="197"/>
        <v>403.85929014384971</v>
      </c>
      <c r="X242" s="13">
        <f t="shared" si="198"/>
        <v>1.1155293767427135</v>
      </c>
      <c r="Y242" s="11">
        <f t="shared" si="199"/>
        <v>63.915125210216651</v>
      </c>
      <c r="Z242" s="13">
        <f t="shared" si="200"/>
        <v>2.9642291263334734E-2</v>
      </c>
      <c r="AA242" s="13">
        <f t="shared" si="201"/>
        <v>0.43950892760426929</v>
      </c>
      <c r="AB242" s="13">
        <f t="shared" si="202"/>
        <v>0.89774912667495066</v>
      </c>
      <c r="AC242" s="13">
        <f t="shared" si="203"/>
        <v>2.9637950511269426E-2</v>
      </c>
      <c r="AD242" s="13">
        <f t="shared" si="204"/>
        <v>0.81189916495821257</v>
      </c>
      <c r="AE242" s="13">
        <f t="shared" si="205"/>
        <v>0.38425466619977727</v>
      </c>
      <c r="AF242" s="13">
        <f t="shared" si="206"/>
        <v>0.92322713971356896</v>
      </c>
      <c r="AG242" s="11">
        <f t="shared" si="207"/>
        <v>22.597476823613352</v>
      </c>
      <c r="AH242" s="13">
        <f t="shared" si="208"/>
        <v>4.1047862272565023</v>
      </c>
      <c r="AI242" s="11">
        <f t="shared" si="209"/>
        <v>3.002200664703615</v>
      </c>
      <c r="AJ242" s="6">
        <f t="shared" si="210"/>
        <v>0.92007385614295067</v>
      </c>
      <c r="AK242" s="13">
        <f t="shared" si="211"/>
        <v>60.108471951375158</v>
      </c>
      <c r="AL242" s="6">
        <f t="shared" si="212"/>
        <v>0.45754936704324439</v>
      </c>
      <c r="AM242" s="6">
        <f t="shared" si="213"/>
        <v>59.650922584331916</v>
      </c>
      <c r="AN242" s="11">
        <f t="shared" si="214"/>
        <v>175.09644343650325</v>
      </c>
      <c r="AO242" s="6">
        <f t="shared" si="215"/>
        <v>173.29104436960023</v>
      </c>
      <c r="AP242" s="6">
        <f t="shared" si="216"/>
        <v>109.3670675087682</v>
      </c>
      <c r="AQ242" s="8">
        <f t="shared" si="217"/>
        <v>70.486933017738991</v>
      </c>
      <c r="AR242" s="109">
        <f t="shared" si="218"/>
        <v>5.2374312411153943E-2</v>
      </c>
      <c r="AS242" s="109">
        <f t="shared" si="219"/>
        <v>0.53725485062396627</v>
      </c>
      <c r="AT242" s="109">
        <f t="shared" si="220"/>
        <v>5.5678881943794067</v>
      </c>
      <c r="AU242" s="10">
        <f t="shared" si="221"/>
        <v>397148.49847553344</v>
      </c>
      <c r="AV242" s="8">
        <f t="shared" si="222"/>
        <v>30.087744771329263</v>
      </c>
      <c r="AW242" s="12"/>
      <c r="AX242" s="110">
        <f t="shared" si="223"/>
        <v>185.6</v>
      </c>
      <c r="AY242" s="111">
        <f t="shared" si="224"/>
        <v>0</v>
      </c>
      <c r="AZ242" s="12"/>
      <c r="BA242" s="14">
        <f t="shared" si="231"/>
        <v>59.7</v>
      </c>
      <c r="BB242" s="112">
        <f t="shared" si="225"/>
        <v>0</v>
      </c>
      <c r="BC242" s="112">
        <f t="shared" si="226"/>
        <v>0</v>
      </c>
      <c r="BD242" s="12"/>
      <c r="BE242" s="111">
        <f t="shared" si="227"/>
        <v>0</v>
      </c>
      <c r="BF242" s="12"/>
    </row>
    <row r="243" spans="1:58">
      <c r="A243">
        <f t="shared" si="180"/>
        <v>4</v>
      </c>
      <c r="B243" s="106">
        <v>0.16666666666666699</v>
      </c>
      <c r="C243" s="6">
        <f t="shared" si="181"/>
        <v>4.000000000000008</v>
      </c>
      <c r="D243" s="7">
        <f t="shared" si="228"/>
        <v>16</v>
      </c>
      <c r="E243" s="7">
        <f t="shared" si="229"/>
        <v>9</v>
      </c>
      <c r="F243" s="7">
        <f t="shared" si="230"/>
        <v>2022</v>
      </c>
      <c r="G243" s="12"/>
      <c r="H243" s="101">
        <f t="shared" si="182"/>
        <v>59.638171553273189</v>
      </c>
      <c r="I243" s="102">
        <f t="shared" si="183"/>
        <v>59.648066882143809</v>
      </c>
      <c r="J243" s="101">
        <f t="shared" si="184"/>
        <v>66.694671285710598</v>
      </c>
      <c r="K243" s="101">
        <f t="shared" si="185"/>
        <v>186.01507553247495</v>
      </c>
      <c r="L243" s="11">
        <f t="shared" si="186"/>
        <v>2459838.6666666665</v>
      </c>
      <c r="M243" s="108">
        <f t="shared" si="187"/>
        <v>0.22706821811544178</v>
      </c>
      <c r="N243" s="11">
        <f t="shared" si="188"/>
        <v>64.824678536038846</v>
      </c>
      <c r="O243" s="5">
        <f t="shared" si="189"/>
        <v>0.1637668190679733</v>
      </c>
      <c r="P243" s="11">
        <f t="shared" si="190"/>
        <v>17883.201024520928</v>
      </c>
      <c r="Q243" s="6">
        <f t="shared" si="191"/>
        <v>2.2978912889832053</v>
      </c>
      <c r="R243" s="13">
        <f t="shared" si="192"/>
        <v>4.3941806954293945</v>
      </c>
      <c r="S243" s="13">
        <f t="shared" si="193"/>
        <v>4.2561499846985047</v>
      </c>
      <c r="T243" s="13">
        <f t="shared" si="194"/>
        <v>0.22849763261213768</v>
      </c>
      <c r="U243" s="13">
        <f t="shared" si="195"/>
        <v>0.31358804344553476</v>
      </c>
      <c r="V243" s="13">
        <f t="shared" si="196"/>
        <v>-8.2838023367848717</v>
      </c>
      <c r="W243" s="8">
        <f t="shared" si="197"/>
        <v>403.8219536105654</v>
      </c>
      <c r="X243" s="13">
        <f t="shared" si="198"/>
        <v>1.1156774765586257</v>
      </c>
      <c r="Y243" s="11">
        <f t="shared" si="199"/>
        <v>63.923610704615086</v>
      </c>
      <c r="Z243" s="13">
        <f t="shared" si="200"/>
        <v>2.9654862667640291E-2</v>
      </c>
      <c r="AA243" s="13">
        <f t="shared" si="201"/>
        <v>0.4393758024903141</v>
      </c>
      <c r="AB243" s="13">
        <f t="shared" si="202"/>
        <v>0.89781387328541695</v>
      </c>
      <c r="AC243" s="13">
        <f t="shared" si="203"/>
        <v>2.965051639060786E-2</v>
      </c>
      <c r="AD243" s="13">
        <f t="shared" si="204"/>
        <v>0.81195357230942911</v>
      </c>
      <c r="AE243" s="13">
        <f t="shared" si="205"/>
        <v>0.38429194709224546</v>
      </c>
      <c r="AF243" s="13">
        <f t="shared" si="206"/>
        <v>0.92321162221889885</v>
      </c>
      <c r="AG243" s="11">
        <f t="shared" si="207"/>
        <v>22.599790507488127</v>
      </c>
      <c r="AH243" s="13">
        <f t="shared" si="208"/>
        <v>4.105377767880328</v>
      </c>
      <c r="AI243" s="11">
        <f t="shared" si="209"/>
        <v>3.2440120178339242</v>
      </c>
      <c r="AJ243" s="6">
        <f t="shared" si="210"/>
        <v>0.92006733302981203</v>
      </c>
      <c r="AK243" s="13">
        <f t="shared" si="211"/>
        <v>60.095892427650782</v>
      </c>
      <c r="AL243" s="6">
        <f t="shared" si="212"/>
        <v>0.45772087437759501</v>
      </c>
      <c r="AM243" s="6">
        <f t="shared" si="213"/>
        <v>59.638171553273189</v>
      </c>
      <c r="AN243" s="11">
        <f t="shared" si="214"/>
        <v>175.09712791379934</v>
      </c>
      <c r="AO243" s="6">
        <f t="shared" si="215"/>
        <v>173.29172132003268</v>
      </c>
      <c r="AP243" s="6">
        <f t="shared" si="216"/>
        <v>109.35925531326089</v>
      </c>
      <c r="AQ243" s="8">
        <f t="shared" si="217"/>
        <v>70.494738217359213</v>
      </c>
      <c r="AR243" s="109">
        <f t="shared" si="218"/>
        <v>5.6588445336126794E-2</v>
      </c>
      <c r="AS243" s="109">
        <f t="shared" si="219"/>
        <v>0.53704376935275788</v>
      </c>
      <c r="AT243" s="109">
        <f t="shared" si="220"/>
        <v>6.0150755324749525</v>
      </c>
      <c r="AU243" s="10">
        <f t="shared" si="221"/>
        <v>397151.36164393957</v>
      </c>
      <c r="AV243" s="8">
        <f t="shared" si="222"/>
        <v>30.087527871956766</v>
      </c>
      <c r="AW243" s="12"/>
      <c r="AX243" s="110">
        <f t="shared" si="223"/>
        <v>186</v>
      </c>
      <c r="AY243" s="111">
        <f t="shared" si="224"/>
        <v>0</v>
      </c>
      <c r="AZ243" s="12"/>
      <c r="BA243" s="14">
        <f t="shared" si="231"/>
        <v>59.6</v>
      </c>
      <c r="BB243" s="112">
        <f t="shared" si="225"/>
        <v>0</v>
      </c>
      <c r="BC243" s="112">
        <f t="shared" si="226"/>
        <v>0</v>
      </c>
      <c r="BD243" s="12"/>
      <c r="BE243" s="111">
        <f t="shared" si="227"/>
        <v>0</v>
      </c>
      <c r="BF243" s="12"/>
    </row>
    <row r="244" spans="1:58">
      <c r="A244">
        <f t="shared" si="180"/>
        <v>4</v>
      </c>
      <c r="B244" s="106">
        <v>0.16736111111111099</v>
      </c>
      <c r="C244" s="6">
        <f t="shared" si="181"/>
        <v>4.0166666666666639</v>
      </c>
      <c r="D244" s="7">
        <f t="shared" si="228"/>
        <v>16</v>
      </c>
      <c r="E244" s="7">
        <f t="shared" si="229"/>
        <v>9</v>
      </c>
      <c r="F244" s="7">
        <f t="shared" si="230"/>
        <v>2022</v>
      </c>
      <c r="G244" s="12"/>
      <c r="H244" s="101">
        <f t="shared" si="182"/>
        <v>59.624258512387755</v>
      </c>
      <c r="I244" s="102">
        <f t="shared" si="183"/>
        <v>59.634159355193063</v>
      </c>
      <c r="J244" s="101">
        <f t="shared" si="184"/>
        <v>66.688250806153675</v>
      </c>
      <c r="K244" s="101">
        <f t="shared" si="185"/>
        <v>186.4619409212018</v>
      </c>
      <c r="L244" s="11">
        <f t="shared" si="186"/>
        <v>2459838.6673611109</v>
      </c>
      <c r="M244" s="108">
        <f t="shared" si="187"/>
        <v>0.22706823712829335</v>
      </c>
      <c r="N244" s="11">
        <f t="shared" si="188"/>
        <v>65.075362998526543</v>
      </c>
      <c r="O244" s="5">
        <f t="shared" si="189"/>
        <v>0.16379223649795449</v>
      </c>
      <c r="P244" s="11">
        <f t="shared" si="190"/>
        <v>17880.807376790799</v>
      </c>
      <c r="Q244" s="6">
        <f t="shared" si="191"/>
        <v>2.2980496411570659</v>
      </c>
      <c r="R244" s="13">
        <f t="shared" si="192"/>
        <v>4.3941926412411147</v>
      </c>
      <c r="S244" s="13">
        <f t="shared" si="193"/>
        <v>4.2562977407388516</v>
      </c>
      <c r="T244" s="13">
        <f t="shared" si="194"/>
        <v>0.22865797685219033</v>
      </c>
      <c r="U244" s="13">
        <f t="shared" si="195"/>
        <v>0.3137373479275502</v>
      </c>
      <c r="V244" s="13">
        <f t="shared" si="196"/>
        <v>-8.2839375046255128</v>
      </c>
      <c r="W244" s="8">
        <f t="shared" si="197"/>
        <v>403.78461161855353</v>
      </c>
      <c r="X244" s="13">
        <f t="shared" si="198"/>
        <v>1.1158255742495566</v>
      </c>
      <c r="Y244" s="11">
        <f t="shared" si="199"/>
        <v>63.932096077261065</v>
      </c>
      <c r="Z244" s="13">
        <f t="shared" si="200"/>
        <v>2.9667433238850238E-2</v>
      </c>
      <c r="AA244" s="13">
        <f t="shared" si="201"/>
        <v>0.43924266968785047</v>
      </c>
      <c r="AB244" s="13">
        <f t="shared" si="202"/>
        <v>0.89787859910202605</v>
      </c>
      <c r="AC244" s="13">
        <f t="shared" si="203"/>
        <v>2.9663081432531314E-2</v>
      </c>
      <c r="AD244" s="13">
        <f t="shared" si="204"/>
        <v>0.81200796091529515</v>
      </c>
      <c r="AE244" s="13">
        <f t="shared" si="205"/>
        <v>0.38432921894604172</v>
      </c>
      <c r="AF244" s="13">
        <f t="shared" si="206"/>
        <v>0.92319610672073649</v>
      </c>
      <c r="AG244" s="11">
        <f t="shared" si="207"/>
        <v>22.602103669292418</v>
      </c>
      <c r="AH244" s="13">
        <f t="shared" si="208"/>
        <v>4.1059693194543163</v>
      </c>
      <c r="AI244" s="11">
        <f t="shared" si="209"/>
        <v>3.4858232067117996</v>
      </c>
      <c r="AJ244" s="6">
        <f t="shared" si="210"/>
        <v>0.92006081111226612</v>
      </c>
      <c r="AK244" s="13">
        <f t="shared" si="211"/>
        <v>60.082166788436645</v>
      </c>
      <c r="AL244" s="6">
        <f t="shared" si="212"/>
        <v>0.45790827604889117</v>
      </c>
      <c r="AM244" s="6">
        <f t="shared" si="213"/>
        <v>59.624258512387755</v>
      </c>
      <c r="AN244" s="11">
        <f t="shared" si="214"/>
        <v>175.09781239109543</v>
      </c>
      <c r="AO244" s="6">
        <f t="shared" si="215"/>
        <v>173.29239827071743</v>
      </c>
      <c r="AP244" s="6">
        <f t="shared" si="216"/>
        <v>109.35144324318459</v>
      </c>
      <c r="AQ244" s="8">
        <f t="shared" si="217"/>
        <v>70.502543294376181</v>
      </c>
      <c r="AR244" s="109">
        <f t="shared" si="218"/>
        <v>6.0801567458387502E-2</v>
      </c>
      <c r="AS244" s="109">
        <f t="shared" si="219"/>
        <v>0.53681860429079453</v>
      </c>
      <c r="AT244" s="109">
        <f t="shared" si="220"/>
        <v>6.4619409212018013</v>
      </c>
      <c r="AU244" s="10">
        <f t="shared" si="221"/>
        <v>397154.22435671644</v>
      </c>
      <c r="AV244" s="8">
        <f t="shared" si="222"/>
        <v>30.087311010226841</v>
      </c>
      <c r="AW244" s="12"/>
      <c r="AX244" s="110">
        <f t="shared" si="223"/>
        <v>186.5</v>
      </c>
      <c r="AY244" s="111">
        <f t="shared" si="224"/>
        <v>0</v>
      </c>
      <c r="AZ244" s="12"/>
      <c r="BA244" s="14">
        <f t="shared" si="231"/>
        <v>59.6</v>
      </c>
      <c r="BB244" s="112">
        <f t="shared" si="225"/>
        <v>0</v>
      </c>
      <c r="BC244" s="112">
        <f t="shared" si="226"/>
        <v>0</v>
      </c>
      <c r="BD244" s="12"/>
      <c r="BE244" s="111">
        <f t="shared" si="227"/>
        <v>0</v>
      </c>
      <c r="BF244" s="12"/>
    </row>
    <row r="245" spans="1:58">
      <c r="A245">
        <f t="shared" si="180"/>
        <v>4</v>
      </c>
      <c r="B245" s="106">
        <v>0.16805555555555601</v>
      </c>
      <c r="C245" s="6">
        <f t="shared" si="181"/>
        <v>4.0333333333333439</v>
      </c>
      <c r="D245" s="7">
        <f t="shared" si="228"/>
        <v>16</v>
      </c>
      <c r="E245" s="7">
        <f t="shared" si="229"/>
        <v>9</v>
      </c>
      <c r="F245" s="7">
        <f t="shared" si="230"/>
        <v>2022</v>
      </c>
      <c r="G245" s="12"/>
      <c r="H245" s="101">
        <f t="shared" si="182"/>
        <v>59.609185258480551</v>
      </c>
      <c r="I245" s="102">
        <f t="shared" si="183"/>
        <v>59.619092076778841</v>
      </c>
      <c r="J245" s="101">
        <f t="shared" si="184"/>
        <v>66.681830113474419</v>
      </c>
      <c r="K245" s="101">
        <f t="shared" si="185"/>
        <v>186.90845780617923</v>
      </c>
      <c r="L245" s="11">
        <f t="shared" si="186"/>
        <v>2459838.6680555558</v>
      </c>
      <c r="M245" s="108">
        <f t="shared" si="187"/>
        <v>0.22706825614115766</v>
      </c>
      <c r="N245" s="11">
        <f t="shared" si="188"/>
        <v>65.326047629117966</v>
      </c>
      <c r="O245" s="5">
        <f t="shared" si="189"/>
        <v>0.16381765394493186</v>
      </c>
      <c r="P245" s="11">
        <f t="shared" si="190"/>
        <v>17878.413289181597</v>
      </c>
      <c r="Q245" s="6">
        <f t="shared" si="191"/>
        <v>2.2982079934370025</v>
      </c>
      <c r="R245" s="13">
        <f t="shared" si="192"/>
        <v>4.3942045870608268</v>
      </c>
      <c r="S245" s="13">
        <f t="shared" si="193"/>
        <v>4.256445496877773</v>
      </c>
      <c r="T245" s="13">
        <f t="shared" si="194"/>
        <v>0.22881832119974743</v>
      </c>
      <c r="U245" s="13">
        <f t="shared" si="195"/>
        <v>0.31388665029450974</v>
      </c>
      <c r="V245" s="13">
        <f t="shared" si="196"/>
        <v>-8.2840726725557978</v>
      </c>
      <c r="W245" s="8">
        <f t="shared" si="197"/>
        <v>403.74726414433616</v>
      </c>
      <c r="X245" s="13">
        <f t="shared" si="198"/>
        <v>1.1159736699146836</v>
      </c>
      <c r="Y245" s="11">
        <f t="shared" si="199"/>
        <v>63.940581333837024</v>
      </c>
      <c r="Z245" s="13">
        <f t="shared" si="200"/>
        <v>2.9680002985152002E-2</v>
      </c>
      <c r="AA245" s="13">
        <f t="shared" si="201"/>
        <v>0.43910952911112278</v>
      </c>
      <c r="AB245" s="13">
        <f t="shared" si="202"/>
        <v>0.89794330416755552</v>
      </c>
      <c r="AC245" s="13">
        <f t="shared" si="203"/>
        <v>2.9675645645222549E-2</v>
      </c>
      <c r="AD245" s="13">
        <f t="shared" si="204"/>
        <v>0.81206233081180446</v>
      </c>
      <c r="AE245" s="13">
        <f t="shared" si="205"/>
        <v>0.38436648178568766</v>
      </c>
      <c r="AF245" s="13">
        <f t="shared" si="206"/>
        <v>0.92318059321006773</v>
      </c>
      <c r="AG245" s="11">
        <f t="shared" si="207"/>
        <v>22.604416310525568</v>
      </c>
      <c r="AH245" s="13">
        <f t="shared" si="208"/>
        <v>4.1065608823723183</v>
      </c>
      <c r="AI245" s="11">
        <f t="shared" si="209"/>
        <v>3.7276343935331937</v>
      </c>
      <c r="AJ245" s="6">
        <f t="shared" si="210"/>
        <v>0.9200542903861022</v>
      </c>
      <c r="AK245" s="13">
        <f t="shared" si="211"/>
        <v>60.067296799091999</v>
      </c>
      <c r="AL245" s="6">
        <f t="shared" si="212"/>
        <v>0.45811154061144632</v>
      </c>
      <c r="AM245" s="6">
        <f t="shared" si="213"/>
        <v>59.609185258480551</v>
      </c>
      <c r="AN245" s="11">
        <f t="shared" si="214"/>
        <v>175.09849686884809</v>
      </c>
      <c r="AO245" s="6">
        <f t="shared" si="215"/>
        <v>173.29307522210613</v>
      </c>
      <c r="AP245" s="6">
        <f t="shared" si="216"/>
        <v>109.34363129330939</v>
      </c>
      <c r="AQ245" s="8">
        <f t="shared" si="217"/>
        <v>70.510348254015128</v>
      </c>
      <c r="AR245" s="109">
        <f t="shared" si="218"/>
        <v>6.5013606561803786E-2</v>
      </c>
      <c r="AS245" s="109">
        <f t="shared" si="219"/>
        <v>0.53657935879854701</v>
      </c>
      <c r="AT245" s="109">
        <f t="shared" si="220"/>
        <v>6.9084578061792286</v>
      </c>
      <c r="AU245" s="10">
        <f t="shared" si="221"/>
        <v>397157.08661568421</v>
      </c>
      <c r="AV245" s="8">
        <f t="shared" si="222"/>
        <v>30.087094186000037</v>
      </c>
      <c r="AW245" s="12"/>
      <c r="AX245" s="110">
        <f t="shared" si="223"/>
        <v>186.9</v>
      </c>
      <c r="AY245" s="111">
        <f t="shared" si="224"/>
        <v>0</v>
      </c>
      <c r="AZ245" s="12"/>
      <c r="BA245" s="14">
        <f t="shared" si="231"/>
        <v>59.6</v>
      </c>
      <c r="BB245" s="112">
        <f t="shared" si="225"/>
        <v>0</v>
      </c>
      <c r="BC245" s="112">
        <f t="shared" si="226"/>
        <v>0</v>
      </c>
      <c r="BD245" s="12"/>
      <c r="BE245" s="111">
        <f t="shared" si="227"/>
        <v>0</v>
      </c>
      <c r="BF245" s="12"/>
    </row>
    <row r="246" spans="1:58">
      <c r="A246">
        <f t="shared" si="180"/>
        <v>4</v>
      </c>
      <c r="B246" s="106">
        <v>0.16875000000000001</v>
      </c>
      <c r="C246" s="6">
        <f t="shared" si="181"/>
        <v>4.0500000000000007</v>
      </c>
      <c r="D246" s="7">
        <f t="shared" si="228"/>
        <v>16</v>
      </c>
      <c r="E246" s="7">
        <f t="shared" si="229"/>
        <v>9</v>
      </c>
      <c r="F246" s="7">
        <f t="shared" si="230"/>
        <v>2022</v>
      </c>
      <c r="G246" s="12"/>
      <c r="H246" s="101">
        <f t="shared" si="182"/>
        <v>59.592953757483393</v>
      </c>
      <c r="I246" s="102">
        <f t="shared" si="183"/>
        <v>59.602867012475222</v>
      </c>
      <c r="J246" s="101">
        <f t="shared" si="184"/>
        <v>66.675409216389056</v>
      </c>
      <c r="K246" s="101">
        <f t="shared" si="185"/>
        <v>187.35459889987925</v>
      </c>
      <c r="L246" s="11">
        <f t="shared" si="186"/>
        <v>2459838.6687500002</v>
      </c>
      <c r="M246" s="108">
        <f t="shared" si="187"/>
        <v>0.22706827515400921</v>
      </c>
      <c r="N246" s="11">
        <f t="shared" si="188"/>
        <v>65.576732091605663</v>
      </c>
      <c r="O246" s="5">
        <f t="shared" si="189"/>
        <v>0.16384307137485621</v>
      </c>
      <c r="P246" s="11">
        <f t="shared" si="190"/>
        <v>17876.018765007888</v>
      </c>
      <c r="Q246" s="6">
        <f t="shared" si="191"/>
        <v>2.2983663456108636</v>
      </c>
      <c r="R246" s="13">
        <f t="shared" si="192"/>
        <v>4.3942165328725027</v>
      </c>
      <c r="S246" s="13">
        <f t="shared" si="193"/>
        <v>4.2565932529174049</v>
      </c>
      <c r="T246" s="13">
        <f t="shared" si="194"/>
        <v>0.22897866543980006</v>
      </c>
      <c r="U246" s="13">
        <f t="shared" si="195"/>
        <v>0.31403595034665743</v>
      </c>
      <c r="V246" s="13">
        <f t="shared" si="196"/>
        <v>-8.284207840395009</v>
      </c>
      <c r="W246" s="8">
        <f t="shared" si="197"/>
        <v>403.70991123879196</v>
      </c>
      <c r="X246" s="13">
        <f t="shared" si="198"/>
        <v>1.1161217633561389</v>
      </c>
      <c r="Y246" s="11">
        <f t="shared" si="199"/>
        <v>63.949066463005977</v>
      </c>
      <c r="Z246" s="13">
        <f t="shared" si="200"/>
        <v>2.9692571889475845E-2</v>
      </c>
      <c r="AA246" s="13">
        <f t="shared" si="201"/>
        <v>0.43897638094142799</v>
      </c>
      <c r="AB246" s="13">
        <f t="shared" si="202"/>
        <v>0.89800798839500806</v>
      </c>
      <c r="AC246" s="13">
        <f t="shared" si="203"/>
        <v>2.968820901161829E-2</v>
      </c>
      <c r="AD246" s="13">
        <f t="shared" si="204"/>
        <v>0.81211668192592368</v>
      </c>
      <c r="AE246" s="13">
        <f t="shared" si="205"/>
        <v>0.38440373556092627</v>
      </c>
      <c r="AF246" s="13">
        <f t="shared" si="206"/>
        <v>0.92316508170901135</v>
      </c>
      <c r="AG246" s="11">
        <f t="shared" si="207"/>
        <v>22.60672842804593</v>
      </c>
      <c r="AH246" s="13">
        <f t="shared" si="208"/>
        <v>4.1071524558416757</v>
      </c>
      <c r="AI246" s="11">
        <f t="shared" si="209"/>
        <v>3.9694452539805312</v>
      </c>
      <c r="AJ246" s="6">
        <f t="shared" si="210"/>
        <v>0.92004777086019018</v>
      </c>
      <c r="AK246" s="13">
        <f t="shared" si="211"/>
        <v>60.051284391261959</v>
      </c>
      <c r="AL246" s="6">
        <f t="shared" si="212"/>
        <v>0.45833063377856614</v>
      </c>
      <c r="AM246" s="6">
        <f t="shared" si="213"/>
        <v>59.592953757483393</v>
      </c>
      <c r="AN246" s="11">
        <f t="shared" si="214"/>
        <v>175.09918134614418</v>
      </c>
      <c r="AO246" s="6">
        <f t="shared" si="215"/>
        <v>173.29375217329564</v>
      </c>
      <c r="AP246" s="6">
        <f t="shared" si="216"/>
        <v>109.33581947407747</v>
      </c>
      <c r="AQ246" s="8">
        <f t="shared" si="217"/>
        <v>70.51815308584321</v>
      </c>
      <c r="AR246" s="109">
        <f t="shared" si="218"/>
        <v>6.9224481975738134E-2</v>
      </c>
      <c r="AS246" s="109">
        <f t="shared" si="219"/>
        <v>0.5363260369732874</v>
      </c>
      <c r="AT246" s="109">
        <f t="shared" si="220"/>
        <v>7.3545988998792495</v>
      </c>
      <c r="AU246" s="10">
        <f t="shared" si="221"/>
        <v>397159.94841692137</v>
      </c>
      <c r="AV246" s="8">
        <f t="shared" si="222"/>
        <v>30.086877399571854</v>
      </c>
      <c r="AW246" s="12"/>
      <c r="AX246" s="110">
        <f t="shared" si="223"/>
        <v>187.4</v>
      </c>
      <c r="AY246" s="111">
        <f t="shared" si="224"/>
        <v>0</v>
      </c>
      <c r="AZ246" s="12"/>
      <c r="BA246" s="14">
        <f t="shared" si="231"/>
        <v>59.6</v>
      </c>
      <c r="BB246" s="112">
        <f t="shared" si="225"/>
        <v>0</v>
      </c>
      <c r="BC246" s="112">
        <f t="shared" si="226"/>
        <v>0</v>
      </c>
      <c r="BD246" s="12"/>
      <c r="BE246" s="111">
        <f t="shared" si="227"/>
        <v>0</v>
      </c>
      <c r="BF246" s="12"/>
    </row>
    <row r="247" spans="1:58">
      <c r="A247">
        <f t="shared" si="180"/>
        <v>4</v>
      </c>
      <c r="B247" s="106">
        <v>0.16944444444444401</v>
      </c>
      <c r="C247" s="6">
        <f t="shared" si="181"/>
        <v>4.0666666666666558</v>
      </c>
      <c r="D247" s="7">
        <f t="shared" si="228"/>
        <v>16</v>
      </c>
      <c r="E247" s="7">
        <f t="shared" si="229"/>
        <v>9</v>
      </c>
      <c r="F247" s="7">
        <f t="shared" si="230"/>
        <v>2022</v>
      </c>
      <c r="G247" s="12"/>
      <c r="H247" s="101">
        <f t="shared" si="182"/>
        <v>59.57556608274772</v>
      </c>
      <c r="I247" s="102">
        <f t="shared" si="183"/>
        <v>59.585486235265392</v>
      </c>
      <c r="J247" s="101">
        <f t="shared" si="184"/>
        <v>66.668988110695437</v>
      </c>
      <c r="K247" s="101">
        <f t="shared" si="185"/>
        <v>187.80033798946533</v>
      </c>
      <c r="L247" s="11">
        <f t="shared" si="186"/>
        <v>2459838.6694444446</v>
      </c>
      <c r="M247" s="108">
        <f t="shared" si="187"/>
        <v>0.22706829416686075</v>
      </c>
      <c r="N247" s="11">
        <f t="shared" si="188"/>
        <v>65.8274165536277</v>
      </c>
      <c r="O247" s="5">
        <f t="shared" si="189"/>
        <v>0.16386848880478055</v>
      </c>
      <c r="P247" s="11">
        <f t="shared" si="190"/>
        <v>17873.623802783346</v>
      </c>
      <c r="Q247" s="6">
        <f t="shared" si="191"/>
        <v>2.2985246977843672</v>
      </c>
      <c r="R247" s="13">
        <f t="shared" si="192"/>
        <v>4.3942284786842007</v>
      </c>
      <c r="S247" s="13">
        <f t="shared" si="193"/>
        <v>4.2567410089573947</v>
      </c>
      <c r="T247" s="13">
        <f t="shared" si="194"/>
        <v>0.22913900967985271</v>
      </c>
      <c r="U247" s="13">
        <f t="shared" si="195"/>
        <v>0.31418524818461141</v>
      </c>
      <c r="V247" s="13">
        <f t="shared" si="196"/>
        <v>-8.2843430082349361</v>
      </c>
      <c r="W247" s="8">
        <f t="shared" si="197"/>
        <v>403.67255287747565</v>
      </c>
      <c r="X247" s="13">
        <f t="shared" si="198"/>
        <v>1.1162698546738639</v>
      </c>
      <c r="Y247" s="11">
        <f t="shared" si="199"/>
        <v>63.957551470494153</v>
      </c>
      <c r="Z247" s="13">
        <f t="shared" si="200"/>
        <v>2.9705139960039803E-2</v>
      </c>
      <c r="AA247" s="13">
        <f t="shared" si="201"/>
        <v>0.43884322509232998</v>
      </c>
      <c r="AB247" s="13">
        <f t="shared" si="202"/>
        <v>0.89807265182750962</v>
      </c>
      <c r="AC247" s="13">
        <f t="shared" si="203"/>
        <v>2.9700771539931912E-2</v>
      </c>
      <c r="AD247" s="13">
        <f t="shared" si="204"/>
        <v>0.81217101429395411</v>
      </c>
      <c r="AE247" s="13">
        <f t="shared" si="205"/>
        <v>0.38444098029644586</v>
      </c>
      <c r="AF247" s="13">
        <f t="shared" si="206"/>
        <v>0.92314957220848437</v>
      </c>
      <c r="AG247" s="11">
        <f t="shared" si="207"/>
        <v>22.609040023363161</v>
      </c>
      <c r="AH247" s="13">
        <f t="shared" si="208"/>
        <v>4.107744040259302</v>
      </c>
      <c r="AI247" s="11">
        <f t="shared" si="209"/>
        <v>4.2112559497381739</v>
      </c>
      <c r="AJ247" s="6">
        <f t="shared" si="210"/>
        <v>0.92004125253030122</v>
      </c>
      <c r="AK247" s="13">
        <f t="shared" si="211"/>
        <v>60.034131602005942</v>
      </c>
      <c r="AL247" s="6">
        <f t="shared" si="212"/>
        <v>0.45856551925821942</v>
      </c>
      <c r="AM247" s="6">
        <f t="shared" si="213"/>
        <v>59.57556608274772</v>
      </c>
      <c r="AN247" s="11">
        <f t="shared" si="214"/>
        <v>175.09986582343845</v>
      </c>
      <c r="AO247" s="6">
        <f t="shared" si="215"/>
        <v>173.2944291247357</v>
      </c>
      <c r="AP247" s="6">
        <f t="shared" si="216"/>
        <v>109.32800778021331</v>
      </c>
      <c r="AQ247" s="8">
        <f t="shared" si="217"/>
        <v>70.52595779513122</v>
      </c>
      <c r="AR247" s="109">
        <f t="shared" si="218"/>
        <v>7.3434121516431194E-2</v>
      </c>
      <c r="AS247" s="109">
        <f t="shared" si="219"/>
        <v>0.53605864268700498</v>
      </c>
      <c r="AT247" s="109">
        <f t="shared" si="220"/>
        <v>7.8003379894653335</v>
      </c>
      <c r="AU247" s="10">
        <f t="shared" si="221"/>
        <v>397162.80976225634</v>
      </c>
      <c r="AV247" s="8">
        <f t="shared" si="222"/>
        <v>30.086660650802227</v>
      </c>
      <c r="AW247" s="12"/>
      <c r="AX247" s="110">
        <f t="shared" si="223"/>
        <v>187.8</v>
      </c>
      <c r="AY247" s="111">
        <f t="shared" si="224"/>
        <v>0</v>
      </c>
      <c r="AZ247" s="12"/>
      <c r="BA247" s="14">
        <f t="shared" si="231"/>
        <v>59.6</v>
      </c>
      <c r="BB247" s="112">
        <f t="shared" si="225"/>
        <v>0</v>
      </c>
      <c r="BC247" s="112">
        <f t="shared" si="226"/>
        <v>0</v>
      </c>
      <c r="BD247" s="12"/>
      <c r="BE247" s="111">
        <f t="shared" si="227"/>
        <v>0</v>
      </c>
      <c r="BF247" s="12"/>
    </row>
    <row r="248" spans="1:58">
      <c r="A248">
        <f t="shared" si="180"/>
        <v>4</v>
      </c>
      <c r="B248" s="106">
        <v>0.17013888888888901</v>
      </c>
      <c r="C248" s="6">
        <f t="shared" si="181"/>
        <v>4.0833333333333357</v>
      </c>
      <c r="D248" s="7">
        <f t="shared" si="228"/>
        <v>16</v>
      </c>
      <c r="E248" s="7">
        <f t="shared" si="229"/>
        <v>9</v>
      </c>
      <c r="F248" s="7">
        <f t="shared" si="230"/>
        <v>2022</v>
      </c>
      <c r="G248" s="12"/>
      <c r="H248" s="101">
        <f t="shared" si="182"/>
        <v>59.557024453394369</v>
      </c>
      <c r="I248" s="102">
        <f t="shared" si="183"/>
        <v>59.566951963876086</v>
      </c>
      <c r="J248" s="101">
        <f t="shared" si="184"/>
        <v>66.662566796495611</v>
      </c>
      <c r="K248" s="101">
        <f t="shared" si="185"/>
        <v>188.24564875404491</v>
      </c>
      <c r="L248" s="11">
        <f t="shared" si="186"/>
        <v>2459838.670138889</v>
      </c>
      <c r="M248" s="108">
        <f t="shared" si="187"/>
        <v>0.22706831317971232</v>
      </c>
      <c r="N248" s="11">
        <f t="shared" si="188"/>
        <v>66.078101016115397</v>
      </c>
      <c r="O248" s="5">
        <f t="shared" si="189"/>
        <v>0.16389390623476174</v>
      </c>
      <c r="P248" s="11">
        <f t="shared" si="190"/>
        <v>17871.228402598354</v>
      </c>
      <c r="Q248" s="6">
        <f t="shared" si="191"/>
        <v>2.2986830499582278</v>
      </c>
      <c r="R248" s="13">
        <f t="shared" si="192"/>
        <v>4.3942404244958988</v>
      </c>
      <c r="S248" s="13">
        <f t="shared" si="193"/>
        <v>4.2568887649973837</v>
      </c>
      <c r="T248" s="13">
        <f t="shared" si="194"/>
        <v>0.22929935391990533</v>
      </c>
      <c r="U248" s="13">
        <f t="shared" si="195"/>
        <v>0.31433454380875075</v>
      </c>
      <c r="V248" s="13">
        <f t="shared" si="196"/>
        <v>-8.2844781760748614</v>
      </c>
      <c r="W248" s="8">
        <f t="shared" si="197"/>
        <v>403.63518906157441</v>
      </c>
      <c r="X248" s="13">
        <f t="shared" si="198"/>
        <v>1.1164179438686537</v>
      </c>
      <c r="Y248" s="11">
        <f t="shared" si="199"/>
        <v>63.966036356347097</v>
      </c>
      <c r="Z248" s="13">
        <f t="shared" si="200"/>
        <v>2.9717707196625334E-2</v>
      </c>
      <c r="AA248" s="13">
        <f t="shared" si="201"/>
        <v>0.43871006156652398</v>
      </c>
      <c r="AB248" s="13">
        <f t="shared" si="202"/>
        <v>0.89813729446486246</v>
      </c>
      <c r="AC248" s="13">
        <f t="shared" si="203"/>
        <v>2.9713333229943909E-2</v>
      </c>
      <c r="AD248" s="13">
        <f t="shared" si="204"/>
        <v>0.8122253279158016</v>
      </c>
      <c r="AE248" s="13">
        <f t="shared" si="205"/>
        <v>0.38447821599196635</v>
      </c>
      <c r="AF248" s="13">
        <f t="shared" si="206"/>
        <v>0.92313406470979875</v>
      </c>
      <c r="AG248" s="11">
        <f t="shared" si="207"/>
        <v>22.611351096437314</v>
      </c>
      <c r="AH248" s="13">
        <f t="shared" si="208"/>
        <v>4.1083356356260943</v>
      </c>
      <c r="AI248" s="11">
        <f t="shared" si="209"/>
        <v>4.4530664817239796</v>
      </c>
      <c r="AJ248" s="6">
        <f t="shared" si="210"/>
        <v>0.92003473539655123</v>
      </c>
      <c r="AK248" s="13">
        <f t="shared" si="211"/>
        <v>60.015840611634147</v>
      </c>
      <c r="AL248" s="6">
        <f t="shared" si="212"/>
        <v>0.45881615823977445</v>
      </c>
      <c r="AM248" s="6">
        <f t="shared" si="213"/>
        <v>59.557024453394369</v>
      </c>
      <c r="AN248" s="11">
        <f t="shared" si="214"/>
        <v>175.10055030073454</v>
      </c>
      <c r="AO248" s="6">
        <f t="shared" si="215"/>
        <v>173.29510607642996</v>
      </c>
      <c r="AP248" s="6">
        <f t="shared" si="216"/>
        <v>109.32019621167841</v>
      </c>
      <c r="AQ248" s="8">
        <f t="shared" si="217"/>
        <v>70.533762381917654</v>
      </c>
      <c r="AR248" s="109">
        <f t="shared" si="218"/>
        <v>7.7642450221659817E-2</v>
      </c>
      <c r="AS248" s="109">
        <f t="shared" si="219"/>
        <v>0.53577718021674348</v>
      </c>
      <c r="AT248" s="109">
        <f t="shared" si="220"/>
        <v>8.2456487540449075</v>
      </c>
      <c r="AU248" s="10">
        <f t="shared" si="221"/>
        <v>397165.67065161024</v>
      </c>
      <c r="AV248" s="8">
        <f t="shared" si="222"/>
        <v>30.08644393969557</v>
      </c>
      <c r="AW248" s="12"/>
      <c r="AX248" s="110">
        <f t="shared" si="223"/>
        <v>188.2</v>
      </c>
      <c r="AY248" s="111">
        <f t="shared" si="224"/>
        <v>0</v>
      </c>
      <c r="AZ248" s="12"/>
      <c r="BA248" s="14">
        <f t="shared" si="231"/>
        <v>59.6</v>
      </c>
      <c r="BB248" s="112">
        <f t="shared" si="225"/>
        <v>0</v>
      </c>
      <c r="BC248" s="112">
        <f t="shared" si="226"/>
        <v>0</v>
      </c>
      <c r="BD248" s="12"/>
      <c r="BE248" s="111">
        <f t="shared" si="227"/>
        <v>0</v>
      </c>
      <c r="BF248" s="12"/>
    </row>
    <row r="249" spans="1:58">
      <c r="A249">
        <f t="shared" si="180"/>
        <v>4</v>
      </c>
      <c r="B249" s="106">
        <v>0.170833333333333</v>
      </c>
      <c r="C249" s="6">
        <f t="shared" si="181"/>
        <v>4.0999999999999925</v>
      </c>
      <c r="D249" s="7">
        <f t="shared" si="228"/>
        <v>16</v>
      </c>
      <c r="E249" s="7">
        <f t="shared" si="229"/>
        <v>9</v>
      </c>
      <c r="F249" s="7">
        <f t="shared" si="230"/>
        <v>2022</v>
      </c>
      <c r="G249" s="12"/>
      <c r="H249" s="101">
        <f t="shared" si="182"/>
        <v>59.537331223576999</v>
      </c>
      <c r="I249" s="102">
        <f t="shared" si="183"/>
        <v>59.547266552045116</v>
      </c>
      <c r="J249" s="101">
        <f t="shared" si="184"/>
        <v>66.656145273929567</v>
      </c>
      <c r="K249" s="101">
        <f t="shared" si="185"/>
        <v>188.69050507078191</v>
      </c>
      <c r="L249" s="11">
        <f t="shared" si="186"/>
        <v>2459838.6708333334</v>
      </c>
      <c r="M249" s="108">
        <f t="shared" si="187"/>
        <v>0.22706833219256387</v>
      </c>
      <c r="N249" s="11">
        <f t="shared" si="188"/>
        <v>66.328785478603095</v>
      </c>
      <c r="O249" s="5">
        <f t="shared" si="189"/>
        <v>0.16391932366468609</v>
      </c>
      <c r="P249" s="11">
        <f t="shared" si="190"/>
        <v>17868.832564571734</v>
      </c>
      <c r="Q249" s="6">
        <f t="shared" si="191"/>
        <v>2.2988414021317314</v>
      </c>
      <c r="R249" s="13">
        <f t="shared" si="192"/>
        <v>4.3942523703075969</v>
      </c>
      <c r="S249" s="13">
        <f t="shared" si="193"/>
        <v>4.2570365210370156</v>
      </c>
      <c r="T249" s="13">
        <f t="shared" si="194"/>
        <v>0.22945969815960079</v>
      </c>
      <c r="U249" s="13">
        <f t="shared" si="195"/>
        <v>0.31448383721923412</v>
      </c>
      <c r="V249" s="13">
        <f t="shared" si="196"/>
        <v>-8.2846133439144296</v>
      </c>
      <c r="W249" s="8">
        <f t="shared" si="197"/>
        <v>403.59781979213426</v>
      </c>
      <c r="X249" s="13">
        <f t="shared" si="198"/>
        <v>1.1165660309403704</v>
      </c>
      <c r="Y249" s="11">
        <f t="shared" si="199"/>
        <v>63.974521120556915</v>
      </c>
      <c r="Z249" s="13">
        <f t="shared" si="200"/>
        <v>2.9730273598994425E-2</v>
      </c>
      <c r="AA249" s="13">
        <f t="shared" si="201"/>
        <v>0.4385768903675431</v>
      </c>
      <c r="AB249" s="13">
        <f t="shared" si="202"/>
        <v>0.89820191630645974</v>
      </c>
      <c r="AC249" s="13">
        <f t="shared" si="203"/>
        <v>2.9725894081415332E-2</v>
      </c>
      <c r="AD249" s="13">
        <f t="shared" si="204"/>
        <v>0.81227962279100463</v>
      </c>
      <c r="AE249" s="13">
        <f t="shared" si="205"/>
        <v>0.38451544264702719</v>
      </c>
      <c r="AF249" s="13">
        <f t="shared" si="206"/>
        <v>0.92311855921434094</v>
      </c>
      <c r="AG249" s="11">
        <f t="shared" si="207"/>
        <v>22.61366164721726</v>
      </c>
      <c r="AH249" s="13">
        <f t="shared" si="208"/>
        <v>4.1089272419391794</v>
      </c>
      <c r="AI249" s="11">
        <f t="shared" si="209"/>
        <v>4.6948768495154027</v>
      </c>
      <c r="AJ249" s="6">
        <f t="shared" si="210"/>
        <v>0.92002821945910074</v>
      </c>
      <c r="AK249" s="13">
        <f t="shared" si="211"/>
        <v>59.996413733119667</v>
      </c>
      <c r="AL249" s="6">
        <f t="shared" si="212"/>
        <v>0.45908250954266955</v>
      </c>
      <c r="AM249" s="6">
        <f t="shared" si="213"/>
        <v>59.537331223576999</v>
      </c>
      <c r="AN249" s="11">
        <f t="shared" si="214"/>
        <v>175.10123477802881</v>
      </c>
      <c r="AO249" s="6">
        <f t="shared" si="215"/>
        <v>173.29578302837479</v>
      </c>
      <c r="AP249" s="6">
        <f t="shared" si="216"/>
        <v>109.31238476848041</v>
      </c>
      <c r="AQ249" s="8">
        <f t="shared" si="217"/>
        <v>70.541566846194854</v>
      </c>
      <c r="AR249" s="109">
        <f t="shared" si="218"/>
        <v>8.1849393129467027E-2</v>
      </c>
      <c r="AS249" s="109">
        <f t="shared" si="219"/>
        <v>0.53548165409165183</v>
      </c>
      <c r="AT249" s="109">
        <f t="shared" si="220"/>
        <v>8.69050507078191</v>
      </c>
      <c r="AU249" s="10">
        <f t="shared" si="221"/>
        <v>397168.53108488466</v>
      </c>
      <c r="AV249" s="8">
        <f t="shared" si="222"/>
        <v>30.086227266257783</v>
      </c>
      <c r="AW249" s="12"/>
      <c r="AX249" s="110">
        <f t="shared" si="223"/>
        <v>188.7</v>
      </c>
      <c r="AY249" s="111">
        <f t="shared" si="224"/>
        <v>0</v>
      </c>
      <c r="AZ249" s="12"/>
      <c r="BA249" s="14">
        <f t="shared" si="231"/>
        <v>59.5</v>
      </c>
      <c r="BB249" s="112">
        <f t="shared" si="225"/>
        <v>0</v>
      </c>
      <c r="BC249" s="112">
        <f t="shared" si="226"/>
        <v>0</v>
      </c>
      <c r="BD249" s="12"/>
      <c r="BE249" s="111">
        <f t="shared" si="227"/>
        <v>0</v>
      </c>
      <c r="BF249" s="12"/>
    </row>
    <row r="250" spans="1:58">
      <c r="A250">
        <f t="shared" si="180"/>
        <v>4</v>
      </c>
      <c r="B250" s="106">
        <v>0.171527777777778</v>
      </c>
      <c r="C250" s="6">
        <f t="shared" si="181"/>
        <v>4.1166666666666725</v>
      </c>
      <c r="D250" s="7">
        <f t="shared" si="228"/>
        <v>16</v>
      </c>
      <c r="E250" s="7">
        <f t="shared" si="229"/>
        <v>9</v>
      </c>
      <c r="F250" s="7">
        <f t="shared" si="230"/>
        <v>2022</v>
      </c>
      <c r="G250" s="12"/>
      <c r="H250" s="101">
        <f t="shared" si="182"/>
        <v>59.516488881077571</v>
      </c>
      <c r="I250" s="102">
        <f t="shared" si="183"/>
        <v>59.526432487117297</v>
      </c>
      <c r="J250" s="101">
        <f t="shared" si="184"/>
        <v>66.649723543081208</v>
      </c>
      <c r="K250" s="101">
        <f t="shared" si="185"/>
        <v>189.13488102945104</v>
      </c>
      <c r="L250" s="11">
        <f t="shared" si="186"/>
        <v>2459838.6715277778</v>
      </c>
      <c r="M250" s="108">
        <f t="shared" si="187"/>
        <v>0.22706835120541544</v>
      </c>
      <c r="N250" s="11">
        <f t="shared" si="188"/>
        <v>66.579469941090792</v>
      </c>
      <c r="O250" s="5">
        <f t="shared" si="189"/>
        <v>0.16394474109466728</v>
      </c>
      <c r="P250" s="11">
        <f t="shared" si="190"/>
        <v>17866.436288799436</v>
      </c>
      <c r="Q250" s="6">
        <f t="shared" si="191"/>
        <v>2.2989997543055924</v>
      </c>
      <c r="R250" s="13">
        <f t="shared" si="192"/>
        <v>4.3942643161192949</v>
      </c>
      <c r="S250" s="13">
        <f t="shared" si="193"/>
        <v>4.2571842770770054</v>
      </c>
      <c r="T250" s="13">
        <f t="shared" si="194"/>
        <v>0.22962004239965345</v>
      </c>
      <c r="U250" s="13">
        <f t="shared" si="195"/>
        <v>0.31463312841718444</v>
      </c>
      <c r="V250" s="13">
        <f t="shared" si="196"/>
        <v>-8.2847485117543567</v>
      </c>
      <c r="W250" s="8">
        <f t="shared" si="197"/>
        <v>403.56044506990861</v>
      </c>
      <c r="X250" s="13">
        <f t="shared" si="198"/>
        <v>1.1167141158901932</v>
      </c>
      <c r="Y250" s="11">
        <f t="shared" si="199"/>
        <v>63.983005763191173</v>
      </c>
      <c r="Z250" s="13">
        <f t="shared" si="200"/>
        <v>2.9742839166990012E-2</v>
      </c>
      <c r="AA250" s="13">
        <f t="shared" si="201"/>
        <v>0.43844371149773631</v>
      </c>
      <c r="AB250" s="13">
        <f t="shared" si="202"/>
        <v>0.89826651735227092</v>
      </c>
      <c r="AC250" s="13">
        <f t="shared" si="203"/>
        <v>2.9738454094188134E-2</v>
      </c>
      <c r="AD250" s="13">
        <f t="shared" si="204"/>
        <v>0.81233389891959784</v>
      </c>
      <c r="AE250" s="13">
        <f t="shared" si="205"/>
        <v>0.38455266026147111</v>
      </c>
      <c r="AF250" s="13">
        <f t="shared" si="206"/>
        <v>0.92310305572337137</v>
      </c>
      <c r="AG250" s="11">
        <f t="shared" si="207"/>
        <v>22.615971675670654</v>
      </c>
      <c r="AH250" s="13">
        <f t="shared" si="208"/>
        <v>4.1095188592009597</v>
      </c>
      <c r="AI250" s="11">
        <f t="shared" si="209"/>
        <v>4.9366870530763975</v>
      </c>
      <c r="AJ250" s="6">
        <f t="shared" si="210"/>
        <v>0.92002170471805422</v>
      </c>
      <c r="AK250" s="13">
        <f t="shared" si="211"/>
        <v>59.975853410717086</v>
      </c>
      <c r="AL250" s="6">
        <f t="shared" si="212"/>
        <v>0.45936452963951657</v>
      </c>
      <c r="AM250" s="6">
        <f t="shared" si="213"/>
        <v>59.516488881077571</v>
      </c>
      <c r="AN250" s="11">
        <f t="shared" si="214"/>
        <v>175.1019192553249</v>
      </c>
      <c r="AO250" s="6">
        <f t="shared" si="215"/>
        <v>173.29645998057376</v>
      </c>
      <c r="AP250" s="6">
        <f t="shared" si="216"/>
        <v>109.30457345055872</v>
      </c>
      <c r="AQ250" s="8">
        <f t="shared" si="217"/>
        <v>70.549371188023372</v>
      </c>
      <c r="AR250" s="109">
        <f t="shared" si="218"/>
        <v>8.6054875309563975E-2</v>
      </c>
      <c r="AS250" s="109">
        <f t="shared" si="219"/>
        <v>0.53517206909086301</v>
      </c>
      <c r="AT250" s="109">
        <f t="shared" si="220"/>
        <v>9.1348810294510372</v>
      </c>
      <c r="AU250" s="10">
        <f t="shared" si="221"/>
        <v>397171.39106200548</v>
      </c>
      <c r="AV250" s="8">
        <f t="shared" si="222"/>
        <v>30.086010630492929</v>
      </c>
      <c r="AW250" s="12"/>
      <c r="AX250" s="110">
        <f t="shared" si="223"/>
        <v>189.1</v>
      </c>
      <c r="AY250" s="111">
        <f t="shared" si="224"/>
        <v>0</v>
      </c>
      <c r="AZ250" s="12"/>
      <c r="BA250" s="14">
        <f t="shared" si="231"/>
        <v>59.5</v>
      </c>
      <c r="BB250" s="112">
        <f t="shared" si="225"/>
        <v>0</v>
      </c>
      <c r="BC250" s="112">
        <f t="shared" si="226"/>
        <v>0</v>
      </c>
      <c r="BD250" s="12"/>
      <c r="BE250" s="111">
        <f t="shared" si="227"/>
        <v>0</v>
      </c>
      <c r="BF250" s="12"/>
    </row>
    <row r="251" spans="1:58">
      <c r="A251">
        <f t="shared" si="180"/>
        <v>4</v>
      </c>
      <c r="B251" s="106">
        <v>0.172222222222222</v>
      </c>
      <c r="C251" s="6">
        <f t="shared" si="181"/>
        <v>4.1333333333333275</v>
      </c>
      <c r="D251" s="7">
        <f t="shared" si="228"/>
        <v>16</v>
      </c>
      <c r="E251" s="7">
        <f t="shared" si="229"/>
        <v>9</v>
      </c>
      <c r="F251" s="7">
        <f t="shared" si="230"/>
        <v>2022</v>
      </c>
      <c r="G251" s="12"/>
      <c r="H251" s="101">
        <f t="shared" si="182"/>
        <v>59.494500045924063</v>
      </c>
      <c r="I251" s="102">
        <f t="shared" si="183"/>
        <v>59.50445238866255</v>
      </c>
      <c r="J251" s="101">
        <f t="shared" si="184"/>
        <v>66.64330160409223</v>
      </c>
      <c r="K251" s="101">
        <f t="shared" si="185"/>
        <v>189.57875094299601</v>
      </c>
      <c r="L251" s="11">
        <f t="shared" si="186"/>
        <v>2459838.6722222222</v>
      </c>
      <c r="M251" s="108">
        <f t="shared" si="187"/>
        <v>0.22706837021826698</v>
      </c>
      <c r="N251" s="11">
        <f t="shared" si="188"/>
        <v>66.83015440357849</v>
      </c>
      <c r="O251" s="5">
        <f t="shared" si="189"/>
        <v>0.16397015852459162</v>
      </c>
      <c r="P251" s="11">
        <f t="shared" si="190"/>
        <v>17864.03957539325</v>
      </c>
      <c r="Q251" s="6">
        <f t="shared" si="191"/>
        <v>2.2991581064794531</v>
      </c>
      <c r="R251" s="13">
        <f t="shared" si="192"/>
        <v>4.3942762619309708</v>
      </c>
      <c r="S251" s="13">
        <f t="shared" si="193"/>
        <v>4.2573320331169944</v>
      </c>
      <c r="T251" s="13">
        <f t="shared" si="194"/>
        <v>0.22978038663970607</v>
      </c>
      <c r="U251" s="13">
        <f t="shared" si="195"/>
        <v>0.31478241740272617</v>
      </c>
      <c r="V251" s="13">
        <f t="shared" si="196"/>
        <v>-8.284883679594282</v>
      </c>
      <c r="W251" s="8">
        <f t="shared" si="197"/>
        <v>403.52306489595276</v>
      </c>
      <c r="X251" s="13">
        <f t="shared" si="198"/>
        <v>1.1168621987179501</v>
      </c>
      <c r="Y251" s="11">
        <f t="shared" si="199"/>
        <v>63.991490284240001</v>
      </c>
      <c r="Z251" s="13">
        <f t="shared" si="200"/>
        <v>2.975540390037127E-2</v>
      </c>
      <c r="AA251" s="13">
        <f t="shared" si="201"/>
        <v>0.43831052496066714</v>
      </c>
      <c r="AB251" s="13">
        <f t="shared" si="202"/>
        <v>0.89833109760167518</v>
      </c>
      <c r="AC251" s="13">
        <f t="shared" si="203"/>
        <v>2.9751013268020546E-2</v>
      </c>
      <c r="AD251" s="13">
        <f t="shared" si="204"/>
        <v>0.81238815630110772</v>
      </c>
      <c r="AE251" s="13">
        <f t="shared" si="205"/>
        <v>0.38458986883482948</v>
      </c>
      <c r="AF251" s="13">
        <f t="shared" si="206"/>
        <v>0.92308755423827948</v>
      </c>
      <c r="AG251" s="11">
        <f t="shared" si="207"/>
        <v>22.618281181745861</v>
      </c>
      <c r="AH251" s="13">
        <f t="shared" si="208"/>
        <v>4.11011048740842</v>
      </c>
      <c r="AI251" s="11">
        <f t="shared" si="209"/>
        <v>5.17849709245219</v>
      </c>
      <c r="AJ251" s="6">
        <f t="shared" si="210"/>
        <v>0.92001519117356156</v>
      </c>
      <c r="AK251" s="13">
        <f t="shared" si="211"/>
        <v>59.954162218603265</v>
      </c>
      <c r="AL251" s="6">
        <f t="shared" si="212"/>
        <v>0.4596621726792029</v>
      </c>
      <c r="AM251" s="6">
        <f t="shared" si="213"/>
        <v>59.494500045924063</v>
      </c>
      <c r="AN251" s="11">
        <f t="shared" si="214"/>
        <v>175.10260373261917</v>
      </c>
      <c r="AO251" s="6">
        <f t="shared" si="215"/>
        <v>173.29713693302335</v>
      </c>
      <c r="AP251" s="6">
        <f t="shared" si="216"/>
        <v>109.29676225792308</v>
      </c>
      <c r="AQ251" s="8">
        <f t="shared" si="217"/>
        <v>70.557175407393444</v>
      </c>
      <c r="AR251" s="109">
        <f t="shared" si="218"/>
        <v>9.0258821859347735E-2</v>
      </c>
      <c r="AS251" s="109">
        <f t="shared" si="219"/>
        <v>0.53484843024415185</v>
      </c>
      <c r="AT251" s="109">
        <f t="shared" si="220"/>
        <v>9.5787509429960096</v>
      </c>
      <c r="AU251" s="10">
        <f t="shared" si="221"/>
        <v>397174.25058287912</v>
      </c>
      <c r="AV251" s="8">
        <f t="shared" si="222"/>
        <v>30.085794032406508</v>
      </c>
      <c r="AW251" s="12"/>
      <c r="AX251" s="110">
        <f t="shared" si="223"/>
        <v>189.6</v>
      </c>
      <c r="AY251" s="111">
        <f t="shared" si="224"/>
        <v>0</v>
      </c>
      <c r="AZ251" s="12"/>
      <c r="BA251" s="14">
        <f t="shared" si="231"/>
        <v>59.5</v>
      </c>
      <c r="BB251" s="112">
        <f t="shared" si="225"/>
        <v>0</v>
      </c>
      <c r="BC251" s="112">
        <f t="shared" si="226"/>
        <v>0</v>
      </c>
      <c r="BD251" s="12"/>
      <c r="BE251" s="111">
        <f t="shared" si="227"/>
        <v>0</v>
      </c>
      <c r="BF251" s="12"/>
    </row>
    <row r="252" spans="1:58">
      <c r="A252">
        <f t="shared" si="180"/>
        <v>4</v>
      </c>
      <c r="B252" s="106">
        <v>0.172916666666667</v>
      </c>
      <c r="C252" s="6">
        <f t="shared" si="181"/>
        <v>4.1500000000000075</v>
      </c>
      <c r="D252" s="7">
        <f t="shared" si="228"/>
        <v>16</v>
      </c>
      <c r="E252" s="7">
        <f t="shared" si="229"/>
        <v>9</v>
      </c>
      <c r="F252" s="7">
        <f t="shared" si="230"/>
        <v>2022</v>
      </c>
      <c r="G252" s="12"/>
      <c r="H252" s="101">
        <f t="shared" si="182"/>
        <v>59.471367469060489</v>
      </c>
      <c r="I252" s="102">
        <f t="shared" si="183"/>
        <v>59.481329007146279</v>
      </c>
      <c r="J252" s="101">
        <f t="shared" si="184"/>
        <v>66.636879457045524</v>
      </c>
      <c r="K252" s="101">
        <f t="shared" si="185"/>
        <v>190.02208935725884</v>
      </c>
      <c r="L252" s="11">
        <f t="shared" si="186"/>
        <v>2459838.6729166666</v>
      </c>
      <c r="M252" s="108">
        <f t="shared" si="187"/>
        <v>0.22706838923111855</v>
      </c>
      <c r="N252" s="11">
        <f t="shared" si="188"/>
        <v>67.080838865600526</v>
      </c>
      <c r="O252" s="5">
        <f t="shared" si="189"/>
        <v>0.16399557595457281</v>
      </c>
      <c r="P252" s="11">
        <f t="shared" si="190"/>
        <v>17861.642424459689</v>
      </c>
      <c r="Q252" s="6">
        <f t="shared" si="191"/>
        <v>2.2993164586533137</v>
      </c>
      <c r="R252" s="13">
        <f t="shared" si="192"/>
        <v>4.3942882077426919</v>
      </c>
      <c r="S252" s="13">
        <f t="shared" si="193"/>
        <v>4.2574797891569842</v>
      </c>
      <c r="T252" s="13">
        <f t="shared" si="194"/>
        <v>0.22994073087975872</v>
      </c>
      <c r="U252" s="13">
        <f t="shared" si="195"/>
        <v>0.31493170417631677</v>
      </c>
      <c r="V252" s="13">
        <f t="shared" si="196"/>
        <v>-8.285018847434209</v>
      </c>
      <c r="W252" s="8">
        <f t="shared" si="197"/>
        <v>403.48567927122014</v>
      </c>
      <c r="X252" s="13">
        <f t="shared" si="198"/>
        <v>1.1170102794248713</v>
      </c>
      <c r="Y252" s="11">
        <f t="shared" si="199"/>
        <v>63.9999746837739</v>
      </c>
      <c r="Z252" s="13">
        <f t="shared" si="200"/>
        <v>2.9767967798925335E-2</v>
      </c>
      <c r="AA252" s="13">
        <f t="shared" si="201"/>
        <v>0.43817733075863885</v>
      </c>
      <c r="AB252" s="13">
        <f t="shared" si="202"/>
        <v>0.89839565705466617</v>
      </c>
      <c r="AC252" s="13">
        <f t="shared" si="203"/>
        <v>2.9763571602698751E-2</v>
      </c>
      <c r="AD252" s="13">
        <f t="shared" si="204"/>
        <v>0.81244239493561365</v>
      </c>
      <c r="AE252" s="13">
        <f t="shared" si="205"/>
        <v>0.38462706836690358</v>
      </c>
      <c r="AF252" s="13">
        <f t="shared" si="206"/>
        <v>0.92307205476034282</v>
      </c>
      <c r="AG252" s="11">
        <f t="shared" si="207"/>
        <v>22.620590165407979</v>
      </c>
      <c r="AH252" s="13">
        <f t="shared" si="208"/>
        <v>4.1107021265642141</v>
      </c>
      <c r="AI252" s="11">
        <f t="shared" si="209"/>
        <v>5.4203069671373143</v>
      </c>
      <c r="AJ252" s="6">
        <f t="shared" si="210"/>
        <v>0.92000867882575699</v>
      </c>
      <c r="AK252" s="13">
        <f t="shared" si="211"/>
        <v>59.931342859569888</v>
      </c>
      <c r="AL252" s="6">
        <f t="shared" si="212"/>
        <v>0.45997539050939668</v>
      </c>
      <c r="AM252" s="6">
        <f t="shared" si="213"/>
        <v>59.471367469060489</v>
      </c>
      <c r="AN252" s="11">
        <f t="shared" si="214"/>
        <v>175.10328820991708</v>
      </c>
      <c r="AO252" s="6">
        <f t="shared" si="215"/>
        <v>173.29781388572889</v>
      </c>
      <c r="AP252" s="6">
        <f t="shared" si="216"/>
        <v>109.28895119051172</v>
      </c>
      <c r="AQ252" s="8">
        <f t="shared" si="217"/>
        <v>70.564979504366818</v>
      </c>
      <c r="AR252" s="109">
        <f t="shared" si="218"/>
        <v>9.4461157894252093E-2</v>
      </c>
      <c r="AS252" s="109">
        <f t="shared" si="219"/>
        <v>0.53451074283219646</v>
      </c>
      <c r="AT252" s="109">
        <f t="shared" si="220"/>
        <v>10.022089357258835</v>
      </c>
      <c r="AU252" s="10">
        <f t="shared" si="221"/>
        <v>397177.10964741866</v>
      </c>
      <c r="AV252" s="8">
        <f t="shared" si="222"/>
        <v>30.085577472003568</v>
      </c>
      <c r="AW252" s="12"/>
      <c r="AX252" s="110">
        <f t="shared" si="223"/>
        <v>190</v>
      </c>
      <c r="AY252" s="111">
        <f t="shared" si="224"/>
        <v>0</v>
      </c>
      <c r="AZ252" s="12"/>
      <c r="BA252" s="14">
        <f t="shared" si="231"/>
        <v>59.5</v>
      </c>
      <c r="BB252" s="112">
        <f t="shared" si="225"/>
        <v>0</v>
      </c>
      <c r="BC252" s="112">
        <f t="shared" si="226"/>
        <v>0</v>
      </c>
      <c r="BD252" s="12"/>
      <c r="BE252" s="111">
        <f t="shared" si="227"/>
        <v>0</v>
      </c>
      <c r="BF252" s="12"/>
    </row>
    <row r="253" spans="1:58">
      <c r="A253">
        <f t="shared" si="180"/>
        <v>4</v>
      </c>
      <c r="B253" s="106">
        <v>0.17361111111111099</v>
      </c>
      <c r="C253" s="6">
        <f t="shared" si="181"/>
        <v>4.1666666666666643</v>
      </c>
      <c r="D253" s="7">
        <f t="shared" si="228"/>
        <v>16</v>
      </c>
      <c r="E253" s="7">
        <f t="shared" si="229"/>
        <v>9</v>
      </c>
      <c r="F253" s="7">
        <f t="shared" si="230"/>
        <v>2022</v>
      </c>
      <c r="G253" s="12"/>
      <c r="H253" s="101">
        <f t="shared" si="182"/>
        <v>59.447094030601143</v>
      </c>
      <c r="I253" s="102">
        <f t="shared" si="183"/>
        <v>59.457065222184163</v>
      </c>
      <c r="J253" s="101">
        <f t="shared" si="184"/>
        <v>66.630457102079816</v>
      </c>
      <c r="K253" s="101">
        <f t="shared" si="185"/>
        <v>190.46487106531595</v>
      </c>
      <c r="L253" s="11">
        <f t="shared" si="186"/>
        <v>2459838.673611111</v>
      </c>
      <c r="M253" s="108">
        <f t="shared" si="187"/>
        <v>0.22706840824397009</v>
      </c>
      <c r="N253" s="11">
        <f t="shared" si="188"/>
        <v>67.331523328088224</v>
      </c>
      <c r="O253" s="5">
        <f t="shared" si="189"/>
        <v>0.16402099338449716</v>
      </c>
      <c r="P253" s="11">
        <f t="shared" si="190"/>
        <v>17859.244836110276</v>
      </c>
      <c r="Q253" s="6">
        <f t="shared" si="191"/>
        <v>2.2994748108268177</v>
      </c>
      <c r="R253" s="13">
        <f t="shared" si="192"/>
        <v>4.3943001535543678</v>
      </c>
      <c r="S253" s="13">
        <f t="shared" si="193"/>
        <v>4.2576275451966161</v>
      </c>
      <c r="T253" s="13">
        <f t="shared" si="194"/>
        <v>0.23010107511981134</v>
      </c>
      <c r="U253" s="13">
        <f t="shared" si="195"/>
        <v>0.31508098873843776</v>
      </c>
      <c r="V253" s="13">
        <f t="shared" si="196"/>
        <v>-8.2851540152734202</v>
      </c>
      <c r="W253" s="8">
        <f t="shared" si="197"/>
        <v>403.44828819687336</v>
      </c>
      <c r="X253" s="13">
        <f t="shared" si="198"/>
        <v>1.1171583580107836</v>
      </c>
      <c r="Y253" s="11">
        <f t="shared" si="199"/>
        <v>64.008458961782935</v>
      </c>
      <c r="Z253" s="13">
        <f t="shared" si="200"/>
        <v>2.978053086244245E-2</v>
      </c>
      <c r="AA253" s="13">
        <f t="shared" si="201"/>
        <v>0.43804412889521549</v>
      </c>
      <c r="AB253" s="13">
        <f t="shared" si="202"/>
        <v>0.89846019571062274</v>
      </c>
      <c r="AC253" s="13">
        <f t="shared" si="203"/>
        <v>2.9776129098012048E-2</v>
      </c>
      <c r="AD253" s="13">
        <f t="shared" si="204"/>
        <v>0.81249661482262936</v>
      </c>
      <c r="AE253" s="13">
        <f t="shared" si="205"/>
        <v>0.38466425885725303</v>
      </c>
      <c r="AF253" s="13">
        <f t="shared" si="206"/>
        <v>0.92305655729093883</v>
      </c>
      <c r="AG253" s="11">
        <f t="shared" si="207"/>
        <v>22.622898626607103</v>
      </c>
      <c r="AH253" s="13">
        <f t="shared" si="208"/>
        <v>4.1112937766652919</v>
      </c>
      <c r="AI253" s="11">
        <f t="shared" si="209"/>
        <v>5.6621166781088448</v>
      </c>
      <c r="AJ253" s="6">
        <f t="shared" si="210"/>
        <v>0.92000216767478982</v>
      </c>
      <c r="AK253" s="13">
        <f t="shared" si="211"/>
        <v>59.907398163306119</v>
      </c>
      <c r="AL253" s="6">
        <f t="shared" si="212"/>
        <v>0.46030413270497994</v>
      </c>
      <c r="AM253" s="6">
        <f t="shared" si="213"/>
        <v>59.447094030601143</v>
      </c>
      <c r="AN253" s="11">
        <f t="shared" si="214"/>
        <v>175.10397268721135</v>
      </c>
      <c r="AO253" s="6">
        <f t="shared" si="215"/>
        <v>173.29849083868319</v>
      </c>
      <c r="AP253" s="6">
        <f t="shared" si="216"/>
        <v>109.28114024833077</v>
      </c>
      <c r="AQ253" s="8">
        <f t="shared" si="217"/>
        <v>70.572783478937353</v>
      </c>
      <c r="AR253" s="109">
        <f t="shared" si="218"/>
        <v>9.8661808584413993E-2</v>
      </c>
      <c r="AS253" s="109">
        <f t="shared" si="219"/>
        <v>0.534159012384265</v>
      </c>
      <c r="AT253" s="109">
        <f t="shared" si="220"/>
        <v>10.464871065315947</v>
      </c>
      <c r="AU253" s="10">
        <f t="shared" si="221"/>
        <v>397179.96825553052</v>
      </c>
      <c r="AV253" s="8">
        <f t="shared" si="222"/>
        <v>30.085360949289619</v>
      </c>
      <c r="AW253" s="12"/>
      <c r="AX253" s="110">
        <f t="shared" si="223"/>
        <v>190.5</v>
      </c>
      <c r="AY253" s="111">
        <f t="shared" si="224"/>
        <v>0</v>
      </c>
      <c r="AZ253" s="12"/>
      <c r="BA253" s="14">
        <f t="shared" si="231"/>
        <v>59.5</v>
      </c>
      <c r="BB253" s="112">
        <f t="shared" si="225"/>
        <v>0</v>
      </c>
      <c r="BC253" s="112">
        <f t="shared" si="226"/>
        <v>0</v>
      </c>
      <c r="BD253" s="12"/>
      <c r="BE253" s="111">
        <f t="shared" si="227"/>
        <v>0</v>
      </c>
      <c r="BF253" s="12"/>
    </row>
    <row r="254" spans="1:58">
      <c r="A254">
        <f t="shared" si="180"/>
        <v>4</v>
      </c>
      <c r="B254" s="106">
        <v>0.17430555555555599</v>
      </c>
      <c r="C254" s="6">
        <f t="shared" si="181"/>
        <v>4.1833333333333442</v>
      </c>
      <c r="D254" s="7">
        <f t="shared" si="228"/>
        <v>16</v>
      </c>
      <c r="E254" s="7">
        <f t="shared" si="229"/>
        <v>9</v>
      </c>
      <c r="F254" s="7">
        <f t="shared" si="230"/>
        <v>2022</v>
      </c>
      <c r="G254" s="12"/>
      <c r="H254" s="101">
        <f t="shared" si="182"/>
        <v>59.421682738603032</v>
      </c>
      <c r="I254" s="102">
        <f t="shared" si="183"/>
        <v>59.431664041314924</v>
      </c>
      <c r="J254" s="101">
        <f t="shared" si="184"/>
        <v>66.624034539294129</v>
      </c>
      <c r="K254" s="101">
        <f t="shared" si="185"/>
        <v>190.90707111244791</v>
      </c>
      <c r="L254" s="11">
        <f t="shared" si="186"/>
        <v>2459838.6743055554</v>
      </c>
      <c r="M254" s="108">
        <f t="shared" si="187"/>
        <v>0.22706842725682164</v>
      </c>
      <c r="N254" s="11">
        <f t="shared" si="188"/>
        <v>67.582207790575922</v>
      </c>
      <c r="O254" s="5">
        <f t="shared" si="189"/>
        <v>0.16404641081442151</v>
      </c>
      <c r="P254" s="11">
        <f t="shared" si="190"/>
        <v>17856.846810441792</v>
      </c>
      <c r="Q254" s="6">
        <f t="shared" si="191"/>
        <v>2.2996331630006783</v>
      </c>
      <c r="R254" s="13">
        <f t="shared" si="192"/>
        <v>4.3943120993660658</v>
      </c>
      <c r="S254" s="13">
        <f t="shared" si="193"/>
        <v>4.2577753012366051</v>
      </c>
      <c r="T254" s="13">
        <f t="shared" si="194"/>
        <v>0.23026141935950681</v>
      </c>
      <c r="U254" s="13">
        <f t="shared" si="195"/>
        <v>0.31523027108914092</v>
      </c>
      <c r="V254" s="13">
        <f t="shared" si="196"/>
        <v>-8.2852891831137025</v>
      </c>
      <c r="W254" s="8">
        <f t="shared" si="197"/>
        <v>403.41089167334366</v>
      </c>
      <c r="X254" s="13">
        <f t="shared" si="198"/>
        <v>1.1173064344765131</v>
      </c>
      <c r="Y254" s="11">
        <f t="shared" si="199"/>
        <v>64.016943118314458</v>
      </c>
      <c r="Z254" s="13">
        <f t="shared" si="200"/>
        <v>2.9793093090672667E-2</v>
      </c>
      <c r="AA254" s="13">
        <f t="shared" si="201"/>
        <v>0.43791091937306326</v>
      </c>
      <c r="AB254" s="13">
        <f t="shared" si="202"/>
        <v>0.8985247135693627</v>
      </c>
      <c r="AC254" s="13">
        <f t="shared" si="203"/>
        <v>2.9788685753709545E-2</v>
      </c>
      <c r="AD254" s="13">
        <f t="shared" si="204"/>
        <v>0.81255081596208767</v>
      </c>
      <c r="AE254" s="13">
        <f t="shared" si="205"/>
        <v>0.38470144030557513</v>
      </c>
      <c r="AF254" s="13">
        <f t="shared" si="206"/>
        <v>0.9230410618313879</v>
      </c>
      <c r="AG254" s="11">
        <f t="shared" si="207"/>
        <v>22.625206565301877</v>
      </c>
      <c r="AH254" s="13">
        <f t="shared" si="208"/>
        <v>4.1118854377126954</v>
      </c>
      <c r="AI254" s="11">
        <f t="shared" si="209"/>
        <v>5.9039262248854882</v>
      </c>
      <c r="AJ254" s="6">
        <f t="shared" si="210"/>
        <v>0.9199956577207643</v>
      </c>
      <c r="AK254" s="13">
        <f t="shared" si="211"/>
        <v>59.882331085192575</v>
      </c>
      <c r="AL254" s="6">
        <f t="shared" si="212"/>
        <v>0.4606483465895414</v>
      </c>
      <c r="AM254" s="6">
        <f t="shared" si="213"/>
        <v>59.421682738603032</v>
      </c>
      <c r="AN254" s="11">
        <f t="shared" si="214"/>
        <v>175.10465716450381</v>
      </c>
      <c r="AO254" s="6">
        <f t="shared" si="215"/>
        <v>173.29916779188807</v>
      </c>
      <c r="AP254" s="6">
        <f t="shared" si="216"/>
        <v>109.2733294313381</v>
      </c>
      <c r="AQ254" s="8">
        <f t="shared" si="217"/>
        <v>70.580587331147143</v>
      </c>
      <c r="AR254" s="109">
        <f t="shared" si="218"/>
        <v>0.10286069910489684</v>
      </c>
      <c r="AS254" s="109">
        <f t="shared" si="219"/>
        <v>0.53379324468157452</v>
      </c>
      <c r="AT254" s="109">
        <f t="shared" si="220"/>
        <v>10.907071112447909</v>
      </c>
      <c r="AU254" s="10">
        <f t="shared" si="221"/>
        <v>397182.8264071407</v>
      </c>
      <c r="AV254" s="8">
        <f t="shared" si="222"/>
        <v>30.085144464268723</v>
      </c>
      <c r="AW254" s="12"/>
      <c r="AX254" s="110">
        <f t="shared" si="223"/>
        <v>190.9</v>
      </c>
      <c r="AY254" s="111">
        <f t="shared" si="224"/>
        <v>0</v>
      </c>
      <c r="AZ254" s="12"/>
      <c r="BA254" s="14">
        <f t="shared" si="231"/>
        <v>59.4</v>
      </c>
      <c r="BB254" s="112">
        <f t="shared" si="225"/>
        <v>0</v>
      </c>
      <c r="BC254" s="112">
        <f t="shared" si="226"/>
        <v>0</v>
      </c>
      <c r="BD254" s="12"/>
      <c r="BE254" s="111">
        <f t="shared" si="227"/>
        <v>0</v>
      </c>
      <c r="BF254" s="12"/>
    </row>
    <row r="255" spans="1:58">
      <c r="A255">
        <f t="shared" si="180"/>
        <v>4</v>
      </c>
      <c r="B255" s="106">
        <v>0.17499999999999999</v>
      </c>
      <c r="C255" s="6">
        <f t="shared" si="181"/>
        <v>4.1999999999999993</v>
      </c>
      <c r="D255" s="7">
        <f t="shared" si="228"/>
        <v>16</v>
      </c>
      <c r="E255" s="7">
        <f t="shared" si="229"/>
        <v>9</v>
      </c>
      <c r="F255" s="7">
        <f t="shared" si="230"/>
        <v>2022</v>
      </c>
      <c r="G255" s="12"/>
      <c r="H255" s="101">
        <f t="shared" si="182"/>
        <v>59.395136727235105</v>
      </c>
      <c r="I255" s="102">
        <f t="shared" si="183"/>
        <v>59.405128598170059</v>
      </c>
      <c r="J255" s="101">
        <f t="shared" si="184"/>
        <v>66.617611768804011</v>
      </c>
      <c r="K255" s="101">
        <f t="shared" si="185"/>
        <v>191.34866480976916</v>
      </c>
      <c r="L255" s="11">
        <f t="shared" si="186"/>
        <v>2459838.6749999998</v>
      </c>
      <c r="M255" s="108">
        <f t="shared" si="187"/>
        <v>0.22706844626967321</v>
      </c>
      <c r="N255" s="11">
        <f t="shared" si="188"/>
        <v>67.832892253063619</v>
      </c>
      <c r="O255" s="5">
        <f t="shared" si="189"/>
        <v>0.16407182824434585</v>
      </c>
      <c r="P255" s="11">
        <f t="shared" si="190"/>
        <v>17854.448347565256</v>
      </c>
      <c r="Q255" s="6">
        <f t="shared" si="191"/>
        <v>2.2997915151745389</v>
      </c>
      <c r="R255" s="13">
        <f t="shared" si="192"/>
        <v>4.3943240451777639</v>
      </c>
      <c r="S255" s="13">
        <f t="shared" si="193"/>
        <v>4.2579230572765949</v>
      </c>
      <c r="T255" s="13">
        <f t="shared" si="194"/>
        <v>0.23042176359955946</v>
      </c>
      <c r="U255" s="13">
        <f t="shared" si="195"/>
        <v>0.31537955122962241</v>
      </c>
      <c r="V255" s="13">
        <f t="shared" si="196"/>
        <v>-8.2854243509536296</v>
      </c>
      <c r="W255" s="8">
        <f t="shared" si="197"/>
        <v>403.37348970200651</v>
      </c>
      <c r="X255" s="13">
        <f t="shared" si="198"/>
        <v>1.1174545088225982</v>
      </c>
      <c r="Y255" s="11">
        <f t="shared" si="199"/>
        <v>64.025427153399292</v>
      </c>
      <c r="Z255" s="13">
        <f t="shared" si="200"/>
        <v>2.9805654483468325E-2</v>
      </c>
      <c r="AA255" s="13">
        <f t="shared" si="201"/>
        <v>0.43777770219510576</v>
      </c>
      <c r="AB255" s="13">
        <f t="shared" si="202"/>
        <v>0.89858921063057562</v>
      </c>
      <c r="AC255" s="13">
        <f t="shared" si="203"/>
        <v>2.9801241569642607E-2</v>
      </c>
      <c r="AD255" s="13">
        <f t="shared" si="204"/>
        <v>0.81260499835376276</v>
      </c>
      <c r="AE255" s="13">
        <f t="shared" si="205"/>
        <v>0.38473861271161014</v>
      </c>
      <c r="AF255" s="13">
        <f t="shared" si="206"/>
        <v>0.9230255683829921</v>
      </c>
      <c r="AG255" s="11">
        <f t="shared" si="207"/>
        <v>22.62751398145361</v>
      </c>
      <c r="AH255" s="13">
        <f t="shared" si="208"/>
        <v>4.1124771097062078</v>
      </c>
      <c r="AI255" s="11">
        <f t="shared" si="209"/>
        <v>6.145735607470499</v>
      </c>
      <c r="AJ255" s="6">
        <f t="shared" si="210"/>
        <v>0.91998914896383011</v>
      </c>
      <c r="AK255" s="13">
        <f t="shared" si="211"/>
        <v>59.85614470450048</v>
      </c>
      <c r="AL255" s="6">
        <f t="shared" si="212"/>
        <v>0.46100797726537607</v>
      </c>
      <c r="AM255" s="6">
        <f t="shared" si="213"/>
        <v>59.395136727235105</v>
      </c>
      <c r="AN255" s="11">
        <f t="shared" si="214"/>
        <v>175.1053416417999</v>
      </c>
      <c r="AO255" s="6">
        <f t="shared" si="215"/>
        <v>173.29984474534896</v>
      </c>
      <c r="AP255" s="6">
        <f t="shared" si="216"/>
        <v>109.26551873951171</v>
      </c>
      <c r="AQ255" s="8">
        <f t="shared" si="217"/>
        <v>70.588391061018172</v>
      </c>
      <c r="AR255" s="109">
        <f t="shared" si="218"/>
        <v>0.10705775467079162</v>
      </c>
      <c r="AS255" s="109">
        <f t="shared" si="219"/>
        <v>0.53341344575480765</v>
      </c>
      <c r="AT255" s="109">
        <f t="shared" si="220"/>
        <v>11.348664809769161</v>
      </c>
      <c r="AU255" s="10">
        <f t="shared" si="221"/>
        <v>397185.68410215585</v>
      </c>
      <c r="AV255" s="8">
        <f t="shared" si="222"/>
        <v>30.084928016946378</v>
      </c>
      <c r="AW255" s="12"/>
      <c r="AX255" s="110">
        <f t="shared" si="223"/>
        <v>191.3</v>
      </c>
      <c r="AY255" s="111">
        <f t="shared" si="224"/>
        <v>0</v>
      </c>
      <c r="AZ255" s="12"/>
      <c r="BA255" s="14">
        <f t="shared" si="231"/>
        <v>59.4</v>
      </c>
      <c r="BB255" s="112">
        <f t="shared" si="225"/>
        <v>0</v>
      </c>
      <c r="BC255" s="112">
        <f t="shared" si="226"/>
        <v>0</v>
      </c>
      <c r="BD255" s="12"/>
      <c r="BE255" s="111">
        <f t="shared" si="227"/>
        <v>0</v>
      </c>
      <c r="BF255" s="12"/>
    </row>
    <row r="256" spans="1:58">
      <c r="A256">
        <f t="shared" si="180"/>
        <v>4</v>
      </c>
      <c r="B256" s="106">
        <v>0.17569444444444399</v>
      </c>
      <c r="C256" s="6">
        <f t="shared" si="181"/>
        <v>4.2166666666666561</v>
      </c>
      <c r="D256" s="7">
        <f t="shared" si="228"/>
        <v>16</v>
      </c>
      <c r="E256" s="7">
        <f t="shared" si="229"/>
        <v>9</v>
      </c>
      <c r="F256" s="7">
        <f t="shared" si="230"/>
        <v>2022</v>
      </c>
      <c r="G256" s="12"/>
      <c r="H256" s="101">
        <f t="shared" si="182"/>
        <v>59.367459255145853</v>
      </c>
      <c r="I256" s="102">
        <f t="shared" si="183"/>
        <v>59.37746215084195</v>
      </c>
      <c r="J256" s="101">
        <f t="shared" si="184"/>
        <v>66.61118879070051</v>
      </c>
      <c r="K256" s="101">
        <f t="shared" si="185"/>
        <v>191.78962774307996</v>
      </c>
      <c r="L256" s="11">
        <f t="shared" si="186"/>
        <v>2459838.6756944442</v>
      </c>
      <c r="M256" s="108">
        <f t="shared" si="187"/>
        <v>0.22706846528252475</v>
      </c>
      <c r="N256" s="11">
        <f t="shared" si="188"/>
        <v>68.083576715551317</v>
      </c>
      <c r="O256" s="5">
        <f t="shared" si="189"/>
        <v>0.16409724567432704</v>
      </c>
      <c r="P256" s="11">
        <f t="shared" si="190"/>
        <v>17852.049447592493</v>
      </c>
      <c r="Q256" s="6">
        <f t="shared" si="191"/>
        <v>2.299949867348043</v>
      </c>
      <c r="R256" s="13">
        <f t="shared" si="192"/>
        <v>4.3943359909894619</v>
      </c>
      <c r="S256" s="13">
        <f t="shared" si="193"/>
        <v>4.2580708133162268</v>
      </c>
      <c r="T256" s="13">
        <f t="shared" si="194"/>
        <v>0.23058210783961208</v>
      </c>
      <c r="U256" s="13">
        <f t="shared" si="195"/>
        <v>0.3155288291600068</v>
      </c>
      <c r="V256" s="13">
        <f t="shared" si="196"/>
        <v>-8.2855595187928408</v>
      </c>
      <c r="W256" s="8">
        <f t="shared" si="197"/>
        <v>403.33608228391734</v>
      </c>
      <c r="X256" s="13">
        <f t="shared" si="198"/>
        <v>1.1176025810499384</v>
      </c>
      <c r="Y256" s="11">
        <f t="shared" si="199"/>
        <v>64.03391106708898</v>
      </c>
      <c r="Z256" s="13">
        <f t="shared" si="200"/>
        <v>2.9818215040588757E-2</v>
      </c>
      <c r="AA256" s="13">
        <f t="shared" si="201"/>
        <v>0.43764447736394285</v>
      </c>
      <c r="AB256" s="13">
        <f t="shared" si="202"/>
        <v>0.89865368689411196</v>
      </c>
      <c r="AC256" s="13">
        <f t="shared" si="203"/>
        <v>2.9813796545569628E-2</v>
      </c>
      <c r="AD256" s="13">
        <f t="shared" si="204"/>
        <v>0.81265916199761357</v>
      </c>
      <c r="AE256" s="13">
        <f t="shared" si="205"/>
        <v>0.38477577607507685</v>
      </c>
      <c r="AF256" s="13">
        <f t="shared" si="206"/>
        <v>0.9230100769470625</v>
      </c>
      <c r="AG256" s="11">
        <f t="shared" si="207"/>
        <v>22.629820875022272</v>
      </c>
      <c r="AH256" s="13">
        <f t="shared" si="208"/>
        <v>4.1130687926471614</v>
      </c>
      <c r="AI256" s="11">
        <f t="shared" si="209"/>
        <v>6.3875448258438965</v>
      </c>
      <c r="AJ256" s="6">
        <f t="shared" si="210"/>
        <v>0.91998264140413544</v>
      </c>
      <c r="AK256" s="13">
        <f t="shared" si="211"/>
        <v>59.82884222278674</v>
      </c>
      <c r="AL256" s="6">
        <f t="shared" si="212"/>
        <v>0.46138296764088743</v>
      </c>
      <c r="AM256" s="6">
        <f t="shared" si="213"/>
        <v>59.367459255145853</v>
      </c>
      <c r="AN256" s="11">
        <f t="shared" si="214"/>
        <v>175.10602611909599</v>
      </c>
      <c r="AO256" s="6">
        <f t="shared" si="215"/>
        <v>173.30052169906222</v>
      </c>
      <c r="AP256" s="6">
        <f t="shared" si="216"/>
        <v>109.25770817279977</v>
      </c>
      <c r="AQ256" s="8">
        <f t="shared" si="217"/>
        <v>70.596194668602195</v>
      </c>
      <c r="AR256" s="109">
        <f t="shared" si="218"/>
        <v>0.11125290052972342</v>
      </c>
      <c r="AS256" s="109">
        <f t="shared" si="219"/>
        <v>0.53301962188469365</v>
      </c>
      <c r="AT256" s="109">
        <f t="shared" si="220"/>
        <v>11.789627743079961</v>
      </c>
      <c r="AU256" s="10">
        <f t="shared" si="221"/>
        <v>397188.54134048254</v>
      </c>
      <c r="AV256" s="8">
        <f t="shared" si="222"/>
        <v>30.084711607328106</v>
      </c>
      <c r="AW256" s="12"/>
      <c r="AX256" s="110">
        <f t="shared" si="223"/>
        <v>191.8</v>
      </c>
      <c r="AY256" s="111">
        <f t="shared" si="224"/>
        <v>0</v>
      </c>
      <c r="AZ256" s="12"/>
      <c r="BA256" s="14">
        <f t="shared" si="231"/>
        <v>59.4</v>
      </c>
      <c r="BB256" s="112">
        <f t="shared" si="225"/>
        <v>0</v>
      </c>
      <c r="BC256" s="112">
        <f t="shared" si="226"/>
        <v>0</v>
      </c>
      <c r="BD256" s="12"/>
      <c r="BE256" s="111">
        <f t="shared" si="227"/>
        <v>0</v>
      </c>
      <c r="BF256" s="12"/>
    </row>
    <row r="257" spans="1:58">
      <c r="A257">
        <f t="shared" si="180"/>
        <v>4</v>
      </c>
      <c r="B257" s="106">
        <v>0.17638888888888901</v>
      </c>
      <c r="C257" s="6">
        <f t="shared" si="181"/>
        <v>4.2333333333333361</v>
      </c>
      <c r="D257" s="7">
        <f t="shared" si="228"/>
        <v>16</v>
      </c>
      <c r="E257" s="7">
        <f t="shared" si="229"/>
        <v>9</v>
      </c>
      <c r="F257" s="7">
        <f t="shared" si="230"/>
        <v>2022</v>
      </c>
      <c r="G257" s="12"/>
      <c r="H257" s="101">
        <f t="shared" si="182"/>
        <v>59.338653684071382</v>
      </c>
      <c r="I257" s="102">
        <f t="shared" si="183"/>
        <v>59.348668060500266</v>
      </c>
      <c r="J257" s="101">
        <f t="shared" si="184"/>
        <v>66.604765600820997</v>
      </c>
      <c r="K257" s="101">
        <f t="shared" si="185"/>
        <v>192.22993607670531</v>
      </c>
      <c r="L257" s="11">
        <f t="shared" si="186"/>
        <v>2459838.6763888891</v>
      </c>
      <c r="M257" s="108">
        <f t="shared" si="187"/>
        <v>0.22706848429538906</v>
      </c>
      <c r="N257" s="11">
        <f t="shared" si="188"/>
        <v>68.334261345677078</v>
      </c>
      <c r="O257" s="5">
        <f t="shared" si="189"/>
        <v>0.16412266312130441</v>
      </c>
      <c r="P257" s="11">
        <f t="shared" si="190"/>
        <v>17849.650109012291</v>
      </c>
      <c r="Q257" s="6">
        <f t="shared" si="191"/>
        <v>2.3001082196279792</v>
      </c>
      <c r="R257" s="13">
        <f t="shared" si="192"/>
        <v>4.394347936809174</v>
      </c>
      <c r="S257" s="13">
        <f t="shared" si="193"/>
        <v>4.2582185694551491</v>
      </c>
      <c r="T257" s="13">
        <f t="shared" si="194"/>
        <v>0.23074245218716918</v>
      </c>
      <c r="U257" s="13">
        <f t="shared" si="195"/>
        <v>0.31567810498079107</v>
      </c>
      <c r="V257" s="13">
        <f t="shared" si="196"/>
        <v>-8.2856946867231294</v>
      </c>
      <c r="W257" s="8">
        <f t="shared" si="197"/>
        <v>403.29866939460538</v>
      </c>
      <c r="X257" s="13">
        <f t="shared" si="198"/>
        <v>1.1177506512576396</v>
      </c>
      <c r="Y257" s="11">
        <f t="shared" si="199"/>
        <v>64.042394865061894</v>
      </c>
      <c r="Z257" s="13">
        <f t="shared" si="200"/>
        <v>2.9830774770236459E-2</v>
      </c>
      <c r="AA257" s="13">
        <f t="shared" si="201"/>
        <v>0.43751124479380404</v>
      </c>
      <c r="AB257" s="13">
        <f t="shared" si="202"/>
        <v>0.89871814240256209</v>
      </c>
      <c r="AC257" s="13">
        <f t="shared" si="203"/>
        <v>2.9826350689688415E-2</v>
      </c>
      <c r="AD257" s="13">
        <f t="shared" si="204"/>
        <v>0.81271330692945631</v>
      </c>
      <c r="AE257" s="13">
        <f t="shared" si="205"/>
        <v>0.38481293042043613</v>
      </c>
      <c r="AF257" s="13">
        <f t="shared" si="206"/>
        <v>0.92299458751459462</v>
      </c>
      <c r="AG257" s="11">
        <f t="shared" si="207"/>
        <v>22.632127247503718</v>
      </c>
      <c r="AH257" s="13">
        <f t="shared" si="208"/>
        <v>4.1136604869292324</v>
      </c>
      <c r="AI257" s="11">
        <f t="shared" si="209"/>
        <v>6.6293540417385941</v>
      </c>
      <c r="AJ257" s="6">
        <f t="shared" si="210"/>
        <v>0.91997613503742792</v>
      </c>
      <c r="AK257" s="13">
        <f t="shared" si="211"/>
        <v>59.80042694279728</v>
      </c>
      <c r="AL257" s="6">
        <f t="shared" si="212"/>
        <v>0.46177325872590197</v>
      </c>
      <c r="AM257" s="6">
        <f t="shared" si="213"/>
        <v>59.338653684071382</v>
      </c>
      <c r="AN257" s="11">
        <f t="shared" si="214"/>
        <v>175.10671059685046</v>
      </c>
      <c r="AO257" s="6">
        <f t="shared" si="215"/>
        <v>173.30119865348118</v>
      </c>
      <c r="AP257" s="6">
        <f t="shared" si="216"/>
        <v>109.24989772597826</v>
      </c>
      <c r="AQ257" s="8">
        <f t="shared" si="217"/>
        <v>70.603998159118618</v>
      </c>
      <c r="AR257" s="109">
        <f t="shared" si="218"/>
        <v>0.1154460647678309</v>
      </c>
      <c r="AS257" s="109">
        <f t="shared" si="219"/>
        <v>0.53261177932442982</v>
      </c>
      <c r="AT257" s="109">
        <f t="shared" si="220"/>
        <v>12.229936076705314</v>
      </c>
      <c r="AU257" s="10">
        <f t="shared" si="221"/>
        <v>397191.39812396007</v>
      </c>
      <c r="AV257" s="8">
        <f t="shared" si="222"/>
        <v>30.084495235273039</v>
      </c>
      <c r="AW257" s="12"/>
      <c r="AX257" s="110">
        <f t="shared" si="223"/>
        <v>192.2</v>
      </c>
      <c r="AY257" s="111">
        <f t="shared" si="224"/>
        <v>0</v>
      </c>
      <c r="AZ257" s="12"/>
      <c r="BA257" s="14">
        <f t="shared" si="231"/>
        <v>59.3</v>
      </c>
      <c r="BB257" s="112">
        <f t="shared" si="225"/>
        <v>0</v>
      </c>
      <c r="BC257" s="112">
        <f t="shared" si="226"/>
        <v>0</v>
      </c>
      <c r="BD257" s="12"/>
      <c r="BE257" s="111">
        <f t="shared" si="227"/>
        <v>0</v>
      </c>
      <c r="BF257" s="12"/>
    </row>
    <row r="258" spans="1:58">
      <c r="A258">
        <f t="shared" si="180"/>
        <v>4</v>
      </c>
      <c r="B258" s="106">
        <v>0.17708333333333301</v>
      </c>
      <c r="C258" s="6">
        <f t="shared" si="181"/>
        <v>4.249999999999992</v>
      </c>
      <c r="D258" s="7">
        <f t="shared" si="228"/>
        <v>16</v>
      </c>
      <c r="E258" s="7">
        <f t="shared" si="229"/>
        <v>9</v>
      </c>
      <c r="F258" s="7">
        <f t="shared" si="230"/>
        <v>2022</v>
      </c>
      <c r="G258" s="12"/>
      <c r="H258" s="101">
        <f t="shared" si="182"/>
        <v>59.308723554858219</v>
      </c>
      <c r="I258" s="102">
        <f t="shared" si="183"/>
        <v>59.318749867384263</v>
      </c>
      <c r="J258" s="101">
        <f t="shared" si="184"/>
        <v>66.598342207879256</v>
      </c>
      <c r="K258" s="101">
        <f t="shared" si="185"/>
        <v>192.66956538523175</v>
      </c>
      <c r="L258" s="11">
        <f t="shared" si="186"/>
        <v>2459838.6770833335</v>
      </c>
      <c r="M258" s="108">
        <f t="shared" si="187"/>
        <v>0.2270685033082406</v>
      </c>
      <c r="N258" s="11">
        <f t="shared" si="188"/>
        <v>68.584945808164775</v>
      </c>
      <c r="O258" s="5">
        <f t="shared" si="189"/>
        <v>0.16414808055122876</v>
      </c>
      <c r="P258" s="11">
        <f t="shared" si="190"/>
        <v>17847.250335151617</v>
      </c>
      <c r="Q258" s="6">
        <f t="shared" si="191"/>
        <v>2.3002665718018402</v>
      </c>
      <c r="R258" s="13">
        <f t="shared" si="192"/>
        <v>4.3943598826208499</v>
      </c>
      <c r="S258" s="13">
        <f t="shared" si="193"/>
        <v>4.258366325495138</v>
      </c>
      <c r="T258" s="13">
        <f t="shared" si="194"/>
        <v>0.23090279642686468</v>
      </c>
      <c r="U258" s="13">
        <f t="shared" si="195"/>
        <v>0.31582737849192255</v>
      </c>
      <c r="V258" s="13">
        <f t="shared" si="196"/>
        <v>-8.2858298545634117</v>
      </c>
      <c r="W258" s="8">
        <f t="shared" si="197"/>
        <v>403.2612510851385</v>
      </c>
      <c r="X258" s="13">
        <f t="shared" si="198"/>
        <v>1.1178987192478944</v>
      </c>
      <c r="Y258" s="11">
        <f t="shared" si="199"/>
        <v>64.050878535984481</v>
      </c>
      <c r="Z258" s="13">
        <f t="shared" si="200"/>
        <v>2.9843333655327625E-2</v>
      </c>
      <c r="AA258" s="13">
        <f t="shared" si="201"/>
        <v>0.43737800466608373</v>
      </c>
      <c r="AB258" s="13">
        <f t="shared" si="202"/>
        <v>0.89878257706927855</v>
      </c>
      <c r="AC258" s="13">
        <f t="shared" si="203"/>
        <v>2.9838903984921717E-2</v>
      </c>
      <c r="AD258" s="13">
        <f t="shared" si="204"/>
        <v>0.81276743307658394</v>
      </c>
      <c r="AE258" s="13">
        <f t="shared" si="205"/>
        <v>0.38485007569755753</v>
      </c>
      <c r="AF258" s="13">
        <f t="shared" si="206"/>
        <v>0.92297910010768081</v>
      </c>
      <c r="AG258" s="11">
        <f t="shared" si="207"/>
        <v>22.634433095763509</v>
      </c>
      <c r="AH258" s="13">
        <f t="shared" si="208"/>
        <v>4.114252191759693</v>
      </c>
      <c r="AI258" s="11">
        <f t="shared" si="209"/>
        <v>6.8711629317693763</v>
      </c>
      <c r="AJ258" s="6">
        <f t="shared" si="210"/>
        <v>0.9199696298725718</v>
      </c>
      <c r="AK258" s="13">
        <f t="shared" si="211"/>
        <v>59.770902343465558</v>
      </c>
      <c r="AL258" s="6">
        <f t="shared" si="212"/>
        <v>0.46217878860733869</v>
      </c>
      <c r="AM258" s="6">
        <f t="shared" si="213"/>
        <v>59.308723554858219</v>
      </c>
      <c r="AN258" s="11">
        <f t="shared" si="214"/>
        <v>175.10739507414473</v>
      </c>
      <c r="AO258" s="6">
        <f t="shared" si="215"/>
        <v>173.30187560769738</v>
      </c>
      <c r="AP258" s="6">
        <f t="shared" si="216"/>
        <v>109.24208740948048</v>
      </c>
      <c r="AQ258" s="8">
        <f t="shared" si="217"/>
        <v>70.611801522143423</v>
      </c>
      <c r="AR258" s="109">
        <f t="shared" si="218"/>
        <v>0.11963716709515415</v>
      </c>
      <c r="AS258" s="109">
        <f t="shared" si="219"/>
        <v>0.5321899253999185</v>
      </c>
      <c r="AT258" s="109">
        <f t="shared" si="220"/>
        <v>12.669565385231749</v>
      </c>
      <c r="AU258" s="10">
        <f t="shared" si="221"/>
        <v>397194.2544486681</v>
      </c>
      <c r="AV258" s="8">
        <f t="shared" si="222"/>
        <v>30.084278901076534</v>
      </c>
      <c r="AW258" s="12"/>
      <c r="AX258" s="110">
        <f t="shared" si="223"/>
        <v>192.7</v>
      </c>
      <c r="AY258" s="111">
        <f t="shared" si="224"/>
        <v>0</v>
      </c>
      <c r="AZ258" s="12"/>
      <c r="BA258" s="14">
        <f t="shared" si="231"/>
        <v>59.3</v>
      </c>
      <c r="BB258" s="112">
        <f t="shared" si="225"/>
        <v>0</v>
      </c>
      <c r="BC258" s="112">
        <f t="shared" si="226"/>
        <v>0</v>
      </c>
      <c r="BD258" s="12"/>
      <c r="BE258" s="111">
        <f t="shared" si="227"/>
        <v>0</v>
      </c>
      <c r="BF258" s="12"/>
    </row>
    <row r="259" spans="1:58">
      <c r="A259">
        <f t="shared" si="180"/>
        <v>4</v>
      </c>
      <c r="B259" s="106">
        <v>0.17777777777777801</v>
      </c>
      <c r="C259" s="6">
        <f t="shared" si="181"/>
        <v>4.2666666666666719</v>
      </c>
      <c r="D259" s="7">
        <f t="shared" si="228"/>
        <v>16</v>
      </c>
      <c r="E259" s="7">
        <f t="shared" si="229"/>
        <v>9</v>
      </c>
      <c r="F259" s="7">
        <f t="shared" si="230"/>
        <v>2022</v>
      </c>
      <c r="G259" s="12"/>
      <c r="H259" s="101">
        <f t="shared" si="182"/>
        <v>59.277672470068154</v>
      </c>
      <c r="I259" s="102">
        <f t="shared" si="183"/>
        <v>59.28771117345422</v>
      </c>
      <c r="J259" s="101">
        <f t="shared" si="184"/>
        <v>66.591918607663132</v>
      </c>
      <c r="K259" s="101">
        <f t="shared" si="185"/>
        <v>193.10849242898445</v>
      </c>
      <c r="L259" s="11">
        <f t="shared" si="186"/>
        <v>2459838.6777777779</v>
      </c>
      <c r="M259" s="108">
        <f t="shared" si="187"/>
        <v>0.22706852232109218</v>
      </c>
      <c r="N259" s="11">
        <f t="shared" si="188"/>
        <v>68.835630270652473</v>
      </c>
      <c r="O259" s="5">
        <f t="shared" si="189"/>
        <v>0.16417349798120995</v>
      </c>
      <c r="P259" s="11">
        <f t="shared" si="190"/>
        <v>17844.850124508863</v>
      </c>
      <c r="Q259" s="6">
        <f t="shared" si="191"/>
        <v>2.3004249239757009</v>
      </c>
      <c r="R259" s="13">
        <f t="shared" si="192"/>
        <v>4.3943718284325701</v>
      </c>
      <c r="S259" s="13">
        <f t="shared" si="193"/>
        <v>4.258514081535127</v>
      </c>
      <c r="T259" s="13">
        <f t="shared" si="194"/>
        <v>0.23106314066727446</v>
      </c>
      <c r="U259" s="13">
        <f t="shared" si="195"/>
        <v>0.31597664979501977</v>
      </c>
      <c r="V259" s="13">
        <f t="shared" si="196"/>
        <v>-8.2859650224029799</v>
      </c>
      <c r="W259" s="8">
        <f t="shared" si="197"/>
        <v>403.22382733178762</v>
      </c>
      <c r="X259" s="13">
        <f t="shared" si="198"/>
        <v>1.1180467851209268</v>
      </c>
      <c r="Y259" s="11">
        <f t="shared" si="199"/>
        <v>64.059362085599147</v>
      </c>
      <c r="Z259" s="13">
        <f t="shared" si="200"/>
        <v>2.9855891704164524E-2</v>
      </c>
      <c r="AA259" s="13">
        <f t="shared" si="201"/>
        <v>0.43724475689401149</v>
      </c>
      <c r="AB259" s="13">
        <f t="shared" si="202"/>
        <v>0.89884699093735276</v>
      </c>
      <c r="AC259" s="13">
        <f t="shared" si="203"/>
        <v>2.9851456439567076E-2</v>
      </c>
      <c r="AD259" s="13">
        <f t="shared" si="204"/>
        <v>0.8128215404752327</v>
      </c>
      <c r="AE259" s="13">
        <f t="shared" si="205"/>
        <v>0.38488721193119252</v>
      </c>
      <c r="AF259" s="13">
        <f t="shared" si="206"/>
        <v>0.92296361471719635</v>
      </c>
      <c r="AG259" s="11">
        <f t="shared" si="207"/>
        <v>22.636738421315513</v>
      </c>
      <c r="AH259" s="13">
        <f t="shared" si="208"/>
        <v>4.1148439075366756</v>
      </c>
      <c r="AI259" s="11">
        <f t="shared" si="209"/>
        <v>7.112971657602337</v>
      </c>
      <c r="AJ259" s="6">
        <f t="shared" si="210"/>
        <v>0.9199631259053429</v>
      </c>
      <c r="AK259" s="13">
        <f t="shared" si="211"/>
        <v>59.740271964113767</v>
      </c>
      <c r="AL259" s="6">
        <f t="shared" si="212"/>
        <v>0.46259949404561396</v>
      </c>
      <c r="AM259" s="6">
        <f t="shared" si="213"/>
        <v>59.277672470068154</v>
      </c>
      <c r="AN259" s="11">
        <f t="shared" si="214"/>
        <v>175.10807955144082</v>
      </c>
      <c r="AO259" s="6">
        <f t="shared" si="215"/>
        <v>173.30255256216776</v>
      </c>
      <c r="AP259" s="6">
        <f t="shared" si="216"/>
        <v>109.23427721802189</v>
      </c>
      <c r="AQ259" s="8">
        <f t="shared" si="217"/>
        <v>70.619604762956428</v>
      </c>
      <c r="AR259" s="109">
        <f t="shared" si="218"/>
        <v>0.12382613567055112</v>
      </c>
      <c r="AS259" s="109">
        <f t="shared" si="219"/>
        <v>0.53175406687301874</v>
      </c>
      <c r="AT259" s="109">
        <f t="shared" si="220"/>
        <v>13.108492428984448</v>
      </c>
      <c r="AU259" s="10">
        <f t="shared" si="221"/>
        <v>397197.11031643354</v>
      </c>
      <c r="AV259" s="8">
        <f t="shared" si="222"/>
        <v>30.084062604598678</v>
      </c>
      <c r="AW259" s="12"/>
      <c r="AX259" s="110">
        <f t="shared" si="223"/>
        <v>193.1</v>
      </c>
      <c r="AY259" s="111">
        <f t="shared" si="224"/>
        <v>0</v>
      </c>
      <c r="AZ259" s="12"/>
      <c r="BA259" s="14">
        <f t="shared" si="231"/>
        <v>59.3</v>
      </c>
      <c r="BB259" s="112">
        <f t="shared" si="225"/>
        <v>0</v>
      </c>
      <c r="BC259" s="112">
        <f t="shared" si="226"/>
        <v>0</v>
      </c>
      <c r="BD259" s="12"/>
      <c r="BE259" s="111">
        <f t="shared" si="227"/>
        <v>0</v>
      </c>
      <c r="BF259" s="12"/>
    </row>
    <row r="260" spans="1:58">
      <c r="A260">
        <f t="shared" ref="A260:A323" si="232">HOUR(B260)</f>
        <v>4</v>
      </c>
      <c r="B260" s="106">
        <v>0.178472222222222</v>
      </c>
      <c r="C260" s="6">
        <f t="shared" ref="C260:C323" si="233">B260*24</f>
        <v>4.2833333333333279</v>
      </c>
      <c r="D260" s="7">
        <f t="shared" si="228"/>
        <v>16</v>
      </c>
      <c r="E260" s="7">
        <f t="shared" si="229"/>
        <v>9</v>
      </c>
      <c r="F260" s="7">
        <f t="shared" si="230"/>
        <v>2022</v>
      </c>
      <c r="G260" s="12"/>
      <c r="H260" s="101">
        <f t="shared" ref="H260:H323" si="234">AM260</f>
        <v>59.245504168313289</v>
      </c>
      <c r="I260" s="102">
        <f t="shared" ref="I260:I323" si="235">H260+1.02/(TAN($G$7*(H260+10.3/(H260+5.11)))*60)</f>
        <v>59.255555716696655</v>
      </c>
      <c r="J260" s="101">
        <f t="shared" ref="J260:J323" si="236">100*(1+COS($G$7*AQ260))/2</f>
        <v>66.585494800313995</v>
      </c>
      <c r="K260" s="101">
        <f t="shared" ref="K260:K323" si="237">IF(AI260&gt;180, AT260-180,AT260+180)</f>
        <v>193.54669398458907</v>
      </c>
      <c r="L260" s="11">
        <f t="shared" ref="L260:L323" si="238">INT(365.25*IF(E260&gt;2,F260+4716,F260-1+4716))+INT(30.6001*IF(E260&gt;2,E260+1,E260+12+1))+D260+C260/24+2-INT(IF(E260&gt;2,F260,F260-1)/100)+INT(INT(IF(E260&gt;2,F260,F260-1)/100)/4)-1524.5</f>
        <v>2459838.6784722223</v>
      </c>
      <c r="M260" s="108">
        <f t="shared" ref="M260:M323" si="239">(L260-2451545)/36525</f>
        <v>0.22706854133394372</v>
      </c>
      <c r="N260" s="11">
        <f t="shared" ref="N260:N323" si="240">MOD(280.46061837+360.98564736629*(L260-2451545)+0.000387933*M260^2-M260^3/38710000+$G$5,360)</f>
        <v>69.086314733140171</v>
      </c>
      <c r="O260" s="5">
        <f t="shared" ref="O260:O323" si="241">0.606433+1336.855225*M260 - INT(0.606433+1336.855225*M260)</f>
        <v>0.16419891541113429</v>
      </c>
      <c r="P260" s="11">
        <f t="shared" ref="P260:P323" si="242">22640*SIN(Q260)-4586*SIN(Q260-2*S260)+2370*SIN(2*S260)+769*SIN(2*Q260)-668*SIN(R260)-412*SIN(2*T260)-212*SIN(2*Q260-2*S260)-206*SIN(Q260+R260-2*S260)+192*SIN(Q260+2*S260)-165*SIN(R260-2*S260)-125*SIN(S260)-110*SIN(Q260+R260)+148*SIN(Q260-R260)-55*SIN(2*T260-2*S260)</f>
        <v>17842.449477196616</v>
      </c>
      <c r="Q260" s="6">
        <f t="shared" ref="Q260:Q323" si="243">2*PI()*(0.374897+1325.55241*M260 - INT(0.374897+1325.55241*M260))</f>
        <v>2.3005832761492044</v>
      </c>
      <c r="R260" s="13">
        <f t="shared" ref="R260:R323" si="244">2*PI()*(0.993133+99.997361*M260 - INT(0.993133+99.997361*M260))</f>
        <v>4.394383774244246</v>
      </c>
      <c r="S260" s="13">
        <f t="shared" ref="S260:S323" si="245">2*PI()*(0.827361+1236.853086*M260 - INT(0.827361+1236.853086*M260))</f>
        <v>4.2586618375747598</v>
      </c>
      <c r="T260" s="13">
        <f t="shared" ref="T260:T323" si="246">2*PI()*(0.259086+1342.227825*M260 - INT(0.259086+1342.227825*M260))</f>
        <v>0.23122348490696992</v>
      </c>
      <c r="U260" s="13">
        <f t="shared" ref="U260:U323" si="247">T260+(P260+412*SIN(2*T260)+541*SIN(R260))/206264.8062</f>
        <v>0.3161259188891361</v>
      </c>
      <c r="V260" s="13">
        <f t="shared" ref="V260:V323" si="248">T260-2*S260</f>
        <v>-8.28610019024255</v>
      </c>
      <c r="W260" s="8">
        <f t="shared" ref="W260:W323" si="249">-526*SIN(V260)+44*SIN(Q260+V260)-31*SIN(-Q260+V260)-23*SIN(R260+V260)+11*SIN(-R260+V260)-25*SIN(-2*Q260+T260)+21*SIN(-Q260+T260)</f>
        <v>403.1863981352837</v>
      </c>
      <c r="X260" s="13">
        <f t="shared" ref="X260:X323" si="250">2*PI()*(O260+P260/1296000-INT(O260+P260/1296000))</f>
        <v>1.1181948488765689</v>
      </c>
      <c r="Y260" s="11">
        <f t="shared" ref="Y260:Y323" si="251">X260/$G$7</f>
        <v>64.067845513896302</v>
      </c>
      <c r="Z260" s="13">
        <f t="shared" ref="Z260:Z323" si="252">(18520*SIN(U260)+W260)/206264.8062</f>
        <v>2.9868448916413642E-2</v>
      </c>
      <c r="AA260" s="13">
        <f t="shared" ref="AA260:AA323" si="253">COS(Z260)*COS(X260)</f>
        <v>0.43711150148114686</v>
      </c>
      <c r="AB260" s="13">
        <f t="shared" ref="AB260:AB323" si="254">COS(Z260)*SIN(X260)</f>
        <v>0.89891138400617132</v>
      </c>
      <c r="AC260" s="13">
        <f t="shared" ref="AC260:AC323" si="255">SIN(Z260)</f>
        <v>2.9864008053290082E-2</v>
      </c>
      <c r="AD260" s="13">
        <f t="shared" ref="AD260:AD323" si="256">COS($G$7*(23.4393-46.815*M260/3600))*AB260-SIN($G$7*(23.4393-46.815*M260/3600))*AC260</f>
        <v>0.81287562912497258</v>
      </c>
      <c r="AE260" s="13">
        <f t="shared" ref="AE260:AE323" si="257">SIN($G$7*(23.4393-46.815*M260/3600))*AB260+COS($G$7*(23.4393-46.815*M260/3600))*AC260</f>
        <v>0.38492433912079044</v>
      </c>
      <c r="AF260" s="13">
        <f t="shared" ref="AF260:AF323" si="258">SQRT(1-AE260*AE260)</f>
        <v>0.9229481313445641</v>
      </c>
      <c r="AG260" s="11">
        <f t="shared" ref="AG260:AG323" si="259">ATAN(AE260/AF260)/$G$7</f>
        <v>22.639043224102966</v>
      </c>
      <c r="AH260" s="13">
        <f t="shared" ref="AH260:AH323" si="260">IF(24*ATAN(AD260/(AA260+AF260))/PI()&gt;0,24*ATAN(AD260/(AA260+AF260))/PI(),24*ATAN(AD260/(AA260+AF260))/PI()+24)</f>
        <v>4.1154356342572314</v>
      </c>
      <c r="AI260" s="11">
        <f t="shared" ref="AI260:AI323" si="261">IF(N260-15*AH260&gt;0,N260-15*AH260,360+N260-15*AH260)</f>
        <v>7.3547802192817002</v>
      </c>
      <c r="AJ260" s="6">
        <f t="shared" ref="AJ260:AJ323" si="262">0.950724+0.051818*COS(Q260)+0.009531*COS(2*S260-Q260)+0.007843*COS(2*S260)+0.002824*COS(2*Q260)+0.000857*COS(2*S260+Q260)+0.000533*COS(2*S260-R260)*(1-0.002495*(L260-2415020)/36525)+0.000401*COS(2*S260-R260-Q260)*(1-0.002495*(L260-2415020)/36525)+0.00032*COS(Q260-R260)*(1-0.002495*(L260-2415020)/36525)-0.000271*COS(S260)</f>
        <v>0.91995662313589011</v>
      </c>
      <c r="AK260" s="13">
        <f t="shared" ref="AK260:AK323" si="263">ASIN(COS($G$7*$G$3)*COS($G$7*AG260)*COS($G$7*AI260)+SIN($G$7*$G$3)*SIN($G$7*AG260))/$G$7</f>
        <v>59.708539477786793</v>
      </c>
      <c r="AL260" s="6">
        <f t="shared" ref="AL260:AL323" si="264">ASIN((0.9983271+0.0016764*COS($G$7*2*$G$3))*COS($G$7*AK260)*SIN($G$7*AJ260))/$G$7</f>
        <v>0.46303530947350435</v>
      </c>
      <c r="AM260" s="6">
        <f t="shared" ref="AM260:AM323" si="265">AK260-AL260</f>
        <v>59.245504168313289</v>
      </c>
      <c r="AN260" s="11">
        <f t="shared" ref="AN260:AN323" si="266" xml:space="preserve"> MOD(280.4664567 + 360007.6982779*M260/10 + 0.03032028*M260^2/100 + M260^3/49931000,360)</f>
        <v>175.1087640287351</v>
      </c>
      <c r="AO260" s="6">
        <f t="shared" ref="AO260:AO323" si="267" xml:space="preserve"> AN260 + (1.9146 - 0.004817*M260 - 0.000014*M260^2)*SIN(R260)+ (0.019993 - 0.000101*M260)*SIN(2*R260)+ 0.00029*SIN(3*R260)</f>
        <v>173.30322951688876</v>
      </c>
      <c r="AP260" s="6">
        <f t="shared" ref="AP260:AP323" si="268">ACOS(COS(X260-$G$7*AO260)*COS(Z260))/$G$7</f>
        <v>109.22646715161196</v>
      </c>
      <c r="AQ260" s="8">
        <f t="shared" ref="AQ260:AQ323" si="269">180 - AP260 -0.1468*(1-0.0549*SIN(R260))*SIN($G$7*AP260)/(1-0.0167*SIN($G$7*AO260))</f>
        <v>70.627407881548166</v>
      </c>
      <c r="AR260" s="109">
        <f t="shared" ref="AR260:AR323" si="270">SIN($G$7*AI260)</f>
        <v>0.12801289588781434</v>
      </c>
      <c r="AS260" s="109">
        <f t="shared" ref="AS260:AS323" si="271">COS($G$7*AI260)*SIN($G$7*$G$3) - TAN($G$7*AG260)*COS($G$7*$G$3)</f>
        <v>0.53130421102336889</v>
      </c>
      <c r="AT260" s="109">
        <f t="shared" ref="AT260:AT323" si="272">IF(OR(AND(AR260*AS260&gt;0), AND(AR260&lt;0,AS260&gt;0)), MOD(ATAN2(AS260,AR260)/$G$7+360,360),  ATAN2(AS260,AR260)/$G$7)</f>
        <v>13.546693984589069</v>
      </c>
      <c r="AU260" s="10">
        <f t="shared" ref="AU260:AU323" si="273" xml:space="preserve"> 385000.56 + (-20905355*COS(Q260) - 3699111*COS(2*S260-Q260) - 2955968*COS(2*S260) - 569925*COS(2*Q260) + (1-0.002516*M260)*48888*COS(R260) - 3149*COS(2*T260)  +246158*COS(2*S260-2*Q260) -(1-0.002516*M260)*152138*COS(2*S260-R260-Q260) -170733*COS(2*S260+Q260) -(1-0.002516*M260)*204586*COS(2*S260-R260) -(1-0.002516*M260)*129620*COS(R260-Q260)  + 108743*COS(S260) +(1-0.002516*M260)*104755*COS(R260+Q260) +10321*COS(2*S260-2*T260) +79661*COS(Q260-2*T260) -34782*COS(4*S260-Q260) -23210*COS(3*Q260)  -21636*COS(4*S260-2*Q260) +(1-0.002516*M260)*24208*COS(2*S260+R260-Q260) +(1-0.002516*M260)*30824*COS(2*S260+R260) -8379*COS(S260-Q260) -(1-0.002516*M260)*16675*COS(S260+R260)  -(1-0.002516*M260)*12831*COS(2*S260-R260+Q260) -10445*COS(2*S260+2*Q260) -11650*COS(4*S260) +14403*COS(2*S260-3*Q260) -(1-0.002516*M260)*7003*COS(R260-2*Q260)  + (1-0.002516*M260)*10056*COS(2*S260-R260-2*Q260) +6322*COS(S260+Q260) -(1-0.002516*M260)*(1-0.002516*M260)*9884*COS(2*S260-2*R260) +(1-0.002516*M260)*5751*COS(R260+2*Q260) -(1-0.002516*M260)*(1-0.002516*M260)*4950*COS(2*S260-2*R260-Q260)  +4130*COS(2*S260+Q260-2*T260) -(1-0.002516*M260)*3958*COS(4*S260-R260-Q260) +3258*COS(3*S260-Q260) +(1-0.002516*M260)*2616*COS(2*S260+R260+Q260) -(1-0.002516*M260)*1897*COS(4*S260-R260-2*Q260)  -(1-0.002516*M260)*(1-0.002516*M260)*2117*COS(2*R260-Q260) +(1-0.002516*M260)*(1-0.002516*M260)*2354*COS(2*S260+2*R260-Q260) -1423*COS(4*S260+Q260) -1117*COS(4*Q260) -(1-0.002516*M260)*1571*COS(4*S260-R260)  -1739*COS(S260-2*Q260) -4421*COS(2*Q260-2*T260) +(1-0.002516*M260)*(1-0.002516*M260)*1165*COS(2*R260+Q260) +8752*COS(2*S260-Q260-2*T260))/1000</f>
        <v>397199.9657271629</v>
      </c>
      <c r="AV260" s="8">
        <f t="shared" ref="AV260:AV323" si="274">60*ATAN(3476/AU260)/$G$7</f>
        <v>30.083846345844982</v>
      </c>
      <c r="AW260" s="12"/>
      <c r="AX260" s="110">
        <f t="shared" ref="AX260:AX323" si="275">ROUND(K260,1)</f>
        <v>193.5</v>
      </c>
      <c r="AY260" s="111">
        <f t="shared" ref="AY260:AY323" si="276">IF(AND(AX260&lt;=180.2,AX260&gt;=179.8),B260, 0)</f>
        <v>0</v>
      </c>
      <c r="AZ260" s="12"/>
      <c r="BA260" s="14">
        <f t="shared" si="231"/>
        <v>59.3</v>
      </c>
      <c r="BB260" s="112">
        <f t="shared" ref="BB260:BB323" si="277">IF(AND(BA260&gt;=0,BA259&lt;0),B260, 0)</f>
        <v>0</v>
      </c>
      <c r="BC260" s="112">
        <f t="shared" ref="BC260:BC323" si="278">IF(AND(BA260&lt;=0,BA259&gt;=0),B260, 0)</f>
        <v>0</v>
      </c>
      <c r="BD260" s="12"/>
      <c r="BE260" s="111">
        <f t="shared" ref="BE260:BE323" si="279">IF(K260=$BE$1,B260,0)</f>
        <v>0</v>
      </c>
      <c r="BF260" s="12"/>
    </row>
    <row r="261" spans="1:58">
      <c r="A261">
        <f t="shared" si="232"/>
        <v>4</v>
      </c>
      <c r="B261" s="106">
        <v>0.179166666666667</v>
      </c>
      <c r="C261" s="6">
        <f t="shared" si="233"/>
        <v>4.3000000000000078</v>
      </c>
      <c r="D261" s="7">
        <f t="shared" ref="D261:D324" si="280">$D$3</f>
        <v>16</v>
      </c>
      <c r="E261" s="7">
        <f t="shared" ref="E261:E324" si="281">$E$3</f>
        <v>9</v>
      </c>
      <c r="F261" s="7">
        <f t="shared" ref="F261:F324" si="282">$F$3</f>
        <v>2022</v>
      </c>
      <c r="G261" s="12"/>
      <c r="H261" s="101">
        <f t="shared" si="234"/>
        <v>59.212222503494871</v>
      </c>
      <c r="I261" s="102">
        <f t="shared" si="235"/>
        <v>59.222287350371246</v>
      </c>
      <c r="J261" s="101">
        <f t="shared" si="236"/>
        <v>66.579070785932487</v>
      </c>
      <c r="K261" s="101">
        <f t="shared" si="237"/>
        <v>193.98414714763032</v>
      </c>
      <c r="L261" s="11">
        <f t="shared" si="238"/>
        <v>2459838.6791666667</v>
      </c>
      <c r="M261" s="108">
        <f t="shared" si="239"/>
        <v>0.22706856034679529</v>
      </c>
      <c r="N261" s="11">
        <f t="shared" si="240"/>
        <v>69.336999195627868</v>
      </c>
      <c r="O261" s="5">
        <f t="shared" si="241"/>
        <v>0.16422433284105864</v>
      </c>
      <c r="P261" s="11">
        <f t="shared" si="242"/>
        <v>17840.048393310637</v>
      </c>
      <c r="Q261" s="6">
        <f t="shared" si="243"/>
        <v>2.3007416283230655</v>
      </c>
      <c r="R261" s="13">
        <f t="shared" si="244"/>
        <v>4.394395720055944</v>
      </c>
      <c r="S261" s="13">
        <f t="shared" si="245"/>
        <v>4.2588095936147488</v>
      </c>
      <c r="T261" s="13">
        <f t="shared" si="246"/>
        <v>0.23138382914702257</v>
      </c>
      <c r="U261" s="13">
        <f t="shared" si="247"/>
        <v>0.31627518577575209</v>
      </c>
      <c r="V261" s="13">
        <f t="shared" si="248"/>
        <v>-8.2862353580824752</v>
      </c>
      <c r="W261" s="8">
        <f t="shared" si="249"/>
        <v>403.14896349648859</v>
      </c>
      <c r="X261" s="13">
        <f t="shared" si="250"/>
        <v>1.1183429105156415</v>
      </c>
      <c r="Y261" s="11">
        <f t="shared" si="251"/>
        <v>64.076328820922953</v>
      </c>
      <c r="Z261" s="13">
        <f t="shared" si="252"/>
        <v>2.9881005291949266E-2</v>
      </c>
      <c r="AA261" s="13">
        <f t="shared" si="253"/>
        <v>0.43697823843015804</v>
      </c>
      <c r="AB261" s="13">
        <f t="shared" si="254"/>
        <v>0.8989757562755486</v>
      </c>
      <c r="AC261" s="13">
        <f t="shared" si="255"/>
        <v>2.9876558825964045E-2</v>
      </c>
      <c r="AD261" s="13">
        <f t="shared" si="256"/>
        <v>0.81292969902568413</v>
      </c>
      <c r="AE261" s="13">
        <f t="shared" si="257"/>
        <v>0.38496145726616132</v>
      </c>
      <c r="AF261" s="13">
        <f t="shared" si="258"/>
        <v>0.92293264999105629</v>
      </c>
      <c r="AG261" s="11">
        <f t="shared" si="259"/>
        <v>22.641347504091488</v>
      </c>
      <c r="AH261" s="13">
        <f t="shared" si="260"/>
        <v>4.1160273719222715</v>
      </c>
      <c r="AI261" s="11">
        <f t="shared" si="261"/>
        <v>7.5965886167937953</v>
      </c>
      <c r="AJ261" s="6">
        <f t="shared" si="262"/>
        <v>0.91995012156431732</v>
      </c>
      <c r="AK261" s="13">
        <f t="shared" si="263"/>
        <v>59.675708670778427</v>
      </c>
      <c r="AL261" s="6">
        <f t="shared" si="264"/>
        <v>0.4634861672835589</v>
      </c>
      <c r="AM261" s="6">
        <f t="shared" si="265"/>
        <v>59.212222503494871</v>
      </c>
      <c r="AN261" s="11">
        <f t="shared" si="266"/>
        <v>175.10944850603119</v>
      </c>
      <c r="AO261" s="6">
        <f t="shared" si="267"/>
        <v>173.30390647186394</v>
      </c>
      <c r="AP261" s="6">
        <f t="shared" si="268"/>
        <v>109.21865721021058</v>
      </c>
      <c r="AQ261" s="8">
        <f t="shared" si="269"/>
        <v>70.635210877958727</v>
      </c>
      <c r="AR261" s="109">
        <f t="shared" si="270"/>
        <v>0.13219737317932023</v>
      </c>
      <c r="AS261" s="109">
        <f t="shared" si="271"/>
        <v>0.53084036537980994</v>
      </c>
      <c r="AT261" s="109">
        <f t="shared" si="272"/>
        <v>13.984147147630324</v>
      </c>
      <c r="AU261" s="10">
        <f t="shared" si="273"/>
        <v>397202.82068078237</v>
      </c>
      <c r="AV261" s="8">
        <f t="shared" si="274"/>
        <v>30.083630124819475</v>
      </c>
      <c r="AW261" s="12"/>
      <c r="AX261" s="110">
        <f t="shared" si="275"/>
        <v>194</v>
      </c>
      <c r="AY261" s="111">
        <f t="shared" si="276"/>
        <v>0</v>
      </c>
      <c r="AZ261" s="12"/>
      <c r="BA261" s="14">
        <f t="shared" ref="BA261:BA324" si="283">ROUND(I261,1)</f>
        <v>59.2</v>
      </c>
      <c r="BB261" s="112">
        <f t="shared" si="277"/>
        <v>0</v>
      </c>
      <c r="BC261" s="112">
        <f t="shared" si="278"/>
        <v>0</v>
      </c>
      <c r="BD261" s="12"/>
      <c r="BE261" s="111">
        <f t="shared" si="279"/>
        <v>0</v>
      </c>
      <c r="BF261" s="12"/>
    </row>
    <row r="262" spans="1:58">
      <c r="A262">
        <f t="shared" si="232"/>
        <v>4</v>
      </c>
      <c r="B262" s="106">
        <v>0.179861111111111</v>
      </c>
      <c r="C262" s="6">
        <f t="shared" si="233"/>
        <v>4.3166666666666638</v>
      </c>
      <c r="D262" s="7">
        <f t="shared" si="280"/>
        <v>16</v>
      </c>
      <c r="E262" s="7">
        <f t="shared" si="281"/>
        <v>9</v>
      </c>
      <c r="F262" s="7">
        <f t="shared" si="282"/>
        <v>2022</v>
      </c>
      <c r="G262" s="12"/>
      <c r="H262" s="101">
        <f t="shared" si="234"/>
        <v>59.177831442843377</v>
      </c>
      <c r="I262" s="102">
        <f t="shared" si="235"/>
        <v>59.187910041051445</v>
      </c>
      <c r="J262" s="101">
        <f t="shared" si="236"/>
        <v>66.572646564626254</v>
      </c>
      <c r="K262" s="101">
        <f t="shared" si="237"/>
        <v>194.42082933983625</v>
      </c>
      <c r="L262" s="11">
        <f t="shared" si="238"/>
        <v>2459838.6798611111</v>
      </c>
      <c r="M262" s="108">
        <f t="shared" si="239"/>
        <v>0.22706857935964683</v>
      </c>
      <c r="N262" s="11">
        <f t="shared" si="240"/>
        <v>69.587683657649904</v>
      </c>
      <c r="O262" s="5">
        <f t="shared" si="241"/>
        <v>0.16424975027098299</v>
      </c>
      <c r="P262" s="11">
        <f t="shared" si="242"/>
        <v>17837.646872969832</v>
      </c>
      <c r="Q262" s="6">
        <f t="shared" si="243"/>
        <v>2.3008999804965691</v>
      </c>
      <c r="R262" s="13">
        <f t="shared" si="244"/>
        <v>4.3944076658676421</v>
      </c>
      <c r="S262" s="13">
        <f t="shared" si="245"/>
        <v>4.2589573496547377</v>
      </c>
      <c r="T262" s="13">
        <f t="shared" si="246"/>
        <v>0.2315441733870752</v>
      </c>
      <c r="U262" s="13">
        <f t="shared" si="247"/>
        <v>0.31642445045502682</v>
      </c>
      <c r="V262" s="13">
        <f t="shared" si="248"/>
        <v>-8.2863705259224005</v>
      </c>
      <c r="W262" s="8">
        <f t="shared" si="249"/>
        <v>403.11152341644703</v>
      </c>
      <c r="X262" s="13">
        <f t="shared" si="250"/>
        <v>1.1184909700387216</v>
      </c>
      <c r="Y262" s="11">
        <f t="shared" si="251"/>
        <v>64.084812006712156</v>
      </c>
      <c r="Z262" s="13">
        <f t="shared" si="252"/>
        <v>2.9893560830533839E-2</v>
      </c>
      <c r="AA262" s="13">
        <f t="shared" si="253"/>
        <v>0.4368449677439335</v>
      </c>
      <c r="AB262" s="13">
        <f t="shared" si="254"/>
        <v>0.8990401077451956</v>
      </c>
      <c r="AC262" s="13">
        <f t="shared" si="255"/>
        <v>2.9889108757350472E-2</v>
      </c>
      <c r="AD262" s="13">
        <f t="shared" si="256"/>
        <v>0.8129837501771966</v>
      </c>
      <c r="AE262" s="13">
        <f t="shared" si="257"/>
        <v>0.38499856636697122</v>
      </c>
      <c r="AF262" s="13">
        <f t="shared" si="258"/>
        <v>0.92291717065800483</v>
      </c>
      <c r="AG262" s="11">
        <f t="shared" si="259"/>
        <v>22.643651261237778</v>
      </c>
      <c r="AH262" s="13">
        <f t="shared" si="260"/>
        <v>4.1166191205317997</v>
      </c>
      <c r="AI262" s="11">
        <f t="shared" si="261"/>
        <v>7.8383968496729111</v>
      </c>
      <c r="AJ262" s="6">
        <f t="shared" si="262"/>
        <v>0.91994362119078466</v>
      </c>
      <c r="AK262" s="13">
        <f t="shared" si="263"/>
        <v>59.641783440704394</v>
      </c>
      <c r="AL262" s="6">
        <f t="shared" si="264"/>
        <v>0.46395199786101599</v>
      </c>
      <c r="AM262" s="6">
        <f t="shared" si="265"/>
        <v>59.177831442843377</v>
      </c>
      <c r="AN262" s="11">
        <f t="shared" si="266"/>
        <v>175.11013298332728</v>
      </c>
      <c r="AO262" s="6">
        <f t="shared" si="267"/>
        <v>173.3045834270915</v>
      </c>
      <c r="AP262" s="6">
        <f t="shared" si="268"/>
        <v>109.21084739378628</v>
      </c>
      <c r="AQ262" s="8">
        <f t="shared" si="269"/>
        <v>70.643013752219559</v>
      </c>
      <c r="AR262" s="109">
        <f t="shared" si="270"/>
        <v>0.13637949301054492</v>
      </c>
      <c r="AS262" s="109">
        <f t="shared" si="271"/>
        <v>0.53036253772139985</v>
      </c>
      <c r="AT262" s="109">
        <f t="shared" si="272"/>
        <v>14.420829339836246</v>
      </c>
      <c r="AU262" s="10">
        <f t="shared" si="273"/>
        <v>397205.67517719383</v>
      </c>
      <c r="AV262" s="8">
        <f t="shared" si="274"/>
        <v>30.083413941528026</v>
      </c>
      <c r="AW262" s="12"/>
      <c r="AX262" s="110">
        <f t="shared" si="275"/>
        <v>194.4</v>
      </c>
      <c r="AY262" s="111">
        <f t="shared" si="276"/>
        <v>0</v>
      </c>
      <c r="AZ262" s="12"/>
      <c r="BA262" s="14">
        <f t="shared" si="283"/>
        <v>59.2</v>
      </c>
      <c r="BB262" s="112">
        <f t="shared" si="277"/>
        <v>0</v>
      </c>
      <c r="BC262" s="112">
        <f t="shared" si="278"/>
        <v>0</v>
      </c>
      <c r="BD262" s="12"/>
      <c r="BE262" s="111">
        <f t="shared" si="279"/>
        <v>0</v>
      </c>
      <c r="BF262" s="12"/>
    </row>
    <row r="263" spans="1:58">
      <c r="A263">
        <f t="shared" si="232"/>
        <v>4</v>
      </c>
      <c r="B263" s="106">
        <v>0.180555555555556</v>
      </c>
      <c r="C263" s="6">
        <f t="shared" si="233"/>
        <v>4.3333333333333437</v>
      </c>
      <c r="D263" s="7">
        <f t="shared" si="280"/>
        <v>16</v>
      </c>
      <c r="E263" s="7">
        <f t="shared" si="281"/>
        <v>9</v>
      </c>
      <c r="F263" s="7">
        <f t="shared" si="282"/>
        <v>2022</v>
      </c>
      <c r="G263" s="12"/>
      <c r="H263" s="101">
        <f t="shared" si="234"/>
        <v>59.142335064616248</v>
      </c>
      <c r="I263" s="102">
        <f t="shared" si="235"/>
        <v>59.152427866322938</v>
      </c>
      <c r="J263" s="101">
        <f t="shared" si="236"/>
        <v>66.566222136492286</v>
      </c>
      <c r="K263" s="101">
        <f t="shared" si="237"/>
        <v>194.85671831995779</v>
      </c>
      <c r="L263" s="11">
        <f t="shared" si="238"/>
        <v>2459838.6805555555</v>
      </c>
      <c r="M263" s="108">
        <f t="shared" si="239"/>
        <v>0.2270685983724984</v>
      </c>
      <c r="N263" s="11">
        <f t="shared" si="240"/>
        <v>69.838368120137602</v>
      </c>
      <c r="O263" s="5">
        <f t="shared" si="241"/>
        <v>0.16427516770096418</v>
      </c>
      <c r="P263" s="11">
        <f t="shared" si="242"/>
        <v>17835.244916266718</v>
      </c>
      <c r="Q263" s="6">
        <f t="shared" si="243"/>
        <v>2.3010583326704297</v>
      </c>
      <c r="R263" s="13">
        <f t="shared" si="244"/>
        <v>4.3944196116793401</v>
      </c>
      <c r="S263" s="13">
        <f t="shared" si="245"/>
        <v>4.2591051056947276</v>
      </c>
      <c r="T263" s="13">
        <f t="shared" si="246"/>
        <v>0.23170451762712785</v>
      </c>
      <c r="U263" s="13">
        <f t="shared" si="247"/>
        <v>0.31657371292734987</v>
      </c>
      <c r="V263" s="13">
        <f t="shared" si="248"/>
        <v>-8.2865056937623276</v>
      </c>
      <c r="W263" s="8">
        <f t="shared" si="249"/>
        <v>403.0740778961283</v>
      </c>
      <c r="X263" s="13">
        <f t="shared" si="250"/>
        <v>1.1186390274466147</v>
      </c>
      <c r="Y263" s="11">
        <f t="shared" si="251"/>
        <v>64.093295071310081</v>
      </c>
      <c r="Z263" s="13">
        <f t="shared" si="252"/>
        <v>2.9906115531949124E-2</v>
      </c>
      <c r="AA263" s="13">
        <f t="shared" si="253"/>
        <v>0.4367116894251557</v>
      </c>
      <c r="AB263" s="13">
        <f t="shared" si="254"/>
        <v>0.89910443841492271</v>
      </c>
      <c r="AC263" s="13">
        <f t="shared" si="255"/>
        <v>2.990165784723019E-2</v>
      </c>
      <c r="AD263" s="13">
        <f t="shared" si="256"/>
        <v>0.8130377825794235</v>
      </c>
      <c r="AE263" s="13">
        <f t="shared" si="257"/>
        <v>0.38503566642294373</v>
      </c>
      <c r="AF263" s="13">
        <f t="shared" si="258"/>
        <v>0.92290169334671801</v>
      </c>
      <c r="AG263" s="11">
        <f t="shared" si="259"/>
        <v>22.645954495502085</v>
      </c>
      <c r="AH263" s="13">
        <f t="shared" si="260"/>
        <v>4.1172108800867315</v>
      </c>
      <c r="AI263" s="11">
        <f t="shared" si="261"/>
        <v>8.0802049188366283</v>
      </c>
      <c r="AJ263" s="6">
        <f t="shared" si="262"/>
        <v>0.91993712201540279</v>
      </c>
      <c r="AK263" s="13">
        <f t="shared" si="263"/>
        <v>59.606767794237669</v>
      </c>
      <c r="AL263" s="6">
        <f t="shared" si="264"/>
        <v>0.46443272962142407</v>
      </c>
      <c r="AM263" s="6">
        <f t="shared" si="265"/>
        <v>59.142335064616248</v>
      </c>
      <c r="AN263" s="11">
        <f t="shared" si="266"/>
        <v>175.11081746062155</v>
      </c>
      <c r="AO263" s="6">
        <f t="shared" si="267"/>
        <v>173.3052603825696</v>
      </c>
      <c r="AP263" s="6">
        <f t="shared" si="268"/>
        <v>109.20303770229447</v>
      </c>
      <c r="AQ263" s="8">
        <f t="shared" si="269"/>
        <v>70.650816504375186</v>
      </c>
      <c r="AR263" s="109">
        <f t="shared" si="270"/>
        <v>0.14055918091312919</v>
      </c>
      <c r="AS263" s="109">
        <f t="shared" si="271"/>
        <v>0.52987073607368318</v>
      </c>
      <c r="AT263" s="109">
        <f t="shared" si="272"/>
        <v>14.856718319957793</v>
      </c>
      <c r="AU263" s="10">
        <f t="shared" si="273"/>
        <v>397208.52921632025</v>
      </c>
      <c r="AV263" s="8">
        <f t="shared" si="274"/>
        <v>30.083197795974915</v>
      </c>
      <c r="AW263" s="12"/>
      <c r="AX263" s="110">
        <f t="shared" si="275"/>
        <v>194.9</v>
      </c>
      <c r="AY263" s="111">
        <f t="shared" si="276"/>
        <v>0</v>
      </c>
      <c r="AZ263" s="12"/>
      <c r="BA263" s="14">
        <f t="shared" si="283"/>
        <v>59.2</v>
      </c>
      <c r="BB263" s="112">
        <f t="shared" si="277"/>
        <v>0</v>
      </c>
      <c r="BC263" s="112">
        <f t="shared" si="278"/>
        <v>0</v>
      </c>
      <c r="BD263" s="12"/>
      <c r="BE263" s="111">
        <f t="shared" si="279"/>
        <v>0</v>
      </c>
      <c r="BF263" s="12"/>
    </row>
    <row r="264" spans="1:58">
      <c r="A264">
        <f t="shared" si="232"/>
        <v>4</v>
      </c>
      <c r="B264" s="106">
        <v>0.18124999999999999</v>
      </c>
      <c r="C264" s="6">
        <f t="shared" si="233"/>
        <v>4.3499999999999996</v>
      </c>
      <c r="D264" s="7">
        <f t="shared" si="280"/>
        <v>16</v>
      </c>
      <c r="E264" s="7">
        <f t="shared" si="281"/>
        <v>9</v>
      </c>
      <c r="F264" s="7">
        <f t="shared" si="282"/>
        <v>2022</v>
      </c>
      <c r="G264" s="12"/>
      <c r="H264" s="101">
        <f t="shared" si="234"/>
        <v>59.10573755642136</v>
      </c>
      <c r="I264" s="102">
        <f t="shared" si="235"/>
        <v>59.115845013107553</v>
      </c>
      <c r="J264" s="101">
        <f t="shared" si="236"/>
        <v>66.559797501676584</v>
      </c>
      <c r="K264" s="101">
        <f t="shared" si="237"/>
        <v>195.29179218608999</v>
      </c>
      <c r="L264" s="11">
        <f t="shared" si="238"/>
        <v>2459838.6812499999</v>
      </c>
      <c r="M264" s="108">
        <f t="shared" si="239"/>
        <v>0.22706861738534995</v>
      </c>
      <c r="N264" s="11">
        <f t="shared" si="240"/>
        <v>70.0890525826253</v>
      </c>
      <c r="O264" s="5">
        <f t="shared" si="241"/>
        <v>0.16430058513088852</v>
      </c>
      <c r="P264" s="11">
        <f t="shared" si="242"/>
        <v>17832.842523312902</v>
      </c>
      <c r="Q264" s="6">
        <f t="shared" si="243"/>
        <v>2.3012166848442908</v>
      </c>
      <c r="R264" s="13">
        <f t="shared" si="244"/>
        <v>4.3944315574910382</v>
      </c>
      <c r="S264" s="13">
        <f t="shared" si="245"/>
        <v>4.2592528617343595</v>
      </c>
      <c r="T264" s="13">
        <f t="shared" si="246"/>
        <v>0.23186486186718047</v>
      </c>
      <c r="U264" s="13">
        <f t="shared" si="247"/>
        <v>0.31672297319320342</v>
      </c>
      <c r="V264" s="13">
        <f t="shared" si="248"/>
        <v>-8.2866408616015388</v>
      </c>
      <c r="W264" s="8">
        <f t="shared" si="249"/>
        <v>403.03662693669486</v>
      </c>
      <c r="X264" s="13">
        <f t="shared" si="250"/>
        <v>1.1187870827391475</v>
      </c>
      <c r="Y264" s="11">
        <f t="shared" si="251"/>
        <v>64.101778014706781</v>
      </c>
      <c r="Z264" s="13">
        <f t="shared" si="252"/>
        <v>2.9918669395985763E-2</v>
      </c>
      <c r="AA264" s="13">
        <f t="shared" si="253"/>
        <v>0.43657840347738708</v>
      </c>
      <c r="AB264" s="13">
        <f t="shared" si="254"/>
        <v>0.89916874828411275</v>
      </c>
      <c r="AC264" s="13">
        <f t="shared" si="255"/>
        <v>2.9914206095392901E-2</v>
      </c>
      <c r="AD264" s="13">
        <f t="shared" si="256"/>
        <v>0.8130917962318821</v>
      </c>
      <c r="AE264" s="13">
        <f t="shared" si="257"/>
        <v>0.38507275743364056</v>
      </c>
      <c r="AF264" s="13">
        <f t="shared" si="258"/>
        <v>0.92288621805857118</v>
      </c>
      <c r="AG264" s="11">
        <f t="shared" si="259"/>
        <v>22.648257206834607</v>
      </c>
      <c r="AH264" s="13">
        <f t="shared" si="260"/>
        <v>4.1178026505839949</v>
      </c>
      <c r="AI264" s="11">
        <f t="shared" si="261"/>
        <v>8.3220128238653786</v>
      </c>
      <c r="AJ264" s="6">
        <f t="shared" si="262"/>
        <v>0.91993062403832027</v>
      </c>
      <c r="AK264" s="13">
        <f t="shared" si="263"/>
        <v>59.57066584546132</v>
      </c>
      <c r="AL264" s="6">
        <f t="shared" si="264"/>
        <v>0.46492828903996014</v>
      </c>
      <c r="AM264" s="6">
        <f t="shared" si="265"/>
        <v>59.10573755642136</v>
      </c>
      <c r="AN264" s="11">
        <f t="shared" si="266"/>
        <v>175.11150193791582</v>
      </c>
      <c r="AO264" s="6">
        <f t="shared" si="267"/>
        <v>173.30593733830014</v>
      </c>
      <c r="AP264" s="6">
        <f t="shared" si="268"/>
        <v>109.19522813575034</v>
      </c>
      <c r="AQ264" s="8">
        <f t="shared" si="269"/>
        <v>70.658619134410444</v>
      </c>
      <c r="AR264" s="109">
        <f t="shared" si="270"/>
        <v>0.14473636243915294</v>
      </c>
      <c r="AS264" s="109">
        <f t="shared" si="271"/>
        <v>0.52936496871376004</v>
      </c>
      <c r="AT264" s="109">
        <f t="shared" si="272"/>
        <v>15.291792186089992</v>
      </c>
      <c r="AU264" s="10">
        <f t="shared" si="273"/>
        <v>397211.38279806846</v>
      </c>
      <c r="AV264" s="8">
        <f t="shared" si="274"/>
        <v>30.082981688165628</v>
      </c>
      <c r="AW264" s="12"/>
      <c r="AX264" s="110">
        <f t="shared" si="275"/>
        <v>195.3</v>
      </c>
      <c r="AY264" s="111">
        <f t="shared" si="276"/>
        <v>0</v>
      </c>
      <c r="AZ264" s="12"/>
      <c r="BA264" s="14">
        <f t="shared" si="283"/>
        <v>59.1</v>
      </c>
      <c r="BB264" s="112">
        <f t="shared" si="277"/>
        <v>0</v>
      </c>
      <c r="BC264" s="112">
        <f t="shared" si="278"/>
        <v>0</v>
      </c>
      <c r="BD264" s="12"/>
      <c r="BE264" s="111">
        <f t="shared" si="279"/>
        <v>0</v>
      </c>
      <c r="BF264" s="12"/>
    </row>
    <row r="265" spans="1:58">
      <c r="A265">
        <f t="shared" si="232"/>
        <v>4</v>
      </c>
      <c r="B265" s="106">
        <v>0.18194444444444399</v>
      </c>
      <c r="C265" s="6">
        <f t="shared" si="233"/>
        <v>4.3666666666666556</v>
      </c>
      <c r="D265" s="7">
        <f t="shared" si="280"/>
        <v>16</v>
      </c>
      <c r="E265" s="7">
        <f t="shared" si="281"/>
        <v>9</v>
      </c>
      <c r="F265" s="7">
        <f t="shared" si="282"/>
        <v>2022</v>
      </c>
      <c r="G265" s="12"/>
      <c r="H265" s="101">
        <f t="shared" si="234"/>
        <v>59.068043212862683</v>
      </c>
      <c r="I265" s="102">
        <f t="shared" si="235"/>
        <v>59.078165775309635</v>
      </c>
      <c r="J265" s="101">
        <f t="shared" si="236"/>
        <v>66.553372660273197</v>
      </c>
      <c r="K265" s="101">
        <f t="shared" si="237"/>
        <v>195.72602938569884</v>
      </c>
      <c r="L265" s="11">
        <f t="shared" si="238"/>
        <v>2459838.6819444443</v>
      </c>
      <c r="M265" s="108">
        <f t="shared" si="239"/>
        <v>0.22706863639820149</v>
      </c>
      <c r="N265" s="11">
        <f t="shared" si="240"/>
        <v>70.339737045112997</v>
      </c>
      <c r="O265" s="5">
        <f t="shared" si="241"/>
        <v>0.16432600256081287</v>
      </c>
      <c r="P265" s="11">
        <f t="shared" si="242"/>
        <v>17830.43969422629</v>
      </c>
      <c r="Q265" s="6">
        <f t="shared" si="243"/>
        <v>2.3013750370177943</v>
      </c>
      <c r="R265" s="13">
        <f t="shared" si="244"/>
        <v>4.394443503302714</v>
      </c>
      <c r="S265" s="13">
        <f t="shared" si="245"/>
        <v>4.2594006177743484</v>
      </c>
      <c r="T265" s="13">
        <f t="shared" si="246"/>
        <v>0.23202520610687594</v>
      </c>
      <c r="U265" s="13">
        <f t="shared" si="247"/>
        <v>0.31687223125274167</v>
      </c>
      <c r="V265" s="13">
        <f t="shared" si="248"/>
        <v>-8.2867760294418211</v>
      </c>
      <c r="W265" s="8">
        <f t="shared" si="249"/>
        <v>402.99917053855143</v>
      </c>
      <c r="X265" s="13">
        <f t="shared" si="250"/>
        <v>1.1189351359172488</v>
      </c>
      <c r="Y265" s="11">
        <f t="shared" si="251"/>
        <v>64.11026083695549</v>
      </c>
      <c r="Z265" s="13">
        <f t="shared" si="252"/>
        <v>2.9931222422402762E-2</v>
      </c>
      <c r="AA265" s="13">
        <f t="shared" si="253"/>
        <v>0.43644510990319929</v>
      </c>
      <c r="AB265" s="13">
        <f t="shared" si="254"/>
        <v>0.89923303735263138</v>
      </c>
      <c r="AC265" s="13">
        <f t="shared" si="255"/>
        <v>2.9926753501596681E-2</v>
      </c>
      <c r="AD265" s="13">
        <f t="shared" si="256"/>
        <v>0.81314579113454533</v>
      </c>
      <c r="AE265" s="13">
        <f t="shared" si="257"/>
        <v>0.38510983939878601</v>
      </c>
      <c r="AF265" s="13">
        <f t="shared" si="258"/>
        <v>0.92287074479487174</v>
      </c>
      <c r="AG265" s="11">
        <f t="shared" si="259"/>
        <v>22.650559395195653</v>
      </c>
      <c r="AH265" s="13">
        <f t="shared" si="260"/>
        <v>4.1183944320250232</v>
      </c>
      <c r="AI265" s="11">
        <f t="shared" si="261"/>
        <v>8.5638205647376466</v>
      </c>
      <c r="AJ265" s="6">
        <f t="shared" si="262"/>
        <v>0.91992412725967565</v>
      </c>
      <c r="AK265" s="13">
        <f t="shared" si="263"/>
        <v>59.53348181355274</v>
      </c>
      <c r="AL265" s="6">
        <f t="shared" si="264"/>
        <v>0.46543860069005472</v>
      </c>
      <c r="AM265" s="6">
        <f t="shared" si="265"/>
        <v>59.068043212862683</v>
      </c>
      <c r="AN265" s="11">
        <f t="shared" si="266"/>
        <v>175.11218641521191</v>
      </c>
      <c r="AO265" s="6">
        <f t="shared" si="267"/>
        <v>173.30661429428486</v>
      </c>
      <c r="AP265" s="6">
        <f t="shared" si="268"/>
        <v>109.1874186941058</v>
      </c>
      <c r="AQ265" s="8">
        <f t="shared" si="269"/>
        <v>70.666421642373379</v>
      </c>
      <c r="AR265" s="109">
        <f t="shared" si="270"/>
        <v>0.14891096319247774</v>
      </c>
      <c r="AS265" s="109">
        <f t="shared" si="271"/>
        <v>0.52884524416669998</v>
      </c>
      <c r="AT265" s="109">
        <f t="shared" si="272"/>
        <v>15.726029385698837</v>
      </c>
      <c r="AU265" s="10">
        <f t="shared" si="273"/>
        <v>397214.23592234979</v>
      </c>
      <c r="AV265" s="8">
        <f t="shared" si="274"/>
        <v>30.082765618105331</v>
      </c>
      <c r="AW265" s="12"/>
      <c r="AX265" s="110">
        <f t="shared" si="275"/>
        <v>195.7</v>
      </c>
      <c r="AY265" s="111">
        <f t="shared" si="276"/>
        <v>0</v>
      </c>
      <c r="AZ265" s="12"/>
      <c r="BA265" s="14">
        <f t="shared" si="283"/>
        <v>59.1</v>
      </c>
      <c r="BB265" s="112">
        <f t="shared" si="277"/>
        <v>0</v>
      </c>
      <c r="BC265" s="112">
        <f t="shared" si="278"/>
        <v>0</v>
      </c>
      <c r="BD265" s="12"/>
      <c r="BE265" s="111">
        <f t="shared" si="279"/>
        <v>0</v>
      </c>
      <c r="BF265" s="12"/>
    </row>
    <row r="266" spans="1:58">
      <c r="A266">
        <f t="shared" si="232"/>
        <v>4</v>
      </c>
      <c r="B266" s="106">
        <v>0.18263888888888899</v>
      </c>
      <c r="C266" s="6">
        <f t="shared" si="233"/>
        <v>4.3833333333333355</v>
      </c>
      <c r="D266" s="7">
        <f t="shared" si="280"/>
        <v>16</v>
      </c>
      <c r="E266" s="7">
        <f t="shared" si="281"/>
        <v>9</v>
      </c>
      <c r="F266" s="7">
        <f t="shared" si="282"/>
        <v>2022</v>
      </c>
      <c r="G266" s="12"/>
      <c r="H266" s="101">
        <f t="shared" si="234"/>
        <v>59.029256433441134</v>
      </c>
      <c r="I266" s="102">
        <f t="shared" si="235"/>
        <v>59.039394551717521</v>
      </c>
      <c r="J266" s="101">
        <f t="shared" si="236"/>
        <v>66.546947612379554</v>
      </c>
      <c r="K266" s="101">
        <f t="shared" si="237"/>
        <v>196.15940872146217</v>
      </c>
      <c r="L266" s="11">
        <f t="shared" si="238"/>
        <v>2459838.6826388887</v>
      </c>
      <c r="M266" s="108">
        <f t="shared" si="239"/>
        <v>0.22706865541105306</v>
      </c>
      <c r="N266" s="11">
        <f t="shared" si="240"/>
        <v>70.590421507600695</v>
      </c>
      <c r="O266" s="5">
        <f t="shared" si="241"/>
        <v>0.16435141999079406</v>
      </c>
      <c r="P266" s="11">
        <f t="shared" si="242"/>
        <v>17828.036429096905</v>
      </c>
      <c r="Q266" s="6">
        <f t="shared" si="243"/>
        <v>2.301533389191655</v>
      </c>
      <c r="R266" s="13">
        <f t="shared" si="244"/>
        <v>4.3944554491144343</v>
      </c>
      <c r="S266" s="13">
        <f t="shared" si="245"/>
        <v>4.2595483738143383</v>
      </c>
      <c r="T266" s="13">
        <f t="shared" si="246"/>
        <v>0.23218555034692859</v>
      </c>
      <c r="U266" s="13">
        <f t="shared" si="247"/>
        <v>0.31702148710705913</v>
      </c>
      <c r="V266" s="13">
        <f t="shared" si="248"/>
        <v>-8.2869111972817482</v>
      </c>
      <c r="W266" s="8">
        <f t="shared" si="249"/>
        <v>402.96170870309868</v>
      </c>
      <c r="X266" s="13">
        <f t="shared" si="250"/>
        <v>1.1190831869817122</v>
      </c>
      <c r="Y266" s="11">
        <f t="shared" si="251"/>
        <v>64.118743538101654</v>
      </c>
      <c r="Z266" s="13">
        <f t="shared" si="252"/>
        <v>2.9943774611044222E-2</v>
      </c>
      <c r="AA266" s="13">
        <f t="shared" si="253"/>
        <v>0.43631180870528413</v>
      </c>
      <c r="AB266" s="13">
        <f t="shared" si="254"/>
        <v>0.89929730562028287</v>
      </c>
      <c r="AC266" s="13">
        <f t="shared" si="255"/>
        <v>2.9939300065684672E-2</v>
      </c>
      <c r="AD266" s="13">
        <f t="shared" si="256"/>
        <v>0.81319976728729593</v>
      </c>
      <c r="AE266" s="13">
        <f t="shared" si="257"/>
        <v>0.38514691231815862</v>
      </c>
      <c r="AF266" s="13">
        <f t="shared" si="258"/>
        <v>0.92285527355690433</v>
      </c>
      <c r="AG266" s="11">
        <f t="shared" si="259"/>
        <v>22.652861060548879</v>
      </c>
      <c r="AH266" s="13">
        <f t="shared" si="260"/>
        <v>4.1189862244106292</v>
      </c>
      <c r="AI266" s="11">
        <f t="shared" si="261"/>
        <v>8.8056281414412538</v>
      </c>
      <c r="AJ266" s="6">
        <f t="shared" si="262"/>
        <v>0.91991763167958229</v>
      </c>
      <c r="AK266" s="13">
        <f t="shared" si="263"/>
        <v>59.495220020719806</v>
      </c>
      <c r="AL266" s="6">
        <f t="shared" si="264"/>
        <v>0.46596358727867382</v>
      </c>
      <c r="AM266" s="6">
        <f t="shared" si="265"/>
        <v>59.029256433441134</v>
      </c>
      <c r="AN266" s="11">
        <f t="shared" si="266"/>
        <v>175.112870892508</v>
      </c>
      <c r="AO266" s="6">
        <f t="shared" si="267"/>
        <v>173.30729125052196</v>
      </c>
      <c r="AP266" s="6">
        <f t="shared" si="268"/>
        <v>109.17960937731695</v>
      </c>
      <c r="AQ266" s="8">
        <f t="shared" si="269"/>
        <v>70.674224028307847</v>
      </c>
      <c r="AR266" s="109">
        <f t="shared" si="270"/>
        <v>0.15308290882334635</v>
      </c>
      <c r="AS266" s="109">
        <f t="shared" si="271"/>
        <v>0.52831157120618188</v>
      </c>
      <c r="AT266" s="109">
        <f t="shared" si="272"/>
        <v>16.159408721462171</v>
      </c>
      <c r="AU266" s="10">
        <f t="shared" si="273"/>
        <v>397217.08858908602</v>
      </c>
      <c r="AV266" s="8">
        <f t="shared" si="274"/>
        <v>30.082549585798379</v>
      </c>
      <c r="AW266" s="12"/>
      <c r="AX266" s="110">
        <f t="shared" si="275"/>
        <v>196.2</v>
      </c>
      <c r="AY266" s="111">
        <f t="shared" si="276"/>
        <v>0</v>
      </c>
      <c r="AZ266" s="12"/>
      <c r="BA266" s="14">
        <f t="shared" si="283"/>
        <v>59</v>
      </c>
      <c r="BB266" s="112">
        <f t="shared" si="277"/>
        <v>0</v>
      </c>
      <c r="BC266" s="112">
        <f t="shared" si="278"/>
        <v>0</v>
      </c>
      <c r="BD266" s="12"/>
      <c r="BE266" s="111">
        <f t="shared" si="279"/>
        <v>0</v>
      </c>
      <c r="BF266" s="12"/>
    </row>
    <row r="267" spans="1:58">
      <c r="A267">
        <f t="shared" si="232"/>
        <v>4</v>
      </c>
      <c r="B267" s="106">
        <v>0.18333333333333299</v>
      </c>
      <c r="C267" s="6">
        <f t="shared" si="233"/>
        <v>4.3999999999999915</v>
      </c>
      <c r="D267" s="7">
        <f t="shared" si="280"/>
        <v>16</v>
      </c>
      <c r="E267" s="7">
        <f t="shared" si="281"/>
        <v>9</v>
      </c>
      <c r="F267" s="7">
        <f t="shared" si="282"/>
        <v>2022</v>
      </c>
      <c r="G267" s="12"/>
      <c r="H267" s="101">
        <f t="shared" si="234"/>
        <v>58.989381720425264</v>
      </c>
      <c r="I267" s="102">
        <f t="shared" si="235"/>
        <v>58.999535843874803</v>
      </c>
      <c r="J267" s="101">
        <f t="shared" si="236"/>
        <v>66.54052235813856</v>
      </c>
      <c r="K267" s="101">
        <f t="shared" si="237"/>
        <v>196.59190935671825</v>
      </c>
      <c r="L267" s="11">
        <f t="shared" si="238"/>
        <v>2459838.6833333331</v>
      </c>
      <c r="M267" s="108">
        <f t="shared" si="239"/>
        <v>0.2270686744239046</v>
      </c>
      <c r="N267" s="11">
        <f t="shared" si="240"/>
        <v>70.841105969622731</v>
      </c>
      <c r="O267" s="5">
        <f t="shared" si="241"/>
        <v>0.1643768374207184</v>
      </c>
      <c r="P267" s="11">
        <f t="shared" si="242"/>
        <v>17825.632728036624</v>
      </c>
      <c r="Q267" s="6">
        <f t="shared" si="243"/>
        <v>2.301691741365516</v>
      </c>
      <c r="R267" s="13">
        <f t="shared" si="244"/>
        <v>4.3944673949261102</v>
      </c>
      <c r="S267" s="13">
        <f t="shared" si="245"/>
        <v>4.2596961298539702</v>
      </c>
      <c r="T267" s="13">
        <f t="shared" si="246"/>
        <v>0.23234589458698121</v>
      </c>
      <c r="U267" s="13">
        <f t="shared" si="247"/>
        <v>0.31717074075628077</v>
      </c>
      <c r="V267" s="13">
        <f t="shared" si="248"/>
        <v>-8.2870463651209594</v>
      </c>
      <c r="W267" s="8">
        <f t="shared" si="249"/>
        <v>402.92424143139073</v>
      </c>
      <c r="X267" s="13">
        <f t="shared" si="250"/>
        <v>1.119231235932366</v>
      </c>
      <c r="Y267" s="11">
        <f t="shared" si="251"/>
        <v>64.127226118135454</v>
      </c>
      <c r="Z267" s="13">
        <f t="shared" si="252"/>
        <v>2.9956325961669878E-2</v>
      </c>
      <c r="AA267" s="13">
        <f t="shared" si="253"/>
        <v>0.43617849988720236</v>
      </c>
      <c r="AB267" s="13">
        <f t="shared" si="254"/>
        <v>0.89936155308645283</v>
      </c>
      <c r="AC267" s="13">
        <f t="shared" si="255"/>
        <v>2.9951845787415679E-2</v>
      </c>
      <c r="AD267" s="13">
        <f t="shared" si="256"/>
        <v>0.81325372468966628</v>
      </c>
      <c r="AE267" s="13">
        <f t="shared" si="257"/>
        <v>0.38518397619129247</v>
      </c>
      <c r="AF267" s="13">
        <f t="shared" si="258"/>
        <v>0.92283980434605539</v>
      </c>
      <c r="AG267" s="11">
        <f t="shared" si="259"/>
        <v>22.655162202842771</v>
      </c>
      <c r="AH267" s="13">
        <f t="shared" si="260"/>
        <v>4.1195780277377683</v>
      </c>
      <c r="AI267" s="11">
        <f t="shared" si="261"/>
        <v>9.0474355535562054</v>
      </c>
      <c r="AJ267" s="6">
        <f t="shared" si="262"/>
        <v>0.91991113729818885</v>
      </c>
      <c r="AK267" s="13">
        <f t="shared" si="263"/>
        <v>59.455884890107427</v>
      </c>
      <c r="AL267" s="6">
        <f t="shared" si="264"/>
        <v>0.46650316968216565</v>
      </c>
      <c r="AM267" s="6">
        <f t="shared" si="265"/>
        <v>58.989381720425264</v>
      </c>
      <c r="AN267" s="11">
        <f t="shared" si="266"/>
        <v>175.11355536980227</v>
      </c>
      <c r="AO267" s="6">
        <f t="shared" si="267"/>
        <v>173.30796820700968</v>
      </c>
      <c r="AP267" s="6">
        <f t="shared" si="268"/>
        <v>109.1718001853952</v>
      </c>
      <c r="AQ267" s="8">
        <f t="shared" si="269"/>
        <v>70.682026292202451</v>
      </c>
      <c r="AR267" s="109">
        <f t="shared" si="270"/>
        <v>0.15725212502251626</v>
      </c>
      <c r="AS267" s="109">
        <f t="shared" si="271"/>
        <v>0.527763958855471</v>
      </c>
      <c r="AT267" s="109">
        <f t="shared" si="272"/>
        <v>16.591909356718247</v>
      </c>
      <c r="AU267" s="10">
        <f t="shared" si="273"/>
        <v>397219.94079818384</v>
      </c>
      <c r="AV267" s="8">
        <f t="shared" si="274"/>
        <v>30.082333591250293</v>
      </c>
      <c r="AW267" s="12"/>
      <c r="AX267" s="110">
        <f t="shared" si="275"/>
        <v>196.6</v>
      </c>
      <c r="AY267" s="111">
        <f t="shared" si="276"/>
        <v>0</v>
      </c>
      <c r="AZ267" s="12"/>
      <c r="BA267" s="14">
        <f t="shared" si="283"/>
        <v>59</v>
      </c>
      <c r="BB267" s="112">
        <f t="shared" si="277"/>
        <v>0</v>
      </c>
      <c r="BC267" s="112">
        <f t="shared" si="278"/>
        <v>0</v>
      </c>
      <c r="BD267" s="12"/>
      <c r="BE267" s="111">
        <f t="shared" si="279"/>
        <v>0</v>
      </c>
      <c r="BF267" s="12"/>
    </row>
    <row r="268" spans="1:58">
      <c r="A268">
        <f t="shared" si="232"/>
        <v>4</v>
      </c>
      <c r="B268" s="106">
        <v>0.18402777777777801</v>
      </c>
      <c r="C268" s="6">
        <f t="shared" si="233"/>
        <v>4.4166666666666723</v>
      </c>
      <c r="D268" s="7">
        <f t="shared" si="280"/>
        <v>16</v>
      </c>
      <c r="E268" s="7">
        <f t="shared" si="281"/>
        <v>9</v>
      </c>
      <c r="F268" s="7">
        <f t="shared" si="282"/>
        <v>2022</v>
      </c>
      <c r="G268" s="12"/>
      <c r="H268" s="101">
        <f t="shared" si="234"/>
        <v>58.948423648531424</v>
      </c>
      <c r="I268" s="102">
        <f t="shared" si="235"/>
        <v>58.958594225772494</v>
      </c>
      <c r="J268" s="101">
        <f t="shared" si="236"/>
        <v>66.534096893334777</v>
      </c>
      <c r="K268" s="101">
        <f t="shared" si="237"/>
        <v>197.02351111353903</v>
      </c>
      <c r="L268" s="11">
        <f t="shared" si="238"/>
        <v>2459838.684027778</v>
      </c>
      <c r="M268" s="108">
        <f t="shared" si="239"/>
        <v>0.22706869343676891</v>
      </c>
      <c r="N268" s="11">
        <f t="shared" si="240"/>
        <v>71.091790600214154</v>
      </c>
      <c r="O268" s="5">
        <f t="shared" si="241"/>
        <v>0.16440225486769577</v>
      </c>
      <c r="P268" s="11">
        <f t="shared" si="242"/>
        <v>17823.228589547172</v>
      </c>
      <c r="Q268" s="6">
        <f t="shared" si="243"/>
        <v>2.3018500936454527</v>
      </c>
      <c r="R268" s="13">
        <f t="shared" si="244"/>
        <v>4.3944793407458222</v>
      </c>
      <c r="S268" s="13">
        <f t="shared" si="245"/>
        <v>4.2598438859932495</v>
      </c>
      <c r="T268" s="13">
        <f t="shared" si="246"/>
        <v>0.23250623893453831</v>
      </c>
      <c r="U268" s="13">
        <f t="shared" si="247"/>
        <v>0.31731999230096569</v>
      </c>
      <c r="V268" s="13">
        <f t="shared" si="248"/>
        <v>-8.2871815330519603</v>
      </c>
      <c r="W268" s="8">
        <f t="shared" si="249"/>
        <v>402.88676869868351</v>
      </c>
      <c r="X268" s="13">
        <f t="shared" si="250"/>
        <v>1.1193792828694507</v>
      </c>
      <c r="Y268" s="11">
        <f t="shared" si="251"/>
        <v>64.135708582800248</v>
      </c>
      <c r="Z268" s="13">
        <f t="shared" si="252"/>
        <v>2.9968876482481938E-2</v>
      </c>
      <c r="AA268" s="13">
        <f t="shared" si="253"/>
        <v>0.43604518336209119</v>
      </c>
      <c r="AB268" s="13">
        <f t="shared" si="254"/>
        <v>0.89942577979408445</v>
      </c>
      <c r="AC268" s="13">
        <f t="shared" si="255"/>
        <v>2.9964390674987195E-2</v>
      </c>
      <c r="AD268" s="13">
        <f t="shared" si="256"/>
        <v>0.81330766337779636</v>
      </c>
      <c r="AE268" s="13">
        <f t="shared" si="257"/>
        <v>0.38522103104278876</v>
      </c>
      <c r="AF268" s="13">
        <f t="shared" si="258"/>
        <v>0.92282433715324763</v>
      </c>
      <c r="AG268" s="11">
        <f t="shared" si="259"/>
        <v>22.657462823582154</v>
      </c>
      <c r="AH268" s="13">
        <f t="shared" si="260"/>
        <v>4.1201698424048487</v>
      </c>
      <c r="AI268" s="11">
        <f t="shared" si="261"/>
        <v>9.2892429641414225</v>
      </c>
      <c r="AJ268" s="6">
        <f t="shared" si="262"/>
        <v>0.91990464411126982</v>
      </c>
      <c r="AK268" s="13">
        <f t="shared" si="263"/>
        <v>59.415480915894939</v>
      </c>
      <c r="AL268" s="6">
        <f t="shared" si="264"/>
        <v>0.4670572673635125</v>
      </c>
      <c r="AM268" s="6">
        <f t="shared" si="265"/>
        <v>58.948423648531424</v>
      </c>
      <c r="AN268" s="11">
        <f t="shared" si="266"/>
        <v>175.11423984755675</v>
      </c>
      <c r="AO268" s="6">
        <f t="shared" si="267"/>
        <v>173.3086451642049</v>
      </c>
      <c r="AP268" s="6">
        <f t="shared" si="268"/>
        <v>109.16399111305513</v>
      </c>
      <c r="AQ268" s="8">
        <f t="shared" si="269"/>
        <v>70.689828439337916</v>
      </c>
      <c r="AR268" s="109">
        <f t="shared" si="270"/>
        <v>0.16141854034545919</v>
      </c>
      <c r="AS268" s="109">
        <f t="shared" si="271"/>
        <v>0.52720241600191176</v>
      </c>
      <c r="AT268" s="109">
        <f t="shared" si="272"/>
        <v>17.02351111353903</v>
      </c>
      <c r="AU268" s="10">
        <f t="shared" si="273"/>
        <v>397222.79255147127</v>
      </c>
      <c r="AV268" s="8">
        <f t="shared" si="274"/>
        <v>30.082117634321065</v>
      </c>
      <c r="AW268" s="12"/>
      <c r="AX268" s="110">
        <f t="shared" si="275"/>
        <v>197</v>
      </c>
      <c r="AY268" s="111">
        <f t="shared" si="276"/>
        <v>0</v>
      </c>
      <c r="AZ268" s="12"/>
      <c r="BA268" s="14">
        <f t="shared" si="283"/>
        <v>59</v>
      </c>
      <c r="BB268" s="112">
        <f t="shared" si="277"/>
        <v>0</v>
      </c>
      <c r="BC268" s="112">
        <f t="shared" si="278"/>
        <v>0</v>
      </c>
      <c r="BD268" s="12"/>
      <c r="BE268" s="111">
        <f t="shared" si="279"/>
        <v>0</v>
      </c>
      <c r="BF268" s="12"/>
    </row>
    <row r="269" spans="1:58">
      <c r="A269">
        <f t="shared" si="232"/>
        <v>4</v>
      </c>
      <c r="B269" s="106">
        <v>0.18472222222222201</v>
      </c>
      <c r="C269" s="6">
        <f t="shared" si="233"/>
        <v>4.4333333333333282</v>
      </c>
      <c r="D269" s="7">
        <f t="shared" si="280"/>
        <v>16</v>
      </c>
      <c r="E269" s="7">
        <f t="shared" si="281"/>
        <v>9</v>
      </c>
      <c r="F269" s="7">
        <f t="shared" si="282"/>
        <v>2022</v>
      </c>
      <c r="G269" s="12"/>
      <c r="H269" s="101">
        <f t="shared" si="234"/>
        <v>58.906386973725319</v>
      </c>
      <c r="I269" s="102">
        <f t="shared" si="235"/>
        <v>58.916574452606568</v>
      </c>
      <c r="J269" s="101">
        <f t="shared" si="236"/>
        <v>66.527671226685982</v>
      </c>
      <c r="K269" s="101">
        <f t="shared" si="237"/>
        <v>197.45419331629711</v>
      </c>
      <c r="L269" s="11">
        <f t="shared" si="238"/>
        <v>2459838.6847222224</v>
      </c>
      <c r="M269" s="108">
        <f t="shared" si="239"/>
        <v>0.22706871244962049</v>
      </c>
      <c r="N269" s="11">
        <f t="shared" si="240"/>
        <v>71.342475062701851</v>
      </c>
      <c r="O269" s="5">
        <f t="shared" si="241"/>
        <v>0.16442767229767696</v>
      </c>
      <c r="P269" s="11">
        <f t="shared" si="242"/>
        <v>17820.824016950712</v>
      </c>
      <c r="Q269" s="6">
        <f t="shared" si="243"/>
        <v>2.3020084458193133</v>
      </c>
      <c r="R269" s="13">
        <f t="shared" si="244"/>
        <v>4.3944912865575203</v>
      </c>
      <c r="S269" s="13">
        <f t="shared" si="245"/>
        <v>4.2599916420332384</v>
      </c>
      <c r="T269" s="13">
        <f t="shared" si="246"/>
        <v>0.23266658317459096</v>
      </c>
      <c r="U269" s="13">
        <f t="shared" si="247"/>
        <v>0.31746924154139766</v>
      </c>
      <c r="V269" s="13">
        <f t="shared" si="248"/>
        <v>-8.2873167008918855</v>
      </c>
      <c r="W269" s="8">
        <f t="shared" si="249"/>
        <v>402.84929055667141</v>
      </c>
      <c r="X269" s="13">
        <f t="shared" si="250"/>
        <v>1.1195273275951347</v>
      </c>
      <c r="Y269" s="11">
        <f t="shared" si="251"/>
        <v>64.144190920761119</v>
      </c>
      <c r="Z269" s="13">
        <f t="shared" si="252"/>
        <v>2.9981426156437861E-2</v>
      </c>
      <c r="AA269" s="13">
        <f t="shared" si="253"/>
        <v>0.43591185931150461</v>
      </c>
      <c r="AB269" s="13">
        <f t="shared" si="254"/>
        <v>0.89948998565681515</v>
      </c>
      <c r="AC269" s="13">
        <f t="shared" si="255"/>
        <v>2.9976934711363305E-2</v>
      </c>
      <c r="AD269" s="13">
        <f t="shared" si="256"/>
        <v>0.81336158327922403</v>
      </c>
      <c r="AE269" s="13">
        <f t="shared" si="257"/>
        <v>0.38525807682266799</v>
      </c>
      <c r="AF269" s="13">
        <f t="shared" si="258"/>
        <v>0.92280887200053474</v>
      </c>
      <c r="AG269" s="11">
        <f t="shared" si="259"/>
        <v>22.65976291964137</v>
      </c>
      <c r="AH269" s="13">
        <f t="shared" si="260"/>
        <v>4.1207616676187193</v>
      </c>
      <c r="AI269" s="11">
        <f t="shared" si="261"/>
        <v>9.531050048421065</v>
      </c>
      <c r="AJ269" s="6">
        <f t="shared" si="262"/>
        <v>0.91989815212766646</v>
      </c>
      <c r="AK269" s="13">
        <f t="shared" si="263"/>
        <v>59.374012770633037</v>
      </c>
      <c r="AL269" s="6">
        <f t="shared" si="264"/>
        <v>0.46762579690771922</v>
      </c>
      <c r="AM269" s="6">
        <f t="shared" si="265"/>
        <v>58.906386973725319</v>
      </c>
      <c r="AN269" s="11">
        <f t="shared" si="266"/>
        <v>175.11492432485102</v>
      </c>
      <c r="AO269" s="6">
        <f t="shared" si="267"/>
        <v>173.30932212119737</v>
      </c>
      <c r="AP269" s="6">
        <f t="shared" si="268"/>
        <v>109.15618217072954</v>
      </c>
      <c r="AQ269" s="8">
        <f t="shared" si="269"/>
        <v>70.697630459290707</v>
      </c>
      <c r="AR269" s="109">
        <f t="shared" si="270"/>
        <v>0.1655820749931903</v>
      </c>
      <c r="AS269" s="109">
        <f t="shared" si="271"/>
        <v>0.52662695291836381</v>
      </c>
      <c r="AT269" s="109">
        <f t="shared" si="272"/>
        <v>17.454193316297108</v>
      </c>
      <c r="AU269" s="10">
        <f t="shared" si="273"/>
        <v>397225.64384503668</v>
      </c>
      <c r="AV269" s="8">
        <f t="shared" si="274"/>
        <v>30.081901715305357</v>
      </c>
      <c r="AW269" s="12"/>
      <c r="AX269" s="110">
        <f t="shared" si="275"/>
        <v>197.5</v>
      </c>
      <c r="AY269" s="111">
        <f t="shared" si="276"/>
        <v>0</v>
      </c>
      <c r="AZ269" s="12"/>
      <c r="BA269" s="14">
        <f t="shared" si="283"/>
        <v>58.9</v>
      </c>
      <c r="BB269" s="112">
        <f t="shared" si="277"/>
        <v>0</v>
      </c>
      <c r="BC269" s="112">
        <f t="shared" si="278"/>
        <v>0</v>
      </c>
      <c r="BD269" s="12"/>
      <c r="BE269" s="111">
        <f t="shared" si="279"/>
        <v>0</v>
      </c>
      <c r="BF269" s="12"/>
    </row>
    <row r="270" spans="1:58">
      <c r="A270">
        <f t="shared" si="232"/>
        <v>4</v>
      </c>
      <c r="B270" s="106">
        <v>0.18541666666666701</v>
      </c>
      <c r="C270" s="6">
        <f t="shared" si="233"/>
        <v>4.4500000000000082</v>
      </c>
      <c r="D270" s="7">
        <f t="shared" si="280"/>
        <v>16</v>
      </c>
      <c r="E270" s="7">
        <f t="shared" si="281"/>
        <v>9</v>
      </c>
      <c r="F270" s="7">
        <f t="shared" si="282"/>
        <v>2022</v>
      </c>
      <c r="G270" s="12"/>
      <c r="H270" s="101">
        <f t="shared" si="234"/>
        <v>58.863276465816021</v>
      </c>
      <c r="I270" s="102">
        <f t="shared" si="235"/>
        <v>58.873481293439013</v>
      </c>
      <c r="J270" s="101">
        <f t="shared" si="236"/>
        <v>66.52124535402703</v>
      </c>
      <c r="K270" s="101">
        <f t="shared" si="237"/>
        <v>197.88393653675956</v>
      </c>
      <c r="L270" s="11">
        <f t="shared" si="238"/>
        <v>2459838.6854166668</v>
      </c>
      <c r="M270" s="108">
        <f t="shared" si="239"/>
        <v>0.22706873146247203</v>
      </c>
      <c r="N270" s="11">
        <f t="shared" si="240"/>
        <v>71.593159525189549</v>
      </c>
      <c r="O270" s="5">
        <f t="shared" si="241"/>
        <v>0.16445308972760131</v>
      </c>
      <c r="P270" s="11">
        <f t="shared" si="242"/>
        <v>17818.419008750276</v>
      </c>
      <c r="Q270" s="6">
        <f t="shared" si="243"/>
        <v>2.3021667979928169</v>
      </c>
      <c r="R270" s="13">
        <f t="shared" si="244"/>
        <v>4.3945032323692184</v>
      </c>
      <c r="S270" s="13">
        <f t="shared" si="245"/>
        <v>4.2601393980728703</v>
      </c>
      <c r="T270" s="13">
        <f t="shared" si="246"/>
        <v>0.23282692741464359</v>
      </c>
      <c r="U270" s="13">
        <f t="shared" si="247"/>
        <v>0.31761848857814212</v>
      </c>
      <c r="V270" s="13">
        <f t="shared" si="248"/>
        <v>-8.2874518687310967</v>
      </c>
      <c r="W270" s="8">
        <f t="shared" si="249"/>
        <v>402.81180698125496</v>
      </c>
      <c r="X270" s="13">
        <f t="shared" si="250"/>
        <v>1.1196753702085942</v>
      </c>
      <c r="Y270" s="11">
        <f t="shared" si="251"/>
        <v>64.152673137700432</v>
      </c>
      <c r="Z270" s="13">
        <f t="shared" si="252"/>
        <v>2.9993974991744009E-2</v>
      </c>
      <c r="AA270" s="13">
        <f t="shared" si="253"/>
        <v>0.43577852764954328</v>
      </c>
      <c r="AB270" s="13">
        <f t="shared" si="254"/>
        <v>0.89955417071713761</v>
      </c>
      <c r="AC270" s="13">
        <f t="shared" si="255"/>
        <v>2.9989477904745654E-2</v>
      </c>
      <c r="AD270" s="13">
        <f t="shared" si="256"/>
        <v>0.81341548442967437</v>
      </c>
      <c r="AE270" s="13">
        <f t="shared" si="257"/>
        <v>0.38529511355535573</v>
      </c>
      <c r="AF270" s="13">
        <f t="shared" si="258"/>
        <v>0.92279340887891337</v>
      </c>
      <c r="AG270" s="11">
        <f t="shared" si="259"/>
        <v>22.662062492514316</v>
      </c>
      <c r="AH270" s="13">
        <f t="shared" si="260"/>
        <v>4.1213535037734452</v>
      </c>
      <c r="AI270" s="11">
        <f t="shared" si="261"/>
        <v>9.7728569685878739</v>
      </c>
      <c r="AJ270" s="6">
        <f t="shared" si="262"/>
        <v>0.9198916613431749</v>
      </c>
      <c r="AK270" s="13">
        <f t="shared" si="263"/>
        <v>59.331485140109955</v>
      </c>
      <c r="AL270" s="6">
        <f t="shared" si="264"/>
        <v>0.46820867429393676</v>
      </c>
      <c r="AM270" s="6">
        <f t="shared" si="265"/>
        <v>58.863276465816021</v>
      </c>
      <c r="AN270" s="11">
        <f t="shared" si="266"/>
        <v>175.11560880214711</v>
      </c>
      <c r="AO270" s="6">
        <f t="shared" si="267"/>
        <v>173.30999907844406</v>
      </c>
      <c r="AP270" s="6">
        <f t="shared" si="268"/>
        <v>109.14837335319395</v>
      </c>
      <c r="AQ270" s="8">
        <f t="shared" si="269"/>
        <v>70.705432357280657</v>
      </c>
      <c r="AR270" s="109">
        <f t="shared" si="270"/>
        <v>0.16974265760984764</v>
      </c>
      <c r="AS270" s="109">
        <f t="shared" si="271"/>
        <v>0.52603757899969361</v>
      </c>
      <c r="AT270" s="109">
        <f t="shared" si="272"/>
        <v>17.883936536759563</v>
      </c>
      <c r="AU270" s="10">
        <f t="shared" si="273"/>
        <v>397228.49468069884</v>
      </c>
      <c r="AV270" s="8">
        <f t="shared" si="274"/>
        <v>30.081685834063883</v>
      </c>
      <c r="AW270" s="12"/>
      <c r="AX270" s="110">
        <f t="shared" si="275"/>
        <v>197.9</v>
      </c>
      <c r="AY270" s="111">
        <f t="shared" si="276"/>
        <v>0</v>
      </c>
      <c r="AZ270" s="12"/>
      <c r="BA270" s="14">
        <f t="shared" si="283"/>
        <v>58.9</v>
      </c>
      <c r="BB270" s="112">
        <f t="shared" si="277"/>
        <v>0</v>
      </c>
      <c r="BC270" s="112">
        <f t="shared" si="278"/>
        <v>0</v>
      </c>
      <c r="BD270" s="12"/>
      <c r="BE270" s="111">
        <f t="shared" si="279"/>
        <v>0</v>
      </c>
      <c r="BF270" s="12"/>
    </row>
    <row r="271" spans="1:58">
      <c r="A271">
        <f t="shared" si="232"/>
        <v>4</v>
      </c>
      <c r="B271" s="106">
        <v>0.18611111111111101</v>
      </c>
      <c r="C271" s="6">
        <f t="shared" si="233"/>
        <v>4.4666666666666641</v>
      </c>
      <c r="D271" s="7">
        <f t="shared" si="280"/>
        <v>16</v>
      </c>
      <c r="E271" s="7">
        <f t="shared" si="281"/>
        <v>9</v>
      </c>
      <c r="F271" s="7">
        <f t="shared" si="282"/>
        <v>2022</v>
      </c>
      <c r="G271" s="12"/>
      <c r="H271" s="101">
        <f t="shared" si="234"/>
        <v>58.819097015417107</v>
      </c>
      <c r="I271" s="102">
        <f t="shared" si="235"/>
        <v>58.829319638115763</v>
      </c>
      <c r="J271" s="101">
        <f t="shared" si="236"/>
        <v>66.514819275452226</v>
      </c>
      <c r="K271" s="101">
        <f t="shared" si="237"/>
        <v>198.31272143955835</v>
      </c>
      <c r="L271" s="11">
        <f t="shared" si="238"/>
        <v>2459838.6861111112</v>
      </c>
      <c r="M271" s="108">
        <f t="shared" si="239"/>
        <v>0.22706875047532357</v>
      </c>
      <c r="N271" s="11">
        <f t="shared" si="240"/>
        <v>71.843843987677246</v>
      </c>
      <c r="O271" s="5">
        <f t="shared" si="241"/>
        <v>0.16447850715752566</v>
      </c>
      <c r="P271" s="11">
        <f t="shared" si="242"/>
        <v>17816.013565049729</v>
      </c>
      <c r="Q271" s="6">
        <f t="shared" si="243"/>
        <v>2.3023251501663204</v>
      </c>
      <c r="R271" s="13">
        <f t="shared" si="244"/>
        <v>4.3945151781809173</v>
      </c>
      <c r="S271" s="13">
        <f t="shared" si="245"/>
        <v>4.2602871541128602</v>
      </c>
      <c r="T271" s="13">
        <f t="shared" si="246"/>
        <v>0.23298727165433908</v>
      </c>
      <c r="U271" s="13">
        <f t="shared" si="247"/>
        <v>0.31776773341128539</v>
      </c>
      <c r="V271" s="13">
        <f t="shared" si="248"/>
        <v>-8.2875870365713808</v>
      </c>
      <c r="W271" s="8">
        <f t="shared" si="249"/>
        <v>402.77431797285413</v>
      </c>
      <c r="X271" s="13">
        <f t="shared" si="250"/>
        <v>1.1198234107106895</v>
      </c>
      <c r="Y271" s="11">
        <f t="shared" si="251"/>
        <v>64.161155233667486</v>
      </c>
      <c r="Z271" s="13">
        <f t="shared" si="252"/>
        <v>3.0006522988153869E-2</v>
      </c>
      <c r="AA271" s="13">
        <f t="shared" si="253"/>
        <v>0.43564518837883887</v>
      </c>
      <c r="AB271" s="13">
        <f t="shared" si="254"/>
        <v>0.89961833497488897</v>
      </c>
      <c r="AC271" s="13">
        <f t="shared" si="255"/>
        <v>3.0002020254886814E-2</v>
      </c>
      <c r="AD271" s="13">
        <f t="shared" si="256"/>
        <v>0.81346936682909654</v>
      </c>
      <c r="AE271" s="13">
        <f t="shared" si="257"/>
        <v>0.38533214124056014</v>
      </c>
      <c r="AF271" s="13">
        <f t="shared" si="258"/>
        <v>0.92277794778969713</v>
      </c>
      <c r="AG271" s="11">
        <f t="shared" si="259"/>
        <v>22.664361542160268</v>
      </c>
      <c r="AH271" s="13">
        <f t="shared" si="260"/>
        <v>4.1219453508701722</v>
      </c>
      <c r="AI271" s="11">
        <f t="shared" si="261"/>
        <v>10.014663724624661</v>
      </c>
      <c r="AJ271" s="6">
        <f t="shared" si="262"/>
        <v>0.91988517175790907</v>
      </c>
      <c r="AK271" s="13">
        <f t="shared" si="263"/>
        <v>59.287902828872831</v>
      </c>
      <c r="AL271" s="6">
        <f t="shared" si="264"/>
        <v>0.46880581345572703</v>
      </c>
      <c r="AM271" s="6">
        <f t="shared" si="265"/>
        <v>58.819097015417107</v>
      </c>
      <c r="AN271" s="11">
        <f t="shared" si="266"/>
        <v>175.1162932794432</v>
      </c>
      <c r="AO271" s="6">
        <f t="shared" si="267"/>
        <v>173.31067603594317</v>
      </c>
      <c r="AP271" s="6">
        <f t="shared" si="268"/>
        <v>109.14056466040073</v>
      </c>
      <c r="AQ271" s="8">
        <f t="shared" si="269"/>
        <v>70.713234133355357</v>
      </c>
      <c r="AR271" s="109">
        <f t="shared" si="270"/>
        <v>0.17390021409652656</v>
      </c>
      <c r="AS271" s="109">
        <f t="shared" si="271"/>
        <v>0.52543430426051874</v>
      </c>
      <c r="AT271" s="109">
        <f t="shared" si="272"/>
        <v>18.312721439558345</v>
      </c>
      <c r="AU271" s="10">
        <f t="shared" si="273"/>
        <v>397231.34505837917</v>
      </c>
      <c r="AV271" s="8">
        <f t="shared" si="274"/>
        <v>30.08146999060104</v>
      </c>
      <c r="AW271" s="12"/>
      <c r="AX271" s="110">
        <f t="shared" si="275"/>
        <v>198.3</v>
      </c>
      <c r="AY271" s="111">
        <f t="shared" si="276"/>
        <v>0</v>
      </c>
      <c r="AZ271" s="12"/>
      <c r="BA271" s="14">
        <f t="shared" si="283"/>
        <v>58.8</v>
      </c>
      <c r="BB271" s="112">
        <f t="shared" si="277"/>
        <v>0</v>
      </c>
      <c r="BC271" s="112">
        <f t="shared" si="278"/>
        <v>0</v>
      </c>
      <c r="BD271" s="12"/>
      <c r="BE271" s="111">
        <f t="shared" si="279"/>
        <v>0</v>
      </c>
      <c r="BF271" s="12"/>
    </row>
    <row r="272" spans="1:58">
      <c r="A272">
        <f t="shared" si="232"/>
        <v>4</v>
      </c>
      <c r="B272" s="106">
        <v>0.186805555555556</v>
      </c>
      <c r="C272" s="6">
        <f t="shared" si="233"/>
        <v>4.4833333333333441</v>
      </c>
      <c r="D272" s="7">
        <f t="shared" si="280"/>
        <v>16</v>
      </c>
      <c r="E272" s="7">
        <f t="shared" si="281"/>
        <v>9</v>
      </c>
      <c r="F272" s="7">
        <f t="shared" si="282"/>
        <v>2022</v>
      </c>
      <c r="G272" s="12"/>
      <c r="H272" s="101">
        <f t="shared" si="234"/>
        <v>58.773853604604206</v>
      </c>
      <c r="I272" s="102">
        <f t="shared" si="235"/>
        <v>58.784094467935745</v>
      </c>
      <c r="J272" s="101">
        <f t="shared" si="236"/>
        <v>66.508392991057235</v>
      </c>
      <c r="K272" s="101">
        <f t="shared" si="237"/>
        <v>198.74052907565522</v>
      </c>
      <c r="L272" s="11">
        <f t="shared" si="238"/>
        <v>2459838.6868055556</v>
      </c>
      <c r="M272" s="108">
        <f t="shared" si="239"/>
        <v>0.22706876948817514</v>
      </c>
      <c r="N272" s="11">
        <f t="shared" si="240"/>
        <v>72.094528449699283</v>
      </c>
      <c r="O272" s="5">
        <f t="shared" si="241"/>
        <v>0.16450392458750684</v>
      </c>
      <c r="P272" s="11">
        <f t="shared" si="242"/>
        <v>17813.607685946139</v>
      </c>
      <c r="Q272" s="6">
        <f t="shared" si="243"/>
        <v>2.3024835023401815</v>
      </c>
      <c r="R272" s="13">
        <f t="shared" si="244"/>
        <v>4.3945271239926154</v>
      </c>
      <c r="S272" s="13">
        <f t="shared" si="245"/>
        <v>4.2604349101528491</v>
      </c>
      <c r="T272" s="13">
        <f t="shared" si="246"/>
        <v>0.2331476158943917</v>
      </c>
      <c r="U272" s="13">
        <f t="shared" si="247"/>
        <v>0.31791697604195601</v>
      </c>
      <c r="V272" s="13">
        <f t="shared" si="248"/>
        <v>-8.2877222044113061</v>
      </c>
      <c r="W272" s="8">
        <f t="shared" si="249"/>
        <v>402.73682353286279</v>
      </c>
      <c r="X272" s="13">
        <f t="shared" si="250"/>
        <v>1.1199714491022483</v>
      </c>
      <c r="Y272" s="11">
        <f t="shared" si="251"/>
        <v>64.169637208709716</v>
      </c>
      <c r="Z272" s="13">
        <f t="shared" si="252"/>
        <v>3.0019070145514581E-2</v>
      </c>
      <c r="AA272" s="13">
        <f t="shared" si="253"/>
        <v>0.43551184150205124</v>
      </c>
      <c r="AB272" s="13">
        <f t="shared" si="254"/>
        <v>0.89968247842988991</v>
      </c>
      <c r="AC272" s="13">
        <f t="shared" si="255"/>
        <v>3.0014561761632964E-2</v>
      </c>
      <c r="AD272" s="13">
        <f t="shared" si="256"/>
        <v>0.81352323047738695</v>
      </c>
      <c r="AE272" s="13">
        <f t="shared" si="257"/>
        <v>0.38536915987806891</v>
      </c>
      <c r="AF272" s="13">
        <f t="shared" si="258"/>
        <v>0.92276248873416578</v>
      </c>
      <c r="AG272" s="11">
        <f t="shared" si="259"/>
        <v>22.66666006854345</v>
      </c>
      <c r="AH272" s="13">
        <f t="shared" si="260"/>
        <v>4.12253720890984</v>
      </c>
      <c r="AI272" s="11">
        <f t="shared" si="261"/>
        <v>10.256470316051683</v>
      </c>
      <c r="AJ272" s="6">
        <f t="shared" si="262"/>
        <v>0.91987868337199419</v>
      </c>
      <c r="AK272" s="13">
        <f t="shared" si="263"/>
        <v>59.243270731289805</v>
      </c>
      <c r="AL272" s="6">
        <f t="shared" si="264"/>
        <v>0.46941712668560232</v>
      </c>
      <c r="AM272" s="6">
        <f t="shared" si="265"/>
        <v>58.773853604604206</v>
      </c>
      <c r="AN272" s="11">
        <f t="shared" si="266"/>
        <v>175.11697775673747</v>
      </c>
      <c r="AO272" s="6">
        <f t="shared" si="267"/>
        <v>173.31135299369285</v>
      </c>
      <c r="AP272" s="6">
        <f t="shared" si="268"/>
        <v>109.13275609230386</v>
      </c>
      <c r="AQ272" s="8">
        <f t="shared" si="269"/>
        <v>70.721035787560766</v>
      </c>
      <c r="AR272" s="109">
        <f t="shared" si="270"/>
        <v>0.17805467040052922</v>
      </c>
      <c r="AS272" s="109">
        <f t="shared" si="271"/>
        <v>0.52481713896419202</v>
      </c>
      <c r="AT272" s="109">
        <f t="shared" si="272"/>
        <v>18.740529075655218</v>
      </c>
      <c r="AU272" s="10">
        <f t="shared" si="273"/>
        <v>397234.19497799454</v>
      </c>
      <c r="AV272" s="8">
        <f t="shared" si="274"/>
        <v>30.081254184921555</v>
      </c>
      <c r="AW272" s="12"/>
      <c r="AX272" s="110">
        <f t="shared" si="275"/>
        <v>198.7</v>
      </c>
      <c r="AY272" s="111">
        <f t="shared" si="276"/>
        <v>0</v>
      </c>
      <c r="AZ272" s="12"/>
      <c r="BA272" s="14">
        <f t="shared" si="283"/>
        <v>58.8</v>
      </c>
      <c r="BB272" s="112">
        <f t="shared" si="277"/>
        <v>0</v>
      </c>
      <c r="BC272" s="112">
        <f t="shared" si="278"/>
        <v>0</v>
      </c>
      <c r="BD272" s="12"/>
      <c r="BE272" s="111">
        <f t="shared" si="279"/>
        <v>0</v>
      </c>
      <c r="BF272" s="12"/>
    </row>
    <row r="273" spans="1:58">
      <c r="A273">
        <f t="shared" si="232"/>
        <v>4</v>
      </c>
      <c r="B273" s="106">
        <v>0.1875</v>
      </c>
      <c r="C273" s="6">
        <f t="shared" si="233"/>
        <v>4.5</v>
      </c>
      <c r="D273" s="7">
        <f t="shared" si="280"/>
        <v>16</v>
      </c>
      <c r="E273" s="7">
        <f t="shared" si="281"/>
        <v>9</v>
      </c>
      <c r="F273" s="7">
        <f t="shared" si="282"/>
        <v>2022</v>
      </c>
      <c r="G273" s="12"/>
      <c r="H273" s="101">
        <f t="shared" si="234"/>
        <v>58.72755130417768</v>
      </c>
      <c r="I273" s="102">
        <f t="shared" si="235"/>
        <v>58.737810852914443</v>
      </c>
      <c r="J273" s="101">
        <f t="shared" si="236"/>
        <v>66.501966500987933</v>
      </c>
      <c r="K273" s="101">
        <f t="shared" si="237"/>
        <v>199.16734088982054</v>
      </c>
      <c r="L273" s="11">
        <f t="shared" si="238"/>
        <v>2459838.6875</v>
      </c>
      <c r="M273" s="108">
        <f t="shared" si="239"/>
        <v>0.22706878850102669</v>
      </c>
      <c r="N273" s="11">
        <f t="shared" si="240"/>
        <v>72.34521291218698</v>
      </c>
      <c r="O273" s="5">
        <f t="shared" si="241"/>
        <v>0.16452934201743119</v>
      </c>
      <c r="P273" s="11">
        <f t="shared" si="242"/>
        <v>17811.201371551466</v>
      </c>
      <c r="Q273" s="6">
        <f t="shared" si="243"/>
        <v>2.3026418545140421</v>
      </c>
      <c r="R273" s="13">
        <f t="shared" si="244"/>
        <v>4.3945390698042912</v>
      </c>
      <c r="S273" s="13">
        <f t="shared" si="245"/>
        <v>4.260582666192481</v>
      </c>
      <c r="T273" s="13">
        <f t="shared" si="246"/>
        <v>0.23330796013444433</v>
      </c>
      <c r="U273" s="13">
        <f t="shared" si="247"/>
        <v>0.31806621647027955</v>
      </c>
      <c r="V273" s="13">
        <f t="shared" si="248"/>
        <v>-8.2878573722505173</v>
      </c>
      <c r="W273" s="8">
        <f t="shared" si="249"/>
        <v>402.69932366233343</v>
      </c>
      <c r="X273" s="13">
        <f t="shared" si="250"/>
        <v>1.1201194853830994</v>
      </c>
      <c r="Y273" s="11">
        <f t="shared" si="251"/>
        <v>64.178119062817302</v>
      </c>
      <c r="Z273" s="13">
        <f t="shared" si="252"/>
        <v>3.0031616463586108E-2</v>
      </c>
      <c r="AA273" s="13">
        <f t="shared" si="253"/>
        <v>0.43537848702274007</v>
      </c>
      <c r="AB273" s="13">
        <f t="shared" si="254"/>
        <v>0.89974660108152871</v>
      </c>
      <c r="AC273" s="13">
        <f t="shared" si="255"/>
        <v>3.002710242474315E-2</v>
      </c>
      <c r="AD273" s="13">
        <f t="shared" si="256"/>
        <v>0.81357707537408019</v>
      </c>
      <c r="AE273" s="13">
        <f t="shared" si="257"/>
        <v>0.38540616946741751</v>
      </c>
      <c r="AF273" s="13">
        <f t="shared" si="258"/>
        <v>0.92274703171370442</v>
      </c>
      <c r="AG273" s="11">
        <f t="shared" si="259"/>
        <v>22.668958071612426</v>
      </c>
      <c r="AH273" s="13">
        <f t="shared" si="260"/>
        <v>4.123129077889395</v>
      </c>
      <c r="AI273" s="11">
        <f t="shared" si="261"/>
        <v>10.498276743846056</v>
      </c>
      <c r="AJ273" s="6">
        <f t="shared" si="262"/>
        <v>0.91987219618557869</v>
      </c>
      <c r="AK273" s="13">
        <f t="shared" si="263"/>
        <v>59.19759382885735</v>
      </c>
      <c r="AL273" s="6">
        <f t="shared" si="264"/>
        <v>0.47004252467967172</v>
      </c>
      <c r="AM273" s="6">
        <f t="shared" si="265"/>
        <v>58.72755130417768</v>
      </c>
      <c r="AN273" s="11">
        <f t="shared" si="266"/>
        <v>175.11766223403174</v>
      </c>
      <c r="AO273" s="6">
        <f t="shared" si="267"/>
        <v>173.31202995169491</v>
      </c>
      <c r="AP273" s="6">
        <f t="shared" si="268"/>
        <v>109.12494764891844</v>
      </c>
      <c r="AQ273" s="8">
        <f t="shared" si="269"/>
        <v>70.728837319881833</v>
      </c>
      <c r="AR273" s="109">
        <f t="shared" si="270"/>
        <v>0.18220595254965347</v>
      </c>
      <c r="AS273" s="109">
        <f t="shared" si="271"/>
        <v>0.52418609361817237</v>
      </c>
      <c r="AT273" s="109">
        <f t="shared" si="272"/>
        <v>19.167340889820537</v>
      </c>
      <c r="AU273" s="10">
        <f t="shared" si="273"/>
        <v>397237.04443945189</v>
      </c>
      <c r="AV273" s="8">
        <f t="shared" si="274"/>
        <v>30.081038417030907</v>
      </c>
      <c r="AW273" s="12"/>
      <c r="AX273" s="110">
        <f t="shared" si="275"/>
        <v>199.2</v>
      </c>
      <c r="AY273" s="111">
        <f t="shared" si="276"/>
        <v>0</v>
      </c>
      <c r="AZ273" s="12"/>
      <c r="BA273" s="14">
        <f t="shared" si="283"/>
        <v>58.7</v>
      </c>
      <c r="BB273" s="112">
        <f t="shared" si="277"/>
        <v>0</v>
      </c>
      <c r="BC273" s="112">
        <f t="shared" si="278"/>
        <v>0</v>
      </c>
      <c r="BD273" s="12"/>
      <c r="BE273" s="111">
        <f t="shared" si="279"/>
        <v>0</v>
      </c>
      <c r="BF273" s="12"/>
    </row>
    <row r="274" spans="1:58">
      <c r="A274">
        <f t="shared" si="232"/>
        <v>4</v>
      </c>
      <c r="B274" s="106">
        <v>0.188194444444444</v>
      </c>
      <c r="C274" s="6">
        <f t="shared" si="233"/>
        <v>4.5166666666666559</v>
      </c>
      <c r="D274" s="7">
        <f t="shared" si="280"/>
        <v>16</v>
      </c>
      <c r="E274" s="7">
        <f t="shared" si="281"/>
        <v>9</v>
      </c>
      <c r="F274" s="7">
        <f t="shared" si="282"/>
        <v>2022</v>
      </c>
      <c r="G274" s="12"/>
      <c r="H274" s="101">
        <f t="shared" si="234"/>
        <v>58.680195271918841</v>
      </c>
      <c r="I274" s="102">
        <f t="shared" si="235"/>
        <v>58.690473950040555</v>
      </c>
      <c r="J274" s="101">
        <f t="shared" si="236"/>
        <v>66.495539805323077</v>
      </c>
      <c r="K274" s="101">
        <f t="shared" si="237"/>
        <v>199.59313871921023</v>
      </c>
      <c r="L274" s="11">
        <f t="shared" si="238"/>
        <v>2459838.6881944444</v>
      </c>
      <c r="M274" s="108">
        <f t="shared" si="239"/>
        <v>0.22706880751387826</v>
      </c>
      <c r="N274" s="11">
        <f t="shared" si="240"/>
        <v>72.595897374674678</v>
      </c>
      <c r="O274" s="5">
        <f t="shared" si="241"/>
        <v>0.16455475944741238</v>
      </c>
      <c r="P274" s="11">
        <f t="shared" si="242"/>
        <v>17808.794621976369</v>
      </c>
      <c r="Q274" s="6">
        <f t="shared" si="243"/>
        <v>2.3028002066879028</v>
      </c>
      <c r="R274" s="13">
        <f t="shared" si="244"/>
        <v>4.3945510156160115</v>
      </c>
      <c r="S274" s="13">
        <f t="shared" si="245"/>
        <v>4.2607304222324709</v>
      </c>
      <c r="T274" s="13">
        <f t="shared" si="246"/>
        <v>0.23346830437449698</v>
      </c>
      <c r="U274" s="13">
        <f t="shared" si="247"/>
        <v>0.31821545469673362</v>
      </c>
      <c r="V274" s="13">
        <f t="shared" si="248"/>
        <v>-8.2879925400904444</v>
      </c>
      <c r="W274" s="8">
        <f t="shared" si="249"/>
        <v>402.66181836178572</v>
      </c>
      <c r="X274" s="13">
        <f t="shared" si="250"/>
        <v>1.1202675195544933</v>
      </c>
      <c r="Y274" s="11">
        <f t="shared" si="251"/>
        <v>64.186600796061882</v>
      </c>
      <c r="Z274" s="13">
        <f t="shared" si="252"/>
        <v>3.0044161942155898E-2</v>
      </c>
      <c r="AA274" s="13">
        <f t="shared" si="253"/>
        <v>0.43524512494318496</v>
      </c>
      <c r="AB274" s="13">
        <f t="shared" si="254"/>
        <v>0.89981070292981269</v>
      </c>
      <c r="AC274" s="13">
        <f t="shared" si="255"/>
        <v>3.0039642244003892E-2</v>
      </c>
      <c r="AD274" s="13">
        <f t="shared" si="256"/>
        <v>0.81363090151926809</v>
      </c>
      <c r="AE274" s="13">
        <f t="shared" si="257"/>
        <v>0.38544317000841316</v>
      </c>
      <c r="AF274" s="13">
        <f t="shared" si="258"/>
        <v>0.92273157672958472</v>
      </c>
      <c r="AG274" s="11">
        <f t="shared" si="259"/>
        <v>22.67125555133261</v>
      </c>
      <c r="AH274" s="13">
        <f t="shared" si="260"/>
        <v>4.1237209578115417</v>
      </c>
      <c r="AI274" s="11">
        <f t="shared" si="261"/>
        <v>10.740083007501553</v>
      </c>
      <c r="AJ274" s="6">
        <f t="shared" si="262"/>
        <v>0.91986571019878816</v>
      </c>
      <c r="AK274" s="13">
        <f t="shared" si="263"/>
        <v>59.150877188487677</v>
      </c>
      <c r="AL274" s="6">
        <f t="shared" si="264"/>
        <v>0.47068191656883918</v>
      </c>
      <c r="AM274" s="6">
        <f t="shared" si="265"/>
        <v>58.680195271918841</v>
      </c>
      <c r="AN274" s="11">
        <f t="shared" si="266"/>
        <v>175.11834671132783</v>
      </c>
      <c r="AO274" s="6">
        <f t="shared" si="267"/>
        <v>173.31270690995117</v>
      </c>
      <c r="AP274" s="6">
        <f t="shared" si="268"/>
        <v>109.11713933017791</v>
      </c>
      <c r="AQ274" s="8">
        <f t="shared" si="269"/>
        <v>70.736638730385025</v>
      </c>
      <c r="AR274" s="109">
        <f t="shared" si="270"/>
        <v>0.18635398660299546</v>
      </c>
      <c r="AS274" s="109">
        <f t="shared" si="271"/>
        <v>0.52354117898058794</v>
      </c>
      <c r="AT274" s="109">
        <f t="shared" si="272"/>
        <v>19.593138719210231</v>
      </c>
      <c r="AU274" s="10">
        <f t="shared" si="273"/>
        <v>397239.89344266767</v>
      </c>
      <c r="AV274" s="8">
        <f t="shared" si="274"/>
        <v>30.080822686933871</v>
      </c>
      <c r="AW274" s="12"/>
      <c r="AX274" s="110">
        <f t="shared" si="275"/>
        <v>199.6</v>
      </c>
      <c r="AY274" s="111">
        <f t="shared" si="276"/>
        <v>0</v>
      </c>
      <c r="AZ274" s="12"/>
      <c r="BA274" s="14">
        <f t="shared" si="283"/>
        <v>58.7</v>
      </c>
      <c r="BB274" s="112">
        <f t="shared" si="277"/>
        <v>0</v>
      </c>
      <c r="BC274" s="112">
        <f t="shared" si="278"/>
        <v>0</v>
      </c>
      <c r="BD274" s="12"/>
      <c r="BE274" s="111">
        <f t="shared" si="279"/>
        <v>0</v>
      </c>
      <c r="BF274" s="12"/>
    </row>
    <row r="275" spans="1:58">
      <c r="A275">
        <f t="shared" si="232"/>
        <v>4</v>
      </c>
      <c r="B275" s="106">
        <v>0.18888888888888899</v>
      </c>
      <c r="C275" s="6">
        <f t="shared" si="233"/>
        <v>4.5333333333333359</v>
      </c>
      <c r="D275" s="7">
        <f t="shared" si="280"/>
        <v>16</v>
      </c>
      <c r="E275" s="7">
        <f t="shared" si="281"/>
        <v>9</v>
      </c>
      <c r="F275" s="7">
        <f t="shared" si="282"/>
        <v>2022</v>
      </c>
      <c r="G275" s="12"/>
      <c r="H275" s="101">
        <f t="shared" si="234"/>
        <v>58.631790749788607</v>
      </c>
      <c r="I275" s="102">
        <f t="shared" si="235"/>
        <v>58.642089000475515</v>
      </c>
      <c r="J275" s="101">
        <f t="shared" si="236"/>
        <v>66.489112904205584</v>
      </c>
      <c r="K275" s="101">
        <f t="shared" si="237"/>
        <v>200.01790480035515</v>
      </c>
      <c r="L275" s="11">
        <f t="shared" si="238"/>
        <v>2459838.6888888888</v>
      </c>
      <c r="M275" s="108">
        <f t="shared" si="239"/>
        <v>0.2270688265267298</v>
      </c>
      <c r="N275" s="11">
        <f t="shared" si="240"/>
        <v>72.846581837162375</v>
      </c>
      <c r="O275" s="5">
        <f t="shared" si="241"/>
        <v>0.16458017687733673</v>
      </c>
      <c r="P275" s="11">
        <f t="shared" si="242"/>
        <v>17806.387437332771</v>
      </c>
      <c r="Q275" s="6">
        <f t="shared" si="243"/>
        <v>2.3029585588614068</v>
      </c>
      <c r="R275" s="13">
        <f t="shared" si="244"/>
        <v>4.3945629614276873</v>
      </c>
      <c r="S275" s="13">
        <f t="shared" si="245"/>
        <v>4.2608781782724598</v>
      </c>
      <c r="T275" s="13">
        <f t="shared" si="246"/>
        <v>0.23362864861419244</v>
      </c>
      <c r="U275" s="13">
        <f t="shared" si="247"/>
        <v>0.31836469072144358</v>
      </c>
      <c r="V275" s="13">
        <f t="shared" si="248"/>
        <v>-8.2881277079307267</v>
      </c>
      <c r="W275" s="8">
        <f t="shared" si="249"/>
        <v>402.62430763227343</v>
      </c>
      <c r="X275" s="13">
        <f t="shared" si="250"/>
        <v>1.1204155516162586</v>
      </c>
      <c r="Y275" s="11">
        <f t="shared" si="251"/>
        <v>64.195082408433663</v>
      </c>
      <c r="Z275" s="13">
        <f t="shared" si="252"/>
        <v>3.0056706580983968E-2</v>
      </c>
      <c r="AA275" s="13">
        <f t="shared" si="253"/>
        <v>0.43511175526694545</v>
      </c>
      <c r="AB275" s="13">
        <f t="shared" si="254"/>
        <v>0.89987478397413034</v>
      </c>
      <c r="AC275" s="13">
        <f t="shared" si="255"/>
        <v>3.0052181219174287E-2</v>
      </c>
      <c r="AD275" s="13">
        <f t="shared" si="256"/>
        <v>0.81368470891248512</v>
      </c>
      <c r="AE275" s="13">
        <f t="shared" si="257"/>
        <v>0.38548016150059156</v>
      </c>
      <c r="AF275" s="13">
        <f t="shared" si="258"/>
        <v>0.92271612378319146</v>
      </c>
      <c r="AG275" s="11">
        <f t="shared" si="259"/>
        <v>22.673552507652577</v>
      </c>
      <c r="AH275" s="13">
        <f t="shared" si="260"/>
        <v>4.1243128486732177</v>
      </c>
      <c r="AI275" s="11">
        <f t="shared" si="261"/>
        <v>10.981889107064113</v>
      </c>
      <c r="AJ275" s="6">
        <f t="shared" si="262"/>
        <v>0.91985922541177056</v>
      </c>
      <c r="AK275" s="13">
        <f t="shared" si="263"/>
        <v>59.103125959753079</v>
      </c>
      <c r="AL275" s="6">
        <f t="shared" si="264"/>
        <v>0.47133520996447437</v>
      </c>
      <c r="AM275" s="6">
        <f t="shared" si="265"/>
        <v>58.631790749788607</v>
      </c>
      <c r="AN275" s="11">
        <f t="shared" si="266"/>
        <v>175.11903118862392</v>
      </c>
      <c r="AO275" s="6">
        <f t="shared" si="267"/>
        <v>173.31338386845988</v>
      </c>
      <c r="AP275" s="6">
        <f t="shared" si="268"/>
        <v>109.10933113609377</v>
      </c>
      <c r="AQ275" s="8">
        <f t="shared" si="269"/>
        <v>70.744440019058857</v>
      </c>
      <c r="AR275" s="109">
        <f t="shared" si="270"/>
        <v>0.19049869868724204</v>
      </c>
      <c r="AS275" s="109">
        <f t="shared" si="271"/>
        <v>0.52288240605552805</v>
      </c>
      <c r="AT275" s="109">
        <f t="shared" si="272"/>
        <v>20.017904800355154</v>
      </c>
      <c r="AU275" s="10">
        <f t="shared" si="273"/>
        <v>397242.74198754894</v>
      </c>
      <c r="AV275" s="8">
        <f t="shared" si="274"/>
        <v>30.080606994635925</v>
      </c>
      <c r="AW275" s="12"/>
      <c r="AX275" s="110">
        <f t="shared" si="275"/>
        <v>200</v>
      </c>
      <c r="AY275" s="111">
        <f t="shared" si="276"/>
        <v>0</v>
      </c>
      <c r="AZ275" s="12"/>
      <c r="BA275" s="14">
        <f t="shared" si="283"/>
        <v>58.6</v>
      </c>
      <c r="BB275" s="112">
        <f t="shared" si="277"/>
        <v>0</v>
      </c>
      <c r="BC275" s="112">
        <f t="shared" si="278"/>
        <v>0</v>
      </c>
      <c r="BD275" s="12"/>
      <c r="BE275" s="111">
        <f t="shared" si="279"/>
        <v>0</v>
      </c>
      <c r="BF275" s="12"/>
    </row>
    <row r="276" spans="1:58">
      <c r="A276">
        <f t="shared" si="232"/>
        <v>4</v>
      </c>
      <c r="B276" s="106">
        <v>0.18958333333333299</v>
      </c>
      <c r="C276" s="6">
        <f t="shared" si="233"/>
        <v>4.5499999999999918</v>
      </c>
      <c r="D276" s="7">
        <f t="shared" si="280"/>
        <v>16</v>
      </c>
      <c r="E276" s="7">
        <f t="shared" si="281"/>
        <v>9</v>
      </c>
      <c r="F276" s="7">
        <f t="shared" si="282"/>
        <v>2022</v>
      </c>
      <c r="G276" s="12"/>
      <c r="H276" s="101">
        <f t="shared" si="234"/>
        <v>58.582343061699554</v>
      </c>
      <c r="I276" s="102">
        <f t="shared" si="235"/>
        <v>58.592661327326205</v>
      </c>
      <c r="J276" s="101">
        <f t="shared" si="236"/>
        <v>66.482685797732273</v>
      </c>
      <c r="K276" s="101">
        <f t="shared" si="237"/>
        <v>200.44162177116362</v>
      </c>
      <c r="L276" s="11">
        <f t="shared" si="238"/>
        <v>2459838.6895833332</v>
      </c>
      <c r="M276" s="108">
        <f t="shared" si="239"/>
        <v>0.22706884553958137</v>
      </c>
      <c r="N276" s="11">
        <f t="shared" si="240"/>
        <v>73.097266299650073</v>
      </c>
      <c r="O276" s="5">
        <f t="shared" si="241"/>
        <v>0.16460559430726107</v>
      </c>
      <c r="P276" s="11">
        <f t="shared" si="242"/>
        <v>17803.979817712523</v>
      </c>
      <c r="Q276" s="6">
        <f t="shared" si="243"/>
        <v>2.3031169110352674</v>
      </c>
      <c r="R276" s="13">
        <f t="shared" si="244"/>
        <v>4.3945749072394076</v>
      </c>
      <c r="S276" s="13">
        <f t="shared" si="245"/>
        <v>4.2610259343124488</v>
      </c>
      <c r="T276" s="13">
        <f t="shared" si="246"/>
        <v>0.23378899285460222</v>
      </c>
      <c r="U276" s="13">
        <f t="shared" si="247"/>
        <v>0.31851392454587124</v>
      </c>
      <c r="V276" s="13">
        <f t="shared" si="248"/>
        <v>-8.288262875770295</v>
      </c>
      <c r="W276" s="8">
        <f t="shared" si="249"/>
        <v>402.58679147508849</v>
      </c>
      <c r="X276" s="13">
        <f t="shared" si="250"/>
        <v>1.1205635815691974</v>
      </c>
      <c r="Y276" s="11">
        <f t="shared" si="251"/>
        <v>64.203563899978576</v>
      </c>
      <c r="Z276" s="13">
        <f t="shared" si="252"/>
        <v>3.0069250379945501E-2</v>
      </c>
      <c r="AA276" s="13">
        <f t="shared" si="253"/>
        <v>0.43497837799670303</v>
      </c>
      <c r="AB276" s="13">
        <f t="shared" si="254"/>
        <v>0.89993884421429182</v>
      </c>
      <c r="AC276" s="13">
        <f t="shared" si="255"/>
        <v>3.0064719350128555E-2</v>
      </c>
      <c r="AD276" s="13">
        <f t="shared" si="256"/>
        <v>0.81373849755360739</v>
      </c>
      <c r="AE276" s="13">
        <f t="shared" si="257"/>
        <v>0.38551714394376169</v>
      </c>
      <c r="AF276" s="13">
        <f t="shared" si="258"/>
        <v>0.92270067287579505</v>
      </c>
      <c r="AG276" s="11">
        <f t="shared" si="259"/>
        <v>22.675848940537854</v>
      </c>
      <c r="AH276" s="13">
        <f t="shared" si="260"/>
        <v>4.1249047504752339</v>
      </c>
      <c r="AI276" s="11">
        <f t="shared" si="261"/>
        <v>11.223695042521562</v>
      </c>
      <c r="AJ276" s="6">
        <f t="shared" si="262"/>
        <v>0.91985274182463572</v>
      </c>
      <c r="AK276" s="13">
        <f t="shared" si="263"/>
        <v>59.054345372695856</v>
      </c>
      <c r="AL276" s="6">
        <f t="shared" si="264"/>
        <v>0.47200231099630308</v>
      </c>
      <c r="AM276" s="6">
        <f t="shared" si="265"/>
        <v>58.582343061699554</v>
      </c>
      <c r="AN276" s="11">
        <f t="shared" si="266"/>
        <v>175.11971566591819</v>
      </c>
      <c r="AO276" s="6">
        <f t="shared" si="267"/>
        <v>173.31406082721915</v>
      </c>
      <c r="AP276" s="6">
        <f t="shared" si="268"/>
        <v>109.1015230666215</v>
      </c>
      <c r="AQ276" s="8">
        <f t="shared" si="269"/>
        <v>70.752241185947824</v>
      </c>
      <c r="AR276" s="109">
        <f t="shared" si="270"/>
        <v>0.19464001498750083</v>
      </c>
      <c r="AS276" s="109">
        <f t="shared" si="271"/>
        <v>0.52220978609390889</v>
      </c>
      <c r="AT276" s="109">
        <f t="shared" si="272"/>
        <v>20.441621771163625</v>
      </c>
      <c r="AU276" s="10">
        <f t="shared" si="273"/>
        <v>397245.59007401922</v>
      </c>
      <c r="AV276" s="8">
        <f t="shared" si="274"/>
        <v>30.080391340141301</v>
      </c>
      <c r="AW276" s="12"/>
      <c r="AX276" s="110">
        <f t="shared" si="275"/>
        <v>200.4</v>
      </c>
      <c r="AY276" s="111">
        <f t="shared" si="276"/>
        <v>0</v>
      </c>
      <c r="AZ276" s="12"/>
      <c r="BA276" s="14">
        <f t="shared" si="283"/>
        <v>58.6</v>
      </c>
      <c r="BB276" s="112">
        <f t="shared" si="277"/>
        <v>0</v>
      </c>
      <c r="BC276" s="112">
        <f t="shared" si="278"/>
        <v>0</v>
      </c>
      <c r="BD276" s="12"/>
      <c r="BE276" s="111">
        <f t="shared" si="279"/>
        <v>0</v>
      </c>
      <c r="BF276" s="12"/>
    </row>
    <row r="277" spans="1:58">
      <c r="A277">
        <f t="shared" si="232"/>
        <v>4</v>
      </c>
      <c r="B277" s="106">
        <v>0.19027777777777799</v>
      </c>
      <c r="C277" s="6">
        <f t="shared" si="233"/>
        <v>4.5666666666666718</v>
      </c>
      <c r="D277" s="7">
        <f t="shared" si="280"/>
        <v>16</v>
      </c>
      <c r="E277" s="7">
        <f t="shared" si="281"/>
        <v>9</v>
      </c>
      <c r="F277" s="7">
        <f t="shared" si="282"/>
        <v>2022</v>
      </c>
      <c r="G277" s="12"/>
      <c r="H277" s="101">
        <f t="shared" si="234"/>
        <v>58.531857611181103</v>
      </c>
      <c r="I277" s="102">
        <f t="shared" si="235"/>
        <v>58.542196333310805</v>
      </c>
      <c r="J277" s="101">
        <f t="shared" si="236"/>
        <v>66.476258486015197</v>
      </c>
      <c r="K277" s="101">
        <f t="shared" si="237"/>
        <v>200.86427267294863</v>
      </c>
      <c r="L277" s="11">
        <f t="shared" si="238"/>
        <v>2459838.6902777776</v>
      </c>
      <c r="M277" s="108">
        <f t="shared" si="239"/>
        <v>0.22706886455243291</v>
      </c>
      <c r="N277" s="11">
        <f t="shared" si="240"/>
        <v>73.347950761672109</v>
      </c>
      <c r="O277" s="5">
        <f t="shared" si="241"/>
        <v>0.16463101173718542</v>
      </c>
      <c r="P277" s="11">
        <f t="shared" si="242"/>
        <v>17801.571763228345</v>
      </c>
      <c r="Q277" s="6">
        <f t="shared" si="243"/>
        <v>2.303275263209128</v>
      </c>
      <c r="R277" s="13">
        <f t="shared" si="244"/>
        <v>4.3945868530510834</v>
      </c>
      <c r="S277" s="13">
        <f t="shared" si="245"/>
        <v>4.2611736903520816</v>
      </c>
      <c r="T277" s="13">
        <f t="shared" si="246"/>
        <v>0.23394933709429772</v>
      </c>
      <c r="U277" s="13">
        <f t="shared" si="247"/>
        <v>0.31866315616907059</v>
      </c>
      <c r="V277" s="13">
        <f t="shared" si="248"/>
        <v>-8.288398043609865</v>
      </c>
      <c r="W277" s="8">
        <f t="shared" si="249"/>
        <v>402.54926989095998</v>
      </c>
      <c r="X277" s="13">
        <f t="shared" si="250"/>
        <v>1.1207116094138565</v>
      </c>
      <c r="Y277" s="11">
        <f t="shared" si="251"/>
        <v>64.212045270727955</v>
      </c>
      <c r="Z277" s="13">
        <f t="shared" si="252"/>
        <v>3.0081793338707637E-2</v>
      </c>
      <c r="AA277" s="13">
        <f t="shared" si="253"/>
        <v>0.43484499313537184</v>
      </c>
      <c r="AB277" s="13">
        <f t="shared" si="254"/>
        <v>0.90000288365000181</v>
      </c>
      <c r="AC277" s="13">
        <f t="shared" si="255"/>
        <v>3.0077256636532958E-2</v>
      </c>
      <c r="AD277" s="13">
        <f t="shared" si="256"/>
        <v>0.81379226744249655</v>
      </c>
      <c r="AE277" s="13">
        <f t="shared" si="257"/>
        <v>0.38555411733750006</v>
      </c>
      <c r="AF277" s="13">
        <f t="shared" si="258"/>
        <v>0.92268522400876307</v>
      </c>
      <c r="AG277" s="11">
        <f t="shared" si="259"/>
        <v>22.678144849939546</v>
      </c>
      <c r="AH277" s="13">
        <f t="shared" si="260"/>
        <v>4.1254966632175183</v>
      </c>
      <c r="AI277" s="11">
        <f t="shared" si="261"/>
        <v>11.465500813409335</v>
      </c>
      <c r="AJ277" s="6">
        <f t="shared" si="262"/>
        <v>0.9198462594375314</v>
      </c>
      <c r="AK277" s="13">
        <f t="shared" si="263"/>
        <v>59.00454073553297</v>
      </c>
      <c r="AL277" s="6">
        <f t="shared" si="264"/>
        <v>0.47268312435187038</v>
      </c>
      <c r="AM277" s="6">
        <f t="shared" si="265"/>
        <v>58.531857611181103</v>
      </c>
      <c r="AN277" s="11">
        <f t="shared" si="266"/>
        <v>175.12040014321246</v>
      </c>
      <c r="AO277" s="6">
        <f t="shared" si="267"/>
        <v>173.31473778623084</v>
      </c>
      <c r="AP277" s="6">
        <f t="shared" si="268"/>
        <v>109.09371512173503</v>
      </c>
      <c r="AQ277" s="8">
        <f t="shared" si="269"/>
        <v>70.760042231077946</v>
      </c>
      <c r="AR277" s="109">
        <f t="shared" si="270"/>
        <v>0.19877786174187476</v>
      </c>
      <c r="AS277" s="109">
        <f t="shared" si="271"/>
        <v>0.5215233305947633</v>
      </c>
      <c r="AT277" s="109">
        <f t="shared" si="272"/>
        <v>20.86427267294863</v>
      </c>
      <c r="AU277" s="10">
        <f t="shared" si="273"/>
        <v>397248.4377019853</v>
      </c>
      <c r="AV277" s="8">
        <f t="shared" si="274"/>
        <v>30.080175723455497</v>
      </c>
      <c r="AW277" s="12"/>
      <c r="AX277" s="110">
        <f t="shared" si="275"/>
        <v>200.9</v>
      </c>
      <c r="AY277" s="111">
        <f t="shared" si="276"/>
        <v>0</v>
      </c>
      <c r="AZ277" s="12"/>
      <c r="BA277" s="14">
        <f t="shared" si="283"/>
        <v>58.5</v>
      </c>
      <c r="BB277" s="112">
        <f t="shared" si="277"/>
        <v>0</v>
      </c>
      <c r="BC277" s="112">
        <f t="shared" si="278"/>
        <v>0</v>
      </c>
      <c r="BD277" s="12"/>
      <c r="BE277" s="111">
        <f t="shared" si="279"/>
        <v>0</v>
      </c>
      <c r="BF277" s="12"/>
    </row>
    <row r="278" spans="1:58">
      <c r="A278">
        <f t="shared" si="232"/>
        <v>4</v>
      </c>
      <c r="B278" s="106">
        <v>0.19097222222222199</v>
      </c>
      <c r="C278" s="6">
        <f t="shared" si="233"/>
        <v>4.5833333333333277</v>
      </c>
      <c r="D278" s="7">
        <f t="shared" si="280"/>
        <v>16</v>
      </c>
      <c r="E278" s="7">
        <f t="shared" si="281"/>
        <v>9</v>
      </c>
      <c r="F278" s="7">
        <f t="shared" si="282"/>
        <v>2022</v>
      </c>
      <c r="G278" s="12"/>
      <c r="H278" s="101">
        <f t="shared" si="234"/>
        <v>58.480339878609264</v>
      </c>
      <c r="I278" s="102">
        <f t="shared" si="235"/>
        <v>58.490699497989425</v>
      </c>
      <c r="J278" s="101">
        <f t="shared" si="236"/>
        <v>66.469830969148418</v>
      </c>
      <c r="K278" s="101">
        <f t="shared" si="237"/>
        <v>201.28584095601798</v>
      </c>
      <c r="L278" s="11">
        <f t="shared" si="238"/>
        <v>2459838.690972222</v>
      </c>
      <c r="M278" s="108">
        <f t="shared" si="239"/>
        <v>0.22706888356528446</v>
      </c>
      <c r="N278" s="11">
        <f t="shared" si="240"/>
        <v>73.598635224159807</v>
      </c>
      <c r="O278" s="5">
        <f t="shared" si="241"/>
        <v>0.16465642916716661</v>
      </c>
      <c r="P278" s="11">
        <f t="shared" si="242"/>
        <v>17799.16327399719</v>
      </c>
      <c r="Q278" s="6">
        <f t="shared" si="243"/>
        <v>2.303433615382632</v>
      </c>
      <c r="R278" s="13">
        <f t="shared" si="244"/>
        <v>4.3945987988627815</v>
      </c>
      <c r="S278" s="13">
        <f t="shared" si="245"/>
        <v>4.2613214463920706</v>
      </c>
      <c r="T278" s="13">
        <f t="shared" si="246"/>
        <v>0.23410968133435034</v>
      </c>
      <c r="U278" s="13">
        <f t="shared" si="247"/>
        <v>0.31881238559262509</v>
      </c>
      <c r="V278" s="13">
        <f t="shared" si="248"/>
        <v>-8.2885332114497903</v>
      </c>
      <c r="W278" s="8">
        <f t="shared" si="249"/>
        <v>402.5117428807232</v>
      </c>
      <c r="X278" s="13">
        <f t="shared" si="250"/>
        <v>1.1208596351511599</v>
      </c>
      <c r="Y278" s="11">
        <f t="shared" si="251"/>
        <v>64.220526520734751</v>
      </c>
      <c r="Z278" s="13">
        <f t="shared" si="252"/>
        <v>3.0094335457153773E-2</v>
      </c>
      <c r="AA278" s="13">
        <f t="shared" si="253"/>
        <v>0.43471160068552317</v>
      </c>
      <c r="AB278" s="13">
        <f t="shared" si="254"/>
        <v>0.90006690228112329</v>
      </c>
      <c r="AC278" s="13">
        <f t="shared" si="255"/>
        <v>3.0089793078269932E-2</v>
      </c>
      <c r="AD278" s="13">
        <f t="shared" si="256"/>
        <v>0.81384601857907368</v>
      </c>
      <c r="AE278" s="13">
        <f t="shared" si="257"/>
        <v>0.38559108168164419</v>
      </c>
      <c r="AF278" s="13">
        <f t="shared" si="258"/>
        <v>0.92266977718335375</v>
      </c>
      <c r="AG278" s="11">
        <f t="shared" si="259"/>
        <v>22.680440235824943</v>
      </c>
      <c r="AH278" s="13">
        <f t="shared" si="260"/>
        <v>4.126088586901365</v>
      </c>
      <c r="AI278" s="11">
        <f t="shared" si="261"/>
        <v>11.707306420639334</v>
      </c>
      <c r="AJ278" s="6">
        <f t="shared" si="262"/>
        <v>0.91983977825059471</v>
      </c>
      <c r="AK278" s="13">
        <f t="shared" si="263"/>
        <v>58.953717431931153</v>
      </c>
      <c r="AL278" s="6">
        <f t="shared" si="264"/>
        <v>0.47337755332188691</v>
      </c>
      <c r="AM278" s="6">
        <f t="shared" si="265"/>
        <v>58.480339878609264</v>
      </c>
      <c r="AN278" s="11">
        <f t="shared" si="266"/>
        <v>175.12108462050855</v>
      </c>
      <c r="AO278" s="6">
        <f t="shared" si="267"/>
        <v>173.31541474549678</v>
      </c>
      <c r="AP278" s="6">
        <f t="shared" si="268"/>
        <v>109.08590730138661</v>
      </c>
      <c r="AQ278" s="8">
        <f t="shared" si="269"/>
        <v>70.767843154496958</v>
      </c>
      <c r="AR278" s="109">
        <f t="shared" si="270"/>
        <v>0.20291216527406442</v>
      </c>
      <c r="AS278" s="109">
        <f t="shared" si="271"/>
        <v>0.52082305129965056</v>
      </c>
      <c r="AT278" s="109">
        <f t="shared" si="272"/>
        <v>21.285840956017978</v>
      </c>
      <c r="AU278" s="10">
        <f t="shared" si="273"/>
        <v>397251.28487135906</v>
      </c>
      <c r="AV278" s="8">
        <f t="shared" si="274"/>
        <v>30.079960144583627</v>
      </c>
      <c r="AW278" s="12"/>
      <c r="AX278" s="110">
        <f t="shared" si="275"/>
        <v>201.3</v>
      </c>
      <c r="AY278" s="111">
        <f t="shared" si="276"/>
        <v>0</v>
      </c>
      <c r="AZ278" s="12"/>
      <c r="BA278" s="14">
        <f t="shared" si="283"/>
        <v>58.5</v>
      </c>
      <c r="BB278" s="112">
        <f t="shared" si="277"/>
        <v>0</v>
      </c>
      <c r="BC278" s="112">
        <f t="shared" si="278"/>
        <v>0</v>
      </c>
      <c r="BD278" s="12"/>
      <c r="BE278" s="111">
        <f t="shared" si="279"/>
        <v>0</v>
      </c>
      <c r="BF278" s="12"/>
    </row>
    <row r="279" spans="1:58">
      <c r="A279">
        <f t="shared" si="232"/>
        <v>4</v>
      </c>
      <c r="B279" s="106">
        <v>0.19166666666666701</v>
      </c>
      <c r="C279" s="6">
        <f t="shared" si="233"/>
        <v>4.6000000000000085</v>
      </c>
      <c r="D279" s="7">
        <f t="shared" si="280"/>
        <v>16</v>
      </c>
      <c r="E279" s="7">
        <f t="shared" si="281"/>
        <v>9</v>
      </c>
      <c r="F279" s="7">
        <f t="shared" si="282"/>
        <v>2022</v>
      </c>
      <c r="G279" s="12"/>
      <c r="H279" s="101">
        <f t="shared" si="234"/>
        <v>58.4277953837776</v>
      </c>
      <c r="I279" s="102">
        <f t="shared" si="235"/>
        <v>58.438176340349969</v>
      </c>
      <c r="J279" s="101">
        <f t="shared" si="236"/>
        <v>66.463403242965796</v>
      </c>
      <c r="K279" s="101">
        <f t="shared" si="237"/>
        <v>201.70631075858307</v>
      </c>
      <c r="L279" s="11">
        <f t="shared" si="238"/>
        <v>2459838.6916666669</v>
      </c>
      <c r="M279" s="108">
        <f t="shared" si="239"/>
        <v>0.22706890257814877</v>
      </c>
      <c r="N279" s="11">
        <f t="shared" si="240"/>
        <v>73.849319854751229</v>
      </c>
      <c r="O279" s="5">
        <f t="shared" si="241"/>
        <v>0.16468184661414398</v>
      </c>
      <c r="P279" s="11">
        <f t="shared" si="242"/>
        <v>17796.754348495779</v>
      </c>
      <c r="Q279" s="6">
        <f t="shared" si="243"/>
        <v>2.3035919676625687</v>
      </c>
      <c r="R279" s="13">
        <f t="shared" si="244"/>
        <v>4.3946107446824936</v>
      </c>
      <c r="S279" s="13">
        <f t="shared" si="245"/>
        <v>4.2614692025309928</v>
      </c>
      <c r="T279" s="13">
        <f t="shared" si="246"/>
        <v>0.23427002568190747</v>
      </c>
      <c r="U279" s="13">
        <f t="shared" si="247"/>
        <v>0.31896161291661351</v>
      </c>
      <c r="V279" s="13">
        <f t="shared" si="248"/>
        <v>-8.2886683793800788</v>
      </c>
      <c r="W279" s="8">
        <f t="shared" si="249"/>
        <v>402.47421042036677</v>
      </c>
      <c r="X279" s="13">
        <f t="shared" si="250"/>
        <v>1.1210076588801554</v>
      </c>
      <c r="Y279" s="11">
        <f t="shared" si="251"/>
        <v>64.229007655673982</v>
      </c>
      <c r="Z279" s="13">
        <f t="shared" si="252"/>
        <v>3.0106876743444446E-2</v>
      </c>
      <c r="AA279" s="13">
        <f t="shared" si="253"/>
        <v>0.43457820056129559</v>
      </c>
      <c r="AB279" s="13">
        <f t="shared" si="254"/>
        <v>0.90013090014993768</v>
      </c>
      <c r="AC279" s="13">
        <f t="shared" si="255"/>
        <v>3.0102328683495286E-2</v>
      </c>
      <c r="AD279" s="13">
        <f t="shared" si="256"/>
        <v>0.81389975099888812</v>
      </c>
      <c r="AE279" s="13">
        <f t="shared" si="257"/>
        <v>0.38562803700049364</v>
      </c>
      <c r="AF279" s="13">
        <f t="shared" si="258"/>
        <v>0.92265433239060113</v>
      </c>
      <c r="AG279" s="11">
        <f t="shared" si="259"/>
        <v>22.682735099680425</v>
      </c>
      <c r="AH279" s="13">
        <f t="shared" si="260"/>
        <v>4.1266805219204885</v>
      </c>
      <c r="AI279" s="11">
        <f t="shared" si="261"/>
        <v>11.949112025943904</v>
      </c>
      <c r="AJ279" s="6">
        <f t="shared" si="262"/>
        <v>0.91983329825959925</v>
      </c>
      <c r="AK279" s="13">
        <f t="shared" si="263"/>
        <v>58.901880884090019</v>
      </c>
      <c r="AL279" s="6">
        <f t="shared" si="264"/>
        <v>0.47408550031242264</v>
      </c>
      <c r="AM279" s="6">
        <f t="shared" si="265"/>
        <v>58.4277953837776</v>
      </c>
      <c r="AN279" s="11">
        <f t="shared" si="266"/>
        <v>175.12176909826303</v>
      </c>
      <c r="AO279" s="6">
        <f t="shared" si="267"/>
        <v>173.31609170546841</v>
      </c>
      <c r="AP279" s="6">
        <f t="shared" si="268"/>
        <v>109.07809960035361</v>
      </c>
      <c r="AQ279" s="8">
        <f t="shared" si="269"/>
        <v>70.775643961422858</v>
      </c>
      <c r="AR279" s="109">
        <f t="shared" si="270"/>
        <v>0.20704285471710152</v>
      </c>
      <c r="AS279" s="109">
        <f t="shared" si="271"/>
        <v>0.52010895971676419</v>
      </c>
      <c r="AT279" s="109">
        <f t="shared" si="272"/>
        <v>21.706310758583072</v>
      </c>
      <c r="AU279" s="10">
        <f t="shared" si="273"/>
        <v>397254.13158396899</v>
      </c>
      <c r="AV279" s="8">
        <f t="shared" si="274"/>
        <v>30.079744603385674</v>
      </c>
      <c r="AW279" s="12"/>
      <c r="AX279" s="110">
        <f t="shared" si="275"/>
        <v>201.7</v>
      </c>
      <c r="AY279" s="111">
        <f t="shared" si="276"/>
        <v>0</v>
      </c>
      <c r="AZ279" s="12"/>
      <c r="BA279" s="14">
        <f t="shared" si="283"/>
        <v>58.4</v>
      </c>
      <c r="BB279" s="112">
        <f t="shared" si="277"/>
        <v>0</v>
      </c>
      <c r="BC279" s="112">
        <f t="shared" si="278"/>
        <v>0</v>
      </c>
      <c r="BD279" s="12"/>
      <c r="BE279" s="111">
        <f t="shared" si="279"/>
        <v>0</v>
      </c>
      <c r="BF279" s="12"/>
    </row>
    <row r="280" spans="1:58">
      <c r="A280">
        <f t="shared" si="232"/>
        <v>4</v>
      </c>
      <c r="B280" s="106">
        <v>0.19236111111111101</v>
      </c>
      <c r="C280" s="6">
        <f t="shared" si="233"/>
        <v>4.6166666666666645</v>
      </c>
      <c r="D280" s="7">
        <f t="shared" si="280"/>
        <v>16</v>
      </c>
      <c r="E280" s="7">
        <f t="shared" si="281"/>
        <v>9</v>
      </c>
      <c r="F280" s="7">
        <f t="shared" si="282"/>
        <v>2022</v>
      </c>
      <c r="G280" s="12"/>
      <c r="H280" s="101">
        <f t="shared" si="234"/>
        <v>58.374229824783534</v>
      </c>
      <c r="I280" s="102">
        <f t="shared" si="235"/>
        <v>58.384632557637843</v>
      </c>
      <c r="J280" s="101">
        <f t="shared" si="236"/>
        <v>66.456975316171167</v>
      </c>
      <c r="K280" s="101">
        <f t="shared" si="237"/>
        <v>202.12566578439692</v>
      </c>
      <c r="L280" s="11">
        <f t="shared" si="238"/>
        <v>2459838.6923611113</v>
      </c>
      <c r="M280" s="108">
        <f t="shared" si="239"/>
        <v>0.22706892159100034</v>
      </c>
      <c r="N280" s="11">
        <f t="shared" si="240"/>
        <v>74.100004317238927</v>
      </c>
      <c r="O280" s="5">
        <f t="shared" si="241"/>
        <v>0.16470726404412517</v>
      </c>
      <c r="P280" s="11">
        <f t="shared" si="242"/>
        <v>17794.344990065831</v>
      </c>
      <c r="Q280" s="6">
        <f t="shared" si="243"/>
        <v>2.3037503198364293</v>
      </c>
      <c r="R280" s="13">
        <f t="shared" si="244"/>
        <v>4.3946226904941916</v>
      </c>
      <c r="S280" s="13">
        <f t="shared" si="245"/>
        <v>4.2616169585709818</v>
      </c>
      <c r="T280" s="13">
        <f t="shared" si="246"/>
        <v>0.23443036992196009</v>
      </c>
      <c r="U280" s="13">
        <f t="shared" si="247"/>
        <v>0.31911083794141598</v>
      </c>
      <c r="V280" s="13">
        <f t="shared" si="248"/>
        <v>-8.2888035472200041</v>
      </c>
      <c r="W280" s="8">
        <f t="shared" si="249"/>
        <v>402.43667256100832</v>
      </c>
      <c r="X280" s="13">
        <f t="shared" si="250"/>
        <v>1.1211556804034644</v>
      </c>
      <c r="Y280" s="11">
        <f t="shared" si="251"/>
        <v>64.237488664236679</v>
      </c>
      <c r="Z280" s="13">
        <f t="shared" si="252"/>
        <v>3.011941718055209E-2</v>
      </c>
      <c r="AA280" s="13">
        <f t="shared" si="253"/>
        <v>0.43444479294397348</v>
      </c>
      <c r="AB280" s="13">
        <f t="shared" si="254"/>
        <v>0.90019487717057589</v>
      </c>
      <c r="AC280" s="13">
        <f t="shared" si="255"/>
        <v>3.0114863435188155E-2</v>
      </c>
      <c r="AD280" s="13">
        <f t="shared" si="256"/>
        <v>0.81395346462992479</v>
      </c>
      <c r="AE280" s="13">
        <f t="shared" si="257"/>
        <v>0.385664983244279</v>
      </c>
      <c r="AF280" s="13">
        <f t="shared" si="258"/>
        <v>0.92263888965249563</v>
      </c>
      <c r="AG280" s="11">
        <f t="shared" si="259"/>
        <v>22.685029438392764</v>
      </c>
      <c r="AH280" s="13">
        <f t="shared" si="260"/>
        <v>4.1272724674832677</v>
      </c>
      <c r="AI280" s="11">
        <f t="shared" si="261"/>
        <v>12.19091730498991</v>
      </c>
      <c r="AJ280" s="6">
        <f t="shared" si="262"/>
        <v>0.91982681947336919</v>
      </c>
      <c r="AK280" s="13">
        <f t="shared" si="263"/>
        <v>58.849036689765526</v>
      </c>
      <c r="AL280" s="6">
        <f t="shared" si="264"/>
        <v>0.47480686498199537</v>
      </c>
      <c r="AM280" s="6">
        <f t="shared" si="265"/>
        <v>58.374229824783534</v>
      </c>
      <c r="AN280" s="11">
        <f t="shared" si="266"/>
        <v>175.12245357555912</v>
      </c>
      <c r="AO280" s="6">
        <f t="shared" si="267"/>
        <v>173.31676866523912</v>
      </c>
      <c r="AP280" s="6">
        <f t="shared" si="268"/>
        <v>109.07029202904647</v>
      </c>
      <c r="AQ280" s="8">
        <f t="shared" si="269"/>
        <v>70.783444641454409</v>
      </c>
      <c r="AR280" s="109">
        <f t="shared" si="270"/>
        <v>0.21116985096658594</v>
      </c>
      <c r="AS280" s="109">
        <f t="shared" si="271"/>
        <v>0.51938106904032</v>
      </c>
      <c r="AT280" s="109">
        <f t="shared" si="272"/>
        <v>22.125665784396915</v>
      </c>
      <c r="AU280" s="10">
        <f t="shared" si="273"/>
        <v>397256.97783591022</v>
      </c>
      <c r="AV280" s="8">
        <f t="shared" si="274"/>
        <v>30.079529100155757</v>
      </c>
      <c r="AW280" s="12"/>
      <c r="AX280" s="110">
        <f t="shared" si="275"/>
        <v>202.1</v>
      </c>
      <c r="AY280" s="111">
        <f t="shared" si="276"/>
        <v>0</v>
      </c>
      <c r="AZ280" s="12"/>
      <c r="BA280" s="14">
        <f t="shared" si="283"/>
        <v>58.4</v>
      </c>
      <c r="BB280" s="112">
        <f t="shared" si="277"/>
        <v>0</v>
      </c>
      <c r="BC280" s="112">
        <f t="shared" si="278"/>
        <v>0</v>
      </c>
      <c r="BD280" s="12"/>
      <c r="BE280" s="111">
        <f t="shared" si="279"/>
        <v>0</v>
      </c>
      <c r="BF280" s="12"/>
    </row>
    <row r="281" spans="1:58">
      <c r="A281">
        <f t="shared" si="232"/>
        <v>4</v>
      </c>
      <c r="B281" s="106">
        <v>0.19305555555555601</v>
      </c>
      <c r="C281" s="6">
        <f t="shared" si="233"/>
        <v>4.6333333333333444</v>
      </c>
      <c r="D281" s="7">
        <f t="shared" si="280"/>
        <v>16</v>
      </c>
      <c r="E281" s="7">
        <f t="shared" si="281"/>
        <v>9</v>
      </c>
      <c r="F281" s="7">
        <f t="shared" si="282"/>
        <v>2022</v>
      </c>
      <c r="G281" s="12"/>
      <c r="H281" s="101">
        <f t="shared" si="234"/>
        <v>58.319648864233223</v>
      </c>
      <c r="I281" s="102">
        <f t="shared" si="235"/>
        <v>58.330073811647317</v>
      </c>
      <c r="J281" s="101">
        <f t="shared" si="236"/>
        <v>66.450547184595436</v>
      </c>
      <c r="K281" s="101">
        <f t="shared" si="237"/>
        <v>202.54389099537366</v>
      </c>
      <c r="L281" s="11">
        <f t="shared" si="238"/>
        <v>2459838.6930555557</v>
      </c>
      <c r="M281" s="108">
        <f t="shared" si="239"/>
        <v>0.22706894060385188</v>
      </c>
      <c r="N281" s="11">
        <f t="shared" si="240"/>
        <v>74.350688779726624</v>
      </c>
      <c r="O281" s="5">
        <f t="shared" si="241"/>
        <v>0.16473268147404951</v>
      </c>
      <c r="P281" s="11">
        <f t="shared" si="242"/>
        <v>17791.935197198451</v>
      </c>
      <c r="Q281" s="6">
        <f t="shared" si="243"/>
        <v>2.3039086720102899</v>
      </c>
      <c r="R281" s="13">
        <f t="shared" si="244"/>
        <v>4.3946346363058897</v>
      </c>
      <c r="S281" s="13">
        <f t="shared" si="245"/>
        <v>4.2617647146106137</v>
      </c>
      <c r="T281" s="13">
        <f t="shared" si="246"/>
        <v>0.23459071416165556</v>
      </c>
      <c r="U281" s="13">
        <f t="shared" si="247"/>
        <v>0.31926006076718105</v>
      </c>
      <c r="V281" s="13">
        <f t="shared" si="248"/>
        <v>-8.2889387150595724</v>
      </c>
      <c r="W281" s="8">
        <f t="shared" si="249"/>
        <v>402.39912927862389</v>
      </c>
      <c r="X281" s="13">
        <f t="shared" si="250"/>
        <v>1.1213036998202037</v>
      </c>
      <c r="Y281" s="11">
        <f t="shared" si="251"/>
        <v>64.24596955210184</v>
      </c>
      <c r="Z281" s="13">
        <f t="shared" si="252"/>
        <v>3.013195677664364E-2</v>
      </c>
      <c r="AA281" s="13">
        <f t="shared" si="253"/>
        <v>0.43431137774763895</v>
      </c>
      <c r="AB281" s="13">
        <f t="shared" si="254"/>
        <v>0.90025883338536283</v>
      </c>
      <c r="AC281" s="13">
        <f t="shared" si="255"/>
        <v>3.0127397341510754E-2</v>
      </c>
      <c r="AD281" s="13">
        <f t="shared" si="256"/>
        <v>0.81400715950777036</v>
      </c>
      <c r="AE281" s="13">
        <f t="shared" si="257"/>
        <v>0.38570192043732321</v>
      </c>
      <c r="AF281" s="13">
        <f t="shared" si="258"/>
        <v>0.92262344896006232</v>
      </c>
      <c r="AG281" s="11">
        <f t="shared" si="259"/>
        <v>22.687323253449765</v>
      </c>
      <c r="AH281" s="13">
        <f t="shared" si="260"/>
        <v>4.127864423983679</v>
      </c>
      <c r="AI281" s="11">
        <f t="shared" si="261"/>
        <v>12.432722419971441</v>
      </c>
      <c r="AJ281" s="6">
        <f t="shared" si="262"/>
        <v>0.9198203418876999</v>
      </c>
      <c r="AK281" s="13">
        <f t="shared" si="263"/>
        <v>58.795190411363457</v>
      </c>
      <c r="AL281" s="6">
        <f t="shared" si="264"/>
        <v>0.47554154713023261</v>
      </c>
      <c r="AM281" s="6">
        <f t="shared" si="265"/>
        <v>58.319648864233223</v>
      </c>
      <c r="AN281" s="11">
        <f t="shared" si="266"/>
        <v>175.12313805285339</v>
      </c>
      <c r="AO281" s="6">
        <f t="shared" si="267"/>
        <v>173.31744562526043</v>
      </c>
      <c r="AP281" s="6">
        <f t="shared" si="268"/>
        <v>109.0624845822388</v>
      </c>
      <c r="AQ281" s="8">
        <f t="shared" si="269"/>
        <v>70.791245199813375</v>
      </c>
      <c r="AR281" s="109">
        <f t="shared" si="270"/>
        <v>0.21529308329654925</v>
      </c>
      <c r="AS281" s="109">
        <f t="shared" si="271"/>
        <v>0.51863939127840664</v>
      </c>
      <c r="AT281" s="109">
        <f t="shared" si="272"/>
        <v>22.543890995373658</v>
      </c>
      <c r="AU281" s="10">
        <f t="shared" si="273"/>
        <v>397259.82362900162</v>
      </c>
      <c r="AV281" s="8">
        <f t="shared" si="274"/>
        <v>30.079313634754588</v>
      </c>
      <c r="AW281" s="12"/>
      <c r="AX281" s="110">
        <f t="shared" si="275"/>
        <v>202.5</v>
      </c>
      <c r="AY281" s="111">
        <f t="shared" si="276"/>
        <v>0</v>
      </c>
      <c r="AZ281" s="12"/>
      <c r="BA281" s="14">
        <f t="shared" si="283"/>
        <v>58.3</v>
      </c>
      <c r="BB281" s="112">
        <f t="shared" si="277"/>
        <v>0</v>
      </c>
      <c r="BC281" s="112">
        <f t="shared" si="278"/>
        <v>0</v>
      </c>
      <c r="BD281" s="12"/>
      <c r="BE281" s="111">
        <f t="shared" si="279"/>
        <v>0</v>
      </c>
      <c r="BF281" s="12"/>
    </row>
    <row r="282" spans="1:58">
      <c r="A282">
        <f t="shared" si="232"/>
        <v>4</v>
      </c>
      <c r="B282" s="106">
        <v>0.19375000000000001</v>
      </c>
      <c r="C282" s="6">
        <f t="shared" si="233"/>
        <v>4.6500000000000004</v>
      </c>
      <c r="D282" s="7">
        <f t="shared" si="280"/>
        <v>16</v>
      </c>
      <c r="E282" s="7">
        <f t="shared" si="281"/>
        <v>9</v>
      </c>
      <c r="F282" s="7">
        <f t="shared" si="282"/>
        <v>2022</v>
      </c>
      <c r="G282" s="12"/>
      <c r="H282" s="101">
        <f t="shared" si="234"/>
        <v>58.264058267266734</v>
      </c>
      <c r="I282" s="102">
        <f t="shared" si="235"/>
        <v>58.274505866690433</v>
      </c>
      <c r="J282" s="101">
        <f t="shared" si="236"/>
        <v>66.444118848335663</v>
      </c>
      <c r="K282" s="101">
        <f t="shared" si="237"/>
        <v>202.9609714830687</v>
      </c>
      <c r="L282" s="11">
        <f t="shared" si="238"/>
        <v>2459838.6937500001</v>
      </c>
      <c r="M282" s="108">
        <f t="shared" si="239"/>
        <v>0.22706895961670345</v>
      </c>
      <c r="N282" s="11">
        <f t="shared" si="240"/>
        <v>74.601373241748661</v>
      </c>
      <c r="O282" s="5">
        <f t="shared" si="241"/>
        <v>0.16475809890397386</v>
      </c>
      <c r="P282" s="11">
        <f t="shared" si="242"/>
        <v>17789.524970003549</v>
      </c>
      <c r="Q282" s="6">
        <f t="shared" si="243"/>
        <v>2.304067024184151</v>
      </c>
      <c r="R282" s="13">
        <f t="shared" si="244"/>
        <v>4.3946465821175877</v>
      </c>
      <c r="S282" s="13">
        <f t="shared" si="245"/>
        <v>4.2619124706506035</v>
      </c>
      <c r="T282" s="13">
        <f t="shared" si="246"/>
        <v>0.23475105840206537</v>
      </c>
      <c r="U282" s="13">
        <f t="shared" si="247"/>
        <v>0.31940928139545821</v>
      </c>
      <c r="V282" s="13">
        <f t="shared" si="248"/>
        <v>-8.2890738828991424</v>
      </c>
      <c r="W282" s="8">
        <f t="shared" si="249"/>
        <v>402.36158057405481</v>
      </c>
      <c r="X282" s="13">
        <f t="shared" si="250"/>
        <v>1.1214517171312639</v>
      </c>
      <c r="Y282" s="11">
        <f t="shared" si="251"/>
        <v>64.254450319320455</v>
      </c>
      <c r="Z282" s="13">
        <f t="shared" si="252"/>
        <v>3.0144495531599695E-2</v>
      </c>
      <c r="AA282" s="13">
        <f t="shared" si="253"/>
        <v>0.43417795497489298</v>
      </c>
      <c r="AB282" s="13">
        <f t="shared" si="254"/>
        <v>0.90032276879414852</v>
      </c>
      <c r="AC282" s="13">
        <f t="shared" si="255"/>
        <v>3.0139930402342717E-2</v>
      </c>
      <c r="AD282" s="13">
        <f t="shared" si="256"/>
        <v>0.814060835632335</v>
      </c>
      <c r="AE282" s="13">
        <f t="shared" si="257"/>
        <v>0.38573884857945578</v>
      </c>
      <c r="AF282" s="13">
        <f t="shared" si="258"/>
        <v>0.92260801031456241</v>
      </c>
      <c r="AG282" s="11">
        <f t="shared" si="259"/>
        <v>22.689616544818211</v>
      </c>
      <c r="AH282" s="13">
        <f t="shared" si="260"/>
        <v>4.1284563914228753</v>
      </c>
      <c r="AI282" s="11">
        <f t="shared" si="261"/>
        <v>12.674527370405528</v>
      </c>
      <c r="AJ282" s="6">
        <f t="shared" si="262"/>
        <v>0.91981386550271704</v>
      </c>
      <c r="AK282" s="13">
        <f t="shared" si="263"/>
        <v>58.740347712112843</v>
      </c>
      <c r="AL282" s="6">
        <f t="shared" si="264"/>
        <v>0.47628944484611063</v>
      </c>
      <c r="AM282" s="6">
        <f t="shared" si="265"/>
        <v>58.264058267266734</v>
      </c>
      <c r="AN282" s="11">
        <f t="shared" si="266"/>
        <v>175.12382253014948</v>
      </c>
      <c r="AO282" s="6">
        <f t="shared" si="267"/>
        <v>173.31812258553597</v>
      </c>
      <c r="AP282" s="6">
        <f t="shared" si="268"/>
        <v>109.05467725988645</v>
      </c>
      <c r="AQ282" s="8">
        <f t="shared" si="269"/>
        <v>70.799045636543852</v>
      </c>
      <c r="AR282" s="109">
        <f t="shared" si="270"/>
        <v>0.21941247826815588</v>
      </c>
      <c r="AS282" s="109">
        <f t="shared" si="271"/>
        <v>0.51788393916031905</v>
      </c>
      <c r="AT282" s="109">
        <f t="shared" si="272"/>
        <v>22.960971483068704</v>
      </c>
      <c r="AU282" s="10">
        <f t="shared" si="273"/>
        <v>397262.66896316013</v>
      </c>
      <c r="AV282" s="8">
        <f t="shared" si="274"/>
        <v>30.079098207186899</v>
      </c>
      <c r="AW282" s="12"/>
      <c r="AX282" s="110">
        <f t="shared" si="275"/>
        <v>203</v>
      </c>
      <c r="AY282" s="111">
        <f t="shared" si="276"/>
        <v>0</v>
      </c>
      <c r="AZ282" s="12"/>
      <c r="BA282" s="14">
        <f t="shared" si="283"/>
        <v>58.3</v>
      </c>
      <c r="BB282" s="112">
        <f t="shared" si="277"/>
        <v>0</v>
      </c>
      <c r="BC282" s="112">
        <f t="shared" si="278"/>
        <v>0</v>
      </c>
      <c r="BD282" s="12"/>
      <c r="BE282" s="111">
        <f t="shared" si="279"/>
        <v>0</v>
      </c>
      <c r="BF282" s="12"/>
    </row>
    <row r="283" spans="1:58">
      <c r="A283">
        <f t="shared" si="232"/>
        <v>4</v>
      </c>
      <c r="B283" s="106">
        <v>0.194444444444444</v>
      </c>
      <c r="C283" s="6">
        <f t="shared" si="233"/>
        <v>4.6666666666666563</v>
      </c>
      <c r="D283" s="7">
        <f t="shared" si="280"/>
        <v>16</v>
      </c>
      <c r="E283" s="7">
        <f t="shared" si="281"/>
        <v>9</v>
      </c>
      <c r="F283" s="7">
        <f t="shared" si="282"/>
        <v>2022</v>
      </c>
      <c r="G283" s="12"/>
      <c r="H283" s="101">
        <f t="shared" si="234"/>
        <v>58.207463863760644</v>
      </c>
      <c r="I283" s="102">
        <f t="shared" si="235"/>
        <v>58.217934551814693</v>
      </c>
      <c r="J283" s="101">
        <f t="shared" si="236"/>
        <v>66.437690307499338</v>
      </c>
      <c r="K283" s="101">
        <f t="shared" si="237"/>
        <v>203.37689275510525</v>
      </c>
      <c r="L283" s="11">
        <f t="shared" si="238"/>
        <v>2459838.6944444445</v>
      </c>
      <c r="M283" s="108">
        <f t="shared" si="239"/>
        <v>0.227068978629555</v>
      </c>
      <c r="N283" s="11">
        <f t="shared" si="240"/>
        <v>74.852057704236358</v>
      </c>
      <c r="O283" s="5">
        <f t="shared" si="241"/>
        <v>0.16478351633389821</v>
      </c>
      <c r="P283" s="11">
        <f t="shared" si="242"/>
        <v>17787.114308593929</v>
      </c>
      <c r="Q283" s="6">
        <f t="shared" si="243"/>
        <v>2.3042253763576546</v>
      </c>
      <c r="R283" s="13">
        <f t="shared" si="244"/>
        <v>4.3946585279292636</v>
      </c>
      <c r="S283" s="13">
        <f t="shared" si="245"/>
        <v>4.2620602266905925</v>
      </c>
      <c r="T283" s="13">
        <f t="shared" si="246"/>
        <v>0.23491140264176083</v>
      </c>
      <c r="U283" s="13">
        <f t="shared" si="247"/>
        <v>0.31955849982530188</v>
      </c>
      <c r="V283" s="13">
        <f t="shared" si="248"/>
        <v>-8.2892090507394247</v>
      </c>
      <c r="W283" s="8">
        <f t="shared" si="249"/>
        <v>402.32402644803153</v>
      </c>
      <c r="X283" s="13">
        <f t="shared" si="250"/>
        <v>1.1215997323371918</v>
      </c>
      <c r="Y283" s="11">
        <f t="shared" si="251"/>
        <v>64.262930965923886</v>
      </c>
      <c r="Z283" s="13">
        <f t="shared" si="252"/>
        <v>3.0157033445087685E-2</v>
      </c>
      <c r="AA283" s="13">
        <f t="shared" si="253"/>
        <v>0.43404452462864823</v>
      </c>
      <c r="AB283" s="13">
        <f t="shared" si="254"/>
        <v>0.90038668339663941</v>
      </c>
      <c r="AC283" s="13">
        <f t="shared" si="255"/>
        <v>3.015246261735061E-2</v>
      </c>
      <c r="AD283" s="13">
        <f t="shared" si="256"/>
        <v>0.81411449300348215</v>
      </c>
      <c r="AE283" s="13">
        <f t="shared" si="257"/>
        <v>0.38577576767025445</v>
      </c>
      <c r="AF283" s="13">
        <f t="shared" si="258"/>
        <v>0.92259257371736192</v>
      </c>
      <c r="AG283" s="11">
        <f t="shared" si="259"/>
        <v>22.691909312449273</v>
      </c>
      <c r="AH283" s="13">
        <f t="shared" si="260"/>
        <v>4.1290483698007749</v>
      </c>
      <c r="AI283" s="11">
        <f t="shared" si="261"/>
        <v>12.916332157224737</v>
      </c>
      <c r="AJ283" s="6">
        <f t="shared" si="262"/>
        <v>0.91980739031856784</v>
      </c>
      <c r="AK283" s="13">
        <f t="shared" si="263"/>
        <v>58.684514318786157</v>
      </c>
      <c r="AL283" s="6">
        <f t="shared" si="264"/>
        <v>0.47705045502551496</v>
      </c>
      <c r="AM283" s="6">
        <f t="shared" si="265"/>
        <v>58.207463863760644</v>
      </c>
      <c r="AN283" s="11">
        <f t="shared" si="266"/>
        <v>175.12450700744375</v>
      </c>
      <c r="AO283" s="6">
        <f t="shared" si="267"/>
        <v>173.31879954606214</v>
      </c>
      <c r="AP283" s="6">
        <f t="shared" si="268"/>
        <v>109.04687006195793</v>
      </c>
      <c r="AQ283" s="8">
        <f t="shared" si="269"/>
        <v>70.806845951677317</v>
      </c>
      <c r="AR283" s="109">
        <f t="shared" si="270"/>
        <v>0.22352796253527776</v>
      </c>
      <c r="AS283" s="109">
        <f t="shared" si="271"/>
        <v>0.51711472565667127</v>
      </c>
      <c r="AT283" s="109">
        <f t="shared" si="272"/>
        <v>23.376892755105246</v>
      </c>
      <c r="AU283" s="10">
        <f t="shared" si="273"/>
        <v>397265.51383829274</v>
      </c>
      <c r="AV283" s="8">
        <f t="shared" si="274"/>
        <v>30.078882817458169</v>
      </c>
      <c r="AW283" s="12"/>
      <c r="AX283" s="110">
        <f t="shared" si="275"/>
        <v>203.4</v>
      </c>
      <c r="AY283" s="111">
        <f t="shared" si="276"/>
        <v>0</v>
      </c>
      <c r="AZ283" s="12"/>
      <c r="BA283" s="14">
        <f t="shared" si="283"/>
        <v>58.2</v>
      </c>
      <c r="BB283" s="112">
        <f t="shared" si="277"/>
        <v>0</v>
      </c>
      <c r="BC283" s="112">
        <f t="shared" si="278"/>
        <v>0</v>
      </c>
      <c r="BD283" s="12"/>
      <c r="BE283" s="111">
        <f t="shared" si="279"/>
        <v>0</v>
      </c>
      <c r="BF283" s="12"/>
    </row>
    <row r="284" spans="1:58">
      <c r="A284">
        <f t="shared" si="232"/>
        <v>4</v>
      </c>
      <c r="B284" s="106">
        <v>0.195138888888889</v>
      </c>
      <c r="C284" s="6">
        <f t="shared" si="233"/>
        <v>4.6833333333333362</v>
      </c>
      <c r="D284" s="7">
        <f t="shared" si="280"/>
        <v>16</v>
      </c>
      <c r="E284" s="7">
        <f t="shared" si="281"/>
        <v>9</v>
      </c>
      <c r="F284" s="7">
        <f t="shared" si="282"/>
        <v>2022</v>
      </c>
      <c r="G284" s="12"/>
      <c r="H284" s="101">
        <f t="shared" si="234"/>
        <v>58.149871546622919</v>
      </c>
      <c r="I284" s="102">
        <f t="shared" si="235"/>
        <v>58.160365759098376</v>
      </c>
      <c r="J284" s="101">
        <f t="shared" si="236"/>
        <v>66.431261562203332</v>
      </c>
      <c r="K284" s="101">
        <f t="shared" si="237"/>
        <v>203.79164073082825</v>
      </c>
      <c r="L284" s="11">
        <f t="shared" si="238"/>
        <v>2459838.6951388889</v>
      </c>
      <c r="M284" s="108">
        <f t="shared" si="239"/>
        <v>0.22706899764240654</v>
      </c>
      <c r="N284" s="11">
        <f t="shared" si="240"/>
        <v>75.102742166724056</v>
      </c>
      <c r="O284" s="5">
        <f t="shared" si="241"/>
        <v>0.16480893376382255</v>
      </c>
      <c r="P284" s="11">
        <f t="shared" si="242"/>
        <v>17784.703213066492</v>
      </c>
      <c r="Q284" s="6">
        <f t="shared" si="243"/>
        <v>2.3043837285311581</v>
      </c>
      <c r="R284" s="13">
        <f t="shared" si="244"/>
        <v>4.3946704737409616</v>
      </c>
      <c r="S284" s="13">
        <f t="shared" si="245"/>
        <v>4.2622079827302244</v>
      </c>
      <c r="T284" s="13">
        <f t="shared" si="246"/>
        <v>0.23507174688181345</v>
      </c>
      <c r="U284" s="13">
        <f t="shared" si="247"/>
        <v>0.31970771605819831</v>
      </c>
      <c r="V284" s="13">
        <f t="shared" si="248"/>
        <v>-8.2893442185786359</v>
      </c>
      <c r="W284" s="8">
        <f t="shared" si="249"/>
        <v>402.28646690205414</v>
      </c>
      <c r="X284" s="13">
        <f t="shared" si="250"/>
        <v>1.121747745438457</v>
      </c>
      <c r="Y284" s="11">
        <f t="shared" si="251"/>
        <v>64.271411491939034</v>
      </c>
      <c r="Z284" s="13">
        <f t="shared" si="252"/>
        <v>3.0169570516986093E-2</v>
      </c>
      <c r="AA284" s="13">
        <f t="shared" si="253"/>
        <v>0.43391108671188389</v>
      </c>
      <c r="AB284" s="13">
        <f t="shared" si="254"/>
        <v>0.90045057719250288</v>
      </c>
      <c r="AC284" s="13">
        <f t="shared" si="255"/>
        <v>3.0164993986411957E-2</v>
      </c>
      <c r="AD284" s="13">
        <f t="shared" si="256"/>
        <v>0.81416813162095514</v>
      </c>
      <c r="AE284" s="13">
        <f t="shared" si="257"/>
        <v>0.38581267770947436</v>
      </c>
      <c r="AF284" s="13">
        <f t="shared" si="258"/>
        <v>0.9225771391697527</v>
      </c>
      <c r="AG284" s="11">
        <f t="shared" si="259"/>
        <v>22.694201556305121</v>
      </c>
      <c r="AH284" s="13">
        <f t="shared" si="260"/>
        <v>4.1296403591168156</v>
      </c>
      <c r="AI284" s="11">
        <f t="shared" si="261"/>
        <v>13.158136779971819</v>
      </c>
      <c r="AJ284" s="6">
        <f t="shared" si="262"/>
        <v>0.91980091633537664</v>
      </c>
      <c r="AK284" s="13">
        <f t="shared" si="263"/>
        <v>58.627696020025247</v>
      </c>
      <c r="AL284" s="6">
        <f t="shared" si="264"/>
        <v>0.47782447340233142</v>
      </c>
      <c r="AM284" s="6">
        <f t="shared" si="265"/>
        <v>58.149871546622919</v>
      </c>
      <c r="AN284" s="11">
        <f t="shared" si="266"/>
        <v>175.12519148473984</v>
      </c>
      <c r="AO284" s="6">
        <f t="shared" si="267"/>
        <v>173.31947650684251</v>
      </c>
      <c r="AP284" s="6">
        <f t="shared" si="268"/>
        <v>109.0390629884332</v>
      </c>
      <c r="AQ284" s="8">
        <f t="shared" si="269"/>
        <v>70.814646145233795</v>
      </c>
      <c r="AR284" s="109">
        <f t="shared" si="270"/>
        <v>0.22763946279800773</v>
      </c>
      <c r="AS284" s="109">
        <f t="shared" si="271"/>
        <v>0.51633176398725955</v>
      </c>
      <c r="AT284" s="109">
        <f t="shared" si="272"/>
        <v>23.791640730828249</v>
      </c>
      <c r="AU284" s="10">
        <f t="shared" si="273"/>
        <v>397268.35825431667</v>
      </c>
      <c r="AV284" s="8">
        <f t="shared" si="274"/>
        <v>30.078667465573112</v>
      </c>
      <c r="AW284" s="12"/>
      <c r="AX284" s="110">
        <f t="shared" si="275"/>
        <v>203.8</v>
      </c>
      <c r="AY284" s="111">
        <f t="shared" si="276"/>
        <v>0</v>
      </c>
      <c r="AZ284" s="12"/>
      <c r="BA284" s="14">
        <f t="shared" si="283"/>
        <v>58.2</v>
      </c>
      <c r="BB284" s="112">
        <f t="shared" si="277"/>
        <v>0</v>
      </c>
      <c r="BC284" s="112">
        <f t="shared" si="278"/>
        <v>0</v>
      </c>
      <c r="BD284" s="12"/>
      <c r="BE284" s="111">
        <f t="shared" si="279"/>
        <v>0</v>
      </c>
      <c r="BF284" s="12"/>
    </row>
    <row r="285" spans="1:58">
      <c r="A285">
        <f t="shared" si="232"/>
        <v>4</v>
      </c>
      <c r="B285" s="106">
        <v>0.195833333333333</v>
      </c>
      <c r="C285" s="6">
        <f t="shared" si="233"/>
        <v>4.6999999999999922</v>
      </c>
      <c r="D285" s="7">
        <f t="shared" si="280"/>
        <v>16</v>
      </c>
      <c r="E285" s="7">
        <f t="shared" si="281"/>
        <v>9</v>
      </c>
      <c r="F285" s="7">
        <f t="shared" si="282"/>
        <v>2022</v>
      </c>
      <c r="G285" s="12"/>
      <c r="H285" s="101">
        <f t="shared" si="234"/>
        <v>58.09128726894869</v>
      </c>
      <c r="I285" s="102">
        <f t="shared" si="235"/>
        <v>58.101805440807226</v>
      </c>
      <c r="J285" s="101">
        <f t="shared" si="236"/>
        <v>66.424832612540285</v>
      </c>
      <c r="K285" s="101">
        <f t="shared" si="237"/>
        <v>204.20520174461427</v>
      </c>
      <c r="L285" s="11">
        <f t="shared" si="238"/>
        <v>2459838.6958333333</v>
      </c>
      <c r="M285" s="108">
        <f t="shared" si="239"/>
        <v>0.22706901665525811</v>
      </c>
      <c r="N285" s="11">
        <f t="shared" si="240"/>
        <v>75.353426629211754</v>
      </c>
      <c r="O285" s="5">
        <f t="shared" si="241"/>
        <v>0.16483435119380374</v>
      </c>
      <c r="P285" s="11">
        <f t="shared" si="242"/>
        <v>17782.291683525167</v>
      </c>
      <c r="Q285" s="6">
        <f t="shared" si="243"/>
        <v>2.3045420807050188</v>
      </c>
      <c r="R285" s="13">
        <f t="shared" si="244"/>
        <v>4.3946824195526597</v>
      </c>
      <c r="S285" s="13">
        <f t="shared" si="245"/>
        <v>4.2623557387702142</v>
      </c>
      <c r="T285" s="13">
        <f t="shared" si="246"/>
        <v>0.2352320911218661</v>
      </c>
      <c r="U285" s="13">
        <f t="shared" si="247"/>
        <v>0.31985693009423427</v>
      </c>
      <c r="V285" s="13">
        <f t="shared" si="248"/>
        <v>-8.289479386418563</v>
      </c>
      <c r="W285" s="8">
        <f t="shared" si="249"/>
        <v>402.24890193654068</v>
      </c>
      <c r="X285" s="13">
        <f t="shared" si="250"/>
        <v>1.1218957564359207</v>
      </c>
      <c r="Y285" s="11">
        <f t="shared" si="251"/>
        <v>64.279891897415212</v>
      </c>
      <c r="Z285" s="13">
        <f t="shared" si="252"/>
        <v>3.0182106747048892E-2</v>
      </c>
      <c r="AA285" s="13">
        <f t="shared" si="253"/>
        <v>0.43377764122722828</v>
      </c>
      <c r="AB285" s="13">
        <f t="shared" si="254"/>
        <v>0.90051445018158027</v>
      </c>
      <c r="AC285" s="13">
        <f t="shared" si="255"/>
        <v>3.0177524509279827E-2</v>
      </c>
      <c r="AD285" s="13">
        <f t="shared" si="256"/>
        <v>0.8142217514847071</v>
      </c>
      <c r="AE285" s="13">
        <f t="shared" si="257"/>
        <v>0.38584957869682585</v>
      </c>
      <c r="AF285" s="13">
        <f t="shared" si="258"/>
        <v>0.92256170667304527</v>
      </c>
      <c r="AG285" s="11">
        <f t="shared" si="259"/>
        <v>22.696493276345148</v>
      </c>
      <c r="AH285" s="13">
        <f t="shared" si="260"/>
        <v>4.1302323593721306</v>
      </c>
      <c r="AI285" s="11">
        <f t="shared" si="261"/>
        <v>13.399941238629793</v>
      </c>
      <c r="AJ285" s="6">
        <f t="shared" si="262"/>
        <v>0.91979444355325701</v>
      </c>
      <c r="AK285" s="13">
        <f t="shared" si="263"/>
        <v>58.569898663543654</v>
      </c>
      <c r="AL285" s="6">
        <f t="shared" si="264"/>
        <v>0.47861139459496321</v>
      </c>
      <c r="AM285" s="6">
        <f t="shared" si="265"/>
        <v>58.09128726894869</v>
      </c>
      <c r="AN285" s="11">
        <f t="shared" si="266"/>
        <v>175.12587596203412</v>
      </c>
      <c r="AO285" s="6">
        <f t="shared" si="267"/>
        <v>173.32015346787347</v>
      </c>
      <c r="AP285" s="6">
        <f t="shared" si="268"/>
        <v>109.03125603926273</v>
      </c>
      <c r="AQ285" s="8">
        <f t="shared" si="269"/>
        <v>70.822446217262765</v>
      </c>
      <c r="AR285" s="109">
        <f t="shared" si="270"/>
        <v>0.2317469058351504</v>
      </c>
      <c r="AS285" s="109">
        <f t="shared" si="271"/>
        <v>0.5155350676155277</v>
      </c>
      <c r="AT285" s="109">
        <f t="shared" si="272"/>
        <v>24.205201744614271</v>
      </c>
      <c r="AU285" s="10">
        <f t="shared" si="273"/>
        <v>397271.20221115358</v>
      </c>
      <c r="AV285" s="8">
        <f t="shared" si="274"/>
        <v>30.078452151536094</v>
      </c>
      <c r="AW285" s="12"/>
      <c r="AX285" s="110">
        <f t="shared" si="275"/>
        <v>204.2</v>
      </c>
      <c r="AY285" s="111">
        <f t="shared" si="276"/>
        <v>0</v>
      </c>
      <c r="AZ285" s="12"/>
      <c r="BA285" s="14">
        <f t="shared" si="283"/>
        <v>58.1</v>
      </c>
      <c r="BB285" s="112">
        <f t="shared" si="277"/>
        <v>0</v>
      </c>
      <c r="BC285" s="112">
        <f t="shared" si="278"/>
        <v>0</v>
      </c>
      <c r="BD285" s="12"/>
      <c r="BE285" s="111">
        <f t="shared" si="279"/>
        <v>0</v>
      </c>
      <c r="BF285" s="12"/>
    </row>
    <row r="286" spans="1:58">
      <c r="A286">
        <f t="shared" si="232"/>
        <v>4</v>
      </c>
      <c r="B286" s="106">
        <v>0.196527777777778</v>
      </c>
      <c r="C286" s="6">
        <f t="shared" si="233"/>
        <v>4.7166666666666721</v>
      </c>
      <c r="D286" s="7">
        <f t="shared" si="280"/>
        <v>16</v>
      </c>
      <c r="E286" s="7">
        <f t="shared" si="281"/>
        <v>9</v>
      </c>
      <c r="F286" s="7">
        <f t="shared" si="282"/>
        <v>2022</v>
      </c>
      <c r="G286" s="12"/>
      <c r="H286" s="101">
        <f t="shared" si="234"/>
        <v>58.031717041713776</v>
      </c>
      <c r="I286" s="102">
        <f t="shared" si="235"/>
        <v>58.042259607088631</v>
      </c>
      <c r="J286" s="101">
        <f t="shared" si="236"/>
        <v>66.418403458655902</v>
      </c>
      <c r="K286" s="101">
        <f t="shared" si="237"/>
        <v>204.6175625450868</v>
      </c>
      <c r="L286" s="11">
        <f t="shared" si="238"/>
        <v>2459838.6965277777</v>
      </c>
      <c r="M286" s="108">
        <f t="shared" si="239"/>
        <v>0.22706903566810965</v>
      </c>
      <c r="N286" s="11">
        <f t="shared" si="240"/>
        <v>75.604111091699451</v>
      </c>
      <c r="O286" s="5">
        <f t="shared" si="241"/>
        <v>0.16485976862372809</v>
      </c>
      <c r="P286" s="11">
        <f t="shared" si="242"/>
        <v>17779.879720081943</v>
      </c>
      <c r="Q286" s="6">
        <f t="shared" si="243"/>
        <v>2.3047004328788798</v>
      </c>
      <c r="R286" s="13">
        <f t="shared" si="244"/>
        <v>4.3946943653643578</v>
      </c>
      <c r="S286" s="13">
        <f t="shared" si="245"/>
        <v>4.2625034948102032</v>
      </c>
      <c r="T286" s="13">
        <f t="shared" si="246"/>
        <v>0.23539243536156157</v>
      </c>
      <c r="U286" s="13">
        <f t="shared" si="247"/>
        <v>0.32000614193353549</v>
      </c>
      <c r="V286" s="13">
        <f t="shared" si="248"/>
        <v>-8.2896145542588453</v>
      </c>
      <c r="W286" s="8">
        <f t="shared" si="249"/>
        <v>402.21133155254466</v>
      </c>
      <c r="X286" s="13">
        <f t="shared" si="250"/>
        <v>1.1220437653294115</v>
      </c>
      <c r="Y286" s="11">
        <f t="shared" si="251"/>
        <v>64.288372182342641</v>
      </c>
      <c r="Z286" s="13">
        <f t="shared" si="252"/>
        <v>3.0194642135036486E-2</v>
      </c>
      <c r="AA286" s="13">
        <f t="shared" si="253"/>
        <v>0.43364418817823897</v>
      </c>
      <c r="AB286" s="13">
        <f t="shared" si="254"/>
        <v>0.90057830236326475</v>
      </c>
      <c r="AC286" s="13">
        <f t="shared" si="255"/>
        <v>3.0190054185713716E-2</v>
      </c>
      <c r="AD286" s="13">
        <f t="shared" si="256"/>
        <v>0.8142753525942763</v>
      </c>
      <c r="AE286" s="13">
        <f t="shared" si="257"/>
        <v>0.38588647063184695</v>
      </c>
      <c r="AF286" s="13">
        <f t="shared" si="258"/>
        <v>0.92254627622862184</v>
      </c>
      <c r="AG286" s="11">
        <f t="shared" si="259"/>
        <v>22.698784472518042</v>
      </c>
      <c r="AH286" s="13">
        <f t="shared" si="260"/>
        <v>4.130824370563638</v>
      </c>
      <c r="AI286" s="11">
        <f t="shared" si="261"/>
        <v>13.64174553324488</v>
      </c>
      <c r="AJ286" s="6">
        <f t="shared" si="262"/>
        <v>0.91978797197235662</v>
      </c>
      <c r="AK286" s="13">
        <f t="shared" si="263"/>
        <v>58.511128153859374</v>
      </c>
      <c r="AL286" s="6">
        <f t="shared" si="264"/>
        <v>0.47941111214559862</v>
      </c>
      <c r="AM286" s="6">
        <f t="shared" si="265"/>
        <v>58.031717041713776</v>
      </c>
      <c r="AN286" s="11">
        <f t="shared" si="266"/>
        <v>175.12656043932839</v>
      </c>
      <c r="AO286" s="6">
        <f t="shared" si="267"/>
        <v>173.32083042915687</v>
      </c>
      <c r="AP286" s="6">
        <f t="shared" si="268"/>
        <v>109.02344921446152</v>
      </c>
      <c r="AQ286" s="8">
        <f t="shared" si="269"/>
        <v>70.830246167749237</v>
      </c>
      <c r="AR286" s="109">
        <f t="shared" si="270"/>
        <v>0.23585021849909424</v>
      </c>
      <c r="AS286" s="109">
        <f t="shared" si="271"/>
        <v>0.51472465024953173</v>
      </c>
      <c r="AT286" s="109">
        <f t="shared" si="272"/>
        <v>24.617562545086798</v>
      </c>
      <c r="AU286" s="10">
        <f t="shared" si="273"/>
        <v>397274.04570871068</v>
      </c>
      <c r="AV286" s="8">
        <f t="shared" si="274"/>
        <v>30.078236875352587</v>
      </c>
      <c r="AW286" s="12"/>
      <c r="AX286" s="110">
        <f t="shared" si="275"/>
        <v>204.6</v>
      </c>
      <c r="AY286" s="111">
        <f t="shared" si="276"/>
        <v>0</v>
      </c>
      <c r="AZ286" s="12"/>
      <c r="BA286" s="14">
        <f t="shared" si="283"/>
        <v>58</v>
      </c>
      <c r="BB286" s="112">
        <f t="shared" si="277"/>
        <v>0</v>
      </c>
      <c r="BC286" s="112">
        <f t="shared" si="278"/>
        <v>0</v>
      </c>
      <c r="BD286" s="12"/>
      <c r="BE286" s="111">
        <f t="shared" si="279"/>
        <v>0</v>
      </c>
      <c r="BF286" s="12"/>
    </row>
    <row r="287" spans="1:58">
      <c r="A287">
        <f t="shared" si="232"/>
        <v>4</v>
      </c>
      <c r="B287" s="106">
        <v>0.19722222222222199</v>
      </c>
      <c r="C287" s="6">
        <f t="shared" si="233"/>
        <v>4.7333333333333281</v>
      </c>
      <c r="D287" s="7">
        <f t="shared" si="280"/>
        <v>16</v>
      </c>
      <c r="E287" s="7">
        <f t="shared" si="281"/>
        <v>9</v>
      </c>
      <c r="F287" s="7">
        <f t="shared" si="282"/>
        <v>2022</v>
      </c>
      <c r="G287" s="12"/>
      <c r="H287" s="101">
        <f t="shared" si="234"/>
        <v>57.971166931589217</v>
      </c>
      <c r="I287" s="102">
        <f t="shared" si="235"/>
        <v>57.981734323786817</v>
      </c>
      <c r="J287" s="101">
        <f t="shared" si="236"/>
        <v>66.411974100629777</v>
      </c>
      <c r="K287" s="101">
        <f t="shared" si="237"/>
        <v>205.02871029367702</v>
      </c>
      <c r="L287" s="11">
        <f t="shared" si="238"/>
        <v>2459838.6972222221</v>
      </c>
      <c r="M287" s="108">
        <f t="shared" si="239"/>
        <v>0.22706905468096122</v>
      </c>
      <c r="N287" s="11">
        <f t="shared" si="240"/>
        <v>75.854795553721488</v>
      </c>
      <c r="O287" s="5">
        <f t="shared" si="241"/>
        <v>0.16488518605370928</v>
      </c>
      <c r="P287" s="11">
        <f t="shared" si="242"/>
        <v>17777.467322842855</v>
      </c>
      <c r="Q287" s="6">
        <f t="shared" si="243"/>
        <v>2.3048587850527404</v>
      </c>
      <c r="R287" s="13">
        <f t="shared" si="244"/>
        <v>4.3947063111760567</v>
      </c>
      <c r="S287" s="13">
        <f t="shared" si="245"/>
        <v>4.2626512508501921</v>
      </c>
      <c r="T287" s="13">
        <f t="shared" si="246"/>
        <v>0.23555277960197135</v>
      </c>
      <c r="U287" s="13">
        <f t="shared" si="247"/>
        <v>0.32015535157763264</v>
      </c>
      <c r="V287" s="13">
        <f t="shared" si="248"/>
        <v>-8.2897497220984135</v>
      </c>
      <c r="W287" s="8">
        <f t="shared" si="249"/>
        <v>402.17375575134099</v>
      </c>
      <c r="X287" s="13">
        <f t="shared" si="250"/>
        <v>1.122191772120158</v>
      </c>
      <c r="Y287" s="11">
        <f t="shared" si="251"/>
        <v>64.296852346791695</v>
      </c>
      <c r="Z287" s="13">
        <f t="shared" si="252"/>
        <v>3.0207176680830131E-2</v>
      </c>
      <c r="AA287" s="13">
        <f t="shared" si="253"/>
        <v>0.43351072756721121</v>
      </c>
      <c r="AB287" s="13">
        <f t="shared" si="254"/>
        <v>0.90064213373755364</v>
      </c>
      <c r="AC287" s="13">
        <f t="shared" si="255"/>
        <v>3.0202583015593927E-2</v>
      </c>
      <c r="AD287" s="13">
        <f t="shared" si="256"/>
        <v>0.81432893494970826</v>
      </c>
      <c r="AE287" s="13">
        <f t="shared" si="257"/>
        <v>0.38592335351442664</v>
      </c>
      <c r="AF287" s="13">
        <f t="shared" si="258"/>
        <v>0.9225308478377181</v>
      </c>
      <c r="AG287" s="11">
        <f t="shared" si="259"/>
        <v>22.701075144794277</v>
      </c>
      <c r="AH287" s="13">
        <f t="shared" si="260"/>
        <v>4.131416392693855</v>
      </c>
      <c r="AI287" s="11">
        <f t="shared" si="261"/>
        <v>13.883549663313666</v>
      </c>
      <c r="AJ287" s="6">
        <f t="shared" si="262"/>
        <v>0.91978150159280692</v>
      </c>
      <c r="AK287" s="13">
        <f t="shared" si="263"/>
        <v>58.451390450147009</v>
      </c>
      <c r="AL287" s="6">
        <f t="shared" si="264"/>
        <v>0.48022351855779188</v>
      </c>
      <c r="AM287" s="6">
        <f t="shared" si="265"/>
        <v>57.971166931589217</v>
      </c>
      <c r="AN287" s="11">
        <f t="shared" si="266"/>
        <v>175.12724491662448</v>
      </c>
      <c r="AO287" s="6">
        <f t="shared" si="267"/>
        <v>173.32150739069448</v>
      </c>
      <c r="AP287" s="6">
        <f t="shared" si="268"/>
        <v>109.01564251396424</v>
      </c>
      <c r="AQ287" s="8">
        <f t="shared" si="269"/>
        <v>70.838045996758481</v>
      </c>
      <c r="AR287" s="109">
        <f t="shared" si="270"/>
        <v>0.23994932770672503</v>
      </c>
      <c r="AS287" s="109">
        <f t="shared" si="271"/>
        <v>0.51390052584330159</v>
      </c>
      <c r="AT287" s="109">
        <f t="shared" si="272"/>
        <v>25.028710293677022</v>
      </c>
      <c r="AU287" s="10">
        <f t="shared" si="273"/>
        <v>397276.88874690182</v>
      </c>
      <c r="AV287" s="8">
        <f t="shared" si="274"/>
        <v>30.078021637027543</v>
      </c>
      <c r="AW287" s="12"/>
      <c r="AX287" s="110">
        <f t="shared" si="275"/>
        <v>205</v>
      </c>
      <c r="AY287" s="111">
        <f t="shared" si="276"/>
        <v>0</v>
      </c>
      <c r="AZ287" s="12"/>
      <c r="BA287" s="14">
        <f t="shared" si="283"/>
        <v>58</v>
      </c>
      <c r="BB287" s="112">
        <f t="shared" si="277"/>
        <v>0</v>
      </c>
      <c r="BC287" s="112">
        <f t="shared" si="278"/>
        <v>0</v>
      </c>
      <c r="BD287" s="12"/>
      <c r="BE287" s="111">
        <f t="shared" si="279"/>
        <v>0</v>
      </c>
      <c r="BF287" s="12"/>
    </row>
    <row r="288" spans="1:58">
      <c r="A288">
        <f t="shared" si="232"/>
        <v>4</v>
      </c>
      <c r="B288" s="106">
        <v>0.19791666666666699</v>
      </c>
      <c r="C288" s="6">
        <f t="shared" si="233"/>
        <v>4.750000000000008</v>
      </c>
      <c r="D288" s="7">
        <f t="shared" si="280"/>
        <v>16</v>
      </c>
      <c r="E288" s="7">
        <f t="shared" si="281"/>
        <v>9</v>
      </c>
      <c r="F288" s="7">
        <f t="shared" si="282"/>
        <v>2022</v>
      </c>
      <c r="G288" s="12"/>
      <c r="H288" s="101">
        <f t="shared" si="234"/>
        <v>57.909643058001421</v>
      </c>
      <c r="I288" s="102">
        <f t="shared" si="235"/>
        <v>57.920235709503963</v>
      </c>
      <c r="J288" s="101">
        <f t="shared" si="236"/>
        <v>66.405544538604516</v>
      </c>
      <c r="K288" s="101">
        <f t="shared" si="237"/>
        <v>205.43863256733852</v>
      </c>
      <c r="L288" s="11">
        <f t="shared" si="238"/>
        <v>2459838.6979166665</v>
      </c>
      <c r="M288" s="108">
        <f t="shared" si="239"/>
        <v>0.22706907369381277</v>
      </c>
      <c r="N288" s="11">
        <f t="shared" si="240"/>
        <v>76.105480016209185</v>
      </c>
      <c r="O288" s="5">
        <f t="shared" si="241"/>
        <v>0.16491060348363362</v>
      </c>
      <c r="P288" s="11">
        <f t="shared" si="242"/>
        <v>17775.054491920662</v>
      </c>
      <c r="Q288" s="6">
        <f t="shared" si="243"/>
        <v>2.305017137226244</v>
      </c>
      <c r="R288" s="13">
        <f t="shared" si="244"/>
        <v>4.3947182569877548</v>
      </c>
      <c r="S288" s="13">
        <f t="shared" si="245"/>
        <v>4.2627990068898249</v>
      </c>
      <c r="T288" s="13">
        <f t="shared" si="246"/>
        <v>0.23571312384166684</v>
      </c>
      <c r="U288" s="13">
        <f t="shared" si="247"/>
        <v>0.32030455902558003</v>
      </c>
      <c r="V288" s="13">
        <f t="shared" si="248"/>
        <v>-8.2898848899379836</v>
      </c>
      <c r="W288" s="8">
        <f t="shared" si="249"/>
        <v>402.13617453365799</v>
      </c>
      <c r="X288" s="13">
        <f t="shared" si="250"/>
        <v>1.1223397768079919</v>
      </c>
      <c r="Y288" s="11">
        <f t="shared" si="251"/>
        <v>64.305332390752724</v>
      </c>
      <c r="Z288" s="13">
        <f t="shared" si="252"/>
        <v>3.021971038409741E-2</v>
      </c>
      <c r="AA288" s="13">
        <f t="shared" si="253"/>
        <v>0.43337725939770061</v>
      </c>
      <c r="AB288" s="13">
        <f t="shared" si="254"/>
        <v>0.90070594430384499</v>
      </c>
      <c r="AC288" s="13">
        <f t="shared" si="255"/>
        <v>3.0215110998587178E-2</v>
      </c>
      <c r="AD288" s="13">
        <f t="shared" si="256"/>
        <v>0.81438249855058309</v>
      </c>
      <c r="AE288" s="13">
        <f t="shared" si="257"/>
        <v>0.38596022734401991</v>
      </c>
      <c r="AF288" s="13">
        <f t="shared" si="258"/>
        <v>0.92251542150175048</v>
      </c>
      <c r="AG288" s="11">
        <f t="shared" si="259"/>
        <v>22.703365293117393</v>
      </c>
      <c r="AH288" s="13">
        <f t="shared" si="260"/>
        <v>4.1320084257597873</v>
      </c>
      <c r="AI288" s="11">
        <f t="shared" si="261"/>
        <v>14.125353629812373</v>
      </c>
      <c r="AJ288" s="6">
        <f t="shared" si="262"/>
        <v>0.91977503241475511</v>
      </c>
      <c r="AK288" s="13">
        <f t="shared" si="263"/>
        <v>58.390691563345662</v>
      </c>
      <c r="AL288" s="6">
        <f t="shared" si="264"/>
        <v>0.48104850534424021</v>
      </c>
      <c r="AM288" s="6">
        <f t="shared" si="265"/>
        <v>57.909643058001421</v>
      </c>
      <c r="AN288" s="11">
        <f t="shared" si="266"/>
        <v>175.12792939392057</v>
      </c>
      <c r="AO288" s="6">
        <f t="shared" si="267"/>
        <v>173.3221843524845</v>
      </c>
      <c r="AP288" s="6">
        <f t="shared" si="268"/>
        <v>109.0078359377821</v>
      </c>
      <c r="AQ288" s="8">
        <f t="shared" si="269"/>
        <v>70.845845704279284</v>
      </c>
      <c r="AR288" s="109">
        <f t="shared" si="270"/>
        <v>0.24404416047512237</v>
      </c>
      <c r="AS288" s="109">
        <f t="shared" si="271"/>
        <v>0.51306270859051073</v>
      </c>
      <c r="AT288" s="109">
        <f t="shared" si="272"/>
        <v>25.438632567338516</v>
      </c>
      <c r="AU288" s="10">
        <f t="shared" si="273"/>
        <v>397279.73132563417</v>
      </c>
      <c r="AV288" s="8">
        <f t="shared" si="274"/>
        <v>30.077806436566441</v>
      </c>
      <c r="AW288" s="12"/>
      <c r="AX288" s="110">
        <f t="shared" si="275"/>
        <v>205.4</v>
      </c>
      <c r="AY288" s="111">
        <f t="shared" si="276"/>
        <v>0</v>
      </c>
      <c r="AZ288" s="12"/>
      <c r="BA288" s="14">
        <f t="shared" si="283"/>
        <v>57.9</v>
      </c>
      <c r="BB288" s="112">
        <f t="shared" si="277"/>
        <v>0</v>
      </c>
      <c r="BC288" s="112">
        <f t="shared" si="278"/>
        <v>0</v>
      </c>
      <c r="BD288" s="12"/>
      <c r="BE288" s="111">
        <f t="shared" si="279"/>
        <v>0</v>
      </c>
      <c r="BF288" s="12"/>
    </row>
    <row r="289" spans="1:58">
      <c r="A289">
        <f t="shared" si="232"/>
        <v>4</v>
      </c>
      <c r="B289" s="106">
        <v>0.19861111111111099</v>
      </c>
      <c r="C289" s="6">
        <f t="shared" si="233"/>
        <v>4.7666666666666639</v>
      </c>
      <c r="D289" s="7">
        <f t="shared" si="280"/>
        <v>16</v>
      </c>
      <c r="E289" s="7">
        <f t="shared" si="281"/>
        <v>9</v>
      </c>
      <c r="F289" s="7">
        <f t="shared" si="282"/>
        <v>2022</v>
      </c>
      <c r="G289" s="12"/>
      <c r="H289" s="101">
        <f t="shared" si="234"/>
        <v>57.847151591601218</v>
      </c>
      <c r="I289" s="102">
        <f t="shared" si="235"/>
        <v>57.857769934069587</v>
      </c>
      <c r="J289" s="101">
        <f t="shared" si="236"/>
        <v>66.399114772660582</v>
      </c>
      <c r="K289" s="101">
        <f t="shared" si="237"/>
        <v>205.84731735259032</v>
      </c>
      <c r="L289" s="11">
        <f t="shared" si="238"/>
        <v>2459838.6986111109</v>
      </c>
      <c r="M289" s="108">
        <f t="shared" si="239"/>
        <v>0.22706909270666434</v>
      </c>
      <c r="N289" s="11">
        <f t="shared" si="240"/>
        <v>76.356164478696883</v>
      </c>
      <c r="O289" s="5">
        <f t="shared" si="241"/>
        <v>0.16493602091361481</v>
      </c>
      <c r="P289" s="11">
        <f t="shared" si="242"/>
        <v>17772.641227411244</v>
      </c>
      <c r="Q289" s="6">
        <f t="shared" si="243"/>
        <v>2.3051754894001051</v>
      </c>
      <c r="R289" s="13">
        <f t="shared" si="244"/>
        <v>4.3947302027994528</v>
      </c>
      <c r="S289" s="13">
        <f t="shared" si="245"/>
        <v>4.2629467629298139</v>
      </c>
      <c r="T289" s="13">
        <f t="shared" si="246"/>
        <v>0.23587346808171947</v>
      </c>
      <c r="U289" s="13">
        <f t="shared" si="247"/>
        <v>0.32045376427885908</v>
      </c>
      <c r="V289" s="13">
        <f t="shared" si="248"/>
        <v>-8.2900200577779088</v>
      </c>
      <c r="W289" s="8">
        <f t="shared" si="249"/>
        <v>402.09858790035452</v>
      </c>
      <c r="X289" s="13">
        <f t="shared" si="250"/>
        <v>1.1224877793940931</v>
      </c>
      <c r="Y289" s="11">
        <f t="shared" si="251"/>
        <v>64.313812314293344</v>
      </c>
      <c r="Z289" s="13">
        <f t="shared" si="252"/>
        <v>3.0232243244713415E-2</v>
      </c>
      <c r="AA289" s="13">
        <f t="shared" si="253"/>
        <v>0.43324378367204608</v>
      </c>
      <c r="AB289" s="13">
        <f t="shared" si="254"/>
        <v>0.90076973406211591</v>
      </c>
      <c r="AC289" s="13">
        <f t="shared" si="255"/>
        <v>3.0227638134567605E-2</v>
      </c>
      <c r="AD289" s="13">
        <f t="shared" si="256"/>
        <v>0.81443604339692999</v>
      </c>
      <c r="AE289" s="13">
        <f t="shared" si="257"/>
        <v>0.38599709212050209</v>
      </c>
      <c r="AF289" s="13">
        <f t="shared" si="258"/>
        <v>0.92249999722196019</v>
      </c>
      <c r="AG289" s="11">
        <f t="shared" si="259"/>
        <v>22.705654917457011</v>
      </c>
      <c r="AH289" s="13">
        <f t="shared" si="260"/>
        <v>4.1326004697637586</v>
      </c>
      <c r="AI289" s="11">
        <f t="shared" si="261"/>
        <v>14.367157432240504</v>
      </c>
      <c r="AJ289" s="6">
        <f t="shared" si="262"/>
        <v>0.91976856443830346</v>
      </c>
      <c r="AK289" s="13">
        <f t="shared" si="263"/>
        <v>58.329037554656736</v>
      </c>
      <c r="AL289" s="6">
        <f t="shared" si="264"/>
        <v>0.4818859630555159</v>
      </c>
      <c r="AM289" s="6">
        <f t="shared" si="265"/>
        <v>57.847151591601218</v>
      </c>
      <c r="AN289" s="11">
        <f t="shared" si="266"/>
        <v>175.12861387121666</v>
      </c>
      <c r="AO289" s="6">
        <f t="shared" si="267"/>
        <v>173.32286131452696</v>
      </c>
      <c r="AP289" s="6">
        <f t="shared" si="268"/>
        <v>109.00002948585092</v>
      </c>
      <c r="AQ289" s="8">
        <f t="shared" si="269"/>
        <v>70.853645290375795</v>
      </c>
      <c r="AR289" s="109">
        <f t="shared" si="270"/>
        <v>0.24813464387274239</v>
      </c>
      <c r="AS289" s="109">
        <f t="shared" si="271"/>
        <v>0.51221121293328142</v>
      </c>
      <c r="AT289" s="109">
        <f t="shared" si="272"/>
        <v>25.847317352590323</v>
      </c>
      <c r="AU289" s="10">
        <f t="shared" si="273"/>
        <v>397282.57344483456</v>
      </c>
      <c r="AV289" s="8">
        <f t="shared" si="274"/>
        <v>30.077591273973255</v>
      </c>
      <c r="AW289" s="12"/>
      <c r="AX289" s="110">
        <f t="shared" si="275"/>
        <v>205.8</v>
      </c>
      <c r="AY289" s="111">
        <f t="shared" si="276"/>
        <v>0</v>
      </c>
      <c r="AZ289" s="12"/>
      <c r="BA289" s="14">
        <f t="shared" si="283"/>
        <v>57.9</v>
      </c>
      <c r="BB289" s="112">
        <f t="shared" si="277"/>
        <v>0</v>
      </c>
      <c r="BC289" s="112">
        <f t="shared" si="278"/>
        <v>0</v>
      </c>
      <c r="BD289" s="12"/>
      <c r="BE289" s="111">
        <f t="shared" si="279"/>
        <v>0</v>
      </c>
      <c r="BF289" s="12"/>
    </row>
    <row r="290" spans="1:58">
      <c r="A290">
        <f t="shared" si="232"/>
        <v>4</v>
      </c>
      <c r="B290" s="106">
        <v>0.19930555555555601</v>
      </c>
      <c r="C290" s="6">
        <f t="shared" si="233"/>
        <v>4.7833333333333439</v>
      </c>
      <c r="D290" s="7">
        <f t="shared" si="280"/>
        <v>16</v>
      </c>
      <c r="E290" s="7">
        <f t="shared" si="281"/>
        <v>9</v>
      </c>
      <c r="F290" s="7">
        <f t="shared" si="282"/>
        <v>2022</v>
      </c>
      <c r="G290" s="12"/>
      <c r="H290" s="101">
        <f t="shared" si="234"/>
        <v>57.783698708480095</v>
      </c>
      <c r="I290" s="102">
        <f t="shared" si="235"/>
        <v>57.794343172775442</v>
      </c>
      <c r="J290" s="101">
        <f t="shared" si="236"/>
        <v>66.392684798642222</v>
      </c>
      <c r="K290" s="101">
        <f t="shared" si="237"/>
        <v>206.25475332050956</v>
      </c>
      <c r="L290" s="11">
        <f t="shared" si="238"/>
        <v>2459838.6993055558</v>
      </c>
      <c r="M290" s="108">
        <f t="shared" si="239"/>
        <v>0.22706911171952862</v>
      </c>
      <c r="N290" s="11">
        <f t="shared" si="240"/>
        <v>76.606849109288305</v>
      </c>
      <c r="O290" s="5">
        <f t="shared" si="241"/>
        <v>0.16496143836053534</v>
      </c>
      <c r="P290" s="11">
        <f t="shared" si="242"/>
        <v>17770.227527809329</v>
      </c>
      <c r="Q290" s="6">
        <f t="shared" si="243"/>
        <v>2.3053338416800417</v>
      </c>
      <c r="R290" s="13">
        <f t="shared" si="244"/>
        <v>4.3947421486191418</v>
      </c>
      <c r="S290" s="13">
        <f t="shared" si="245"/>
        <v>4.2630945190687362</v>
      </c>
      <c r="T290" s="13">
        <f t="shared" si="246"/>
        <v>0.2360338124292766</v>
      </c>
      <c r="U290" s="13">
        <f t="shared" si="247"/>
        <v>0.32060296743763522</v>
      </c>
      <c r="V290" s="13">
        <f t="shared" si="248"/>
        <v>-8.2901552257081956</v>
      </c>
      <c r="W290" s="8">
        <f t="shared" si="249"/>
        <v>402.06099582735442</v>
      </c>
      <c r="X290" s="13">
        <f t="shared" si="250"/>
        <v>1.1226357799772391</v>
      </c>
      <c r="Y290" s="11">
        <f t="shared" si="251"/>
        <v>64.322292123073083</v>
      </c>
      <c r="Z290" s="13">
        <f t="shared" si="252"/>
        <v>3.0244775270841479E-2</v>
      </c>
      <c r="AA290" s="13">
        <f t="shared" si="253"/>
        <v>0.43311030030455788</v>
      </c>
      <c r="AB290" s="13">
        <f t="shared" si="254"/>
        <v>0.90083350305438781</v>
      </c>
      <c r="AC290" s="13">
        <f t="shared" si="255"/>
        <v>3.0240164431693806E-2</v>
      </c>
      <c r="AD290" s="13">
        <f t="shared" si="256"/>
        <v>0.8144895695240586</v>
      </c>
      <c r="AE290" s="13">
        <f t="shared" si="257"/>
        <v>0.38603394786807188</v>
      </c>
      <c r="AF290" s="13">
        <f t="shared" si="258"/>
        <v>0.92248457498940917</v>
      </c>
      <c r="AG290" s="11">
        <f t="shared" si="259"/>
        <v>22.7079440192935</v>
      </c>
      <c r="AH290" s="13">
        <f t="shared" si="260"/>
        <v>4.1331925250984982</v>
      </c>
      <c r="AI290" s="11">
        <f t="shared" si="261"/>
        <v>14.608961232810834</v>
      </c>
      <c r="AJ290" s="6">
        <f t="shared" si="262"/>
        <v>0.91976209765926731</v>
      </c>
      <c r="AK290" s="13">
        <f t="shared" si="263"/>
        <v>58.266434490381556</v>
      </c>
      <c r="AL290" s="6">
        <f t="shared" si="264"/>
        <v>0.48273578190145827</v>
      </c>
      <c r="AM290" s="6">
        <f t="shared" si="265"/>
        <v>57.783698708480095</v>
      </c>
      <c r="AN290" s="11">
        <f t="shared" si="266"/>
        <v>175.12929834896931</v>
      </c>
      <c r="AO290" s="6">
        <f t="shared" si="267"/>
        <v>173.32353827727334</v>
      </c>
      <c r="AP290" s="6">
        <f t="shared" si="268"/>
        <v>108.9922231529636</v>
      </c>
      <c r="AQ290" s="8">
        <f t="shared" si="269"/>
        <v>70.861444760250507</v>
      </c>
      <c r="AR290" s="109">
        <f t="shared" si="270"/>
        <v>0.25222070779385819</v>
      </c>
      <c r="AS290" s="109">
        <f t="shared" si="271"/>
        <v>0.51134605297111835</v>
      </c>
      <c r="AT290" s="109">
        <f t="shared" si="272"/>
        <v>26.254753320509565</v>
      </c>
      <c r="AU290" s="10">
        <f t="shared" si="273"/>
        <v>397285.41510631354</v>
      </c>
      <c r="AV290" s="8">
        <f t="shared" si="274"/>
        <v>30.077376149109369</v>
      </c>
      <c r="AW290" s="12"/>
      <c r="AX290" s="110">
        <f t="shared" si="275"/>
        <v>206.3</v>
      </c>
      <c r="AY290" s="111">
        <f t="shared" si="276"/>
        <v>0</v>
      </c>
      <c r="AZ290" s="12"/>
      <c r="BA290" s="14">
        <f t="shared" si="283"/>
        <v>57.8</v>
      </c>
      <c r="BB290" s="112">
        <f t="shared" si="277"/>
        <v>0</v>
      </c>
      <c r="BC290" s="112">
        <f t="shared" si="278"/>
        <v>0</v>
      </c>
      <c r="BD290" s="12"/>
      <c r="BE290" s="111">
        <f t="shared" si="279"/>
        <v>0</v>
      </c>
      <c r="BF290" s="12"/>
    </row>
    <row r="291" spans="1:58">
      <c r="A291">
        <f t="shared" si="232"/>
        <v>4</v>
      </c>
      <c r="B291" s="106">
        <v>0.2</v>
      </c>
      <c r="C291" s="6">
        <f t="shared" si="233"/>
        <v>4.8000000000000007</v>
      </c>
      <c r="D291" s="7">
        <f t="shared" si="280"/>
        <v>16</v>
      </c>
      <c r="E291" s="7">
        <f t="shared" si="281"/>
        <v>9</v>
      </c>
      <c r="F291" s="7">
        <f t="shared" si="282"/>
        <v>2022</v>
      </c>
      <c r="G291" s="12"/>
      <c r="H291" s="101">
        <f t="shared" si="234"/>
        <v>57.719290758931784</v>
      </c>
      <c r="I291" s="102">
        <f t="shared" si="235"/>
        <v>57.729961775067316</v>
      </c>
      <c r="J291" s="101">
        <f t="shared" si="236"/>
        <v>66.386254625227139</v>
      </c>
      <c r="K291" s="101">
        <f t="shared" si="237"/>
        <v>206.66092873203252</v>
      </c>
      <c r="L291" s="11">
        <f t="shared" si="238"/>
        <v>2459838.7000000002</v>
      </c>
      <c r="M291" s="108">
        <f t="shared" si="239"/>
        <v>0.22706913073238019</v>
      </c>
      <c r="N291" s="11">
        <f t="shared" si="240"/>
        <v>76.857533571776003</v>
      </c>
      <c r="O291" s="5">
        <f t="shared" si="241"/>
        <v>0.16498685579051653</v>
      </c>
      <c r="P291" s="11">
        <f t="shared" si="242"/>
        <v>17767.813396456088</v>
      </c>
      <c r="Q291" s="6">
        <f t="shared" si="243"/>
        <v>2.3054921938539024</v>
      </c>
      <c r="R291" s="13">
        <f t="shared" si="244"/>
        <v>4.394754094430863</v>
      </c>
      <c r="S291" s="13">
        <f t="shared" si="245"/>
        <v>4.2632422751087251</v>
      </c>
      <c r="T291" s="13">
        <f t="shared" si="246"/>
        <v>0.23619415666932922</v>
      </c>
      <c r="U291" s="13">
        <f t="shared" si="247"/>
        <v>0.32075216830228742</v>
      </c>
      <c r="V291" s="13">
        <f t="shared" si="248"/>
        <v>-8.2902903935481209</v>
      </c>
      <c r="W291" s="8">
        <f t="shared" si="249"/>
        <v>402.02339836586174</v>
      </c>
      <c r="X291" s="13">
        <f t="shared" si="250"/>
        <v>1.1227837783607626</v>
      </c>
      <c r="Y291" s="11">
        <f t="shared" si="251"/>
        <v>64.330771805823744</v>
      </c>
      <c r="Z291" s="13">
        <f t="shared" si="252"/>
        <v>3.0257306445463972E-2</v>
      </c>
      <c r="AA291" s="13">
        <f t="shared" si="253"/>
        <v>0.43297680947601674</v>
      </c>
      <c r="AB291" s="13">
        <f t="shared" si="254"/>
        <v>0.90089725119539577</v>
      </c>
      <c r="AC291" s="13">
        <f t="shared" si="255"/>
        <v>3.0252689872954912E-2</v>
      </c>
      <c r="AD291" s="13">
        <f t="shared" si="256"/>
        <v>0.81454307686050409</v>
      </c>
      <c r="AE291" s="13">
        <f t="shared" si="257"/>
        <v>0.38607079453720922</v>
      </c>
      <c r="AF291" s="13">
        <f t="shared" si="258"/>
        <v>0.92246915482600722</v>
      </c>
      <c r="AG291" s="11">
        <f t="shared" si="259"/>
        <v>22.710232595528538</v>
      </c>
      <c r="AH291" s="13">
        <f t="shared" si="260"/>
        <v>4.1337845909749777</v>
      </c>
      <c r="AI291" s="11">
        <f t="shared" si="261"/>
        <v>14.850764707151335</v>
      </c>
      <c r="AJ291" s="6">
        <f t="shared" si="262"/>
        <v>0.91975563208644184</v>
      </c>
      <c r="AK291" s="13">
        <f t="shared" si="263"/>
        <v>58.202888608431309</v>
      </c>
      <c r="AL291" s="6">
        <f t="shared" si="264"/>
        <v>0.4835978494995225</v>
      </c>
      <c r="AM291" s="6">
        <f t="shared" si="265"/>
        <v>57.719290758931784</v>
      </c>
      <c r="AN291" s="11">
        <f t="shared" si="266"/>
        <v>175.1299828262654</v>
      </c>
      <c r="AO291" s="6">
        <f t="shared" si="267"/>
        <v>173.32421523982066</v>
      </c>
      <c r="AP291" s="6">
        <f t="shared" si="268"/>
        <v>108.98441694949345</v>
      </c>
      <c r="AQ291" s="8">
        <f t="shared" si="269"/>
        <v>70.869244103539245</v>
      </c>
      <c r="AR291" s="109">
        <f t="shared" si="270"/>
        <v>0.25630227399077138</v>
      </c>
      <c r="AS291" s="109">
        <f t="shared" si="271"/>
        <v>0.51046724479214645</v>
      </c>
      <c r="AT291" s="109">
        <f t="shared" si="272"/>
        <v>26.660928732032517</v>
      </c>
      <c r="AU291" s="10">
        <f t="shared" si="273"/>
        <v>397288.25630617823</v>
      </c>
      <c r="AV291" s="8">
        <f t="shared" si="274"/>
        <v>30.077161062267919</v>
      </c>
      <c r="AW291" s="12"/>
      <c r="AX291" s="110">
        <f t="shared" si="275"/>
        <v>206.7</v>
      </c>
      <c r="AY291" s="111">
        <f t="shared" si="276"/>
        <v>0</v>
      </c>
      <c r="AZ291" s="12"/>
      <c r="BA291" s="14">
        <f t="shared" si="283"/>
        <v>57.7</v>
      </c>
      <c r="BB291" s="112">
        <f t="shared" si="277"/>
        <v>0</v>
      </c>
      <c r="BC291" s="112">
        <f t="shared" si="278"/>
        <v>0</v>
      </c>
      <c r="BD291" s="12"/>
      <c r="BE291" s="111">
        <f t="shared" si="279"/>
        <v>0</v>
      </c>
      <c r="BF291" s="12"/>
    </row>
    <row r="292" spans="1:58">
      <c r="A292">
        <f t="shared" si="232"/>
        <v>4</v>
      </c>
      <c r="B292" s="106">
        <v>0.20069444444444401</v>
      </c>
      <c r="C292" s="6">
        <f t="shared" si="233"/>
        <v>4.8166666666666558</v>
      </c>
      <c r="D292" s="7">
        <f t="shared" si="280"/>
        <v>16</v>
      </c>
      <c r="E292" s="7">
        <f t="shared" si="281"/>
        <v>9</v>
      </c>
      <c r="F292" s="7">
        <f t="shared" si="282"/>
        <v>2022</v>
      </c>
      <c r="G292" s="12"/>
      <c r="H292" s="101">
        <f t="shared" si="234"/>
        <v>57.653934009850616</v>
      </c>
      <c r="I292" s="102">
        <f t="shared" si="235"/>
        <v>57.664632007049228</v>
      </c>
      <c r="J292" s="101">
        <f t="shared" si="236"/>
        <v>66.379824248258103</v>
      </c>
      <c r="K292" s="101">
        <f t="shared" si="237"/>
        <v>207.06583307518639</v>
      </c>
      <c r="L292" s="11">
        <f t="shared" si="238"/>
        <v>2459838.7006944446</v>
      </c>
      <c r="M292" s="108">
        <f t="shared" si="239"/>
        <v>0.22706914974523174</v>
      </c>
      <c r="N292" s="11">
        <f t="shared" si="240"/>
        <v>77.108218033798039</v>
      </c>
      <c r="O292" s="5">
        <f t="shared" si="241"/>
        <v>0.16501227322044087</v>
      </c>
      <c r="P292" s="11">
        <f t="shared" si="242"/>
        <v>17765.398831846494</v>
      </c>
      <c r="Q292" s="6">
        <f t="shared" si="243"/>
        <v>2.3056505460274059</v>
      </c>
      <c r="R292" s="13">
        <f t="shared" si="244"/>
        <v>4.3947660402425388</v>
      </c>
      <c r="S292" s="13">
        <f t="shared" si="245"/>
        <v>4.263390031148357</v>
      </c>
      <c r="T292" s="13">
        <f t="shared" si="246"/>
        <v>0.23635450090902468</v>
      </c>
      <c r="U292" s="13">
        <f t="shared" si="247"/>
        <v>0.32090136697298249</v>
      </c>
      <c r="V292" s="13">
        <f t="shared" si="248"/>
        <v>-8.2904255613876892</v>
      </c>
      <c r="W292" s="8">
        <f t="shared" si="249"/>
        <v>401.98579549180386</v>
      </c>
      <c r="X292" s="13">
        <f t="shared" si="250"/>
        <v>1.1229317746434431</v>
      </c>
      <c r="Y292" s="11">
        <f t="shared" si="251"/>
        <v>64.339251368204955</v>
      </c>
      <c r="Z292" s="13">
        <f t="shared" si="252"/>
        <v>3.026983677674485E-2</v>
      </c>
      <c r="AA292" s="13">
        <f t="shared" si="253"/>
        <v>0.43284331110073737</v>
      </c>
      <c r="AB292" s="13">
        <f t="shared" si="254"/>
        <v>0.90096097852717605</v>
      </c>
      <c r="AC292" s="13">
        <f t="shared" si="255"/>
        <v>3.0265214466510149E-2</v>
      </c>
      <c r="AD292" s="13">
        <f t="shared" si="256"/>
        <v>0.81459656544158954</v>
      </c>
      <c r="AE292" s="13">
        <f t="shared" si="257"/>
        <v>0.38610763215211963</v>
      </c>
      <c r="AF292" s="13">
        <f t="shared" si="258"/>
        <v>0.92245373672281439</v>
      </c>
      <c r="AG292" s="11">
        <f t="shared" si="259"/>
        <v>22.712520647642897</v>
      </c>
      <c r="AH292" s="13">
        <f t="shared" si="260"/>
        <v>4.1343766677859222</v>
      </c>
      <c r="AI292" s="11">
        <f t="shared" si="261"/>
        <v>15.092568017009206</v>
      </c>
      <c r="AJ292" s="6">
        <f t="shared" si="262"/>
        <v>0.91974916771564164</v>
      </c>
      <c r="AK292" s="13">
        <f t="shared" si="263"/>
        <v>58.138406064183727</v>
      </c>
      <c r="AL292" s="6">
        <f t="shared" si="264"/>
        <v>0.48447205433311236</v>
      </c>
      <c r="AM292" s="6">
        <f t="shared" si="265"/>
        <v>57.653934009850616</v>
      </c>
      <c r="AN292" s="11">
        <f t="shared" si="266"/>
        <v>175.13066730355968</v>
      </c>
      <c r="AO292" s="6">
        <f t="shared" si="267"/>
        <v>173.32489220261854</v>
      </c>
      <c r="AP292" s="6">
        <f t="shared" si="268"/>
        <v>108.9766108702314</v>
      </c>
      <c r="AQ292" s="8">
        <f t="shared" si="269"/>
        <v>70.877043325446493</v>
      </c>
      <c r="AR292" s="109">
        <f t="shared" si="270"/>
        <v>0.26037927251221044</v>
      </c>
      <c r="AS292" s="109">
        <f t="shared" si="271"/>
        <v>0.50957480299325064</v>
      </c>
      <c r="AT292" s="109">
        <f t="shared" si="272"/>
        <v>27.06583307518639</v>
      </c>
      <c r="AU292" s="10">
        <f t="shared" si="273"/>
        <v>397291.09704623942</v>
      </c>
      <c r="AV292" s="8">
        <f t="shared" si="274"/>
        <v>30.076946013310266</v>
      </c>
      <c r="AW292" s="12"/>
      <c r="AX292" s="110">
        <f t="shared" si="275"/>
        <v>207.1</v>
      </c>
      <c r="AY292" s="111">
        <f t="shared" si="276"/>
        <v>0</v>
      </c>
      <c r="AZ292" s="12"/>
      <c r="BA292" s="14">
        <f t="shared" si="283"/>
        <v>57.7</v>
      </c>
      <c r="BB292" s="112">
        <f t="shared" si="277"/>
        <v>0</v>
      </c>
      <c r="BC292" s="112">
        <f t="shared" si="278"/>
        <v>0</v>
      </c>
      <c r="BD292" s="12"/>
      <c r="BE292" s="111">
        <f t="shared" si="279"/>
        <v>0</v>
      </c>
      <c r="BF292" s="12"/>
    </row>
    <row r="293" spans="1:58">
      <c r="A293">
        <f t="shared" si="232"/>
        <v>4</v>
      </c>
      <c r="B293" s="106">
        <v>0.20138888888888901</v>
      </c>
      <c r="C293" s="6">
        <f t="shared" si="233"/>
        <v>4.8333333333333357</v>
      </c>
      <c r="D293" s="7">
        <f t="shared" si="280"/>
        <v>16</v>
      </c>
      <c r="E293" s="7">
        <f t="shared" si="281"/>
        <v>9</v>
      </c>
      <c r="F293" s="7">
        <f t="shared" si="282"/>
        <v>2022</v>
      </c>
      <c r="G293" s="12"/>
      <c r="H293" s="101">
        <f t="shared" si="234"/>
        <v>57.587634811604069</v>
      </c>
      <c r="I293" s="102">
        <f t="shared" si="235"/>
        <v>57.598360218287013</v>
      </c>
      <c r="J293" s="101">
        <f t="shared" si="236"/>
        <v>66.373393667819613</v>
      </c>
      <c r="K293" s="101">
        <f t="shared" si="237"/>
        <v>207.4694559721089</v>
      </c>
      <c r="L293" s="11">
        <f t="shared" si="238"/>
        <v>2459838.701388889</v>
      </c>
      <c r="M293" s="108">
        <f t="shared" si="239"/>
        <v>0.22706916875808331</v>
      </c>
      <c r="N293" s="11">
        <f t="shared" si="240"/>
        <v>77.358902496285737</v>
      </c>
      <c r="O293" s="5">
        <f t="shared" si="241"/>
        <v>0.16503769065042206</v>
      </c>
      <c r="P293" s="11">
        <f t="shared" si="242"/>
        <v>17762.98383407871</v>
      </c>
      <c r="Q293" s="6">
        <f t="shared" si="243"/>
        <v>2.305808898201267</v>
      </c>
      <c r="R293" s="13">
        <f t="shared" si="244"/>
        <v>4.3947779860542369</v>
      </c>
      <c r="S293" s="13">
        <f t="shared" si="245"/>
        <v>4.2635377871887039</v>
      </c>
      <c r="T293" s="13">
        <f t="shared" si="246"/>
        <v>0.23651484514907734</v>
      </c>
      <c r="U293" s="13">
        <f t="shared" si="247"/>
        <v>0.32105056345085459</v>
      </c>
      <c r="V293" s="13">
        <f t="shared" si="248"/>
        <v>-8.2905607292283303</v>
      </c>
      <c r="W293" s="8">
        <f t="shared" si="249"/>
        <v>401.94818720571294</v>
      </c>
      <c r="X293" s="13">
        <f t="shared" si="250"/>
        <v>1.1230797688264704</v>
      </c>
      <c r="Y293" s="11">
        <f t="shared" si="251"/>
        <v>64.347730810284915</v>
      </c>
      <c r="Z293" s="13">
        <f t="shared" si="252"/>
        <v>3.0282366264528151E-2</v>
      </c>
      <c r="AA293" s="13">
        <f t="shared" si="253"/>
        <v>0.43270980518104873</v>
      </c>
      <c r="AB293" s="13">
        <f t="shared" si="254"/>
        <v>0.90102468504971167</v>
      </c>
      <c r="AC293" s="13">
        <f t="shared" si="255"/>
        <v>3.0277738212202612E-2</v>
      </c>
      <c r="AD293" s="13">
        <f t="shared" si="256"/>
        <v>0.81465003526736179</v>
      </c>
      <c r="AE293" s="13">
        <f t="shared" si="257"/>
        <v>0.38614446071265207</v>
      </c>
      <c r="AF293" s="13">
        <f t="shared" si="258"/>
        <v>0.92243832068108222</v>
      </c>
      <c r="AG293" s="11">
        <f t="shared" si="259"/>
        <v>22.714808175604542</v>
      </c>
      <c r="AH293" s="13">
        <f t="shared" si="260"/>
        <v>4.1349687555337074</v>
      </c>
      <c r="AI293" s="11">
        <f t="shared" si="261"/>
        <v>15.334371163280125</v>
      </c>
      <c r="AJ293" s="6">
        <f t="shared" si="262"/>
        <v>0.91974270454696527</v>
      </c>
      <c r="AK293" s="13">
        <f t="shared" si="263"/>
        <v>58.072993095128545</v>
      </c>
      <c r="AL293" s="6">
        <f t="shared" si="264"/>
        <v>0.48535828352447324</v>
      </c>
      <c r="AM293" s="6">
        <f t="shared" si="265"/>
        <v>57.587634811604069</v>
      </c>
      <c r="AN293" s="11">
        <f t="shared" si="266"/>
        <v>175.13135178085759</v>
      </c>
      <c r="AO293" s="6">
        <f t="shared" si="267"/>
        <v>173.3255691656725</v>
      </c>
      <c r="AP293" s="6">
        <f t="shared" si="268"/>
        <v>108.96880491511814</v>
      </c>
      <c r="AQ293" s="8">
        <f t="shared" si="269"/>
        <v>70.884842426031497</v>
      </c>
      <c r="AR293" s="109">
        <f t="shared" si="270"/>
        <v>0.26445163076884731</v>
      </c>
      <c r="AS293" s="109">
        <f t="shared" si="271"/>
        <v>0.50866874298483222</v>
      </c>
      <c r="AT293" s="109">
        <f t="shared" si="272"/>
        <v>27.469455972108904</v>
      </c>
      <c r="AU293" s="10">
        <f t="shared" si="273"/>
        <v>397293.93732642557</v>
      </c>
      <c r="AV293" s="8">
        <f t="shared" si="274"/>
        <v>30.076731002240265</v>
      </c>
      <c r="AW293" s="12"/>
      <c r="AX293" s="110">
        <f t="shared" si="275"/>
        <v>207.5</v>
      </c>
      <c r="AY293" s="111">
        <f t="shared" si="276"/>
        <v>0</v>
      </c>
      <c r="AZ293" s="12"/>
      <c r="BA293" s="14">
        <f t="shared" si="283"/>
        <v>57.6</v>
      </c>
      <c r="BB293" s="112">
        <f t="shared" si="277"/>
        <v>0</v>
      </c>
      <c r="BC293" s="112">
        <f t="shared" si="278"/>
        <v>0</v>
      </c>
      <c r="BD293" s="12"/>
      <c r="BE293" s="111">
        <f t="shared" si="279"/>
        <v>0</v>
      </c>
      <c r="BF293" s="12"/>
    </row>
    <row r="294" spans="1:58">
      <c r="A294">
        <f t="shared" si="232"/>
        <v>4</v>
      </c>
      <c r="B294" s="106">
        <v>0.202083333333333</v>
      </c>
      <c r="C294" s="6">
        <f t="shared" si="233"/>
        <v>4.8499999999999925</v>
      </c>
      <c r="D294" s="7">
        <f t="shared" si="280"/>
        <v>16</v>
      </c>
      <c r="E294" s="7">
        <f t="shared" si="281"/>
        <v>9</v>
      </c>
      <c r="F294" s="7">
        <f t="shared" si="282"/>
        <v>2022</v>
      </c>
      <c r="G294" s="12"/>
      <c r="H294" s="101">
        <f t="shared" si="234"/>
        <v>57.520399554237329</v>
      </c>
      <c r="I294" s="102">
        <f t="shared" si="235"/>
        <v>57.531152798030739</v>
      </c>
      <c r="J294" s="101">
        <f t="shared" si="236"/>
        <v>66.366962884047993</v>
      </c>
      <c r="K294" s="101">
        <f t="shared" si="237"/>
        <v>207.87178744607252</v>
      </c>
      <c r="L294" s="11">
        <f t="shared" si="238"/>
        <v>2459838.7020833334</v>
      </c>
      <c r="M294" s="108">
        <f t="shared" si="239"/>
        <v>0.22706918777093485</v>
      </c>
      <c r="N294" s="11">
        <f t="shared" si="240"/>
        <v>77.609586958773434</v>
      </c>
      <c r="O294" s="5">
        <f t="shared" si="241"/>
        <v>0.16506310808034641</v>
      </c>
      <c r="P294" s="11">
        <f t="shared" si="242"/>
        <v>17760.568403265905</v>
      </c>
      <c r="Q294" s="6">
        <f t="shared" si="243"/>
        <v>2.3059672503747706</v>
      </c>
      <c r="R294" s="13">
        <f t="shared" si="244"/>
        <v>4.3947899318659349</v>
      </c>
      <c r="S294" s="13">
        <f t="shared" si="245"/>
        <v>4.2636855432283358</v>
      </c>
      <c r="T294" s="13">
        <f t="shared" si="246"/>
        <v>0.23667518938912996</v>
      </c>
      <c r="U294" s="13">
        <f t="shared" si="247"/>
        <v>0.32119975773603515</v>
      </c>
      <c r="V294" s="13">
        <f t="shared" si="248"/>
        <v>-8.2906958970675415</v>
      </c>
      <c r="W294" s="8">
        <f t="shared" si="249"/>
        <v>401.91057350928554</v>
      </c>
      <c r="X294" s="13">
        <f t="shared" si="250"/>
        <v>1.1232277609096792</v>
      </c>
      <c r="Y294" s="11">
        <f t="shared" si="251"/>
        <v>64.35621013205413</v>
      </c>
      <c r="Z294" s="13">
        <f t="shared" si="252"/>
        <v>3.0294894908578118E-2</v>
      </c>
      <c r="AA294" s="13">
        <f t="shared" si="253"/>
        <v>0.4325762917205021</v>
      </c>
      <c r="AB294" s="13">
        <f t="shared" si="254"/>
        <v>0.90108837076240167</v>
      </c>
      <c r="AC294" s="13">
        <f t="shared" si="255"/>
        <v>3.0290261109795651E-2</v>
      </c>
      <c r="AD294" s="13">
        <f t="shared" si="256"/>
        <v>0.81470348633736367</v>
      </c>
      <c r="AE294" s="13">
        <f t="shared" si="257"/>
        <v>0.38618128021835063</v>
      </c>
      <c r="AF294" s="13">
        <f t="shared" si="258"/>
        <v>0.92242290670218929</v>
      </c>
      <c r="AG294" s="11">
        <f t="shared" si="259"/>
        <v>22.717095179362541</v>
      </c>
      <c r="AH294" s="13">
        <f t="shared" si="260"/>
        <v>4.1355608542152682</v>
      </c>
      <c r="AI294" s="11">
        <f t="shared" si="261"/>
        <v>15.576174145544414</v>
      </c>
      <c r="AJ294" s="6">
        <f t="shared" si="262"/>
        <v>0.91973624258058084</v>
      </c>
      <c r="AK294" s="13">
        <f t="shared" si="263"/>
        <v>58.006655977666945</v>
      </c>
      <c r="AL294" s="6">
        <f t="shared" si="264"/>
        <v>0.48625642342961678</v>
      </c>
      <c r="AM294" s="6">
        <f t="shared" si="265"/>
        <v>57.520399554237329</v>
      </c>
      <c r="AN294" s="11">
        <f t="shared" si="266"/>
        <v>175.13203625815004</v>
      </c>
      <c r="AO294" s="6">
        <f t="shared" si="267"/>
        <v>173.32624612897345</v>
      </c>
      <c r="AP294" s="6">
        <f t="shared" si="268"/>
        <v>108.96099908415738</v>
      </c>
      <c r="AQ294" s="8">
        <f t="shared" si="269"/>
        <v>70.892641405290561</v>
      </c>
      <c r="AR294" s="109">
        <f t="shared" si="270"/>
        <v>0.26851927623206251</v>
      </c>
      <c r="AS294" s="109">
        <f t="shared" si="271"/>
        <v>0.50774908042480682</v>
      </c>
      <c r="AT294" s="109">
        <f t="shared" si="272"/>
        <v>27.871787446072517</v>
      </c>
      <c r="AU294" s="10">
        <f t="shared" si="273"/>
        <v>397296.77714663465</v>
      </c>
      <c r="AV294" s="8">
        <f t="shared" si="274"/>
        <v>30.076516029064088</v>
      </c>
      <c r="AW294" s="12"/>
      <c r="AX294" s="110">
        <f t="shared" si="275"/>
        <v>207.9</v>
      </c>
      <c r="AY294" s="111">
        <f t="shared" si="276"/>
        <v>0</v>
      </c>
      <c r="AZ294" s="12"/>
      <c r="BA294" s="14">
        <f t="shared" si="283"/>
        <v>57.5</v>
      </c>
      <c r="BB294" s="112">
        <f t="shared" si="277"/>
        <v>0</v>
      </c>
      <c r="BC294" s="112">
        <f t="shared" si="278"/>
        <v>0</v>
      </c>
      <c r="BD294" s="12"/>
      <c r="BE294" s="111">
        <f t="shared" si="279"/>
        <v>0</v>
      </c>
      <c r="BF294" s="12"/>
    </row>
    <row r="295" spans="1:58">
      <c r="A295">
        <f t="shared" si="232"/>
        <v>4</v>
      </c>
      <c r="B295" s="106">
        <v>0.202777777777778</v>
      </c>
      <c r="C295" s="6">
        <f t="shared" si="233"/>
        <v>4.8666666666666725</v>
      </c>
      <c r="D295" s="7">
        <f t="shared" si="280"/>
        <v>16</v>
      </c>
      <c r="E295" s="7">
        <f t="shared" si="281"/>
        <v>9</v>
      </c>
      <c r="F295" s="7">
        <f t="shared" si="282"/>
        <v>2022</v>
      </c>
      <c r="G295" s="12"/>
      <c r="H295" s="101">
        <f t="shared" si="234"/>
        <v>57.452234664789962</v>
      </c>
      <c r="I295" s="102">
        <f t="shared" si="235"/>
        <v>57.463016172532178</v>
      </c>
      <c r="J295" s="101">
        <f t="shared" si="236"/>
        <v>66.360531897046442</v>
      </c>
      <c r="K295" s="101">
        <f t="shared" si="237"/>
        <v>208.27281792191957</v>
      </c>
      <c r="L295" s="11">
        <f t="shared" si="238"/>
        <v>2459838.7027777778</v>
      </c>
      <c r="M295" s="108">
        <f t="shared" si="239"/>
        <v>0.22706920678378639</v>
      </c>
      <c r="N295" s="11">
        <f t="shared" si="240"/>
        <v>77.860271421261132</v>
      </c>
      <c r="O295" s="5">
        <f t="shared" si="241"/>
        <v>0.16508852551027076</v>
      </c>
      <c r="P295" s="11">
        <f t="shared" si="242"/>
        <v>17758.152539504717</v>
      </c>
      <c r="Q295" s="6">
        <f t="shared" si="243"/>
        <v>2.3061256025486312</v>
      </c>
      <c r="R295" s="13">
        <f t="shared" si="244"/>
        <v>4.3948018776776108</v>
      </c>
      <c r="S295" s="13">
        <f t="shared" si="245"/>
        <v>4.2638332992679677</v>
      </c>
      <c r="T295" s="13">
        <f t="shared" si="246"/>
        <v>0.23683553362918258</v>
      </c>
      <c r="U295" s="13">
        <f t="shared" si="247"/>
        <v>0.32134894982893425</v>
      </c>
      <c r="V295" s="13">
        <f t="shared" si="248"/>
        <v>-8.2908310649067527</v>
      </c>
      <c r="W295" s="8">
        <f t="shared" si="249"/>
        <v>401.87295440305434</v>
      </c>
      <c r="X295" s="13">
        <f t="shared" si="250"/>
        <v>1.1233757508938949</v>
      </c>
      <c r="Y295" s="11">
        <f t="shared" si="251"/>
        <v>64.364689333559895</v>
      </c>
      <c r="Z295" s="13">
        <f t="shared" si="252"/>
        <v>3.0307422708677173E-2</v>
      </c>
      <c r="AA295" s="13">
        <f t="shared" si="253"/>
        <v>0.43244277072175519</v>
      </c>
      <c r="AB295" s="13">
        <f t="shared" si="254"/>
        <v>0.90115203566507351</v>
      </c>
      <c r="AC295" s="13">
        <f t="shared" si="255"/>
        <v>3.0302783159070777E-2</v>
      </c>
      <c r="AD295" s="13">
        <f t="shared" si="256"/>
        <v>0.81475691865152355</v>
      </c>
      <c r="AE295" s="13">
        <f t="shared" si="257"/>
        <v>0.38621809066894608</v>
      </c>
      <c r="AF295" s="13">
        <f t="shared" si="258"/>
        <v>0.922407494787436</v>
      </c>
      <c r="AG295" s="11">
        <f t="shared" si="259"/>
        <v>22.719381658877527</v>
      </c>
      <c r="AH295" s="13">
        <f t="shared" si="260"/>
        <v>4.1361529638315444</v>
      </c>
      <c r="AI295" s="11">
        <f t="shared" si="261"/>
        <v>15.817976963787963</v>
      </c>
      <c r="AJ295" s="6">
        <f t="shared" si="262"/>
        <v>0.91972978181659037</v>
      </c>
      <c r="AK295" s="13">
        <f t="shared" si="263"/>
        <v>57.939401024472275</v>
      </c>
      <c r="AL295" s="6">
        <f t="shared" si="264"/>
        <v>0.48716635968231126</v>
      </c>
      <c r="AM295" s="6">
        <f t="shared" si="265"/>
        <v>57.452234664789962</v>
      </c>
      <c r="AN295" s="11">
        <f t="shared" si="266"/>
        <v>175.13272073544431</v>
      </c>
      <c r="AO295" s="6">
        <f t="shared" si="267"/>
        <v>173.32692309252866</v>
      </c>
      <c r="AP295" s="6">
        <f t="shared" si="268"/>
        <v>108.9531933773125</v>
      </c>
      <c r="AQ295" s="8">
        <f t="shared" si="269"/>
        <v>70.900440263260251</v>
      </c>
      <c r="AR295" s="109">
        <f t="shared" si="270"/>
        <v>0.27258213646426266</v>
      </c>
      <c r="AS295" s="109">
        <f t="shared" si="271"/>
        <v>0.50681583121182705</v>
      </c>
      <c r="AT295" s="109">
        <f t="shared" si="272"/>
        <v>28.272817921919568</v>
      </c>
      <c r="AU295" s="10">
        <f t="shared" si="273"/>
        <v>397299.61650679336</v>
      </c>
      <c r="AV295" s="8">
        <f t="shared" si="274"/>
        <v>30.076301093785712</v>
      </c>
      <c r="AW295" s="12"/>
      <c r="AX295" s="110">
        <f t="shared" si="275"/>
        <v>208.3</v>
      </c>
      <c r="AY295" s="111">
        <f t="shared" si="276"/>
        <v>0</v>
      </c>
      <c r="AZ295" s="12"/>
      <c r="BA295" s="14">
        <f t="shared" si="283"/>
        <v>57.5</v>
      </c>
      <c r="BB295" s="112">
        <f t="shared" si="277"/>
        <v>0</v>
      </c>
      <c r="BC295" s="112">
        <f t="shared" si="278"/>
        <v>0</v>
      </c>
      <c r="BD295" s="12"/>
      <c r="BE295" s="111">
        <f t="shared" si="279"/>
        <v>0</v>
      </c>
      <c r="BF295" s="12"/>
    </row>
    <row r="296" spans="1:58">
      <c r="A296">
        <f t="shared" si="232"/>
        <v>4</v>
      </c>
      <c r="B296" s="106">
        <v>0.203472222222222</v>
      </c>
      <c r="C296" s="6">
        <f t="shared" si="233"/>
        <v>4.8833333333333275</v>
      </c>
      <c r="D296" s="7">
        <f t="shared" si="280"/>
        <v>16</v>
      </c>
      <c r="E296" s="7">
        <f t="shared" si="281"/>
        <v>9</v>
      </c>
      <c r="F296" s="7">
        <f t="shared" si="282"/>
        <v>2022</v>
      </c>
      <c r="G296" s="12"/>
      <c r="H296" s="101">
        <f t="shared" si="234"/>
        <v>57.383146605190483</v>
      </c>
      <c r="I296" s="102">
        <f t="shared" si="235"/>
        <v>57.393956802940082</v>
      </c>
      <c r="J296" s="101">
        <f t="shared" si="236"/>
        <v>66.354100706906991</v>
      </c>
      <c r="K296" s="101">
        <f t="shared" si="237"/>
        <v>208.67253822269049</v>
      </c>
      <c r="L296" s="11">
        <f t="shared" si="238"/>
        <v>2459838.7034722222</v>
      </c>
      <c r="M296" s="108">
        <f t="shared" si="239"/>
        <v>0.22706922579663796</v>
      </c>
      <c r="N296" s="11">
        <f t="shared" si="240"/>
        <v>78.110955883748829</v>
      </c>
      <c r="O296" s="5">
        <f t="shared" si="241"/>
        <v>0.16511394294025195</v>
      </c>
      <c r="P296" s="11">
        <f t="shared" si="242"/>
        <v>17755.736242913008</v>
      </c>
      <c r="Q296" s="6">
        <f t="shared" si="243"/>
        <v>2.3062839547224923</v>
      </c>
      <c r="R296" s="13">
        <f t="shared" si="244"/>
        <v>4.394813823489331</v>
      </c>
      <c r="S296" s="13">
        <f t="shared" si="245"/>
        <v>4.2639810553083146</v>
      </c>
      <c r="T296" s="13">
        <f t="shared" si="246"/>
        <v>0.23699587786923523</v>
      </c>
      <c r="U296" s="13">
        <f t="shared" si="247"/>
        <v>0.32149813973006447</v>
      </c>
      <c r="V296" s="13">
        <f t="shared" si="248"/>
        <v>-8.2909662327473939</v>
      </c>
      <c r="W296" s="8">
        <f t="shared" si="249"/>
        <v>401.83532988752717</v>
      </c>
      <c r="X296" s="13">
        <f t="shared" si="250"/>
        <v>1.1235237387800461</v>
      </c>
      <c r="Y296" s="11">
        <f t="shared" si="251"/>
        <v>64.373168414855414</v>
      </c>
      <c r="Z296" s="13">
        <f t="shared" si="252"/>
        <v>3.031994966461634E-2</v>
      </c>
      <c r="AA296" s="13">
        <f t="shared" si="253"/>
        <v>0.43230924218737249</v>
      </c>
      <c r="AB296" s="13">
        <f t="shared" si="254"/>
        <v>0.90121567975759909</v>
      </c>
      <c r="AC296" s="13">
        <f t="shared" si="255"/>
        <v>3.0315304359818111E-2</v>
      </c>
      <c r="AD296" s="13">
        <f t="shared" si="256"/>
        <v>0.81481033220980748</v>
      </c>
      <c r="AE296" s="13">
        <f t="shared" si="257"/>
        <v>0.38625489206419483</v>
      </c>
      <c r="AF296" s="13">
        <f t="shared" si="258"/>
        <v>0.92239208493811198</v>
      </c>
      <c r="AG296" s="11">
        <f t="shared" si="259"/>
        <v>22.721667614111734</v>
      </c>
      <c r="AH296" s="13">
        <f t="shared" si="260"/>
        <v>4.1367450843838913</v>
      </c>
      <c r="AI296" s="11">
        <f t="shared" si="261"/>
        <v>16.059779617990458</v>
      </c>
      <c r="AJ296" s="6">
        <f t="shared" si="262"/>
        <v>0.91972332225512976</v>
      </c>
      <c r="AK296" s="13">
        <f t="shared" si="263"/>
        <v>57.871234582420875</v>
      </c>
      <c r="AL296" s="6">
        <f t="shared" si="264"/>
        <v>0.48808797723039071</v>
      </c>
      <c r="AM296" s="6">
        <f t="shared" si="265"/>
        <v>57.383146605190483</v>
      </c>
      <c r="AN296" s="11">
        <f t="shared" si="266"/>
        <v>175.1334052127404</v>
      </c>
      <c r="AO296" s="6">
        <f t="shared" si="267"/>
        <v>173.32760005633807</v>
      </c>
      <c r="AP296" s="6">
        <f t="shared" si="268"/>
        <v>108.9453877945335</v>
      </c>
      <c r="AQ296" s="8">
        <f t="shared" si="269"/>
        <v>70.908238999990544</v>
      </c>
      <c r="AR296" s="109">
        <f t="shared" si="270"/>
        <v>0.27664013911322499</v>
      </c>
      <c r="AS296" s="109">
        <f t="shared" si="271"/>
        <v>0.50586901148658336</v>
      </c>
      <c r="AT296" s="109">
        <f t="shared" si="272"/>
        <v>28.672538222690491</v>
      </c>
      <c r="AU296" s="10">
        <f t="shared" si="273"/>
        <v>397302.45540681388</v>
      </c>
      <c r="AV296" s="8">
        <f t="shared" si="274"/>
        <v>30.07608619641023</v>
      </c>
      <c r="AW296" s="12"/>
      <c r="AX296" s="110">
        <f t="shared" si="275"/>
        <v>208.7</v>
      </c>
      <c r="AY296" s="111">
        <f t="shared" si="276"/>
        <v>0</v>
      </c>
      <c r="AZ296" s="12"/>
      <c r="BA296" s="14">
        <f t="shared" si="283"/>
        <v>57.4</v>
      </c>
      <c r="BB296" s="112">
        <f t="shared" si="277"/>
        <v>0</v>
      </c>
      <c r="BC296" s="112">
        <f t="shared" si="278"/>
        <v>0</v>
      </c>
      <c r="BD296" s="12"/>
      <c r="BE296" s="111">
        <f t="shared" si="279"/>
        <v>0</v>
      </c>
      <c r="BF296" s="12"/>
    </row>
    <row r="297" spans="1:58">
      <c r="A297">
        <f t="shared" si="232"/>
        <v>4</v>
      </c>
      <c r="B297" s="106">
        <v>0.204166666666667</v>
      </c>
      <c r="C297" s="6">
        <f t="shared" si="233"/>
        <v>4.9000000000000075</v>
      </c>
      <c r="D297" s="7">
        <f t="shared" si="280"/>
        <v>16</v>
      </c>
      <c r="E297" s="7">
        <f t="shared" si="281"/>
        <v>9</v>
      </c>
      <c r="F297" s="7">
        <f t="shared" si="282"/>
        <v>2022</v>
      </c>
      <c r="G297" s="12"/>
      <c r="H297" s="101">
        <f t="shared" si="234"/>
        <v>57.313141870175059</v>
      </c>
      <c r="I297" s="102">
        <f t="shared" si="235"/>
        <v>57.323981183219473</v>
      </c>
      <c r="J297" s="101">
        <f t="shared" si="236"/>
        <v>66.347669313773778</v>
      </c>
      <c r="K297" s="101">
        <f t="shared" si="237"/>
        <v>209.0709395660856</v>
      </c>
      <c r="L297" s="11">
        <f t="shared" si="238"/>
        <v>2459838.7041666666</v>
      </c>
      <c r="M297" s="108">
        <f t="shared" si="239"/>
        <v>0.22706924480948951</v>
      </c>
      <c r="N297" s="11">
        <f t="shared" si="240"/>
        <v>78.361640345770866</v>
      </c>
      <c r="O297" s="5">
        <f t="shared" si="241"/>
        <v>0.16513936037017629</v>
      </c>
      <c r="P297" s="11">
        <f t="shared" si="242"/>
        <v>17753.31951359686</v>
      </c>
      <c r="Q297" s="6">
        <f t="shared" si="243"/>
        <v>2.3064423068959958</v>
      </c>
      <c r="R297" s="13">
        <f t="shared" si="244"/>
        <v>4.3948257693010069</v>
      </c>
      <c r="S297" s="13">
        <f t="shared" si="245"/>
        <v>4.2641288113479465</v>
      </c>
      <c r="T297" s="13">
        <f t="shared" si="246"/>
        <v>0.2371562221089307</v>
      </c>
      <c r="U297" s="13">
        <f t="shared" si="247"/>
        <v>0.32164732743952323</v>
      </c>
      <c r="V297" s="13">
        <f t="shared" si="248"/>
        <v>-8.2911014005869621</v>
      </c>
      <c r="W297" s="8">
        <f t="shared" si="249"/>
        <v>401.79769996440882</v>
      </c>
      <c r="X297" s="13">
        <f t="shared" si="250"/>
        <v>1.1236717245679329</v>
      </c>
      <c r="Y297" s="11">
        <f t="shared" si="251"/>
        <v>64.381647375929248</v>
      </c>
      <c r="Z297" s="13">
        <f t="shared" si="252"/>
        <v>3.0332475776157136E-2</v>
      </c>
      <c r="AA297" s="13">
        <f t="shared" si="253"/>
        <v>0.43217570612093575</v>
      </c>
      <c r="AB297" s="13">
        <f t="shared" si="254"/>
        <v>0.90127930303936366</v>
      </c>
      <c r="AC297" s="13">
        <f t="shared" si="255"/>
        <v>3.0327824711798276E-2</v>
      </c>
      <c r="AD297" s="13">
        <f t="shared" si="256"/>
        <v>0.8148637270117467</v>
      </c>
      <c r="AE297" s="13">
        <f t="shared" si="257"/>
        <v>0.38629168440363304</v>
      </c>
      <c r="AF297" s="13">
        <f t="shared" si="258"/>
        <v>0.9223766771555989</v>
      </c>
      <c r="AG297" s="11">
        <f t="shared" si="259"/>
        <v>22.723953045013708</v>
      </c>
      <c r="AH297" s="13">
        <f t="shared" si="260"/>
        <v>4.1373372158690938</v>
      </c>
      <c r="AI297" s="11">
        <f t="shared" si="261"/>
        <v>16.301582107734461</v>
      </c>
      <c r="AJ297" s="6">
        <f t="shared" si="262"/>
        <v>0.91971686389635576</v>
      </c>
      <c r="AK297" s="13">
        <f t="shared" si="263"/>
        <v>57.802163030546687</v>
      </c>
      <c r="AL297" s="6">
        <f t="shared" si="264"/>
        <v>0.48902116037162902</v>
      </c>
      <c r="AM297" s="6">
        <f t="shared" si="265"/>
        <v>57.313141870175059</v>
      </c>
      <c r="AN297" s="11">
        <f t="shared" si="266"/>
        <v>175.13408969003649</v>
      </c>
      <c r="AO297" s="6">
        <f t="shared" si="267"/>
        <v>173.32827702039992</v>
      </c>
      <c r="AP297" s="6">
        <f t="shared" si="268"/>
        <v>108.9375823358335</v>
      </c>
      <c r="AQ297" s="8">
        <f t="shared" si="269"/>
        <v>70.916037615468326</v>
      </c>
      <c r="AR297" s="109">
        <f t="shared" si="270"/>
        <v>0.28069321190683699</v>
      </c>
      <c r="AS297" s="109">
        <f t="shared" si="271"/>
        <v>0.50490863763322613</v>
      </c>
      <c r="AT297" s="109">
        <f t="shared" si="272"/>
        <v>29.070939566085599</v>
      </c>
      <c r="AU297" s="10">
        <f t="shared" si="273"/>
        <v>397305.29384659906</v>
      </c>
      <c r="AV297" s="8">
        <f t="shared" si="274"/>
        <v>30.075871336943447</v>
      </c>
      <c r="AW297" s="12"/>
      <c r="AX297" s="110">
        <f t="shared" si="275"/>
        <v>209.1</v>
      </c>
      <c r="AY297" s="111">
        <f t="shared" si="276"/>
        <v>0</v>
      </c>
      <c r="AZ297" s="12"/>
      <c r="BA297" s="14">
        <f t="shared" si="283"/>
        <v>57.3</v>
      </c>
      <c r="BB297" s="112">
        <f t="shared" si="277"/>
        <v>0</v>
      </c>
      <c r="BC297" s="112">
        <f t="shared" si="278"/>
        <v>0</v>
      </c>
      <c r="BD297" s="12"/>
      <c r="BE297" s="111">
        <f t="shared" si="279"/>
        <v>0</v>
      </c>
      <c r="BF297" s="12"/>
    </row>
    <row r="298" spans="1:58">
      <c r="A298">
        <f t="shared" si="232"/>
        <v>4</v>
      </c>
      <c r="B298" s="106">
        <v>0.20486111111111099</v>
      </c>
      <c r="C298" s="6">
        <f t="shared" si="233"/>
        <v>4.9166666666666643</v>
      </c>
      <c r="D298" s="7">
        <f t="shared" si="280"/>
        <v>16</v>
      </c>
      <c r="E298" s="7">
        <f t="shared" si="281"/>
        <v>9</v>
      </c>
      <c r="F298" s="7">
        <f t="shared" si="282"/>
        <v>2022</v>
      </c>
      <c r="G298" s="12"/>
      <c r="H298" s="101">
        <f t="shared" si="234"/>
        <v>57.242226984638123</v>
      </c>
      <c r="I298" s="102">
        <f t="shared" si="235"/>
        <v>57.253095837503182</v>
      </c>
      <c r="J298" s="101">
        <f t="shared" si="236"/>
        <v>66.341237717743368</v>
      </c>
      <c r="K298" s="101">
        <f t="shared" si="237"/>
        <v>209.46801356423083</v>
      </c>
      <c r="L298" s="11">
        <f t="shared" si="238"/>
        <v>2459838.704861111</v>
      </c>
      <c r="M298" s="108">
        <f t="shared" si="239"/>
        <v>0.22706926382234108</v>
      </c>
      <c r="N298" s="11">
        <f t="shared" si="240"/>
        <v>78.612324808258563</v>
      </c>
      <c r="O298" s="5">
        <f t="shared" si="241"/>
        <v>0.16516477780010064</v>
      </c>
      <c r="P298" s="11">
        <f t="shared" si="242"/>
        <v>17750.902351654491</v>
      </c>
      <c r="Q298" s="6">
        <f t="shared" si="243"/>
        <v>2.3066006590698565</v>
      </c>
      <c r="R298" s="13">
        <f t="shared" si="244"/>
        <v>4.3948377151127271</v>
      </c>
      <c r="S298" s="13">
        <f t="shared" si="245"/>
        <v>4.2642765673879364</v>
      </c>
      <c r="T298" s="13">
        <f t="shared" si="246"/>
        <v>0.23731656634898335</v>
      </c>
      <c r="U298" s="13">
        <f t="shared" si="247"/>
        <v>0.32179651295844486</v>
      </c>
      <c r="V298" s="13">
        <f t="shared" si="248"/>
        <v>-8.2912365684268892</v>
      </c>
      <c r="W298" s="8">
        <f t="shared" si="249"/>
        <v>401.76006463423028</v>
      </c>
      <c r="X298" s="13">
        <f t="shared" si="250"/>
        <v>1.1238197082583887</v>
      </c>
      <c r="Y298" s="11">
        <f t="shared" si="251"/>
        <v>64.390126216829145</v>
      </c>
      <c r="Z298" s="13">
        <f t="shared" si="252"/>
        <v>3.0345001043143735E-2</v>
      </c>
      <c r="AA298" s="13">
        <f t="shared" si="253"/>
        <v>0.43204216252509409</v>
      </c>
      <c r="AB298" s="13">
        <f t="shared" si="254"/>
        <v>0.90134290551019725</v>
      </c>
      <c r="AC298" s="13">
        <f t="shared" si="255"/>
        <v>3.0340344214854514E-2</v>
      </c>
      <c r="AD298" s="13">
        <f t="shared" si="256"/>
        <v>0.81491710305724774</v>
      </c>
      <c r="AE298" s="13">
        <f t="shared" si="257"/>
        <v>0.38632846768704904</v>
      </c>
      <c r="AF298" s="13">
        <f t="shared" si="258"/>
        <v>0.92236127144117275</v>
      </c>
      <c r="AG298" s="11">
        <f t="shared" si="259"/>
        <v>22.726237951547663</v>
      </c>
      <c r="AH298" s="13">
        <f t="shared" si="260"/>
        <v>4.1379293582880763</v>
      </c>
      <c r="AI298" s="11">
        <f t="shared" si="261"/>
        <v>16.543384433937419</v>
      </c>
      <c r="AJ298" s="6">
        <f t="shared" si="262"/>
        <v>0.91971040674036642</v>
      </c>
      <c r="AK298" s="13">
        <f t="shared" si="263"/>
        <v>57.732192777435245</v>
      </c>
      <c r="AL298" s="6">
        <f t="shared" si="264"/>
        <v>0.48996579279711905</v>
      </c>
      <c r="AM298" s="6">
        <f t="shared" si="265"/>
        <v>57.242226984638123</v>
      </c>
      <c r="AN298" s="11">
        <f t="shared" si="266"/>
        <v>175.13477416733258</v>
      </c>
      <c r="AO298" s="6">
        <f t="shared" si="267"/>
        <v>173.32895398471422</v>
      </c>
      <c r="AP298" s="6">
        <f t="shared" si="268"/>
        <v>108.92977700116796</v>
      </c>
      <c r="AQ298" s="8">
        <f t="shared" si="269"/>
        <v>70.92383610973809</v>
      </c>
      <c r="AR298" s="109">
        <f t="shared" si="270"/>
        <v>0.28474128268340265</v>
      </c>
      <c r="AS298" s="109">
        <f t="shared" si="271"/>
        <v>0.5039347262719972</v>
      </c>
      <c r="AT298" s="109">
        <f t="shared" si="272"/>
        <v>29.46801356423083</v>
      </c>
      <c r="AU298" s="10">
        <f t="shared" si="273"/>
        <v>397308.13182607736</v>
      </c>
      <c r="AV298" s="8">
        <f t="shared" si="274"/>
        <v>30.075656515389202</v>
      </c>
      <c r="AW298" s="12"/>
      <c r="AX298" s="110">
        <f t="shared" si="275"/>
        <v>209.5</v>
      </c>
      <c r="AY298" s="111">
        <f t="shared" si="276"/>
        <v>0</v>
      </c>
      <c r="AZ298" s="12"/>
      <c r="BA298" s="14">
        <f t="shared" si="283"/>
        <v>57.3</v>
      </c>
      <c r="BB298" s="112">
        <f t="shared" si="277"/>
        <v>0</v>
      </c>
      <c r="BC298" s="112">
        <f t="shared" si="278"/>
        <v>0</v>
      </c>
      <c r="BD298" s="12"/>
      <c r="BE298" s="111">
        <f t="shared" si="279"/>
        <v>0</v>
      </c>
      <c r="BF298" s="12"/>
    </row>
    <row r="299" spans="1:58">
      <c r="A299">
        <f t="shared" si="232"/>
        <v>4</v>
      </c>
      <c r="B299" s="106">
        <v>0.20555555555555599</v>
      </c>
      <c r="C299" s="6">
        <f t="shared" si="233"/>
        <v>4.9333333333333442</v>
      </c>
      <c r="D299" s="7">
        <f t="shared" si="280"/>
        <v>16</v>
      </c>
      <c r="E299" s="7">
        <f t="shared" si="281"/>
        <v>9</v>
      </c>
      <c r="F299" s="7">
        <f t="shared" si="282"/>
        <v>2022</v>
      </c>
      <c r="G299" s="12"/>
      <c r="H299" s="101">
        <f t="shared" si="234"/>
        <v>57.170408502301065</v>
      </c>
      <c r="I299" s="102">
        <f t="shared" si="235"/>
        <v>57.18130731876083</v>
      </c>
      <c r="J299" s="101">
        <f t="shared" si="236"/>
        <v>66.33480591890681</v>
      </c>
      <c r="K299" s="101">
        <f t="shared" si="237"/>
        <v>209.86375221588753</v>
      </c>
      <c r="L299" s="11">
        <f t="shared" si="238"/>
        <v>2459838.7055555554</v>
      </c>
      <c r="M299" s="108">
        <f t="shared" si="239"/>
        <v>0.22706928283519262</v>
      </c>
      <c r="N299" s="11">
        <f t="shared" si="240"/>
        <v>78.863009270746261</v>
      </c>
      <c r="O299" s="5">
        <f t="shared" si="241"/>
        <v>0.16519019523008183</v>
      </c>
      <c r="P299" s="11">
        <f t="shared" si="242"/>
        <v>17748.484757195951</v>
      </c>
      <c r="Q299" s="6">
        <f t="shared" si="243"/>
        <v>2.3067590112437171</v>
      </c>
      <c r="R299" s="13">
        <f t="shared" si="244"/>
        <v>4.394849660924403</v>
      </c>
      <c r="S299" s="13">
        <f t="shared" si="245"/>
        <v>4.2644243234275683</v>
      </c>
      <c r="T299" s="13">
        <f t="shared" si="246"/>
        <v>0.23747691058903597</v>
      </c>
      <c r="U299" s="13">
        <f t="shared" si="247"/>
        <v>0.32194569628694591</v>
      </c>
      <c r="V299" s="13">
        <f t="shared" si="248"/>
        <v>-8.2913717362661004</v>
      </c>
      <c r="W299" s="8">
        <f t="shared" si="249"/>
        <v>401.72242389826135</v>
      </c>
      <c r="X299" s="13">
        <f t="shared" si="250"/>
        <v>1.1239676898523041</v>
      </c>
      <c r="Y299" s="11">
        <f t="shared" si="251"/>
        <v>64.398604937606109</v>
      </c>
      <c r="Z299" s="13">
        <f t="shared" si="252"/>
        <v>3.0357525465337234E-2</v>
      </c>
      <c r="AA299" s="13">
        <f t="shared" si="253"/>
        <v>0.43190861140244619</v>
      </c>
      <c r="AB299" s="13">
        <f t="shared" si="254"/>
        <v>0.90140648716995708</v>
      </c>
      <c r="AC299" s="13">
        <f t="shared" si="255"/>
        <v>3.035286286874703E-2</v>
      </c>
      <c r="AD299" s="13">
        <f t="shared" si="256"/>
        <v>0.81497046034627474</v>
      </c>
      <c r="AE299" s="13">
        <f t="shared" si="257"/>
        <v>0.3863652419141661</v>
      </c>
      <c r="AF299" s="13">
        <f t="shared" si="258"/>
        <v>0.92234586779613636</v>
      </c>
      <c r="AG299" s="11">
        <f t="shared" si="259"/>
        <v>22.728522333673766</v>
      </c>
      <c r="AH299" s="13">
        <f t="shared" si="260"/>
        <v>4.1385215116420557</v>
      </c>
      <c r="AI299" s="11">
        <f t="shared" si="261"/>
        <v>16.785186596115423</v>
      </c>
      <c r="AJ299" s="6">
        <f t="shared" si="262"/>
        <v>0.91970395078731126</v>
      </c>
      <c r="AK299" s="13">
        <f t="shared" si="263"/>
        <v>57.661330259918124</v>
      </c>
      <c r="AL299" s="6">
        <f t="shared" si="264"/>
        <v>0.49092175761705653</v>
      </c>
      <c r="AM299" s="6">
        <f t="shared" si="265"/>
        <v>57.170408502301065</v>
      </c>
      <c r="AN299" s="11">
        <f t="shared" si="266"/>
        <v>175.13545864462503</v>
      </c>
      <c r="AO299" s="6">
        <f t="shared" si="267"/>
        <v>173.32963094927729</v>
      </c>
      <c r="AP299" s="6">
        <f t="shared" si="268"/>
        <v>108.92197179048564</v>
      </c>
      <c r="AQ299" s="8">
        <f t="shared" si="269"/>
        <v>70.93163448285101</v>
      </c>
      <c r="AR299" s="109">
        <f t="shared" si="270"/>
        <v>0.28878427934706635</v>
      </c>
      <c r="AS299" s="109">
        <f t="shared" si="271"/>
        <v>0.50294729426973228</v>
      </c>
      <c r="AT299" s="109">
        <f t="shared" si="272"/>
        <v>29.86375221588753</v>
      </c>
      <c r="AU299" s="10">
        <f t="shared" si="273"/>
        <v>397310.96934515488</v>
      </c>
      <c r="AV299" s="8">
        <f t="shared" si="274"/>
        <v>30.07544173175306</v>
      </c>
      <c r="AW299" s="12"/>
      <c r="AX299" s="110">
        <f t="shared" si="275"/>
        <v>209.9</v>
      </c>
      <c r="AY299" s="111">
        <f t="shared" si="276"/>
        <v>0</v>
      </c>
      <c r="AZ299" s="12"/>
      <c r="BA299" s="14">
        <f t="shared" si="283"/>
        <v>57.2</v>
      </c>
      <c r="BB299" s="112">
        <f t="shared" si="277"/>
        <v>0</v>
      </c>
      <c r="BC299" s="112">
        <f t="shared" si="278"/>
        <v>0</v>
      </c>
      <c r="BD299" s="12"/>
      <c r="BE299" s="111">
        <f t="shared" si="279"/>
        <v>0</v>
      </c>
      <c r="BF299" s="12"/>
    </row>
    <row r="300" spans="1:58">
      <c r="A300">
        <f t="shared" si="232"/>
        <v>4</v>
      </c>
      <c r="B300" s="106">
        <v>0.20624999999999999</v>
      </c>
      <c r="C300" s="6">
        <f t="shared" si="233"/>
        <v>4.9499999999999993</v>
      </c>
      <c r="D300" s="7">
        <f t="shared" si="280"/>
        <v>16</v>
      </c>
      <c r="E300" s="7">
        <f t="shared" si="281"/>
        <v>9</v>
      </c>
      <c r="F300" s="7">
        <f t="shared" si="282"/>
        <v>2022</v>
      </c>
      <c r="G300" s="12"/>
      <c r="H300" s="101">
        <f t="shared" si="234"/>
        <v>57.097693003029427</v>
      </c>
      <c r="I300" s="102">
        <f t="shared" si="235"/>
        <v>57.108622206116962</v>
      </c>
      <c r="J300" s="101">
        <f t="shared" si="236"/>
        <v>66.328373917415433</v>
      </c>
      <c r="K300" s="101">
        <f t="shared" si="237"/>
        <v>210.25814790614942</v>
      </c>
      <c r="L300" s="11">
        <f t="shared" si="238"/>
        <v>2459838.7062499998</v>
      </c>
      <c r="M300" s="108">
        <f t="shared" si="239"/>
        <v>0.22706930184804419</v>
      </c>
      <c r="N300" s="11">
        <f t="shared" si="240"/>
        <v>79.113693733233958</v>
      </c>
      <c r="O300" s="5">
        <f t="shared" si="241"/>
        <v>0.16521561266000617</v>
      </c>
      <c r="P300" s="11">
        <f t="shared" si="242"/>
        <v>17746.066730334078</v>
      </c>
      <c r="Q300" s="6">
        <f t="shared" si="243"/>
        <v>2.3069173634175781</v>
      </c>
      <c r="R300" s="13">
        <f t="shared" si="244"/>
        <v>4.3948616067361232</v>
      </c>
      <c r="S300" s="13">
        <f t="shared" si="245"/>
        <v>4.2645720794679143</v>
      </c>
      <c r="T300" s="13">
        <f t="shared" si="246"/>
        <v>0.2376372548290886</v>
      </c>
      <c r="U300" s="13">
        <f t="shared" si="247"/>
        <v>0.32209487742551479</v>
      </c>
      <c r="V300" s="13">
        <f t="shared" si="248"/>
        <v>-8.2915069041067397</v>
      </c>
      <c r="W300" s="8">
        <f t="shared" si="249"/>
        <v>401.68477775680054</v>
      </c>
      <c r="X300" s="13">
        <f t="shared" si="250"/>
        <v>1.1241156693495118</v>
      </c>
      <c r="Y300" s="11">
        <f t="shared" si="251"/>
        <v>64.407083538250575</v>
      </c>
      <c r="Z300" s="13">
        <f t="shared" si="252"/>
        <v>3.0370049042525712E-2</v>
      </c>
      <c r="AA300" s="13">
        <f t="shared" si="253"/>
        <v>0.43177505275654338</v>
      </c>
      <c r="AB300" s="13">
        <f t="shared" si="254"/>
        <v>0.90147004801804242</v>
      </c>
      <c r="AC300" s="13">
        <f t="shared" si="255"/>
        <v>3.0365380673263002E-2</v>
      </c>
      <c r="AD300" s="13">
        <f t="shared" si="256"/>
        <v>0.81502379887836118</v>
      </c>
      <c r="AE300" s="13">
        <f t="shared" si="257"/>
        <v>0.38640200708454997</v>
      </c>
      <c r="AF300" s="13">
        <f t="shared" si="258"/>
        <v>0.92233046622185877</v>
      </c>
      <c r="AG300" s="11">
        <f t="shared" si="259"/>
        <v>22.730806191342396</v>
      </c>
      <c r="AH300" s="13">
        <f t="shared" si="260"/>
        <v>4.1391136759279252</v>
      </c>
      <c r="AI300" s="11">
        <f t="shared" si="261"/>
        <v>17.026988594315078</v>
      </c>
      <c r="AJ300" s="6">
        <f t="shared" si="262"/>
        <v>0.91969749603731143</v>
      </c>
      <c r="AK300" s="13">
        <f t="shared" si="263"/>
        <v>57.589581940433867</v>
      </c>
      <c r="AL300" s="6">
        <f t="shared" si="264"/>
        <v>0.49188893740443929</v>
      </c>
      <c r="AM300" s="6">
        <f t="shared" si="265"/>
        <v>57.097693003029427</v>
      </c>
      <c r="AN300" s="11">
        <f t="shared" si="266"/>
        <v>175.13614312192294</v>
      </c>
      <c r="AO300" s="6">
        <f t="shared" si="267"/>
        <v>173.33030791409823</v>
      </c>
      <c r="AP300" s="6">
        <f t="shared" si="268"/>
        <v>108.91416670380849</v>
      </c>
      <c r="AQ300" s="8">
        <f t="shared" si="269"/>
        <v>70.939432734785186</v>
      </c>
      <c r="AR300" s="109">
        <f t="shared" si="270"/>
        <v>0.29282212990148265</v>
      </c>
      <c r="AS300" s="109">
        <f t="shared" si="271"/>
        <v>0.50194635873220039</v>
      </c>
      <c r="AT300" s="109">
        <f t="shared" si="272"/>
        <v>30.258147906149418</v>
      </c>
      <c r="AU300" s="10">
        <f t="shared" si="273"/>
        <v>397313.80640375015</v>
      </c>
      <c r="AV300" s="8">
        <f t="shared" si="274"/>
        <v>30.075226986039617</v>
      </c>
      <c r="AW300" s="12"/>
      <c r="AX300" s="110">
        <f t="shared" si="275"/>
        <v>210.3</v>
      </c>
      <c r="AY300" s="111">
        <f t="shared" si="276"/>
        <v>0</v>
      </c>
      <c r="AZ300" s="12"/>
      <c r="BA300" s="14">
        <f t="shared" si="283"/>
        <v>57.1</v>
      </c>
      <c r="BB300" s="112">
        <f t="shared" si="277"/>
        <v>0</v>
      </c>
      <c r="BC300" s="112">
        <f t="shared" si="278"/>
        <v>0</v>
      </c>
      <c r="BD300" s="12"/>
      <c r="BE300" s="111">
        <f t="shared" si="279"/>
        <v>0</v>
      </c>
      <c r="BF300" s="12"/>
    </row>
    <row r="301" spans="1:58">
      <c r="A301">
        <f t="shared" si="232"/>
        <v>4</v>
      </c>
      <c r="B301" s="106">
        <v>0.20694444444444399</v>
      </c>
      <c r="C301" s="6">
        <f t="shared" si="233"/>
        <v>4.9666666666666561</v>
      </c>
      <c r="D301" s="7">
        <f t="shared" si="280"/>
        <v>16</v>
      </c>
      <c r="E301" s="7">
        <f t="shared" si="281"/>
        <v>9</v>
      </c>
      <c r="F301" s="7">
        <f t="shared" si="282"/>
        <v>2022</v>
      </c>
      <c r="G301" s="12"/>
      <c r="H301" s="101">
        <f t="shared" si="234"/>
        <v>57.024087090958552</v>
      </c>
      <c r="I301" s="102">
        <f t="shared" si="235"/>
        <v>57.035047102977259</v>
      </c>
      <c r="J301" s="101">
        <f t="shared" si="236"/>
        <v>66.32194171335675</v>
      </c>
      <c r="K301" s="101">
        <f t="shared" si="237"/>
        <v>210.65119340182952</v>
      </c>
      <c r="L301" s="11">
        <f t="shared" si="238"/>
        <v>2459838.7069444442</v>
      </c>
      <c r="M301" s="108">
        <f t="shared" si="239"/>
        <v>0.22706932086089573</v>
      </c>
      <c r="N301" s="11">
        <f t="shared" si="240"/>
        <v>79.364378195721656</v>
      </c>
      <c r="O301" s="5">
        <f t="shared" si="241"/>
        <v>0.16524103008993052</v>
      </c>
      <c r="P301" s="11">
        <f t="shared" si="242"/>
        <v>17743.64827117477</v>
      </c>
      <c r="Q301" s="6">
        <f t="shared" si="243"/>
        <v>2.3070757155910817</v>
      </c>
      <c r="R301" s="13">
        <f t="shared" si="244"/>
        <v>4.3948735525477991</v>
      </c>
      <c r="S301" s="13">
        <f t="shared" si="245"/>
        <v>4.2647198355075471</v>
      </c>
      <c r="T301" s="13">
        <f t="shared" si="246"/>
        <v>0.23779759906914125</v>
      </c>
      <c r="U301" s="13">
        <f t="shared" si="247"/>
        <v>0.32224405637460651</v>
      </c>
      <c r="V301" s="13">
        <f t="shared" si="248"/>
        <v>-8.2916420719459527</v>
      </c>
      <c r="W301" s="8">
        <f t="shared" si="249"/>
        <v>401.64712621165887</v>
      </c>
      <c r="X301" s="13">
        <f t="shared" si="250"/>
        <v>1.1242636467508822</v>
      </c>
      <c r="Y301" s="11">
        <f t="shared" si="251"/>
        <v>64.415562018812423</v>
      </c>
      <c r="Z301" s="13">
        <f t="shared" si="252"/>
        <v>3.0382571774501783E-2</v>
      </c>
      <c r="AA301" s="13">
        <f t="shared" si="253"/>
        <v>0.43164148659000173</v>
      </c>
      <c r="AB301" s="13">
        <f t="shared" si="254"/>
        <v>0.90153358805430228</v>
      </c>
      <c r="AC301" s="13">
        <f t="shared" si="255"/>
        <v>3.0377897628194137E-2</v>
      </c>
      <c r="AD301" s="13">
        <f t="shared" si="256"/>
        <v>0.81507711865345145</v>
      </c>
      <c r="AE301" s="13">
        <f t="shared" si="257"/>
        <v>0.38643876319794956</v>
      </c>
      <c r="AF301" s="13">
        <f t="shared" si="258"/>
        <v>0.92231506671963193</v>
      </c>
      <c r="AG301" s="11">
        <f t="shared" si="259"/>
        <v>22.733089524515314</v>
      </c>
      <c r="AH301" s="13">
        <f t="shared" si="260"/>
        <v>4.1397058511467915</v>
      </c>
      <c r="AI301" s="11">
        <f t="shared" si="261"/>
        <v>17.268790428519786</v>
      </c>
      <c r="AJ301" s="6">
        <f t="shared" si="262"/>
        <v>0.91969104249052291</v>
      </c>
      <c r="AK301" s="13">
        <f t="shared" si="263"/>
        <v>57.516954305186509</v>
      </c>
      <c r="AL301" s="6">
        <f t="shared" si="264"/>
        <v>0.49286721422795804</v>
      </c>
      <c r="AM301" s="6">
        <f t="shared" si="265"/>
        <v>57.024087090958552</v>
      </c>
      <c r="AN301" s="11">
        <f t="shared" si="266"/>
        <v>175.13682759921721</v>
      </c>
      <c r="AO301" s="6">
        <f t="shared" si="267"/>
        <v>173.330984879168</v>
      </c>
      <c r="AP301" s="6">
        <f t="shared" si="268"/>
        <v>108.90636174108096</v>
      </c>
      <c r="AQ301" s="8">
        <f t="shared" si="269"/>
        <v>70.947230865596111</v>
      </c>
      <c r="AR301" s="109">
        <f t="shared" si="270"/>
        <v>0.29685476244114739</v>
      </c>
      <c r="AS301" s="109">
        <f t="shared" si="271"/>
        <v>0.50093193700582317</v>
      </c>
      <c r="AT301" s="109">
        <f t="shared" si="272"/>
        <v>30.651193401829516</v>
      </c>
      <c r="AU301" s="10">
        <f t="shared" si="273"/>
        <v>397316.64300176624</v>
      </c>
      <c r="AV301" s="8">
        <f t="shared" si="274"/>
        <v>30.075012278254665</v>
      </c>
      <c r="AW301" s="12"/>
      <c r="AX301" s="110">
        <f t="shared" si="275"/>
        <v>210.7</v>
      </c>
      <c r="AY301" s="111">
        <f t="shared" si="276"/>
        <v>0</v>
      </c>
      <c r="AZ301" s="12"/>
      <c r="BA301" s="14">
        <f t="shared" si="283"/>
        <v>57</v>
      </c>
      <c r="BB301" s="112">
        <f t="shared" si="277"/>
        <v>0</v>
      </c>
      <c r="BC301" s="112">
        <f t="shared" si="278"/>
        <v>0</v>
      </c>
      <c r="BD301" s="12"/>
      <c r="BE301" s="111">
        <f t="shared" si="279"/>
        <v>0</v>
      </c>
      <c r="BF301" s="12"/>
    </row>
    <row r="302" spans="1:58">
      <c r="A302">
        <f t="shared" si="232"/>
        <v>4</v>
      </c>
      <c r="B302" s="106">
        <v>0.20763888888888901</v>
      </c>
      <c r="C302" s="6">
        <f t="shared" si="233"/>
        <v>4.9833333333333361</v>
      </c>
      <c r="D302" s="7">
        <f t="shared" si="280"/>
        <v>16</v>
      </c>
      <c r="E302" s="7">
        <f t="shared" si="281"/>
        <v>9</v>
      </c>
      <c r="F302" s="7">
        <f t="shared" si="282"/>
        <v>2022</v>
      </c>
      <c r="G302" s="12"/>
      <c r="H302" s="101">
        <f t="shared" si="234"/>
        <v>56.949597342325632</v>
      </c>
      <c r="I302" s="102">
        <f t="shared" si="235"/>
        <v>56.96058858488226</v>
      </c>
      <c r="J302" s="101">
        <f t="shared" si="236"/>
        <v>66.315509302514869</v>
      </c>
      <c r="K302" s="101">
        <f t="shared" si="237"/>
        <v>211.04288210918457</v>
      </c>
      <c r="L302" s="11">
        <f t="shared" si="238"/>
        <v>2459838.7076388891</v>
      </c>
      <c r="M302" s="108">
        <f t="shared" si="239"/>
        <v>0.22706933987376005</v>
      </c>
      <c r="N302" s="11">
        <f t="shared" si="240"/>
        <v>79.615062825847417</v>
      </c>
      <c r="O302" s="5">
        <f t="shared" si="241"/>
        <v>0.16526644753696473</v>
      </c>
      <c r="P302" s="11">
        <f t="shared" si="242"/>
        <v>17741.229378195898</v>
      </c>
      <c r="Q302" s="6">
        <f t="shared" si="243"/>
        <v>2.3072340678710184</v>
      </c>
      <c r="R302" s="13">
        <f t="shared" si="244"/>
        <v>4.3948854983675112</v>
      </c>
      <c r="S302" s="13">
        <f t="shared" si="245"/>
        <v>4.2648675916464684</v>
      </c>
      <c r="T302" s="13">
        <f t="shared" si="246"/>
        <v>0.23795794341669835</v>
      </c>
      <c r="U302" s="13">
        <f t="shared" si="247"/>
        <v>0.3223932332346624</v>
      </c>
      <c r="V302" s="13">
        <f t="shared" si="248"/>
        <v>-8.2917772398762377</v>
      </c>
      <c r="W302" s="8">
        <f t="shared" si="249"/>
        <v>401.6094692379823</v>
      </c>
      <c r="X302" s="13">
        <f t="shared" si="250"/>
        <v>1.1244116221565406</v>
      </c>
      <c r="Y302" s="11">
        <f t="shared" si="251"/>
        <v>64.424040385028377</v>
      </c>
      <c r="Z302" s="13">
        <f t="shared" si="252"/>
        <v>3.0395093669443797E-2</v>
      </c>
      <c r="AA302" s="13">
        <f t="shared" si="253"/>
        <v>0.43150791281583889</v>
      </c>
      <c r="AB302" s="13">
        <f t="shared" si="254"/>
        <v>0.90159710732118359</v>
      </c>
      <c r="AC302" s="13">
        <f t="shared" si="255"/>
        <v>3.0390413741714011E-2</v>
      </c>
      <c r="AD302" s="13">
        <f t="shared" si="256"/>
        <v>0.81513041970723976</v>
      </c>
      <c r="AE302" s="13">
        <f t="shared" si="257"/>
        <v>0.38647551027874655</v>
      </c>
      <c r="AF302" s="13">
        <f t="shared" si="258"/>
        <v>0.92229966928042562</v>
      </c>
      <c r="AG302" s="11">
        <f t="shared" si="259"/>
        <v>22.735372334684538</v>
      </c>
      <c r="AH302" s="13">
        <f t="shared" si="260"/>
        <v>4.1402980376969891</v>
      </c>
      <c r="AI302" s="11">
        <f t="shared" si="261"/>
        <v>17.510592260392578</v>
      </c>
      <c r="AJ302" s="6">
        <f t="shared" si="262"/>
        <v>0.91968459014272286</v>
      </c>
      <c r="AK302" s="13">
        <f t="shared" si="263"/>
        <v>57.443453812678037</v>
      </c>
      <c r="AL302" s="6">
        <f t="shared" si="264"/>
        <v>0.49385647035240465</v>
      </c>
      <c r="AM302" s="6">
        <f t="shared" si="265"/>
        <v>56.949597342325632</v>
      </c>
      <c r="AN302" s="11">
        <f t="shared" si="266"/>
        <v>175.13751207697169</v>
      </c>
      <c r="AO302" s="6">
        <f t="shared" si="267"/>
        <v>173.33166184494542</v>
      </c>
      <c r="AP302" s="6">
        <f t="shared" si="268"/>
        <v>108.8985568970261</v>
      </c>
      <c r="AQ302" s="8">
        <f t="shared" si="269"/>
        <v>70.955028880556085</v>
      </c>
      <c r="AR302" s="109">
        <f t="shared" si="270"/>
        <v>0.30088210784481778</v>
      </c>
      <c r="AS302" s="109">
        <f t="shared" si="271"/>
        <v>0.49990404598541649</v>
      </c>
      <c r="AT302" s="109">
        <f t="shared" si="272"/>
        <v>31.042882109184575</v>
      </c>
      <c r="AU302" s="10">
        <f t="shared" si="273"/>
        <v>397319.47914103116</v>
      </c>
      <c r="AV302" s="8">
        <f t="shared" si="274"/>
        <v>30.074797608258258</v>
      </c>
      <c r="AW302" s="12"/>
      <c r="AX302" s="110">
        <f t="shared" si="275"/>
        <v>211</v>
      </c>
      <c r="AY302" s="111">
        <f t="shared" si="276"/>
        <v>0</v>
      </c>
      <c r="AZ302" s="12"/>
      <c r="BA302" s="14">
        <f t="shared" si="283"/>
        <v>57</v>
      </c>
      <c r="BB302" s="112">
        <f t="shared" si="277"/>
        <v>0</v>
      </c>
      <c r="BC302" s="112">
        <f t="shared" si="278"/>
        <v>0</v>
      </c>
      <c r="BD302" s="12"/>
      <c r="BE302" s="111">
        <f t="shared" si="279"/>
        <v>0</v>
      </c>
      <c r="BF302" s="12"/>
    </row>
    <row r="303" spans="1:58">
      <c r="A303">
        <f t="shared" si="232"/>
        <v>5</v>
      </c>
      <c r="B303" s="106">
        <v>0.20833333333333301</v>
      </c>
      <c r="C303" s="6">
        <f t="shared" si="233"/>
        <v>4.999999999999992</v>
      </c>
      <c r="D303" s="7">
        <f t="shared" si="280"/>
        <v>16</v>
      </c>
      <c r="E303" s="7">
        <f t="shared" si="281"/>
        <v>9</v>
      </c>
      <c r="F303" s="7">
        <f t="shared" si="282"/>
        <v>2022</v>
      </c>
      <c r="G303" s="12"/>
      <c r="H303" s="101">
        <f t="shared" si="234"/>
        <v>56.874230503229008</v>
      </c>
      <c r="I303" s="102">
        <f t="shared" si="235"/>
        <v>56.885253397183526</v>
      </c>
      <c r="J303" s="101">
        <f t="shared" si="236"/>
        <v>66.309076693664352</v>
      </c>
      <c r="K303" s="101">
        <f t="shared" si="237"/>
        <v>211.43320702332466</v>
      </c>
      <c r="L303" s="11">
        <f t="shared" si="238"/>
        <v>2459838.7083333335</v>
      </c>
      <c r="M303" s="108">
        <f t="shared" si="239"/>
        <v>0.22706935888661159</v>
      </c>
      <c r="N303" s="11">
        <f t="shared" si="240"/>
        <v>79.865747288335115</v>
      </c>
      <c r="O303" s="5">
        <f t="shared" si="241"/>
        <v>0.16529186496688908</v>
      </c>
      <c r="P303" s="11">
        <f t="shared" si="242"/>
        <v>17738.810054750957</v>
      </c>
      <c r="Q303" s="6">
        <f t="shared" si="243"/>
        <v>2.307392420044879</v>
      </c>
      <c r="R303" s="13">
        <f t="shared" si="244"/>
        <v>4.3948974441792092</v>
      </c>
      <c r="S303" s="13">
        <f t="shared" si="245"/>
        <v>4.2650153476864583</v>
      </c>
      <c r="T303" s="13">
        <f t="shared" si="246"/>
        <v>0.23811828765639381</v>
      </c>
      <c r="U303" s="13">
        <f t="shared" si="247"/>
        <v>0.32254240780576449</v>
      </c>
      <c r="V303" s="13">
        <f t="shared" si="248"/>
        <v>-8.2919124077165236</v>
      </c>
      <c r="W303" s="8">
        <f t="shared" si="249"/>
        <v>401.57180688715846</v>
      </c>
      <c r="X303" s="13">
        <f t="shared" si="250"/>
        <v>1.1245595953677363</v>
      </c>
      <c r="Y303" s="11">
        <f t="shared" si="251"/>
        <v>64.432518625510895</v>
      </c>
      <c r="Z303" s="13">
        <f t="shared" si="252"/>
        <v>3.0407614710320278E-2</v>
      </c>
      <c r="AA303" s="13">
        <f t="shared" si="253"/>
        <v>0.43137433161686234</v>
      </c>
      <c r="AB303" s="13">
        <f t="shared" si="254"/>
        <v>0.9016606057328449</v>
      </c>
      <c r="AC303" s="13">
        <f t="shared" si="255"/>
        <v>3.0402928996798018E-2</v>
      </c>
      <c r="AD303" s="13">
        <f t="shared" si="256"/>
        <v>0.81518370196773771</v>
      </c>
      <c r="AE303" s="13">
        <f t="shared" si="257"/>
        <v>0.38651224827717912</v>
      </c>
      <c r="AF303" s="13">
        <f t="shared" si="258"/>
        <v>0.9222842739262771</v>
      </c>
      <c r="AG303" s="11">
        <f t="shared" si="259"/>
        <v>22.737654618736091</v>
      </c>
      <c r="AH303" s="13">
        <f t="shared" si="260"/>
        <v>4.1408902347807004</v>
      </c>
      <c r="AI303" s="11">
        <f t="shared" si="261"/>
        <v>17.752393766624607</v>
      </c>
      <c r="AJ303" s="6">
        <f t="shared" si="262"/>
        <v>0.91967813900270012</v>
      </c>
      <c r="AK303" s="13">
        <f t="shared" si="263"/>
        <v>57.36908708884976</v>
      </c>
      <c r="AL303" s="6">
        <f t="shared" si="264"/>
        <v>0.49485658562074913</v>
      </c>
      <c r="AM303" s="6">
        <f t="shared" si="265"/>
        <v>56.874230503229008</v>
      </c>
      <c r="AN303" s="11">
        <f t="shared" si="266"/>
        <v>175.13819655426596</v>
      </c>
      <c r="AO303" s="6">
        <f t="shared" si="267"/>
        <v>173.33233881052001</v>
      </c>
      <c r="AP303" s="6">
        <f t="shared" si="268"/>
        <v>108.89075218212901</v>
      </c>
      <c r="AQ303" s="8">
        <f t="shared" si="269"/>
        <v>70.962826769189206</v>
      </c>
      <c r="AR303" s="109">
        <f t="shared" si="270"/>
        <v>0.30490408900997207</v>
      </c>
      <c r="AS303" s="109">
        <f t="shared" si="271"/>
        <v>0.49886270487216866</v>
      </c>
      <c r="AT303" s="109">
        <f t="shared" si="272"/>
        <v>31.433207023324655</v>
      </c>
      <c r="AU303" s="10">
        <f t="shared" si="273"/>
        <v>397322.31481765315</v>
      </c>
      <c r="AV303" s="8">
        <f t="shared" si="274"/>
        <v>30.074582976343432</v>
      </c>
      <c r="AW303" s="12"/>
      <c r="AX303" s="110">
        <f t="shared" si="275"/>
        <v>211.4</v>
      </c>
      <c r="AY303" s="111">
        <f t="shared" si="276"/>
        <v>0</v>
      </c>
      <c r="AZ303" s="12"/>
      <c r="BA303" s="14">
        <f t="shared" si="283"/>
        <v>56.9</v>
      </c>
      <c r="BB303" s="112">
        <f t="shared" si="277"/>
        <v>0</v>
      </c>
      <c r="BC303" s="112">
        <f t="shared" si="278"/>
        <v>0</v>
      </c>
      <c r="BD303" s="12"/>
      <c r="BE303" s="111">
        <f t="shared" si="279"/>
        <v>0</v>
      </c>
      <c r="BF303" s="12"/>
    </row>
    <row r="304" spans="1:58">
      <c r="A304">
        <f t="shared" si="232"/>
        <v>5</v>
      </c>
      <c r="B304" s="106">
        <v>0.20902777777777801</v>
      </c>
      <c r="C304" s="6">
        <f t="shared" si="233"/>
        <v>5.0166666666666719</v>
      </c>
      <c r="D304" s="7">
        <f t="shared" si="280"/>
        <v>16</v>
      </c>
      <c r="E304" s="7">
        <f t="shared" si="281"/>
        <v>9</v>
      </c>
      <c r="F304" s="7">
        <f t="shared" si="282"/>
        <v>2022</v>
      </c>
      <c r="G304" s="12"/>
      <c r="H304" s="101">
        <f t="shared" si="234"/>
        <v>56.797993188899632</v>
      </c>
      <c r="I304" s="102">
        <f t="shared" si="235"/>
        <v>56.809048154440987</v>
      </c>
      <c r="J304" s="101">
        <f t="shared" si="236"/>
        <v>66.30264388258631</v>
      </c>
      <c r="K304" s="101">
        <f t="shared" si="237"/>
        <v>211.82216229530741</v>
      </c>
      <c r="L304" s="11">
        <f t="shared" si="238"/>
        <v>2459838.7090277779</v>
      </c>
      <c r="M304" s="108">
        <f t="shared" si="239"/>
        <v>0.22706937789946316</v>
      </c>
      <c r="N304" s="11">
        <f t="shared" si="240"/>
        <v>80.116431750822812</v>
      </c>
      <c r="O304" s="5">
        <f t="shared" si="241"/>
        <v>0.16531728239681343</v>
      </c>
      <c r="P304" s="11">
        <f t="shared" si="242"/>
        <v>17736.390299325711</v>
      </c>
      <c r="Q304" s="6">
        <f t="shared" si="243"/>
        <v>2.3075507722187401</v>
      </c>
      <c r="R304" s="13">
        <f t="shared" si="244"/>
        <v>4.3949093899909073</v>
      </c>
      <c r="S304" s="13">
        <f t="shared" si="245"/>
        <v>4.2651631037264472</v>
      </c>
      <c r="T304" s="13">
        <f t="shared" si="246"/>
        <v>0.23827863189644646</v>
      </c>
      <c r="U304" s="13">
        <f t="shared" si="247"/>
        <v>0.32269158018910959</v>
      </c>
      <c r="V304" s="13">
        <f t="shared" si="248"/>
        <v>-8.2920475755564489</v>
      </c>
      <c r="W304" s="8">
        <f t="shared" si="249"/>
        <v>401.53413913518909</v>
      </c>
      <c r="X304" s="13">
        <f t="shared" si="250"/>
        <v>1.1247075664846322</v>
      </c>
      <c r="Y304" s="11">
        <f t="shared" si="251"/>
        <v>64.440996745998859</v>
      </c>
      <c r="Z304" s="13">
        <f t="shared" si="252"/>
        <v>3.0420134905378558E-2</v>
      </c>
      <c r="AA304" s="13">
        <f t="shared" si="253"/>
        <v>0.43124074290606107</v>
      </c>
      <c r="AB304" s="13">
        <f t="shared" si="254"/>
        <v>0.90172408333176235</v>
      </c>
      <c r="AC304" s="13">
        <f t="shared" si="255"/>
        <v>3.0415443401688679E-2</v>
      </c>
      <c r="AD304" s="13">
        <f t="shared" si="256"/>
        <v>0.81523696547063873</v>
      </c>
      <c r="AE304" s="13">
        <f t="shared" si="257"/>
        <v>0.38654897721770376</v>
      </c>
      <c r="AF304" s="13">
        <f t="shared" si="258"/>
        <v>0.92226888064812584</v>
      </c>
      <c r="AG304" s="11">
        <f t="shared" si="259"/>
        <v>22.739936378166608</v>
      </c>
      <c r="AH304" s="13">
        <f t="shared" si="260"/>
        <v>4.1414824427963435</v>
      </c>
      <c r="AI304" s="11">
        <f t="shared" si="261"/>
        <v>17.994195108877662</v>
      </c>
      <c r="AJ304" s="6">
        <f t="shared" si="262"/>
        <v>0.91967168906626373</v>
      </c>
      <c r="AK304" s="13">
        <f t="shared" si="263"/>
        <v>57.293860630355297</v>
      </c>
      <c r="AL304" s="6">
        <f t="shared" si="264"/>
        <v>0.49586744145566375</v>
      </c>
      <c r="AM304" s="6">
        <f t="shared" si="265"/>
        <v>56.797993188899632</v>
      </c>
      <c r="AN304" s="11">
        <f t="shared" si="266"/>
        <v>175.13888103156205</v>
      </c>
      <c r="AO304" s="6">
        <f t="shared" si="267"/>
        <v>173.3330157763489</v>
      </c>
      <c r="AP304" s="6">
        <f t="shared" si="268"/>
        <v>108.88294759110886</v>
      </c>
      <c r="AQ304" s="8">
        <f t="shared" si="269"/>
        <v>70.97062453677168</v>
      </c>
      <c r="AR304" s="109">
        <f t="shared" si="270"/>
        <v>0.30892063700909594</v>
      </c>
      <c r="AS304" s="109">
        <f t="shared" si="271"/>
        <v>0.49780793104936771</v>
      </c>
      <c r="AT304" s="109">
        <f t="shared" si="272"/>
        <v>31.822162295307407</v>
      </c>
      <c r="AU304" s="10">
        <f t="shared" si="273"/>
        <v>397325.15003344626</v>
      </c>
      <c r="AV304" s="8">
        <f t="shared" si="274"/>
        <v>30.074368382371304</v>
      </c>
      <c r="AW304" s="12"/>
      <c r="AX304" s="110">
        <f t="shared" si="275"/>
        <v>211.8</v>
      </c>
      <c r="AY304" s="111">
        <f t="shared" si="276"/>
        <v>0</v>
      </c>
      <c r="AZ304" s="12"/>
      <c r="BA304" s="14">
        <f t="shared" si="283"/>
        <v>56.8</v>
      </c>
      <c r="BB304" s="112">
        <f t="shared" si="277"/>
        <v>0</v>
      </c>
      <c r="BC304" s="112">
        <f t="shared" si="278"/>
        <v>0</v>
      </c>
      <c r="BD304" s="12"/>
      <c r="BE304" s="111">
        <f t="shared" si="279"/>
        <v>0</v>
      </c>
      <c r="BF304" s="12"/>
    </row>
    <row r="305" spans="1:58">
      <c r="A305">
        <f t="shared" si="232"/>
        <v>5</v>
      </c>
      <c r="B305" s="106">
        <v>0.209722222222222</v>
      </c>
      <c r="C305" s="6">
        <f t="shared" si="233"/>
        <v>5.0333333333333279</v>
      </c>
      <c r="D305" s="7">
        <f t="shared" si="280"/>
        <v>16</v>
      </c>
      <c r="E305" s="7">
        <f t="shared" si="281"/>
        <v>9</v>
      </c>
      <c r="F305" s="7">
        <f t="shared" si="282"/>
        <v>2022</v>
      </c>
      <c r="G305" s="12"/>
      <c r="H305" s="101">
        <f t="shared" si="234"/>
        <v>56.720892080328646</v>
      </c>
      <c r="I305" s="102">
        <f t="shared" si="235"/>
        <v>56.731979536967927</v>
      </c>
      <c r="J305" s="101">
        <f t="shared" si="236"/>
        <v>66.296210869387991</v>
      </c>
      <c r="K305" s="101">
        <f t="shared" si="237"/>
        <v>212.20974217945843</v>
      </c>
      <c r="L305" s="11">
        <f t="shared" si="238"/>
        <v>2459838.7097222223</v>
      </c>
      <c r="M305" s="108">
        <f t="shared" si="239"/>
        <v>0.2270693969123147</v>
      </c>
      <c r="N305" s="11">
        <f t="shared" si="240"/>
        <v>80.36711621331051</v>
      </c>
      <c r="O305" s="5">
        <f t="shared" si="241"/>
        <v>0.16534269982673777</v>
      </c>
      <c r="P305" s="11">
        <f t="shared" si="242"/>
        <v>17733.970112032359</v>
      </c>
      <c r="Q305" s="6">
        <f t="shared" si="243"/>
        <v>2.3077091243922436</v>
      </c>
      <c r="R305" s="13">
        <f t="shared" si="244"/>
        <v>4.3949213358025832</v>
      </c>
      <c r="S305" s="13">
        <f t="shared" si="245"/>
        <v>4.2653108597660792</v>
      </c>
      <c r="T305" s="13">
        <f t="shared" si="246"/>
        <v>0.23843897613649909</v>
      </c>
      <c r="U305" s="13">
        <f t="shared" si="247"/>
        <v>0.32284075038482457</v>
      </c>
      <c r="V305" s="13">
        <f t="shared" si="248"/>
        <v>-8.2921827433956601</v>
      </c>
      <c r="W305" s="8">
        <f t="shared" si="249"/>
        <v>401.49646598312466</v>
      </c>
      <c r="X305" s="13">
        <f t="shared" si="250"/>
        <v>1.1248555355077725</v>
      </c>
      <c r="Y305" s="11">
        <f t="shared" si="251"/>
        <v>64.449474746523478</v>
      </c>
      <c r="Z305" s="13">
        <f t="shared" si="252"/>
        <v>3.0432654254379729E-2</v>
      </c>
      <c r="AA305" s="13">
        <f t="shared" si="253"/>
        <v>0.43110714668634464</v>
      </c>
      <c r="AB305" s="13">
        <f t="shared" si="254"/>
        <v>0.90178754011764517</v>
      </c>
      <c r="AC305" s="13">
        <f t="shared" si="255"/>
        <v>3.042795695614621E-2</v>
      </c>
      <c r="AD305" s="13">
        <f t="shared" si="256"/>
        <v>0.81529021021577175</v>
      </c>
      <c r="AE305" s="13">
        <f t="shared" si="257"/>
        <v>0.38658569709998486</v>
      </c>
      <c r="AF305" s="13">
        <f t="shared" si="258"/>
        <v>0.92225348944729868</v>
      </c>
      <c r="AG305" s="11">
        <f t="shared" si="259"/>
        <v>22.742217612932592</v>
      </c>
      <c r="AH305" s="13">
        <f t="shared" si="260"/>
        <v>4.1420746617437167</v>
      </c>
      <c r="AI305" s="11">
        <f t="shared" si="261"/>
        <v>18.235996287154762</v>
      </c>
      <c r="AJ305" s="6">
        <f t="shared" si="262"/>
        <v>0.91966524033355956</v>
      </c>
      <c r="AK305" s="13">
        <f t="shared" si="263"/>
        <v>57.217780998584033</v>
      </c>
      <c r="AL305" s="6">
        <f t="shared" si="264"/>
        <v>0.49688891825538928</v>
      </c>
      <c r="AM305" s="6">
        <f t="shared" si="265"/>
        <v>56.720892080328646</v>
      </c>
      <c r="AN305" s="11">
        <f t="shared" si="266"/>
        <v>175.13956550885632</v>
      </c>
      <c r="AO305" s="6">
        <f t="shared" si="267"/>
        <v>173.33369274242844</v>
      </c>
      <c r="AP305" s="6">
        <f t="shared" si="268"/>
        <v>108.87514312393415</v>
      </c>
      <c r="AQ305" s="8">
        <f t="shared" si="269"/>
        <v>70.97842218333497</v>
      </c>
      <c r="AR305" s="109">
        <f t="shared" si="270"/>
        <v>0.31293168031739071</v>
      </c>
      <c r="AS305" s="109">
        <f t="shared" si="271"/>
        <v>0.49673974282245725</v>
      </c>
      <c r="AT305" s="109">
        <f t="shared" si="272"/>
        <v>32.209742179458431</v>
      </c>
      <c r="AU305" s="10">
        <f t="shared" si="273"/>
        <v>397327.98478831816</v>
      </c>
      <c r="AV305" s="8">
        <f t="shared" si="274"/>
        <v>30.074153826347313</v>
      </c>
      <c r="AW305" s="12"/>
      <c r="AX305" s="110">
        <f t="shared" si="275"/>
        <v>212.2</v>
      </c>
      <c r="AY305" s="111">
        <f t="shared" si="276"/>
        <v>0</v>
      </c>
      <c r="AZ305" s="12"/>
      <c r="BA305" s="14">
        <f t="shared" si="283"/>
        <v>56.7</v>
      </c>
      <c r="BB305" s="112">
        <f t="shared" si="277"/>
        <v>0</v>
      </c>
      <c r="BC305" s="112">
        <f t="shared" si="278"/>
        <v>0</v>
      </c>
      <c r="BD305" s="12"/>
      <c r="BE305" s="111">
        <f t="shared" si="279"/>
        <v>0</v>
      </c>
      <c r="BF305" s="12"/>
    </row>
    <row r="306" spans="1:58">
      <c r="A306">
        <f t="shared" si="232"/>
        <v>5</v>
      </c>
      <c r="B306" s="106">
        <v>0.210416666666667</v>
      </c>
      <c r="C306" s="6">
        <f t="shared" si="233"/>
        <v>5.0500000000000078</v>
      </c>
      <c r="D306" s="7">
        <f t="shared" si="280"/>
        <v>16</v>
      </c>
      <c r="E306" s="7">
        <f t="shared" si="281"/>
        <v>9</v>
      </c>
      <c r="F306" s="7">
        <f t="shared" si="282"/>
        <v>2022</v>
      </c>
      <c r="G306" s="12"/>
      <c r="H306" s="101">
        <f t="shared" si="234"/>
        <v>56.642933872873463</v>
      </c>
      <c r="I306" s="102">
        <f t="shared" si="235"/>
        <v>56.654054239458432</v>
      </c>
      <c r="J306" s="101">
        <f t="shared" si="236"/>
        <v>66.289777654169384</v>
      </c>
      <c r="K306" s="101">
        <f t="shared" si="237"/>
        <v>212.59594129126066</v>
      </c>
      <c r="L306" s="11">
        <f t="shared" si="238"/>
        <v>2459838.7104166667</v>
      </c>
      <c r="M306" s="108">
        <f t="shared" si="239"/>
        <v>0.22706941592516627</v>
      </c>
      <c r="N306" s="11">
        <f t="shared" si="240"/>
        <v>80.617800675798208</v>
      </c>
      <c r="O306" s="5">
        <f t="shared" si="241"/>
        <v>0.16536811725671896</v>
      </c>
      <c r="P306" s="11">
        <f t="shared" si="242"/>
        <v>17731.549492967602</v>
      </c>
      <c r="Q306" s="6">
        <f t="shared" si="243"/>
        <v>2.3078674765661042</v>
      </c>
      <c r="R306" s="13">
        <f t="shared" si="244"/>
        <v>4.3949332816143043</v>
      </c>
      <c r="S306" s="13">
        <f t="shared" si="245"/>
        <v>4.265458615806069</v>
      </c>
      <c r="T306" s="13">
        <f t="shared" si="246"/>
        <v>0.23859932037655174</v>
      </c>
      <c r="U306" s="13">
        <f t="shared" si="247"/>
        <v>0.32298991839331981</v>
      </c>
      <c r="V306" s="13">
        <f t="shared" si="248"/>
        <v>-8.2923179112355854</v>
      </c>
      <c r="W306" s="8">
        <f t="shared" si="249"/>
        <v>401.45878743149729</v>
      </c>
      <c r="X306" s="13">
        <f t="shared" si="250"/>
        <v>1.125003502437983</v>
      </c>
      <c r="Y306" s="11">
        <f t="shared" si="251"/>
        <v>64.457952627132045</v>
      </c>
      <c r="Z306" s="13">
        <f t="shared" si="252"/>
        <v>3.0445172757106554E-2</v>
      </c>
      <c r="AA306" s="13">
        <f t="shared" si="253"/>
        <v>0.43097354296036811</v>
      </c>
      <c r="AB306" s="13">
        <f t="shared" si="254"/>
        <v>0.9018509760903235</v>
      </c>
      <c r="AC306" s="13">
        <f t="shared" si="255"/>
        <v>3.0440469659952472E-2</v>
      </c>
      <c r="AD306" s="13">
        <f t="shared" si="256"/>
        <v>0.81534343620306737</v>
      </c>
      <c r="AE306" s="13">
        <f t="shared" si="257"/>
        <v>0.3866224079237548</v>
      </c>
      <c r="AF306" s="13">
        <f t="shared" si="258"/>
        <v>0.92223810032509379</v>
      </c>
      <c r="AG306" s="11">
        <f t="shared" si="259"/>
        <v>22.744498322994755</v>
      </c>
      <c r="AH306" s="13">
        <f t="shared" si="260"/>
        <v>4.1426668916237475</v>
      </c>
      <c r="AI306" s="11">
        <f t="shared" si="261"/>
        <v>18.477797301441996</v>
      </c>
      <c r="AJ306" s="6">
        <f t="shared" si="262"/>
        <v>0.91965879280468854</v>
      </c>
      <c r="AK306" s="13">
        <f t="shared" si="263"/>
        <v>57.140854768957531</v>
      </c>
      <c r="AL306" s="6">
        <f t="shared" si="264"/>
        <v>0.49792089608406642</v>
      </c>
      <c r="AM306" s="6">
        <f t="shared" si="265"/>
        <v>56.642933872873463</v>
      </c>
      <c r="AN306" s="11">
        <f t="shared" si="266"/>
        <v>175.14024998615241</v>
      </c>
      <c r="AO306" s="6">
        <f t="shared" si="267"/>
        <v>173.33436970876221</v>
      </c>
      <c r="AP306" s="6">
        <f t="shared" si="268"/>
        <v>108.86733878056455</v>
      </c>
      <c r="AQ306" s="8">
        <f t="shared" si="269"/>
        <v>70.986219708919378</v>
      </c>
      <c r="AR306" s="109">
        <f t="shared" si="270"/>
        <v>0.31693714750806001</v>
      </c>
      <c r="AS306" s="109">
        <f t="shared" si="271"/>
        <v>0.4956581587358545</v>
      </c>
      <c r="AT306" s="109">
        <f t="shared" si="272"/>
        <v>32.595941291260658</v>
      </c>
      <c r="AU306" s="10">
        <f t="shared" si="273"/>
        <v>397330.81908219593</v>
      </c>
      <c r="AV306" s="8">
        <f t="shared" si="274"/>
        <v>30.073939308275403</v>
      </c>
      <c r="AW306" s="12"/>
      <c r="AX306" s="110">
        <f t="shared" si="275"/>
        <v>212.6</v>
      </c>
      <c r="AY306" s="111">
        <f t="shared" si="276"/>
        <v>0</v>
      </c>
      <c r="AZ306" s="12"/>
      <c r="BA306" s="14">
        <f t="shared" si="283"/>
        <v>56.7</v>
      </c>
      <c r="BB306" s="112">
        <f t="shared" si="277"/>
        <v>0</v>
      </c>
      <c r="BC306" s="112">
        <f t="shared" si="278"/>
        <v>0</v>
      </c>
      <c r="BD306" s="12"/>
      <c r="BE306" s="111">
        <f t="shared" si="279"/>
        <v>0</v>
      </c>
      <c r="BF306" s="12"/>
    </row>
    <row r="307" spans="1:58">
      <c r="A307">
        <f t="shared" si="232"/>
        <v>5</v>
      </c>
      <c r="B307" s="106">
        <v>0.211111111111111</v>
      </c>
      <c r="C307" s="6">
        <f t="shared" si="233"/>
        <v>5.0666666666666638</v>
      </c>
      <c r="D307" s="7">
        <f t="shared" si="280"/>
        <v>16</v>
      </c>
      <c r="E307" s="7">
        <f t="shared" si="281"/>
        <v>9</v>
      </c>
      <c r="F307" s="7">
        <f t="shared" si="282"/>
        <v>2022</v>
      </c>
      <c r="G307" s="12"/>
      <c r="H307" s="101">
        <f t="shared" si="234"/>
        <v>56.564125274499595</v>
      </c>
      <c r="I307" s="102">
        <f t="shared" si="235"/>
        <v>56.575278969229757</v>
      </c>
      <c r="J307" s="101">
        <f t="shared" si="236"/>
        <v>66.28334423707139</v>
      </c>
      <c r="K307" s="101">
        <f t="shared" si="237"/>
        <v>212.98075460218388</v>
      </c>
      <c r="L307" s="11">
        <f t="shared" si="238"/>
        <v>2459838.7111111111</v>
      </c>
      <c r="M307" s="108">
        <f t="shared" si="239"/>
        <v>0.22706943493801782</v>
      </c>
      <c r="N307" s="11">
        <f t="shared" si="240"/>
        <v>80.868485137820244</v>
      </c>
      <c r="O307" s="5">
        <f t="shared" si="241"/>
        <v>0.16539353468664331</v>
      </c>
      <c r="P307" s="11">
        <f t="shared" si="242"/>
        <v>17729.128442250403</v>
      </c>
      <c r="Q307" s="6">
        <f t="shared" si="243"/>
        <v>2.3080258287396078</v>
      </c>
      <c r="R307" s="13">
        <f t="shared" si="244"/>
        <v>4.3949452274259801</v>
      </c>
      <c r="S307" s="13">
        <f t="shared" si="245"/>
        <v>4.265606371846058</v>
      </c>
      <c r="T307" s="13">
        <f t="shared" si="246"/>
        <v>0.23875966461660436</v>
      </c>
      <c r="U307" s="13">
        <f t="shared" si="247"/>
        <v>0.3231390842151135</v>
      </c>
      <c r="V307" s="13">
        <f t="shared" si="248"/>
        <v>-8.2924530790755107</v>
      </c>
      <c r="W307" s="8">
        <f t="shared" si="249"/>
        <v>401.42110348145758</v>
      </c>
      <c r="X307" s="13">
        <f t="shared" si="250"/>
        <v>1.1251514672751264</v>
      </c>
      <c r="Y307" s="11">
        <f t="shared" si="251"/>
        <v>64.4664303878167</v>
      </c>
      <c r="Z307" s="13">
        <f t="shared" si="252"/>
        <v>3.0457690413354003E-2</v>
      </c>
      <c r="AA307" s="13">
        <f t="shared" si="253"/>
        <v>0.4308399317316548</v>
      </c>
      <c r="AB307" s="13">
        <f t="shared" si="254"/>
        <v>0.9019143912492128</v>
      </c>
      <c r="AC307" s="13">
        <f t="shared" si="255"/>
        <v>3.0452981512901545E-2</v>
      </c>
      <c r="AD307" s="13">
        <f t="shared" si="256"/>
        <v>0.81539664343207141</v>
      </c>
      <c r="AE307" s="13">
        <f t="shared" si="257"/>
        <v>0.38665910968859202</v>
      </c>
      <c r="AF307" s="13">
        <f t="shared" si="258"/>
        <v>0.92222271328287364</v>
      </c>
      <c r="AG307" s="11">
        <f t="shared" si="259"/>
        <v>22.746778508304267</v>
      </c>
      <c r="AH307" s="13">
        <f t="shared" si="260"/>
        <v>4.1432591324334309</v>
      </c>
      <c r="AI307" s="11">
        <f t="shared" si="261"/>
        <v>18.719598151318777</v>
      </c>
      <c r="AJ307" s="6">
        <f t="shared" si="262"/>
        <v>0.91965234647980787</v>
      </c>
      <c r="AK307" s="13">
        <f t="shared" si="263"/>
        <v>57.063088529202226</v>
      </c>
      <c r="AL307" s="6">
        <f t="shared" si="264"/>
        <v>0.49896325470263159</v>
      </c>
      <c r="AM307" s="6">
        <f t="shared" si="265"/>
        <v>56.564125274499595</v>
      </c>
      <c r="AN307" s="11">
        <f t="shared" si="266"/>
        <v>175.1409344634485</v>
      </c>
      <c r="AO307" s="6">
        <f t="shared" si="267"/>
        <v>173.33504667534842</v>
      </c>
      <c r="AP307" s="6">
        <f t="shared" si="268"/>
        <v>108.85953456100943</v>
      </c>
      <c r="AQ307" s="8">
        <f t="shared" si="269"/>
        <v>70.994017113515525</v>
      </c>
      <c r="AR307" s="109">
        <f t="shared" si="270"/>
        <v>0.32093696724714044</v>
      </c>
      <c r="AS307" s="109">
        <f t="shared" si="271"/>
        <v>0.49456319757452455</v>
      </c>
      <c r="AT307" s="109">
        <f t="shared" si="272"/>
        <v>32.980754602183879</v>
      </c>
      <c r="AU307" s="10">
        <f t="shared" si="273"/>
        <v>397333.65291498241</v>
      </c>
      <c r="AV307" s="8">
        <f t="shared" si="274"/>
        <v>30.073724828161406</v>
      </c>
      <c r="AW307" s="12"/>
      <c r="AX307" s="110">
        <f t="shared" si="275"/>
        <v>213</v>
      </c>
      <c r="AY307" s="111">
        <f t="shared" si="276"/>
        <v>0</v>
      </c>
      <c r="AZ307" s="12"/>
      <c r="BA307" s="14">
        <f t="shared" si="283"/>
        <v>56.6</v>
      </c>
      <c r="BB307" s="112">
        <f t="shared" si="277"/>
        <v>0</v>
      </c>
      <c r="BC307" s="112">
        <f t="shared" si="278"/>
        <v>0</v>
      </c>
      <c r="BD307" s="12"/>
      <c r="BE307" s="111">
        <f t="shared" si="279"/>
        <v>0</v>
      </c>
      <c r="BF307" s="12"/>
    </row>
    <row r="308" spans="1:58">
      <c r="A308">
        <f t="shared" si="232"/>
        <v>5</v>
      </c>
      <c r="B308" s="106">
        <v>0.211805555555556</v>
      </c>
      <c r="C308" s="6">
        <f t="shared" si="233"/>
        <v>5.0833333333333437</v>
      </c>
      <c r="D308" s="7">
        <f t="shared" si="280"/>
        <v>16</v>
      </c>
      <c r="E308" s="7">
        <f t="shared" si="281"/>
        <v>9</v>
      </c>
      <c r="F308" s="7">
        <f t="shared" si="282"/>
        <v>2022</v>
      </c>
      <c r="G308" s="12"/>
      <c r="H308" s="101">
        <f t="shared" si="234"/>
        <v>56.484473003368542</v>
      </c>
      <c r="I308" s="102">
        <f t="shared" si="235"/>
        <v>56.495660443811076</v>
      </c>
      <c r="J308" s="101">
        <f t="shared" si="236"/>
        <v>66.27691061818922</v>
      </c>
      <c r="K308" s="101">
        <f t="shared" si="237"/>
        <v>213.36417743779458</v>
      </c>
      <c r="L308" s="11">
        <f t="shared" si="238"/>
        <v>2459838.7118055555</v>
      </c>
      <c r="M308" s="108">
        <f t="shared" si="239"/>
        <v>0.22706945395086936</v>
      </c>
      <c r="N308" s="11">
        <f t="shared" si="240"/>
        <v>81.119169600307941</v>
      </c>
      <c r="O308" s="5">
        <f t="shared" si="241"/>
        <v>0.16541895211656765</v>
      </c>
      <c r="P308" s="11">
        <f t="shared" si="242"/>
        <v>17726.70695997178</v>
      </c>
      <c r="Q308" s="6">
        <f t="shared" si="243"/>
        <v>2.3081841809134689</v>
      </c>
      <c r="R308" s="13">
        <f t="shared" si="244"/>
        <v>4.3949571732376782</v>
      </c>
      <c r="S308" s="13">
        <f t="shared" si="245"/>
        <v>4.2657541278856899</v>
      </c>
      <c r="T308" s="13">
        <f t="shared" si="246"/>
        <v>0.23892000885629983</v>
      </c>
      <c r="U308" s="13">
        <f t="shared" si="247"/>
        <v>0.32328824785022992</v>
      </c>
      <c r="V308" s="13">
        <f t="shared" si="248"/>
        <v>-8.2925882469150807</v>
      </c>
      <c r="W308" s="8">
        <f t="shared" si="249"/>
        <v>401.38341413408239</v>
      </c>
      <c r="X308" s="13">
        <f t="shared" si="250"/>
        <v>1.125299430020001</v>
      </c>
      <c r="Y308" s="11">
        <f t="shared" si="251"/>
        <v>64.47490802862319</v>
      </c>
      <c r="Z308" s="13">
        <f t="shared" si="252"/>
        <v>3.0470207222874673E-2</v>
      </c>
      <c r="AA308" s="13">
        <f t="shared" si="253"/>
        <v>0.43070631300288459</v>
      </c>
      <c r="AB308" s="13">
        <f t="shared" si="254"/>
        <v>0.90197778559413255</v>
      </c>
      <c r="AC308" s="13">
        <f t="shared" si="255"/>
        <v>3.0465492514745139E-2</v>
      </c>
      <c r="AD308" s="13">
        <f t="shared" si="256"/>
        <v>0.8154498319027168</v>
      </c>
      <c r="AE308" s="13">
        <f t="shared" si="257"/>
        <v>0.38669580239419704</v>
      </c>
      <c r="AF308" s="13">
        <f t="shared" si="258"/>
        <v>0.92220732832194963</v>
      </c>
      <c r="AG308" s="11">
        <f t="shared" si="259"/>
        <v>22.749058168819854</v>
      </c>
      <c r="AH308" s="13">
        <f t="shared" si="260"/>
        <v>4.143851384173602</v>
      </c>
      <c r="AI308" s="11">
        <f t="shared" si="261"/>
        <v>18.961398837703911</v>
      </c>
      <c r="AJ308" s="6">
        <f t="shared" si="262"/>
        <v>0.91964590135902824</v>
      </c>
      <c r="AK308" s="13">
        <f t="shared" si="263"/>
        <v>56.984488876976727</v>
      </c>
      <c r="AL308" s="6">
        <f t="shared" si="264"/>
        <v>0.50001587360818311</v>
      </c>
      <c r="AM308" s="6">
        <f t="shared" si="265"/>
        <v>56.484473003368542</v>
      </c>
      <c r="AN308" s="11">
        <f t="shared" si="266"/>
        <v>175.14161894074095</v>
      </c>
      <c r="AO308" s="6">
        <f t="shared" si="267"/>
        <v>173.33572364218347</v>
      </c>
      <c r="AP308" s="6">
        <f t="shared" si="268"/>
        <v>108.85173046522272</v>
      </c>
      <c r="AQ308" s="8">
        <f t="shared" si="269"/>
        <v>71.001814397169454</v>
      </c>
      <c r="AR308" s="109">
        <f t="shared" si="270"/>
        <v>0.3249310683236411</v>
      </c>
      <c r="AS308" s="109">
        <f t="shared" si="271"/>
        <v>0.49345487835569823</v>
      </c>
      <c r="AT308" s="109">
        <f t="shared" si="272"/>
        <v>33.364177437794581</v>
      </c>
      <c r="AU308" s="10">
        <f t="shared" si="273"/>
        <v>397336.4862866</v>
      </c>
      <c r="AV308" s="8">
        <f t="shared" si="274"/>
        <v>30.073510386009595</v>
      </c>
      <c r="AW308" s="12"/>
      <c r="AX308" s="110">
        <f t="shared" si="275"/>
        <v>213.4</v>
      </c>
      <c r="AY308" s="111">
        <f t="shared" si="276"/>
        <v>0</v>
      </c>
      <c r="AZ308" s="12"/>
      <c r="BA308" s="14">
        <f t="shared" si="283"/>
        <v>56.5</v>
      </c>
      <c r="BB308" s="112">
        <f t="shared" si="277"/>
        <v>0</v>
      </c>
      <c r="BC308" s="112">
        <f t="shared" si="278"/>
        <v>0</v>
      </c>
      <c r="BD308" s="12"/>
      <c r="BE308" s="111">
        <f t="shared" si="279"/>
        <v>0</v>
      </c>
      <c r="BF308" s="12"/>
    </row>
    <row r="309" spans="1:58">
      <c r="A309">
        <f t="shared" si="232"/>
        <v>5</v>
      </c>
      <c r="B309" s="106">
        <v>0.21249999999999999</v>
      </c>
      <c r="C309" s="6">
        <f t="shared" si="233"/>
        <v>5.0999999999999996</v>
      </c>
      <c r="D309" s="7">
        <f t="shared" si="280"/>
        <v>16</v>
      </c>
      <c r="E309" s="7">
        <f t="shared" si="281"/>
        <v>9</v>
      </c>
      <c r="F309" s="7">
        <f t="shared" si="282"/>
        <v>2022</v>
      </c>
      <c r="G309" s="12"/>
      <c r="H309" s="101">
        <f t="shared" si="234"/>
        <v>56.403983786950093</v>
      </c>
      <c r="I309" s="102">
        <f t="shared" si="235"/>
        <v>56.415205390055995</v>
      </c>
      <c r="J309" s="101">
        <f t="shared" si="236"/>
        <v>66.270476797622564</v>
      </c>
      <c r="K309" s="101">
        <f t="shared" si="237"/>
        <v>213.74620546863014</v>
      </c>
      <c r="L309" s="11">
        <f t="shared" si="238"/>
        <v>2459838.7124999999</v>
      </c>
      <c r="M309" s="108">
        <f t="shared" si="239"/>
        <v>0.22706947296372093</v>
      </c>
      <c r="N309" s="11">
        <f t="shared" si="240"/>
        <v>81.369854062795639</v>
      </c>
      <c r="O309" s="5">
        <f t="shared" si="241"/>
        <v>0.16544436954654884</v>
      </c>
      <c r="P309" s="11">
        <f t="shared" si="242"/>
        <v>17724.285046249126</v>
      </c>
      <c r="Q309" s="6">
        <f t="shared" si="243"/>
        <v>2.3083425330873295</v>
      </c>
      <c r="R309" s="13">
        <f t="shared" si="244"/>
        <v>4.3949691190493763</v>
      </c>
      <c r="S309" s="13">
        <f t="shared" si="245"/>
        <v>4.2659018839256797</v>
      </c>
      <c r="T309" s="13">
        <f t="shared" si="246"/>
        <v>0.23908035309635248</v>
      </c>
      <c r="U309" s="13">
        <f t="shared" si="247"/>
        <v>0.32343740929989673</v>
      </c>
      <c r="V309" s="13">
        <f t="shared" si="248"/>
        <v>-8.2927234147550077</v>
      </c>
      <c r="W309" s="8">
        <f t="shared" si="249"/>
        <v>401.34571939009442</v>
      </c>
      <c r="X309" s="13">
        <f t="shared" si="250"/>
        <v>1.1254473906735329</v>
      </c>
      <c r="Y309" s="11">
        <f t="shared" si="251"/>
        <v>64.483385549604563</v>
      </c>
      <c r="Z309" s="13">
        <f t="shared" si="252"/>
        <v>3.0482723185521921E-2</v>
      </c>
      <c r="AA309" s="13">
        <f t="shared" si="253"/>
        <v>0.43057268677662064</v>
      </c>
      <c r="AB309" s="13">
        <f t="shared" si="254"/>
        <v>0.90204115912495586</v>
      </c>
      <c r="AC309" s="13">
        <f t="shared" si="255"/>
        <v>3.0478002665335693E-2</v>
      </c>
      <c r="AD309" s="13">
        <f t="shared" si="256"/>
        <v>0.81550300161494582</v>
      </c>
      <c r="AE309" s="13">
        <f t="shared" si="257"/>
        <v>0.38673248604038402</v>
      </c>
      <c r="AF309" s="13">
        <f t="shared" si="258"/>
        <v>0.92219194544358507</v>
      </c>
      <c r="AG309" s="11">
        <f t="shared" si="259"/>
        <v>22.75133730450732</v>
      </c>
      <c r="AH309" s="13">
        <f t="shared" si="260"/>
        <v>4.1444436468455352</v>
      </c>
      <c r="AI309" s="11">
        <f t="shared" si="261"/>
        <v>19.203199360112613</v>
      </c>
      <c r="AJ309" s="6">
        <f t="shared" si="262"/>
        <v>0.9196394574424861</v>
      </c>
      <c r="AK309" s="13">
        <f t="shared" si="263"/>
        <v>56.905062419003215</v>
      </c>
      <c r="AL309" s="6">
        <f t="shared" si="264"/>
        <v>0.50107863205312497</v>
      </c>
      <c r="AM309" s="6">
        <f t="shared" si="265"/>
        <v>56.403983786950093</v>
      </c>
      <c r="AN309" s="11">
        <f t="shared" si="266"/>
        <v>175.14230341803886</v>
      </c>
      <c r="AO309" s="6">
        <f t="shared" si="267"/>
        <v>173.33640060927638</v>
      </c>
      <c r="AP309" s="6">
        <f t="shared" si="268"/>
        <v>108.84392649316375</v>
      </c>
      <c r="AQ309" s="8">
        <f t="shared" si="269"/>
        <v>71.009611559921765</v>
      </c>
      <c r="AR309" s="109">
        <f t="shared" si="270"/>
        <v>0.32891937960544154</v>
      </c>
      <c r="AS309" s="109">
        <f t="shared" si="271"/>
        <v>0.49233322034064392</v>
      </c>
      <c r="AT309" s="109">
        <f t="shared" si="272"/>
        <v>33.746205468630137</v>
      </c>
      <c r="AU309" s="10">
        <f t="shared" si="273"/>
        <v>397339.31919696118</v>
      </c>
      <c r="AV309" s="8">
        <f t="shared" si="274"/>
        <v>30.073295981825062</v>
      </c>
      <c r="AW309" s="12"/>
      <c r="AX309" s="110">
        <f t="shared" si="275"/>
        <v>213.7</v>
      </c>
      <c r="AY309" s="111">
        <f t="shared" si="276"/>
        <v>0</v>
      </c>
      <c r="AZ309" s="12"/>
      <c r="BA309" s="14">
        <f t="shared" si="283"/>
        <v>56.4</v>
      </c>
      <c r="BB309" s="112">
        <f t="shared" si="277"/>
        <v>0</v>
      </c>
      <c r="BC309" s="112">
        <f t="shared" si="278"/>
        <v>0</v>
      </c>
      <c r="BD309" s="12"/>
      <c r="BE309" s="111">
        <f t="shared" si="279"/>
        <v>0</v>
      </c>
      <c r="BF309" s="12"/>
    </row>
    <row r="310" spans="1:58">
      <c r="A310">
        <f t="shared" si="232"/>
        <v>5</v>
      </c>
      <c r="B310" s="106">
        <v>0.21319444444444399</v>
      </c>
      <c r="C310" s="6">
        <f t="shared" si="233"/>
        <v>5.1166666666666556</v>
      </c>
      <c r="D310" s="7">
        <f t="shared" si="280"/>
        <v>16</v>
      </c>
      <c r="E310" s="7">
        <f t="shared" si="281"/>
        <v>9</v>
      </c>
      <c r="F310" s="7">
        <f t="shared" si="282"/>
        <v>2022</v>
      </c>
      <c r="G310" s="12"/>
      <c r="H310" s="101">
        <f t="shared" si="234"/>
        <v>56.322664359581786</v>
      </c>
      <c r="I310" s="102">
        <f t="shared" si="235"/>
        <v>56.333920541702874</v>
      </c>
      <c r="J310" s="101">
        <f t="shared" si="236"/>
        <v>66.264042775507832</v>
      </c>
      <c r="K310" s="101">
        <f t="shared" si="237"/>
        <v>214.12683470836828</v>
      </c>
      <c r="L310" s="11">
        <f t="shared" si="238"/>
        <v>2459838.7131944443</v>
      </c>
      <c r="M310" s="108">
        <f t="shared" si="239"/>
        <v>0.22706949197657247</v>
      </c>
      <c r="N310" s="11">
        <f t="shared" si="240"/>
        <v>81.620538525283337</v>
      </c>
      <c r="O310" s="5">
        <f t="shared" si="241"/>
        <v>0.16546978697647319</v>
      </c>
      <c r="P310" s="11">
        <f t="shared" si="242"/>
        <v>17721.862701194634</v>
      </c>
      <c r="Q310" s="6">
        <f t="shared" si="243"/>
        <v>2.3085008852608331</v>
      </c>
      <c r="R310" s="13">
        <f t="shared" si="244"/>
        <v>4.3949810648610743</v>
      </c>
      <c r="S310" s="13">
        <f t="shared" si="245"/>
        <v>4.2660496399656687</v>
      </c>
      <c r="T310" s="13">
        <f t="shared" si="246"/>
        <v>0.2392406973364051</v>
      </c>
      <c r="U310" s="13">
        <f t="shared" si="247"/>
        <v>0.32358656856424078</v>
      </c>
      <c r="V310" s="13">
        <f t="shared" si="248"/>
        <v>-8.292858582594933</v>
      </c>
      <c r="W310" s="8">
        <f t="shared" si="249"/>
        <v>401.30801925054544</v>
      </c>
      <c r="X310" s="13">
        <f t="shared" si="250"/>
        <v>1.1255953492355519</v>
      </c>
      <c r="Y310" s="11">
        <f t="shared" si="251"/>
        <v>64.491862950751084</v>
      </c>
      <c r="Z310" s="13">
        <f t="shared" si="252"/>
        <v>3.0495238301057017E-2</v>
      </c>
      <c r="AA310" s="13">
        <f t="shared" si="253"/>
        <v>0.43043905305641589</v>
      </c>
      <c r="AB310" s="13">
        <f t="shared" si="254"/>
        <v>0.9021045118410852</v>
      </c>
      <c r="AC310" s="13">
        <f t="shared" si="255"/>
        <v>3.0490511964433597E-2</v>
      </c>
      <c r="AD310" s="13">
        <f t="shared" si="256"/>
        <v>0.81555615256830571</v>
      </c>
      <c r="AE310" s="13">
        <f t="shared" si="257"/>
        <v>0.38676916062669525</v>
      </c>
      <c r="AF310" s="13">
        <f t="shared" si="258"/>
        <v>0.92217656464915743</v>
      </c>
      <c r="AG310" s="11">
        <f t="shared" si="259"/>
        <v>22.753615915315571</v>
      </c>
      <c r="AH310" s="13">
        <f t="shared" si="260"/>
        <v>4.145035920446114</v>
      </c>
      <c r="AI310" s="11">
        <f t="shared" si="261"/>
        <v>19.444999718591625</v>
      </c>
      <c r="AJ310" s="6">
        <f t="shared" si="262"/>
        <v>0.91963301473032577</v>
      </c>
      <c r="AK310" s="13">
        <f t="shared" si="263"/>
        <v>56.824815768666561</v>
      </c>
      <c r="AL310" s="6">
        <f t="shared" si="264"/>
        <v>0.50215140908477196</v>
      </c>
      <c r="AM310" s="6">
        <f t="shared" si="265"/>
        <v>56.322664359581786</v>
      </c>
      <c r="AN310" s="11">
        <f t="shared" si="266"/>
        <v>175.14298789533314</v>
      </c>
      <c r="AO310" s="6">
        <f t="shared" si="267"/>
        <v>173.3370775766181</v>
      </c>
      <c r="AP310" s="6">
        <f t="shared" si="268"/>
        <v>108.83612264483651</v>
      </c>
      <c r="AQ310" s="8">
        <f t="shared" si="269"/>
        <v>71.017408601768508</v>
      </c>
      <c r="AR310" s="109">
        <f t="shared" si="270"/>
        <v>0.33290183007257379</v>
      </c>
      <c r="AS310" s="109">
        <f t="shared" si="271"/>
        <v>0.49119824302610293</v>
      </c>
      <c r="AT310" s="109">
        <f t="shared" si="272"/>
        <v>34.126834708368278</v>
      </c>
      <c r="AU310" s="10">
        <f t="shared" si="273"/>
        <v>397342.15164597379</v>
      </c>
      <c r="AV310" s="8">
        <f t="shared" si="274"/>
        <v>30.073081615613201</v>
      </c>
      <c r="AW310" s="12"/>
      <c r="AX310" s="110">
        <f t="shared" si="275"/>
        <v>214.1</v>
      </c>
      <c r="AY310" s="111">
        <f t="shared" si="276"/>
        <v>0</v>
      </c>
      <c r="AZ310" s="12"/>
      <c r="BA310" s="14">
        <f t="shared" si="283"/>
        <v>56.3</v>
      </c>
      <c r="BB310" s="112">
        <f t="shared" si="277"/>
        <v>0</v>
      </c>
      <c r="BC310" s="112">
        <f t="shared" si="278"/>
        <v>0</v>
      </c>
      <c r="BD310" s="12"/>
      <c r="BE310" s="111">
        <f t="shared" si="279"/>
        <v>0</v>
      </c>
      <c r="BF310" s="12"/>
    </row>
    <row r="311" spans="1:58">
      <c r="A311">
        <f t="shared" si="232"/>
        <v>5</v>
      </c>
      <c r="B311" s="106">
        <v>0.21388888888888899</v>
      </c>
      <c r="C311" s="6">
        <f t="shared" si="233"/>
        <v>5.1333333333333355</v>
      </c>
      <c r="D311" s="7">
        <f t="shared" si="280"/>
        <v>16</v>
      </c>
      <c r="E311" s="7">
        <f t="shared" si="281"/>
        <v>9</v>
      </c>
      <c r="F311" s="7">
        <f t="shared" si="282"/>
        <v>2022</v>
      </c>
      <c r="G311" s="12"/>
      <c r="H311" s="101">
        <f t="shared" si="234"/>
        <v>56.240521460970804</v>
      </c>
      <c r="I311" s="102">
        <f t="shared" si="235"/>
        <v>56.251812637877222</v>
      </c>
      <c r="J311" s="101">
        <f t="shared" si="236"/>
        <v>66.25760855192901</v>
      </c>
      <c r="K311" s="101">
        <f t="shared" si="237"/>
        <v>214.5060615078977</v>
      </c>
      <c r="L311" s="11">
        <f t="shared" si="238"/>
        <v>2459838.7138888887</v>
      </c>
      <c r="M311" s="108">
        <f t="shared" si="239"/>
        <v>0.22706951098942404</v>
      </c>
      <c r="N311" s="11">
        <f t="shared" si="240"/>
        <v>81.871222987771034</v>
      </c>
      <c r="O311" s="5">
        <f t="shared" si="241"/>
        <v>0.16549520440645438</v>
      </c>
      <c r="P311" s="11">
        <f t="shared" si="242"/>
        <v>17719.439924901042</v>
      </c>
      <c r="Q311" s="6">
        <f t="shared" si="243"/>
        <v>2.3086592374346941</v>
      </c>
      <c r="R311" s="13">
        <f t="shared" si="244"/>
        <v>4.3949930106727724</v>
      </c>
      <c r="S311" s="13">
        <f t="shared" si="245"/>
        <v>4.2661973960056576</v>
      </c>
      <c r="T311" s="13">
        <f t="shared" si="246"/>
        <v>0.23940104157645772</v>
      </c>
      <c r="U311" s="13">
        <f t="shared" si="247"/>
        <v>0.32373572564365327</v>
      </c>
      <c r="V311" s="13">
        <f t="shared" si="248"/>
        <v>-8.2929937504348583</v>
      </c>
      <c r="W311" s="8">
        <f t="shared" si="249"/>
        <v>401.27031371640209</v>
      </c>
      <c r="X311" s="13">
        <f t="shared" si="250"/>
        <v>1.1257433057072219</v>
      </c>
      <c r="Y311" s="11">
        <f t="shared" si="251"/>
        <v>64.500340232129417</v>
      </c>
      <c r="Z311" s="13">
        <f t="shared" si="252"/>
        <v>3.0507752569263333E-2</v>
      </c>
      <c r="AA311" s="13">
        <f t="shared" si="253"/>
        <v>0.43030541184461951</v>
      </c>
      <c r="AB311" s="13">
        <f t="shared" si="254"/>
        <v>0.90216784374249803</v>
      </c>
      <c r="AC311" s="13">
        <f t="shared" si="255"/>
        <v>3.0503020411821333E-2</v>
      </c>
      <c r="AD311" s="13">
        <f t="shared" si="256"/>
        <v>0.8156092847628621</v>
      </c>
      <c r="AE311" s="13">
        <f t="shared" si="257"/>
        <v>0.38680582615292242</v>
      </c>
      <c r="AF311" s="13">
        <f t="shared" si="258"/>
        <v>0.92216118593993923</v>
      </c>
      <c r="AG311" s="11">
        <f t="shared" si="259"/>
        <v>22.755894001208997</v>
      </c>
      <c r="AH311" s="13">
        <f t="shared" si="260"/>
        <v>4.1456282049776298</v>
      </c>
      <c r="AI311" s="11">
        <f t="shared" si="261"/>
        <v>19.686799913106583</v>
      </c>
      <c r="AJ311" s="6">
        <f t="shared" si="262"/>
        <v>0.91962657322265529</v>
      </c>
      <c r="AK311" s="13">
        <f t="shared" si="263"/>
        <v>56.743755544543141</v>
      </c>
      <c r="AL311" s="6">
        <f t="shared" si="264"/>
        <v>0.50323408357233823</v>
      </c>
      <c r="AM311" s="6">
        <f t="shared" si="265"/>
        <v>56.240521460970804</v>
      </c>
      <c r="AN311" s="11">
        <f t="shared" si="266"/>
        <v>175.14367237262741</v>
      </c>
      <c r="AO311" s="6">
        <f t="shared" si="267"/>
        <v>173.33775454421229</v>
      </c>
      <c r="AP311" s="6">
        <f t="shared" si="268"/>
        <v>108.82831892018135</v>
      </c>
      <c r="AQ311" s="8">
        <f t="shared" si="269"/>
        <v>71.025205522769269</v>
      </c>
      <c r="AR311" s="109">
        <f t="shared" si="270"/>
        <v>0.33687834880835521</v>
      </c>
      <c r="AS311" s="109">
        <f t="shared" si="271"/>
        <v>0.49004996614624335</v>
      </c>
      <c r="AT311" s="109">
        <f t="shared" si="272"/>
        <v>34.506061507897698</v>
      </c>
      <c r="AU311" s="10">
        <f t="shared" si="273"/>
        <v>397344.98363356182</v>
      </c>
      <c r="AV311" s="8">
        <f t="shared" si="274"/>
        <v>30.07286728737823</v>
      </c>
      <c r="AW311" s="12"/>
      <c r="AX311" s="110">
        <f t="shared" si="275"/>
        <v>214.5</v>
      </c>
      <c r="AY311" s="111">
        <f t="shared" si="276"/>
        <v>0</v>
      </c>
      <c r="AZ311" s="12"/>
      <c r="BA311" s="14">
        <f t="shared" si="283"/>
        <v>56.3</v>
      </c>
      <c r="BB311" s="112">
        <f t="shared" si="277"/>
        <v>0</v>
      </c>
      <c r="BC311" s="112">
        <f t="shared" si="278"/>
        <v>0</v>
      </c>
      <c r="BD311" s="12"/>
      <c r="BE311" s="111">
        <f t="shared" si="279"/>
        <v>0</v>
      </c>
      <c r="BF311" s="12"/>
    </row>
    <row r="312" spans="1:58">
      <c r="A312">
        <f t="shared" si="232"/>
        <v>5</v>
      </c>
      <c r="B312" s="106">
        <v>0.21458333333333299</v>
      </c>
      <c r="C312" s="6">
        <f t="shared" si="233"/>
        <v>5.1499999999999915</v>
      </c>
      <c r="D312" s="7">
        <f t="shared" si="280"/>
        <v>16</v>
      </c>
      <c r="E312" s="7">
        <f t="shared" si="281"/>
        <v>9</v>
      </c>
      <c r="F312" s="7">
        <f t="shared" si="282"/>
        <v>2022</v>
      </c>
      <c r="G312" s="12"/>
      <c r="H312" s="101">
        <f t="shared" si="234"/>
        <v>56.157561834576789</v>
      </c>
      <c r="I312" s="102">
        <f t="shared" si="235"/>
        <v>56.168888421475032</v>
      </c>
      <c r="J312" s="101">
        <f t="shared" si="236"/>
        <v>66.251174127031533</v>
      </c>
      <c r="K312" s="101">
        <f t="shared" si="237"/>
        <v>214.88388254975945</v>
      </c>
      <c r="L312" s="11">
        <f t="shared" si="238"/>
        <v>2459838.7145833331</v>
      </c>
      <c r="M312" s="108">
        <f t="shared" si="239"/>
        <v>0.22706953000227559</v>
      </c>
      <c r="N312" s="11">
        <f t="shared" si="240"/>
        <v>82.121907449793071</v>
      </c>
      <c r="O312" s="5">
        <f t="shared" si="241"/>
        <v>0.16552062183637872</v>
      </c>
      <c r="P312" s="11">
        <f t="shared" si="242"/>
        <v>17717.016717480328</v>
      </c>
      <c r="Q312" s="6">
        <f t="shared" si="243"/>
        <v>2.3088175896085548</v>
      </c>
      <c r="R312" s="13">
        <f t="shared" si="244"/>
        <v>4.3950049564844704</v>
      </c>
      <c r="S312" s="13">
        <f t="shared" si="245"/>
        <v>4.2663451520452904</v>
      </c>
      <c r="T312" s="13">
        <f t="shared" si="246"/>
        <v>0.23956138581651037</v>
      </c>
      <c r="U312" s="13">
        <f t="shared" si="247"/>
        <v>0.32388488053861858</v>
      </c>
      <c r="V312" s="13">
        <f t="shared" si="248"/>
        <v>-8.2931289182740713</v>
      </c>
      <c r="W312" s="8">
        <f t="shared" si="249"/>
        <v>401.2326027888231</v>
      </c>
      <c r="X312" s="13">
        <f t="shared" si="250"/>
        <v>1.1258912600883717</v>
      </c>
      <c r="Y312" s="11">
        <f t="shared" si="251"/>
        <v>64.508817393729771</v>
      </c>
      <c r="Z312" s="13">
        <f t="shared" si="252"/>
        <v>3.0520265989933171E-2</v>
      </c>
      <c r="AA312" s="13">
        <f t="shared" si="253"/>
        <v>0.43017176314478467</v>
      </c>
      <c r="AB312" s="13">
        <f t="shared" si="254"/>
        <v>0.90223115482859684</v>
      </c>
      <c r="AC312" s="13">
        <f t="shared" si="255"/>
        <v>3.0515528007290311E-2</v>
      </c>
      <c r="AD312" s="13">
        <f t="shared" si="256"/>
        <v>0.81566239819814979</v>
      </c>
      <c r="AE312" s="13">
        <f t="shared" si="257"/>
        <v>0.38684248261863641</v>
      </c>
      <c r="AF312" s="13">
        <f t="shared" si="258"/>
        <v>0.92214580931729551</v>
      </c>
      <c r="AG312" s="11">
        <f t="shared" si="259"/>
        <v>22.75817156213828</v>
      </c>
      <c r="AH312" s="13">
        <f t="shared" si="260"/>
        <v>4.1462205004369377</v>
      </c>
      <c r="AI312" s="11">
        <f t="shared" si="261"/>
        <v>19.928599943239007</v>
      </c>
      <c r="AJ312" s="6">
        <f t="shared" si="262"/>
        <v>0.91962013291961986</v>
      </c>
      <c r="AK312" s="13">
        <f t="shared" si="263"/>
        <v>56.661888368812271</v>
      </c>
      <c r="AL312" s="6">
        <f t="shared" si="264"/>
        <v>0.50432653423547824</v>
      </c>
      <c r="AM312" s="6">
        <f t="shared" si="265"/>
        <v>56.157561834576789</v>
      </c>
      <c r="AN312" s="11">
        <f t="shared" si="266"/>
        <v>175.1443568499235</v>
      </c>
      <c r="AO312" s="6">
        <f t="shared" si="267"/>
        <v>173.33843151206071</v>
      </c>
      <c r="AP312" s="6">
        <f t="shared" si="268"/>
        <v>108.82051531921309</v>
      </c>
      <c r="AQ312" s="8">
        <f t="shared" si="269"/>
        <v>71.033002322909212</v>
      </c>
      <c r="AR312" s="109">
        <f t="shared" si="270"/>
        <v>0.34084886499568923</v>
      </c>
      <c r="AS312" s="109">
        <f t="shared" si="271"/>
        <v>0.48888840967412284</v>
      </c>
      <c r="AT312" s="109">
        <f t="shared" si="272"/>
        <v>34.883882549759448</v>
      </c>
      <c r="AU312" s="10">
        <f t="shared" si="273"/>
        <v>397347.81515963323</v>
      </c>
      <c r="AV312" s="8">
        <f t="shared" si="274"/>
        <v>30.072652997125534</v>
      </c>
      <c r="AW312" s="12"/>
      <c r="AX312" s="110">
        <f t="shared" si="275"/>
        <v>214.9</v>
      </c>
      <c r="AY312" s="111">
        <f t="shared" si="276"/>
        <v>0</v>
      </c>
      <c r="AZ312" s="12"/>
      <c r="BA312" s="14">
        <f t="shared" si="283"/>
        <v>56.2</v>
      </c>
      <c r="BB312" s="112">
        <f t="shared" si="277"/>
        <v>0</v>
      </c>
      <c r="BC312" s="112">
        <f t="shared" si="278"/>
        <v>0</v>
      </c>
      <c r="BD312" s="12"/>
      <c r="BE312" s="111">
        <f t="shared" si="279"/>
        <v>0</v>
      </c>
      <c r="BF312" s="12"/>
    </row>
    <row r="313" spans="1:58">
      <c r="A313">
        <f t="shared" si="232"/>
        <v>5</v>
      </c>
      <c r="B313" s="106">
        <v>0.21527777777777801</v>
      </c>
      <c r="C313" s="6">
        <f t="shared" si="233"/>
        <v>5.1666666666666723</v>
      </c>
      <c r="D313" s="7">
        <f t="shared" si="280"/>
        <v>16</v>
      </c>
      <c r="E313" s="7">
        <f t="shared" si="281"/>
        <v>9</v>
      </c>
      <c r="F313" s="7">
        <f t="shared" si="282"/>
        <v>2022</v>
      </c>
      <c r="G313" s="12"/>
      <c r="H313" s="101">
        <f t="shared" si="234"/>
        <v>56.073792168925685</v>
      </c>
      <c r="I313" s="102">
        <f t="shared" si="235"/>
        <v>56.085154580501623</v>
      </c>
      <c r="J313" s="101">
        <f t="shared" si="236"/>
        <v>66.244739496587655</v>
      </c>
      <c r="K313" s="101">
        <f t="shared" si="237"/>
        <v>215.26029509761361</v>
      </c>
      <c r="L313" s="11">
        <f t="shared" si="238"/>
        <v>2459838.715277778</v>
      </c>
      <c r="M313" s="108">
        <f t="shared" si="239"/>
        <v>0.2270695490151399</v>
      </c>
      <c r="N313" s="11">
        <f t="shared" si="240"/>
        <v>82.372592080384493</v>
      </c>
      <c r="O313" s="5">
        <f t="shared" si="241"/>
        <v>0.16554603928335609</v>
      </c>
      <c r="P313" s="11">
        <f t="shared" si="242"/>
        <v>17714.593077419355</v>
      </c>
      <c r="Q313" s="6">
        <f t="shared" si="243"/>
        <v>2.3089759418884914</v>
      </c>
      <c r="R313" s="13">
        <f t="shared" si="244"/>
        <v>4.3950169023041825</v>
      </c>
      <c r="S313" s="13">
        <f t="shared" si="245"/>
        <v>4.2664929081842118</v>
      </c>
      <c r="T313" s="13">
        <f t="shared" si="246"/>
        <v>0.23972173016406748</v>
      </c>
      <c r="U313" s="13">
        <f t="shared" si="247"/>
        <v>0.32403403334962128</v>
      </c>
      <c r="V313" s="13">
        <f t="shared" si="248"/>
        <v>-8.2932640862043563</v>
      </c>
      <c r="W313" s="8">
        <f t="shared" si="249"/>
        <v>401.19488644311298</v>
      </c>
      <c r="X313" s="13">
        <f t="shared" si="250"/>
        <v>1.1260392124791694</v>
      </c>
      <c r="Y313" s="11">
        <f t="shared" si="251"/>
        <v>64.517294441291341</v>
      </c>
      <c r="Z313" s="13">
        <f t="shared" si="252"/>
        <v>3.0532778571244992E-2</v>
      </c>
      <c r="AA313" s="13">
        <f t="shared" si="253"/>
        <v>0.43003810686981869</v>
      </c>
      <c r="AB313" s="13">
        <f t="shared" si="254"/>
        <v>0.90229444514170365</v>
      </c>
      <c r="AC313" s="13">
        <f t="shared" si="255"/>
        <v>3.0528034759014191E-2</v>
      </c>
      <c r="AD313" s="13">
        <f t="shared" si="256"/>
        <v>0.81571549290974865</v>
      </c>
      <c r="AE313" s="13">
        <f t="shared" si="257"/>
        <v>0.38687913004816926</v>
      </c>
      <c r="AF313" s="13">
        <f t="shared" si="258"/>
        <v>0.9221304347722028</v>
      </c>
      <c r="AG313" s="11">
        <f t="shared" si="259"/>
        <v>22.760448599592603</v>
      </c>
      <c r="AH313" s="13">
        <f t="shared" si="260"/>
        <v>4.1468128072226644</v>
      </c>
      <c r="AI313" s="11">
        <f t="shared" si="261"/>
        <v>20.170399972044528</v>
      </c>
      <c r="AJ313" s="6">
        <f t="shared" si="262"/>
        <v>0.91961369381703051</v>
      </c>
      <c r="AK313" s="13">
        <f t="shared" si="263"/>
        <v>56.579220809348847</v>
      </c>
      <c r="AL313" s="6">
        <f t="shared" si="264"/>
        <v>0.50542864042316205</v>
      </c>
      <c r="AM313" s="6">
        <f t="shared" si="265"/>
        <v>56.073792168925685</v>
      </c>
      <c r="AN313" s="11">
        <f t="shared" si="266"/>
        <v>175.14504132767615</v>
      </c>
      <c r="AO313" s="6">
        <f t="shared" si="267"/>
        <v>173.33910848061313</v>
      </c>
      <c r="AP313" s="6">
        <f t="shared" si="268"/>
        <v>108.81271183664335</v>
      </c>
      <c r="AQ313" s="8">
        <f t="shared" si="269"/>
        <v>71.040799007472145</v>
      </c>
      <c r="AR313" s="109">
        <f t="shared" si="270"/>
        <v>0.34481331060284848</v>
      </c>
      <c r="AS313" s="109">
        <f t="shared" si="271"/>
        <v>0.48771359302070622</v>
      </c>
      <c r="AT313" s="109">
        <f t="shared" si="272"/>
        <v>35.260295097613607</v>
      </c>
      <c r="AU313" s="10">
        <f t="shared" si="273"/>
        <v>397350.6462260015</v>
      </c>
      <c r="AV313" s="8">
        <f t="shared" si="274"/>
        <v>30.072438744716326</v>
      </c>
      <c r="AW313" s="12"/>
      <c r="AX313" s="110">
        <f t="shared" si="275"/>
        <v>215.3</v>
      </c>
      <c r="AY313" s="111">
        <f t="shared" si="276"/>
        <v>0</v>
      </c>
      <c r="AZ313" s="12"/>
      <c r="BA313" s="14">
        <f t="shared" si="283"/>
        <v>56.1</v>
      </c>
      <c r="BB313" s="112">
        <f t="shared" si="277"/>
        <v>0</v>
      </c>
      <c r="BC313" s="112">
        <f t="shared" si="278"/>
        <v>0</v>
      </c>
      <c r="BD313" s="12"/>
      <c r="BE313" s="111">
        <f t="shared" si="279"/>
        <v>0</v>
      </c>
      <c r="BF313" s="12"/>
    </row>
    <row r="314" spans="1:58">
      <c r="A314">
        <f t="shared" si="232"/>
        <v>5</v>
      </c>
      <c r="B314" s="106">
        <v>0.21597222222222201</v>
      </c>
      <c r="C314" s="6">
        <f t="shared" si="233"/>
        <v>5.1833333333333282</v>
      </c>
      <c r="D314" s="7">
        <f t="shared" si="280"/>
        <v>16</v>
      </c>
      <c r="E314" s="7">
        <f t="shared" si="281"/>
        <v>9</v>
      </c>
      <c r="F314" s="7">
        <f t="shared" si="282"/>
        <v>2022</v>
      </c>
      <c r="G314" s="12"/>
      <c r="H314" s="101">
        <f t="shared" si="234"/>
        <v>55.989219322156472</v>
      </c>
      <c r="I314" s="102">
        <f t="shared" si="235"/>
        <v>56.000617972522143</v>
      </c>
      <c r="J314" s="101">
        <f t="shared" si="236"/>
        <v>66.238304669347258</v>
      </c>
      <c r="K314" s="101">
        <f t="shared" si="237"/>
        <v>215.63529597809622</v>
      </c>
      <c r="L314" s="11">
        <f t="shared" si="238"/>
        <v>2459838.7159722224</v>
      </c>
      <c r="M314" s="108">
        <f t="shared" si="239"/>
        <v>0.22706956802799144</v>
      </c>
      <c r="N314" s="11">
        <f t="shared" si="240"/>
        <v>82.62327654287219</v>
      </c>
      <c r="O314" s="5">
        <f t="shared" si="241"/>
        <v>0.16557145671328044</v>
      </c>
      <c r="P314" s="11">
        <f t="shared" si="242"/>
        <v>17712.169008078035</v>
      </c>
      <c r="Q314" s="6">
        <f t="shared" si="243"/>
        <v>2.309134294061995</v>
      </c>
      <c r="R314" s="13">
        <f t="shared" si="244"/>
        <v>4.3950288481158584</v>
      </c>
      <c r="S314" s="13">
        <f t="shared" si="245"/>
        <v>4.2666406642242016</v>
      </c>
      <c r="T314" s="13">
        <f t="shared" si="246"/>
        <v>0.23988207440376297</v>
      </c>
      <c r="U314" s="13">
        <f t="shared" si="247"/>
        <v>0.32418318387677597</v>
      </c>
      <c r="V314" s="13">
        <f t="shared" si="248"/>
        <v>-8.2933992540446404</v>
      </c>
      <c r="W314" s="8">
        <f t="shared" si="249"/>
        <v>401.15716473073905</v>
      </c>
      <c r="X314" s="13">
        <f t="shared" si="250"/>
        <v>1.12618716268161</v>
      </c>
      <c r="Y314" s="11">
        <f t="shared" si="251"/>
        <v>64.525771363469303</v>
      </c>
      <c r="Z314" s="13">
        <f t="shared" si="252"/>
        <v>3.0545290296180184E-2</v>
      </c>
      <c r="AA314" s="13">
        <f t="shared" si="253"/>
        <v>0.42990444320199322</v>
      </c>
      <c r="AB314" s="13">
        <f t="shared" si="254"/>
        <v>0.90235771459659564</v>
      </c>
      <c r="AC314" s="13">
        <f t="shared" si="255"/>
        <v>3.0540540649981303E-2</v>
      </c>
      <c r="AD314" s="13">
        <f t="shared" si="256"/>
        <v>0.81576856882623228</v>
      </c>
      <c r="AE314" s="13">
        <f t="shared" si="257"/>
        <v>0.38691576839201713</v>
      </c>
      <c r="AF314" s="13">
        <f t="shared" si="258"/>
        <v>0.92211506232661389</v>
      </c>
      <c r="AG314" s="11">
        <f t="shared" si="259"/>
        <v>22.762725110473461</v>
      </c>
      <c r="AH314" s="13">
        <f t="shared" si="260"/>
        <v>4.1474051245397208</v>
      </c>
      <c r="AI314" s="11">
        <f t="shared" si="261"/>
        <v>20.412199674776382</v>
      </c>
      <c r="AJ314" s="6">
        <f t="shared" si="262"/>
        <v>0.919607255923658</v>
      </c>
      <c r="AK314" s="13">
        <f t="shared" si="263"/>
        <v>56.49575960132357</v>
      </c>
      <c r="AL314" s="6">
        <f t="shared" si="264"/>
        <v>0.50654027916709998</v>
      </c>
      <c r="AM314" s="6">
        <f t="shared" si="265"/>
        <v>55.989219322156472</v>
      </c>
      <c r="AN314" s="11">
        <f t="shared" si="266"/>
        <v>175.14572580497224</v>
      </c>
      <c r="AO314" s="6">
        <f t="shared" si="267"/>
        <v>173.3397854489665</v>
      </c>
      <c r="AP314" s="6">
        <f t="shared" si="268"/>
        <v>108.80490848292185</v>
      </c>
      <c r="AQ314" s="8">
        <f t="shared" si="269"/>
        <v>71.048595566017411</v>
      </c>
      <c r="AR314" s="109">
        <f t="shared" si="270"/>
        <v>0.34877160971069082</v>
      </c>
      <c r="AS314" s="109">
        <f t="shared" si="271"/>
        <v>0.48652553820748529</v>
      </c>
      <c r="AT314" s="109">
        <f t="shared" si="272"/>
        <v>35.635295978096224</v>
      </c>
      <c r="AU314" s="10">
        <f t="shared" si="273"/>
        <v>397353.47682878189</v>
      </c>
      <c r="AV314" s="8">
        <f t="shared" si="274"/>
        <v>30.072224530443044</v>
      </c>
      <c r="AW314" s="12"/>
      <c r="AX314" s="110">
        <f t="shared" si="275"/>
        <v>215.6</v>
      </c>
      <c r="AY314" s="111">
        <f t="shared" si="276"/>
        <v>0</v>
      </c>
      <c r="AZ314" s="12"/>
      <c r="BA314" s="14">
        <f t="shared" si="283"/>
        <v>56</v>
      </c>
      <c r="BB314" s="112">
        <f t="shared" si="277"/>
        <v>0</v>
      </c>
      <c r="BC314" s="112">
        <f t="shared" si="278"/>
        <v>0</v>
      </c>
      <c r="BD314" s="12"/>
      <c r="BE314" s="111">
        <f t="shared" si="279"/>
        <v>0</v>
      </c>
      <c r="BF314" s="12"/>
    </row>
    <row r="315" spans="1:58">
      <c r="A315">
        <f t="shared" si="232"/>
        <v>5</v>
      </c>
      <c r="B315" s="106">
        <v>0.21666666666666701</v>
      </c>
      <c r="C315" s="6">
        <f t="shared" si="233"/>
        <v>5.2000000000000082</v>
      </c>
      <c r="D315" s="7">
        <f t="shared" si="280"/>
        <v>16</v>
      </c>
      <c r="E315" s="7">
        <f t="shared" si="281"/>
        <v>9</v>
      </c>
      <c r="F315" s="7">
        <f t="shared" si="282"/>
        <v>2022</v>
      </c>
      <c r="G315" s="12"/>
      <c r="H315" s="101">
        <f t="shared" si="234"/>
        <v>55.903849982764584</v>
      </c>
      <c r="I315" s="102">
        <f t="shared" si="235"/>
        <v>55.915285285549956</v>
      </c>
      <c r="J315" s="101">
        <f t="shared" si="236"/>
        <v>66.231869641088323</v>
      </c>
      <c r="K315" s="101">
        <f t="shared" si="237"/>
        <v>216.00888309283334</v>
      </c>
      <c r="L315" s="11">
        <f t="shared" si="238"/>
        <v>2459838.7166666668</v>
      </c>
      <c r="M315" s="108">
        <f t="shared" si="239"/>
        <v>0.22706958704084301</v>
      </c>
      <c r="N315" s="11">
        <f t="shared" si="240"/>
        <v>82.873961005359888</v>
      </c>
      <c r="O315" s="5">
        <f t="shared" si="241"/>
        <v>0.16559687414326163</v>
      </c>
      <c r="P315" s="11">
        <f t="shared" si="242"/>
        <v>17709.744507924919</v>
      </c>
      <c r="Q315" s="6">
        <f t="shared" si="243"/>
        <v>2.3092926462358561</v>
      </c>
      <c r="R315" s="13">
        <f t="shared" si="244"/>
        <v>4.3950407939275564</v>
      </c>
      <c r="S315" s="13">
        <f t="shared" si="245"/>
        <v>4.2667884202641906</v>
      </c>
      <c r="T315" s="13">
        <f t="shared" si="246"/>
        <v>0.24004241864381559</v>
      </c>
      <c r="U315" s="13">
        <f t="shared" si="247"/>
        <v>0.32433233222119523</v>
      </c>
      <c r="V315" s="13">
        <f t="shared" si="248"/>
        <v>-8.2935344218845657</v>
      </c>
      <c r="W315" s="8">
        <f t="shared" si="249"/>
        <v>401.11943762767874</v>
      </c>
      <c r="X315" s="13">
        <f t="shared" si="250"/>
        <v>1.1263351107957733</v>
      </c>
      <c r="Y315" s="11">
        <f t="shared" si="251"/>
        <v>64.534248165997781</v>
      </c>
      <c r="Z315" s="13">
        <f t="shared" si="252"/>
        <v>3.0557801172974415E-2</v>
      </c>
      <c r="AA315" s="13">
        <f t="shared" si="253"/>
        <v>0.42977077205430048</v>
      </c>
      <c r="AB315" s="13">
        <f t="shared" si="254"/>
        <v>0.90242096323556864</v>
      </c>
      <c r="AC315" s="13">
        <f t="shared" si="255"/>
        <v>3.05530456884225E-2</v>
      </c>
      <c r="AD315" s="13">
        <f t="shared" si="256"/>
        <v>0.81582162598313368</v>
      </c>
      <c r="AE315" s="13">
        <f t="shared" si="257"/>
        <v>0.38695239767455419</v>
      </c>
      <c r="AF315" s="13">
        <f t="shared" si="258"/>
        <v>0.92209969197148833</v>
      </c>
      <c r="AG315" s="11">
        <f t="shared" si="259"/>
        <v>22.76500109627262</v>
      </c>
      <c r="AH315" s="13">
        <f t="shared" si="260"/>
        <v>4.1479974527863153</v>
      </c>
      <c r="AI315" s="11">
        <f t="shared" si="261"/>
        <v>20.653999213565157</v>
      </c>
      <c r="AJ315" s="6">
        <f t="shared" si="262"/>
        <v>0.91960081923529713</v>
      </c>
      <c r="AK315" s="13">
        <f t="shared" si="263"/>
        <v>56.411511312416678</v>
      </c>
      <c r="AL315" s="6">
        <f t="shared" si="264"/>
        <v>0.50766132965209665</v>
      </c>
      <c r="AM315" s="6">
        <f t="shared" si="265"/>
        <v>55.903849982764584</v>
      </c>
      <c r="AN315" s="11">
        <f t="shared" si="266"/>
        <v>175.14641028226833</v>
      </c>
      <c r="AO315" s="6">
        <f t="shared" si="267"/>
        <v>173.3404624175723</v>
      </c>
      <c r="AP315" s="6">
        <f t="shared" si="268"/>
        <v>108.7971052527669</v>
      </c>
      <c r="AQ315" s="8">
        <f t="shared" si="269"/>
        <v>71.056392003822126</v>
      </c>
      <c r="AR315" s="109">
        <f t="shared" si="270"/>
        <v>0.35272369449446089</v>
      </c>
      <c r="AS315" s="109">
        <f t="shared" si="271"/>
        <v>0.48532426513061905</v>
      </c>
      <c r="AT315" s="109">
        <f t="shared" si="272"/>
        <v>36.008883092833344</v>
      </c>
      <c r="AU315" s="10">
        <f t="shared" si="273"/>
        <v>397356.30696979514</v>
      </c>
      <c r="AV315" s="8">
        <f t="shared" si="274"/>
        <v>30.072010354166324</v>
      </c>
      <c r="AW315" s="12"/>
      <c r="AX315" s="110">
        <f t="shared" si="275"/>
        <v>216</v>
      </c>
      <c r="AY315" s="111">
        <f t="shared" si="276"/>
        <v>0</v>
      </c>
      <c r="AZ315" s="12"/>
      <c r="BA315" s="14">
        <f t="shared" si="283"/>
        <v>55.9</v>
      </c>
      <c r="BB315" s="112">
        <f t="shared" si="277"/>
        <v>0</v>
      </c>
      <c r="BC315" s="112">
        <f t="shared" si="278"/>
        <v>0</v>
      </c>
      <c r="BD315" s="12"/>
      <c r="BE315" s="111">
        <f t="shared" si="279"/>
        <v>0</v>
      </c>
      <c r="BF315" s="12"/>
    </row>
    <row r="316" spans="1:58">
      <c r="A316">
        <f t="shared" si="232"/>
        <v>5</v>
      </c>
      <c r="B316" s="106">
        <v>0.21736111111111101</v>
      </c>
      <c r="C316" s="6">
        <f t="shared" si="233"/>
        <v>5.2166666666666641</v>
      </c>
      <c r="D316" s="7">
        <f t="shared" si="280"/>
        <v>16</v>
      </c>
      <c r="E316" s="7">
        <f t="shared" si="281"/>
        <v>9</v>
      </c>
      <c r="F316" s="7">
        <f t="shared" si="282"/>
        <v>2022</v>
      </c>
      <c r="G316" s="12"/>
      <c r="H316" s="101">
        <f t="shared" si="234"/>
        <v>55.817690892320059</v>
      </c>
      <c r="I316" s="102">
        <f t="shared" si="235"/>
        <v>55.829163260669468</v>
      </c>
      <c r="J316" s="101">
        <f t="shared" si="236"/>
        <v>66.225434411953202</v>
      </c>
      <c r="K316" s="101">
        <f t="shared" si="237"/>
        <v>216.38105440186985</v>
      </c>
      <c r="L316" s="11">
        <f t="shared" si="238"/>
        <v>2459838.7173611112</v>
      </c>
      <c r="M316" s="108">
        <f t="shared" si="239"/>
        <v>0.22706960605369456</v>
      </c>
      <c r="N316" s="11">
        <f t="shared" si="240"/>
        <v>83.124645467847586</v>
      </c>
      <c r="O316" s="5">
        <f t="shared" si="241"/>
        <v>0.16562229157318598</v>
      </c>
      <c r="P316" s="11">
        <f t="shared" si="242"/>
        <v>17707.319577079325</v>
      </c>
      <c r="Q316" s="6">
        <f t="shared" si="243"/>
        <v>2.3094509984093596</v>
      </c>
      <c r="R316" s="13">
        <f t="shared" si="244"/>
        <v>4.3950527397392545</v>
      </c>
      <c r="S316" s="13">
        <f t="shared" si="245"/>
        <v>4.2669361763038225</v>
      </c>
      <c r="T316" s="13">
        <f t="shared" si="246"/>
        <v>0.24020276288386821</v>
      </c>
      <c r="U316" s="13">
        <f t="shared" si="247"/>
        <v>0.32448147838304076</v>
      </c>
      <c r="V316" s="13">
        <f t="shared" si="248"/>
        <v>-8.2936695897237769</v>
      </c>
      <c r="W316" s="8">
        <f t="shared" si="249"/>
        <v>401.0817051349743</v>
      </c>
      <c r="X316" s="13">
        <f t="shared" si="250"/>
        <v>1.1264830568215232</v>
      </c>
      <c r="Y316" s="11">
        <f t="shared" si="251"/>
        <v>64.542724848868971</v>
      </c>
      <c r="Z316" s="13">
        <f t="shared" si="252"/>
        <v>3.0570311201392059E-2</v>
      </c>
      <c r="AA316" s="13">
        <f t="shared" si="253"/>
        <v>0.42963709343026185</v>
      </c>
      <c r="AB316" s="13">
        <f t="shared" si="254"/>
        <v>0.90248419105804312</v>
      </c>
      <c r="AC316" s="13">
        <f t="shared" si="255"/>
        <v>3.0565549874101275E-2</v>
      </c>
      <c r="AD316" s="13">
        <f t="shared" si="256"/>
        <v>0.81587466438001521</v>
      </c>
      <c r="AE316" s="13">
        <f t="shared" si="257"/>
        <v>0.3869890178953328</v>
      </c>
      <c r="AF316" s="13">
        <f t="shared" si="258"/>
        <v>0.92208432370819848</v>
      </c>
      <c r="AG316" s="11">
        <f t="shared" si="259"/>
        <v>22.767276556939596</v>
      </c>
      <c r="AH316" s="13">
        <f t="shared" si="260"/>
        <v>4.1485897919594574</v>
      </c>
      <c r="AI316" s="11">
        <f t="shared" si="261"/>
        <v>20.895798588455726</v>
      </c>
      <c r="AJ316" s="6">
        <f t="shared" si="262"/>
        <v>0.91959438375210334</v>
      </c>
      <c r="AK316" s="13">
        <f t="shared" si="263"/>
        <v>56.326482562612078</v>
      </c>
      <c r="AL316" s="6">
        <f t="shared" si="264"/>
        <v>0.50879167029201811</v>
      </c>
      <c r="AM316" s="6">
        <f t="shared" si="265"/>
        <v>55.817690892320059</v>
      </c>
      <c r="AN316" s="11">
        <f t="shared" si="266"/>
        <v>175.14709475956442</v>
      </c>
      <c r="AO316" s="6">
        <f t="shared" si="267"/>
        <v>173.34113938643054</v>
      </c>
      <c r="AP316" s="6">
        <f t="shared" si="268"/>
        <v>108.78930214618966</v>
      </c>
      <c r="AQ316" s="8">
        <f t="shared" si="269"/>
        <v>71.064188320875118</v>
      </c>
      <c r="AR316" s="109">
        <f t="shared" si="270"/>
        <v>0.35666949458078701</v>
      </c>
      <c r="AS316" s="109">
        <f t="shared" si="271"/>
        <v>0.48410979470497445</v>
      </c>
      <c r="AT316" s="109">
        <f t="shared" si="272"/>
        <v>36.381054401869847</v>
      </c>
      <c r="AU316" s="10">
        <f t="shared" si="273"/>
        <v>397359.13664894429</v>
      </c>
      <c r="AV316" s="8">
        <f t="shared" si="274"/>
        <v>30.071796215891951</v>
      </c>
      <c r="AW316" s="12"/>
      <c r="AX316" s="110">
        <f t="shared" si="275"/>
        <v>216.4</v>
      </c>
      <c r="AY316" s="111">
        <f t="shared" si="276"/>
        <v>0</v>
      </c>
      <c r="AZ316" s="12"/>
      <c r="BA316" s="14">
        <f t="shared" si="283"/>
        <v>55.8</v>
      </c>
      <c r="BB316" s="112">
        <f t="shared" si="277"/>
        <v>0</v>
      </c>
      <c r="BC316" s="112">
        <f t="shared" si="278"/>
        <v>0</v>
      </c>
      <c r="BD316" s="12"/>
      <c r="BE316" s="111">
        <f t="shared" si="279"/>
        <v>0</v>
      </c>
      <c r="BF316" s="12"/>
    </row>
    <row r="317" spans="1:58">
      <c r="A317">
        <f t="shared" si="232"/>
        <v>5</v>
      </c>
      <c r="B317" s="106">
        <v>0.218055555555556</v>
      </c>
      <c r="C317" s="6">
        <f t="shared" si="233"/>
        <v>5.2333333333333441</v>
      </c>
      <c r="D317" s="7">
        <f t="shared" si="280"/>
        <v>16</v>
      </c>
      <c r="E317" s="7">
        <f t="shared" si="281"/>
        <v>9</v>
      </c>
      <c r="F317" s="7">
        <f t="shared" si="282"/>
        <v>2022</v>
      </c>
      <c r="G317" s="12"/>
      <c r="H317" s="101">
        <f t="shared" si="234"/>
        <v>55.730748788303671</v>
      </c>
      <c r="I317" s="102">
        <f t="shared" si="235"/>
        <v>55.742258634896579</v>
      </c>
      <c r="J317" s="101">
        <f t="shared" si="236"/>
        <v>66.218998982020281</v>
      </c>
      <c r="K317" s="101">
        <f t="shared" si="237"/>
        <v>216.75180817024079</v>
      </c>
      <c r="L317" s="11">
        <f t="shared" si="238"/>
        <v>2459838.7180555556</v>
      </c>
      <c r="M317" s="108">
        <f t="shared" si="239"/>
        <v>0.22706962506654613</v>
      </c>
      <c r="N317" s="11">
        <f t="shared" si="240"/>
        <v>83.375329929869622</v>
      </c>
      <c r="O317" s="5">
        <f t="shared" si="241"/>
        <v>0.16564770900316717</v>
      </c>
      <c r="P317" s="11">
        <f t="shared" si="242"/>
        <v>17704.894215638014</v>
      </c>
      <c r="Q317" s="6">
        <f t="shared" si="243"/>
        <v>2.3096093505832203</v>
      </c>
      <c r="R317" s="13">
        <f t="shared" si="244"/>
        <v>4.3950646855509525</v>
      </c>
      <c r="S317" s="13">
        <f t="shared" si="245"/>
        <v>4.2670839323438123</v>
      </c>
      <c r="T317" s="13">
        <f t="shared" si="246"/>
        <v>0.24036310712392087</v>
      </c>
      <c r="U317" s="13">
        <f t="shared" si="247"/>
        <v>0.32463062236272333</v>
      </c>
      <c r="V317" s="13">
        <f t="shared" si="248"/>
        <v>-8.2938047575637039</v>
      </c>
      <c r="W317" s="8">
        <f t="shared" si="249"/>
        <v>401.04396725315536</v>
      </c>
      <c r="X317" s="13">
        <f t="shared" si="250"/>
        <v>1.1266310007600435</v>
      </c>
      <c r="Y317" s="11">
        <f t="shared" si="251"/>
        <v>64.551201412150732</v>
      </c>
      <c r="Z317" s="13">
        <f t="shared" si="252"/>
        <v>3.0582820381216246E-2</v>
      </c>
      <c r="AA317" s="13">
        <f t="shared" si="253"/>
        <v>0.42950340733220682</v>
      </c>
      <c r="AB317" s="13">
        <f t="shared" si="254"/>
        <v>0.90254739806400563</v>
      </c>
      <c r="AC317" s="13">
        <f t="shared" si="255"/>
        <v>3.0578053206799877E-2</v>
      </c>
      <c r="AD317" s="13">
        <f t="shared" si="256"/>
        <v>0.81592768401695104</v>
      </c>
      <c r="AE317" s="13">
        <f t="shared" si="257"/>
        <v>0.387025629054148</v>
      </c>
      <c r="AF317" s="13">
        <f t="shared" si="258"/>
        <v>0.92206895753801466</v>
      </c>
      <c r="AG317" s="11">
        <f t="shared" si="259"/>
        <v>22.769551492438996</v>
      </c>
      <c r="AH317" s="13">
        <f t="shared" si="260"/>
        <v>4.1491821420615116</v>
      </c>
      <c r="AI317" s="11">
        <f t="shared" si="261"/>
        <v>21.137597798946949</v>
      </c>
      <c r="AJ317" s="6">
        <f t="shared" si="262"/>
        <v>0.91958794947417766</v>
      </c>
      <c r="AK317" s="13">
        <f t="shared" si="263"/>
        <v>56.240679967792516</v>
      </c>
      <c r="AL317" s="6">
        <f t="shared" si="264"/>
        <v>0.50993117948884459</v>
      </c>
      <c r="AM317" s="6">
        <f t="shared" si="265"/>
        <v>55.730748788303671</v>
      </c>
      <c r="AN317" s="11">
        <f t="shared" si="266"/>
        <v>175.1477792368587</v>
      </c>
      <c r="AO317" s="6">
        <f t="shared" si="267"/>
        <v>173.34181635553944</v>
      </c>
      <c r="AP317" s="6">
        <f t="shared" si="268"/>
        <v>108.78149916312378</v>
      </c>
      <c r="AQ317" s="8">
        <f t="shared" si="269"/>
        <v>71.071984517242683</v>
      </c>
      <c r="AR317" s="109">
        <f t="shared" si="270"/>
        <v>0.36060893969957353</v>
      </c>
      <c r="AS317" s="109">
        <f t="shared" si="271"/>
        <v>0.48288214808301666</v>
      </c>
      <c r="AT317" s="109">
        <f t="shared" si="272"/>
        <v>36.751808170240793</v>
      </c>
      <c r="AU317" s="10">
        <f t="shared" si="273"/>
        <v>397361.9658661565</v>
      </c>
      <c r="AV317" s="8">
        <f t="shared" si="274"/>
        <v>30.07158211562389</v>
      </c>
      <c r="AW317" s="12"/>
      <c r="AX317" s="110">
        <f t="shared" si="275"/>
        <v>216.8</v>
      </c>
      <c r="AY317" s="111">
        <f t="shared" si="276"/>
        <v>0</v>
      </c>
      <c r="AZ317" s="12"/>
      <c r="BA317" s="14">
        <f t="shared" si="283"/>
        <v>55.7</v>
      </c>
      <c r="BB317" s="112">
        <f t="shared" si="277"/>
        <v>0</v>
      </c>
      <c r="BC317" s="112">
        <f t="shared" si="278"/>
        <v>0</v>
      </c>
      <c r="BD317" s="12"/>
      <c r="BE317" s="111">
        <f t="shared" si="279"/>
        <v>0</v>
      </c>
      <c r="BF317" s="12"/>
    </row>
    <row r="318" spans="1:58">
      <c r="A318">
        <f t="shared" si="232"/>
        <v>5</v>
      </c>
      <c r="B318" s="106">
        <v>0.21875</v>
      </c>
      <c r="C318" s="6">
        <f t="shared" si="233"/>
        <v>5.25</v>
      </c>
      <c r="D318" s="7">
        <f t="shared" si="280"/>
        <v>16</v>
      </c>
      <c r="E318" s="7">
        <f t="shared" si="281"/>
        <v>9</v>
      </c>
      <c r="F318" s="7">
        <f t="shared" si="282"/>
        <v>2022</v>
      </c>
      <c r="G318" s="12"/>
      <c r="H318" s="101">
        <f t="shared" si="234"/>
        <v>55.643030401857949</v>
      </c>
      <c r="I318" s="102">
        <f t="shared" si="235"/>
        <v>55.654578138930539</v>
      </c>
      <c r="J318" s="101">
        <f t="shared" si="236"/>
        <v>66.212563351434994</v>
      </c>
      <c r="K318" s="101">
        <f t="shared" si="237"/>
        <v>217.12114296558269</v>
      </c>
      <c r="L318" s="11">
        <f t="shared" si="238"/>
        <v>2459838.71875</v>
      </c>
      <c r="M318" s="108">
        <f t="shared" si="239"/>
        <v>0.22706964407939767</v>
      </c>
      <c r="N318" s="11">
        <f t="shared" si="240"/>
        <v>83.62601439235732</v>
      </c>
      <c r="O318" s="5">
        <f t="shared" si="241"/>
        <v>0.16567312643309151</v>
      </c>
      <c r="P318" s="11">
        <f t="shared" si="242"/>
        <v>17702.468423712944</v>
      </c>
      <c r="Q318" s="6">
        <f t="shared" si="243"/>
        <v>2.3097677027570813</v>
      </c>
      <c r="R318" s="13">
        <f t="shared" si="244"/>
        <v>4.3950766313626506</v>
      </c>
      <c r="S318" s="13">
        <f t="shared" si="245"/>
        <v>4.2672316883838013</v>
      </c>
      <c r="T318" s="13">
        <f t="shared" si="246"/>
        <v>0.24052345136397349</v>
      </c>
      <c r="U318" s="13">
        <f t="shared" si="247"/>
        <v>0.32477976416072712</v>
      </c>
      <c r="V318" s="13">
        <f t="shared" si="248"/>
        <v>-8.2939399254036292</v>
      </c>
      <c r="W318" s="8">
        <f t="shared" si="249"/>
        <v>401.00622398338214</v>
      </c>
      <c r="X318" s="13">
        <f t="shared" si="250"/>
        <v>1.1267789426111625</v>
      </c>
      <c r="Y318" s="11">
        <f t="shared" si="251"/>
        <v>64.559677855833201</v>
      </c>
      <c r="Z318" s="13">
        <f t="shared" si="252"/>
        <v>3.0595328712239429E-2</v>
      </c>
      <c r="AA318" s="13">
        <f t="shared" si="253"/>
        <v>0.42936971376368832</v>
      </c>
      <c r="AB318" s="13">
        <f t="shared" si="254"/>
        <v>0.90261058425286111</v>
      </c>
      <c r="AC318" s="13">
        <f t="shared" si="255"/>
        <v>3.0590555686309872E-2</v>
      </c>
      <c r="AD318" s="13">
        <f t="shared" si="256"/>
        <v>0.81598068489347819</v>
      </c>
      <c r="AE318" s="13">
        <f t="shared" si="257"/>
        <v>0.38706223115057181</v>
      </c>
      <c r="AF318" s="13">
        <f t="shared" si="258"/>
        <v>0.92205359346230042</v>
      </c>
      <c r="AG318" s="11">
        <f t="shared" si="259"/>
        <v>22.771825902721549</v>
      </c>
      <c r="AH318" s="13">
        <f t="shared" si="260"/>
        <v>4.1497745030893176</v>
      </c>
      <c r="AI318" s="11">
        <f t="shared" si="261"/>
        <v>21.379396846017556</v>
      </c>
      <c r="AJ318" s="6">
        <f t="shared" si="262"/>
        <v>0.91958151640166508</v>
      </c>
      <c r="AK318" s="13">
        <f t="shared" si="263"/>
        <v>56.154110137526843</v>
      </c>
      <c r="AL318" s="6">
        <f t="shared" si="264"/>
        <v>0.51107973566889076</v>
      </c>
      <c r="AM318" s="6">
        <f t="shared" si="265"/>
        <v>55.643030401857949</v>
      </c>
      <c r="AN318" s="11">
        <f t="shared" si="266"/>
        <v>175.14846371415297</v>
      </c>
      <c r="AO318" s="6">
        <f t="shared" si="267"/>
        <v>173.34249332490077</v>
      </c>
      <c r="AP318" s="6">
        <f t="shared" si="268"/>
        <v>108.77369630358423</v>
      </c>
      <c r="AQ318" s="8">
        <f t="shared" si="269"/>
        <v>71.07978059290987</v>
      </c>
      <c r="AR318" s="109">
        <f t="shared" si="270"/>
        <v>0.36454195971824932</v>
      </c>
      <c r="AS318" s="109">
        <f t="shared" si="271"/>
        <v>0.48164134664472968</v>
      </c>
      <c r="AT318" s="109">
        <f t="shared" si="272"/>
        <v>37.121142965582692</v>
      </c>
      <c r="AU318" s="10">
        <f t="shared" si="273"/>
        <v>397364.79462133988</v>
      </c>
      <c r="AV318" s="8">
        <f t="shared" si="274"/>
        <v>30.071368053367515</v>
      </c>
      <c r="AW318" s="12"/>
      <c r="AX318" s="110">
        <f t="shared" si="275"/>
        <v>217.1</v>
      </c>
      <c r="AY318" s="111">
        <f t="shared" si="276"/>
        <v>0</v>
      </c>
      <c r="AZ318" s="12"/>
      <c r="BA318" s="14">
        <f t="shared" si="283"/>
        <v>55.7</v>
      </c>
      <c r="BB318" s="112">
        <f t="shared" si="277"/>
        <v>0</v>
      </c>
      <c r="BC318" s="112">
        <f t="shared" si="278"/>
        <v>0</v>
      </c>
      <c r="BD318" s="12"/>
      <c r="BE318" s="111">
        <f t="shared" si="279"/>
        <v>0</v>
      </c>
      <c r="BF318" s="12"/>
    </row>
    <row r="319" spans="1:58">
      <c r="A319">
        <f t="shared" si="232"/>
        <v>5</v>
      </c>
      <c r="B319" s="106">
        <v>0.219444444444444</v>
      </c>
      <c r="C319" s="6">
        <f t="shared" si="233"/>
        <v>5.2666666666666559</v>
      </c>
      <c r="D319" s="7">
        <f t="shared" si="280"/>
        <v>16</v>
      </c>
      <c r="E319" s="7">
        <f t="shared" si="281"/>
        <v>9</v>
      </c>
      <c r="F319" s="7">
        <f t="shared" si="282"/>
        <v>2022</v>
      </c>
      <c r="G319" s="12"/>
      <c r="H319" s="101">
        <f t="shared" si="234"/>
        <v>55.554542457456435</v>
      </c>
      <c r="I319" s="102">
        <f t="shared" si="235"/>
        <v>55.566128496823282</v>
      </c>
      <c r="J319" s="101">
        <f t="shared" si="236"/>
        <v>66.206127520293265</v>
      </c>
      <c r="K319" s="101">
        <f t="shared" si="237"/>
        <v>217.48905764816089</v>
      </c>
      <c r="L319" s="11">
        <f t="shared" si="238"/>
        <v>2459838.7194444444</v>
      </c>
      <c r="M319" s="108">
        <f t="shared" si="239"/>
        <v>0.22706966309224924</v>
      </c>
      <c r="N319" s="11">
        <f t="shared" si="240"/>
        <v>83.876698854845017</v>
      </c>
      <c r="O319" s="5">
        <f t="shared" si="241"/>
        <v>0.16569854386301586</v>
      </c>
      <c r="P319" s="11">
        <f t="shared" si="242"/>
        <v>17700.042201411063</v>
      </c>
      <c r="Q319" s="6">
        <f t="shared" si="243"/>
        <v>2.3099260549309419</v>
      </c>
      <c r="R319" s="13">
        <f t="shared" si="244"/>
        <v>4.3950885771743486</v>
      </c>
      <c r="S319" s="13">
        <f t="shared" si="245"/>
        <v>4.2673794444237902</v>
      </c>
      <c r="T319" s="13">
        <f t="shared" si="246"/>
        <v>0.24068379560402611</v>
      </c>
      <c r="U319" s="13">
        <f t="shared" si="247"/>
        <v>0.32492890377751232</v>
      </c>
      <c r="V319" s="13">
        <f t="shared" si="248"/>
        <v>-8.2940750932435545</v>
      </c>
      <c r="W319" s="8">
        <f t="shared" si="249"/>
        <v>400.96847532660354</v>
      </c>
      <c r="X319" s="13">
        <f t="shared" si="250"/>
        <v>1.1269268823757557</v>
      </c>
      <c r="Y319" s="11">
        <f t="shared" si="251"/>
        <v>64.568154179966555</v>
      </c>
      <c r="Z319" s="13">
        <f t="shared" si="252"/>
        <v>3.0607836194251028E-2</v>
      </c>
      <c r="AA319" s="13">
        <f t="shared" si="253"/>
        <v>0.4292360127273136</v>
      </c>
      <c r="AB319" s="13">
        <f t="shared" si="254"/>
        <v>0.90267374962446434</v>
      </c>
      <c r="AC319" s="13">
        <f t="shared" si="255"/>
        <v>3.0603057312419801E-2</v>
      </c>
      <c r="AD319" s="13">
        <f t="shared" si="256"/>
        <v>0.81603366700954749</v>
      </c>
      <c r="AE319" s="13">
        <f t="shared" si="257"/>
        <v>0.38709882418435243</v>
      </c>
      <c r="AF319" s="13">
        <f t="shared" si="258"/>
        <v>0.92203823148234576</v>
      </c>
      <c r="AG319" s="11">
        <f t="shared" si="259"/>
        <v>22.774099787748934</v>
      </c>
      <c r="AH319" s="13">
        <f t="shared" si="260"/>
        <v>4.1503668750439751</v>
      </c>
      <c r="AI319" s="11">
        <f t="shared" si="261"/>
        <v>21.621195729185388</v>
      </c>
      <c r="AJ319" s="6">
        <f t="shared" si="262"/>
        <v>0.91957508453469505</v>
      </c>
      <c r="AK319" s="13">
        <f t="shared" si="263"/>
        <v>56.066779674750045</v>
      </c>
      <c r="AL319" s="6">
        <f t="shared" si="264"/>
        <v>0.51223721729361227</v>
      </c>
      <c r="AM319" s="6">
        <f t="shared" si="265"/>
        <v>55.554542457456435</v>
      </c>
      <c r="AN319" s="11">
        <f t="shared" si="266"/>
        <v>175.14914819144906</v>
      </c>
      <c r="AO319" s="6">
        <f t="shared" si="267"/>
        <v>173.34317029451634</v>
      </c>
      <c r="AP319" s="6">
        <f t="shared" si="268"/>
        <v>108.76589356752594</v>
      </c>
      <c r="AQ319" s="8">
        <f t="shared" si="269"/>
        <v>71.087576547921699</v>
      </c>
      <c r="AR319" s="109">
        <f t="shared" si="270"/>
        <v>0.36846848459510378</v>
      </c>
      <c r="AS319" s="109">
        <f t="shared" si="271"/>
        <v>0.48038741201150625</v>
      </c>
      <c r="AT319" s="109">
        <f t="shared" si="272"/>
        <v>37.489057648160895</v>
      </c>
      <c r="AU319" s="10">
        <f t="shared" si="273"/>
        <v>397367.62291440886</v>
      </c>
      <c r="AV319" s="8">
        <f t="shared" si="274"/>
        <v>30.071154029127758</v>
      </c>
      <c r="AW319" s="12"/>
      <c r="AX319" s="110">
        <f t="shared" si="275"/>
        <v>217.5</v>
      </c>
      <c r="AY319" s="111">
        <f t="shared" si="276"/>
        <v>0</v>
      </c>
      <c r="AZ319" s="12"/>
      <c r="BA319" s="14">
        <f t="shared" si="283"/>
        <v>55.6</v>
      </c>
      <c r="BB319" s="112">
        <f t="shared" si="277"/>
        <v>0</v>
      </c>
      <c r="BC319" s="112">
        <f t="shared" si="278"/>
        <v>0</v>
      </c>
      <c r="BD319" s="12"/>
      <c r="BE319" s="111">
        <f t="shared" si="279"/>
        <v>0</v>
      </c>
      <c r="BF319" s="12"/>
    </row>
    <row r="320" spans="1:58">
      <c r="A320">
        <f t="shared" si="232"/>
        <v>5</v>
      </c>
      <c r="B320" s="106">
        <v>0.22013888888888899</v>
      </c>
      <c r="C320" s="6">
        <f t="shared" si="233"/>
        <v>5.2833333333333359</v>
      </c>
      <c r="D320" s="7">
        <f t="shared" si="280"/>
        <v>16</v>
      </c>
      <c r="E320" s="7">
        <f t="shared" si="281"/>
        <v>9</v>
      </c>
      <c r="F320" s="7">
        <f t="shared" si="282"/>
        <v>2022</v>
      </c>
      <c r="G320" s="12"/>
      <c r="H320" s="101">
        <f t="shared" si="234"/>
        <v>55.465291670773759</v>
      </c>
      <c r="I320" s="102">
        <f t="shared" si="235"/>
        <v>55.476916423850298</v>
      </c>
      <c r="J320" s="101">
        <f t="shared" si="236"/>
        <v>66.199691488702328</v>
      </c>
      <c r="K320" s="101">
        <f t="shared" si="237"/>
        <v>217.85555136829743</v>
      </c>
      <c r="L320" s="11">
        <f t="shared" si="238"/>
        <v>2459838.7201388888</v>
      </c>
      <c r="M320" s="108">
        <f t="shared" si="239"/>
        <v>0.22706968210510078</v>
      </c>
      <c r="N320" s="11">
        <f t="shared" si="240"/>
        <v>84.127383317332715</v>
      </c>
      <c r="O320" s="5">
        <f t="shared" si="241"/>
        <v>0.1657239612929402</v>
      </c>
      <c r="P320" s="11">
        <f t="shared" si="242"/>
        <v>17697.615548844649</v>
      </c>
      <c r="Q320" s="6">
        <f t="shared" si="243"/>
        <v>2.3100844071044455</v>
      </c>
      <c r="R320" s="13">
        <f t="shared" si="244"/>
        <v>4.3951005229860476</v>
      </c>
      <c r="S320" s="13">
        <f t="shared" si="245"/>
        <v>4.267527200463423</v>
      </c>
      <c r="T320" s="13">
        <f t="shared" si="246"/>
        <v>0.24084413984372161</v>
      </c>
      <c r="U320" s="13">
        <f t="shared" si="247"/>
        <v>0.32507804121320655</v>
      </c>
      <c r="V320" s="13">
        <f t="shared" si="248"/>
        <v>-8.2942102610831245</v>
      </c>
      <c r="W320" s="8">
        <f t="shared" si="249"/>
        <v>400.93072128386973</v>
      </c>
      <c r="X320" s="13">
        <f t="shared" si="250"/>
        <v>1.1270748200543677</v>
      </c>
      <c r="Y320" s="11">
        <f t="shared" si="251"/>
        <v>64.576630384581989</v>
      </c>
      <c r="Z320" s="13">
        <f t="shared" si="252"/>
        <v>3.0620342827012693E-2</v>
      </c>
      <c r="AA320" s="13">
        <f t="shared" si="253"/>
        <v>0.42910230422598911</v>
      </c>
      <c r="AB320" s="13">
        <f t="shared" si="254"/>
        <v>0.90273689417852943</v>
      </c>
      <c r="AC320" s="13">
        <f t="shared" si="255"/>
        <v>3.0615558084890439E-2</v>
      </c>
      <c r="AD320" s="13">
        <f t="shared" si="256"/>
        <v>0.81608663036499185</v>
      </c>
      <c r="AE320" s="13">
        <f t="shared" si="257"/>
        <v>0.38713540815515679</v>
      </c>
      <c r="AF320" s="13">
        <f t="shared" si="258"/>
        <v>0.92202287159947405</v>
      </c>
      <c r="AG320" s="11">
        <f t="shared" si="259"/>
        <v>22.776373147477788</v>
      </c>
      <c r="AH320" s="13">
        <f t="shared" si="260"/>
        <v>4.1509592579252601</v>
      </c>
      <c r="AI320" s="11">
        <f t="shared" si="261"/>
        <v>21.862994448453811</v>
      </c>
      <c r="AJ320" s="6">
        <f t="shared" si="262"/>
        <v>0.9195686538734128</v>
      </c>
      <c r="AK320" s="13">
        <f t="shared" si="263"/>
        <v>55.978695173667766</v>
      </c>
      <c r="AL320" s="6">
        <f t="shared" si="264"/>
        <v>0.51340350289400782</v>
      </c>
      <c r="AM320" s="6">
        <f t="shared" si="265"/>
        <v>55.465291670773759</v>
      </c>
      <c r="AN320" s="11">
        <f t="shared" si="266"/>
        <v>175.14983266874333</v>
      </c>
      <c r="AO320" s="6">
        <f t="shared" si="267"/>
        <v>173.34384726438262</v>
      </c>
      <c r="AP320" s="6">
        <f t="shared" si="268"/>
        <v>108.75809095491753</v>
      </c>
      <c r="AQ320" s="8">
        <f t="shared" si="269"/>
        <v>71.095372382309506</v>
      </c>
      <c r="AR320" s="109">
        <f t="shared" si="270"/>
        <v>0.37238844441225821</v>
      </c>
      <c r="AS320" s="109">
        <f t="shared" si="271"/>
        <v>0.4791203660363349</v>
      </c>
      <c r="AT320" s="109">
        <f t="shared" si="272"/>
        <v>37.855551368297427</v>
      </c>
      <c r="AU320" s="10">
        <f t="shared" si="273"/>
        <v>397370.45074527146</v>
      </c>
      <c r="AV320" s="8">
        <f t="shared" si="274"/>
        <v>30.07094004291001</v>
      </c>
      <c r="AW320" s="12"/>
      <c r="AX320" s="110">
        <f t="shared" si="275"/>
        <v>217.9</v>
      </c>
      <c r="AY320" s="111">
        <f t="shared" si="276"/>
        <v>0</v>
      </c>
      <c r="AZ320" s="12"/>
      <c r="BA320" s="14">
        <f t="shared" si="283"/>
        <v>55.5</v>
      </c>
      <c r="BB320" s="112">
        <f t="shared" si="277"/>
        <v>0</v>
      </c>
      <c r="BC320" s="112">
        <f t="shared" si="278"/>
        <v>0</v>
      </c>
      <c r="BD320" s="12"/>
      <c r="BE320" s="111">
        <f t="shared" si="279"/>
        <v>0</v>
      </c>
      <c r="BF320" s="12"/>
    </row>
    <row r="321" spans="1:58">
      <c r="A321">
        <f t="shared" si="232"/>
        <v>5</v>
      </c>
      <c r="B321" s="106">
        <v>0.22083333333333299</v>
      </c>
      <c r="C321" s="6">
        <f t="shared" si="233"/>
        <v>5.2999999999999918</v>
      </c>
      <c r="D321" s="7">
        <f t="shared" si="280"/>
        <v>16</v>
      </c>
      <c r="E321" s="7">
        <f t="shared" si="281"/>
        <v>9</v>
      </c>
      <c r="F321" s="7">
        <f t="shared" si="282"/>
        <v>2022</v>
      </c>
      <c r="G321" s="12"/>
      <c r="H321" s="101">
        <f t="shared" si="234"/>
        <v>55.375284747519466</v>
      </c>
      <c r="I321" s="102">
        <f t="shared" si="235"/>
        <v>55.386948625344907</v>
      </c>
      <c r="J321" s="101">
        <f t="shared" si="236"/>
        <v>66.193255256761915</v>
      </c>
      <c r="K321" s="101">
        <f t="shared" si="237"/>
        <v>218.22062356004841</v>
      </c>
      <c r="L321" s="11">
        <f t="shared" si="238"/>
        <v>2459838.7208333332</v>
      </c>
      <c r="M321" s="108">
        <f t="shared" si="239"/>
        <v>0.22706970111795233</v>
      </c>
      <c r="N321" s="11">
        <f t="shared" si="240"/>
        <v>84.378067779820412</v>
      </c>
      <c r="O321" s="5">
        <f t="shared" si="241"/>
        <v>0.16574937872292139</v>
      </c>
      <c r="P321" s="11">
        <f t="shared" si="242"/>
        <v>17695.188466109921</v>
      </c>
      <c r="Q321" s="6">
        <f t="shared" si="243"/>
        <v>2.3102427592783061</v>
      </c>
      <c r="R321" s="13">
        <f t="shared" si="244"/>
        <v>4.3951124687977225</v>
      </c>
      <c r="S321" s="13">
        <f t="shared" si="245"/>
        <v>4.267674956503412</v>
      </c>
      <c r="T321" s="13">
        <f t="shared" si="246"/>
        <v>0.24100448408377423</v>
      </c>
      <c r="U321" s="13">
        <f t="shared" si="247"/>
        <v>0.32522717646893462</v>
      </c>
      <c r="V321" s="13">
        <f t="shared" si="248"/>
        <v>-8.2943454289230498</v>
      </c>
      <c r="W321" s="8">
        <f t="shared" si="249"/>
        <v>400.89296185592838</v>
      </c>
      <c r="X321" s="13">
        <f t="shared" si="250"/>
        <v>1.127222755647822</v>
      </c>
      <c r="Y321" s="11">
        <f t="shared" si="251"/>
        <v>64.585106469726682</v>
      </c>
      <c r="Z321" s="13">
        <f t="shared" si="252"/>
        <v>3.0632848610369488E-2</v>
      </c>
      <c r="AA321" s="13">
        <f t="shared" si="253"/>
        <v>0.42896858826236772</v>
      </c>
      <c r="AB321" s="13">
        <f t="shared" si="254"/>
        <v>0.90280001791488751</v>
      </c>
      <c r="AC321" s="13">
        <f t="shared" si="255"/>
        <v>3.0628058003565949E-2</v>
      </c>
      <c r="AD321" s="13">
        <f t="shared" si="256"/>
        <v>0.81613957495971834</v>
      </c>
      <c r="AE321" s="13">
        <f t="shared" si="257"/>
        <v>0.38717198306277445</v>
      </c>
      <c r="AF321" s="13">
        <f t="shared" si="258"/>
        <v>0.92200751381495738</v>
      </c>
      <c r="AG321" s="11">
        <f t="shared" si="259"/>
        <v>22.778645981872348</v>
      </c>
      <c r="AH321" s="13">
        <f t="shared" si="260"/>
        <v>4.1515516517340192</v>
      </c>
      <c r="AI321" s="11">
        <f t="shared" si="261"/>
        <v>22.104793003810123</v>
      </c>
      <c r="AJ321" s="6">
        <f t="shared" si="262"/>
        <v>0.91956222441791813</v>
      </c>
      <c r="AK321" s="13">
        <f t="shared" si="263"/>
        <v>55.889863218611652</v>
      </c>
      <c r="AL321" s="6">
        <f t="shared" si="264"/>
        <v>0.51457847109218513</v>
      </c>
      <c r="AM321" s="6">
        <f t="shared" si="265"/>
        <v>55.375284747519466</v>
      </c>
      <c r="AN321" s="11">
        <f t="shared" si="266"/>
        <v>175.15051714603942</v>
      </c>
      <c r="AO321" s="6">
        <f t="shared" si="267"/>
        <v>173.34452423450315</v>
      </c>
      <c r="AP321" s="6">
        <f t="shared" si="268"/>
        <v>108.75028846571861</v>
      </c>
      <c r="AQ321" s="8">
        <f t="shared" si="269"/>
        <v>71.103168096113663</v>
      </c>
      <c r="AR321" s="109">
        <f t="shared" si="270"/>
        <v>0.37630176936873344</v>
      </c>
      <c r="AS321" s="109">
        <f t="shared" si="271"/>
        <v>0.47784023080573051</v>
      </c>
      <c r="AT321" s="109">
        <f t="shared" si="272"/>
        <v>38.220623560048409</v>
      </c>
      <c r="AU321" s="10">
        <f t="shared" si="273"/>
        <v>397373.27811385505</v>
      </c>
      <c r="AV321" s="8">
        <f t="shared" si="274"/>
        <v>30.070726094718218</v>
      </c>
      <c r="AW321" s="12"/>
      <c r="AX321" s="110">
        <f t="shared" si="275"/>
        <v>218.2</v>
      </c>
      <c r="AY321" s="111">
        <f t="shared" si="276"/>
        <v>0</v>
      </c>
      <c r="AZ321" s="12"/>
      <c r="BA321" s="14">
        <f t="shared" si="283"/>
        <v>55.4</v>
      </c>
      <c r="BB321" s="112">
        <f t="shared" si="277"/>
        <v>0</v>
      </c>
      <c r="BC321" s="112">
        <f t="shared" si="278"/>
        <v>0</v>
      </c>
      <c r="BD321" s="12"/>
      <c r="BE321" s="111">
        <f t="shared" si="279"/>
        <v>0</v>
      </c>
      <c r="BF321" s="12"/>
    </row>
    <row r="322" spans="1:58">
      <c r="A322">
        <f t="shared" si="232"/>
        <v>5</v>
      </c>
      <c r="B322" s="106">
        <v>0.22152777777777799</v>
      </c>
      <c r="C322" s="6">
        <f t="shared" si="233"/>
        <v>5.3166666666666718</v>
      </c>
      <c r="D322" s="7">
        <f t="shared" si="280"/>
        <v>16</v>
      </c>
      <c r="E322" s="7">
        <f t="shared" si="281"/>
        <v>9</v>
      </c>
      <c r="F322" s="7">
        <f t="shared" si="282"/>
        <v>2022</v>
      </c>
      <c r="G322" s="12"/>
      <c r="H322" s="101">
        <f t="shared" si="234"/>
        <v>55.284528382063087</v>
      </c>
      <c r="I322" s="102">
        <f t="shared" si="235"/>
        <v>55.296231795323813</v>
      </c>
      <c r="J322" s="101">
        <f t="shared" si="236"/>
        <v>66.186818824612871</v>
      </c>
      <c r="K322" s="101">
        <f t="shared" si="237"/>
        <v>218.58427393571418</v>
      </c>
      <c r="L322" s="11">
        <f t="shared" si="238"/>
        <v>2459838.7215277776</v>
      </c>
      <c r="M322" s="108">
        <f t="shared" si="239"/>
        <v>0.2270697201308039</v>
      </c>
      <c r="N322" s="11">
        <f t="shared" si="240"/>
        <v>84.62875224230811</v>
      </c>
      <c r="O322" s="5">
        <f t="shared" si="241"/>
        <v>0.16577479615284574</v>
      </c>
      <c r="P322" s="11">
        <f t="shared" si="242"/>
        <v>17692.76095331919</v>
      </c>
      <c r="Q322" s="6">
        <f t="shared" si="243"/>
        <v>2.3104011114521672</v>
      </c>
      <c r="R322" s="13">
        <f t="shared" si="244"/>
        <v>4.3951244146094437</v>
      </c>
      <c r="S322" s="13">
        <f t="shared" si="245"/>
        <v>4.267822712543401</v>
      </c>
      <c r="T322" s="13">
        <f t="shared" si="246"/>
        <v>0.24116482832382685</v>
      </c>
      <c r="U322" s="13">
        <f t="shared" si="247"/>
        <v>0.32537630954482427</v>
      </c>
      <c r="V322" s="13">
        <f t="shared" si="248"/>
        <v>-8.2944805967629751</v>
      </c>
      <c r="W322" s="8">
        <f t="shared" si="249"/>
        <v>400.85519704382989</v>
      </c>
      <c r="X322" s="13">
        <f t="shared" si="250"/>
        <v>1.1273706891559487</v>
      </c>
      <c r="Y322" s="11">
        <f t="shared" si="251"/>
        <v>64.5935824353909</v>
      </c>
      <c r="Z322" s="13">
        <f t="shared" si="252"/>
        <v>3.0645353544083129E-2</v>
      </c>
      <c r="AA322" s="13">
        <f t="shared" si="253"/>
        <v>0.42883486484000072</v>
      </c>
      <c r="AB322" s="13">
        <f t="shared" si="254"/>
        <v>0.90286312083294684</v>
      </c>
      <c r="AC322" s="13">
        <f t="shared" si="255"/>
        <v>3.0640557068207175E-2</v>
      </c>
      <c r="AD322" s="13">
        <f t="shared" si="256"/>
        <v>0.81619250079327899</v>
      </c>
      <c r="AE322" s="13">
        <f t="shared" si="257"/>
        <v>0.38720854890675088</v>
      </c>
      <c r="AF322" s="13">
        <f t="shared" si="258"/>
        <v>0.92199215813016988</v>
      </c>
      <c r="AG322" s="11">
        <f t="shared" si="259"/>
        <v>22.780918290881715</v>
      </c>
      <c r="AH322" s="13">
        <f t="shared" si="260"/>
        <v>4.1521440564671108</v>
      </c>
      <c r="AI322" s="11">
        <f t="shared" si="261"/>
        <v>22.346591395301445</v>
      </c>
      <c r="AJ322" s="6">
        <f t="shared" si="262"/>
        <v>0.91955579616835559</v>
      </c>
      <c r="AK322" s="13">
        <f t="shared" si="263"/>
        <v>55.800290382688729</v>
      </c>
      <c r="AL322" s="6">
        <f t="shared" si="264"/>
        <v>0.51576200062564581</v>
      </c>
      <c r="AM322" s="6">
        <f t="shared" si="265"/>
        <v>55.284528382063087</v>
      </c>
      <c r="AN322" s="11">
        <f t="shared" si="266"/>
        <v>175.15120162333369</v>
      </c>
      <c r="AO322" s="6">
        <f t="shared" si="267"/>
        <v>173.34520120487431</v>
      </c>
      <c r="AP322" s="6">
        <f t="shared" si="268"/>
        <v>108.74248609993862</v>
      </c>
      <c r="AQ322" s="8">
        <f t="shared" si="269"/>
        <v>71.110963689324734</v>
      </c>
      <c r="AR322" s="109">
        <f t="shared" si="270"/>
        <v>0.38020838978292049</v>
      </c>
      <c r="AS322" s="109">
        <f t="shared" si="271"/>
        <v>0.47654702863922943</v>
      </c>
      <c r="AT322" s="109">
        <f t="shared" si="272"/>
        <v>38.58427393571418</v>
      </c>
      <c r="AU322" s="10">
        <f t="shared" si="273"/>
        <v>397376.10502006777</v>
      </c>
      <c r="AV322" s="8">
        <f t="shared" si="274"/>
        <v>30.070512184557774</v>
      </c>
      <c r="AW322" s="12"/>
      <c r="AX322" s="110">
        <f t="shared" si="275"/>
        <v>218.6</v>
      </c>
      <c r="AY322" s="111">
        <f t="shared" si="276"/>
        <v>0</v>
      </c>
      <c r="AZ322" s="12"/>
      <c r="BA322" s="14">
        <f t="shared" si="283"/>
        <v>55.3</v>
      </c>
      <c r="BB322" s="112">
        <f t="shared" si="277"/>
        <v>0</v>
      </c>
      <c r="BC322" s="112">
        <f t="shared" si="278"/>
        <v>0</v>
      </c>
      <c r="BD322" s="12"/>
      <c r="BE322" s="111">
        <f t="shared" si="279"/>
        <v>0</v>
      </c>
      <c r="BF322" s="12"/>
    </row>
    <row r="323" spans="1:58">
      <c r="A323">
        <f t="shared" si="232"/>
        <v>5</v>
      </c>
      <c r="B323" s="106">
        <v>0.22222222222222199</v>
      </c>
      <c r="C323" s="6">
        <f t="shared" si="233"/>
        <v>5.3333333333333277</v>
      </c>
      <c r="D323" s="7">
        <f t="shared" si="280"/>
        <v>16</v>
      </c>
      <c r="E323" s="7">
        <f t="shared" si="281"/>
        <v>9</v>
      </c>
      <c r="F323" s="7">
        <f t="shared" si="282"/>
        <v>2022</v>
      </c>
      <c r="G323" s="12"/>
      <c r="H323" s="101">
        <f t="shared" si="234"/>
        <v>55.193029256399839</v>
      </c>
      <c r="I323" s="102">
        <f t="shared" si="235"/>
        <v>55.204772615453223</v>
      </c>
      <c r="J323" s="101">
        <f t="shared" si="236"/>
        <v>66.180382192351445</v>
      </c>
      <c r="K323" s="101">
        <f t="shared" si="237"/>
        <v>218.94650247937199</v>
      </c>
      <c r="L323" s="11">
        <f t="shared" si="238"/>
        <v>2459838.722222222</v>
      </c>
      <c r="M323" s="108">
        <f t="shared" si="239"/>
        <v>0.22706973914365544</v>
      </c>
      <c r="N323" s="11">
        <f t="shared" si="240"/>
        <v>84.879436704330146</v>
      </c>
      <c r="O323" s="5">
        <f t="shared" si="241"/>
        <v>0.16580021358277008</v>
      </c>
      <c r="P323" s="11">
        <f t="shared" si="242"/>
        <v>17690.333010584738</v>
      </c>
      <c r="Q323" s="6">
        <f t="shared" si="243"/>
        <v>2.3105594636256708</v>
      </c>
      <c r="R323" s="13">
        <f t="shared" si="244"/>
        <v>4.3951363604211195</v>
      </c>
      <c r="S323" s="13">
        <f t="shared" si="245"/>
        <v>4.2679704685830337</v>
      </c>
      <c r="T323" s="13">
        <f t="shared" si="246"/>
        <v>0.24132517256352234</v>
      </c>
      <c r="U323" s="13">
        <f t="shared" si="247"/>
        <v>0.32552544044100312</v>
      </c>
      <c r="V323" s="13">
        <f t="shared" si="248"/>
        <v>-8.2946157646025451</v>
      </c>
      <c r="W323" s="8">
        <f t="shared" si="249"/>
        <v>400.81742684862348</v>
      </c>
      <c r="X323" s="13">
        <f t="shared" si="250"/>
        <v>1.1275186205796495</v>
      </c>
      <c r="Y323" s="11">
        <f t="shared" si="251"/>
        <v>64.602058281626313</v>
      </c>
      <c r="Z323" s="13">
        <f t="shared" si="252"/>
        <v>3.0657857627915348E-2</v>
      </c>
      <c r="AA323" s="13">
        <f t="shared" si="253"/>
        <v>0.42870113396147114</v>
      </c>
      <c r="AB323" s="13">
        <f t="shared" si="254"/>
        <v>0.90292620293257486</v>
      </c>
      <c r="AC323" s="13">
        <f t="shared" si="255"/>
        <v>3.0653055278574981E-2</v>
      </c>
      <c r="AD323" s="13">
        <f t="shared" si="256"/>
        <v>0.81624540786564748</v>
      </c>
      <c r="AE323" s="13">
        <f t="shared" si="257"/>
        <v>0.38724510568681397</v>
      </c>
      <c r="AF323" s="13">
        <f t="shared" si="258"/>
        <v>0.92197680454640962</v>
      </c>
      <c r="AG323" s="11">
        <f t="shared" si="259"/>
        <v>22.783190074466276</v>
      </c>
      <c r="AH323" s="13">
        <f t="shared" si="260"/>
        <v>4.1527364721257616</v>
      </c>
      <c r="AI323" s="11">
        <f t="shared" si="261"/>
        <v>22.588389622443721</v>
      </c>
      <c r="AJ323" s="6">
        <f t="shared" si="262"/>
        <v>0.91954936912487018</v>
      </c>
      <c r="AK323" s="13">
        <f t="shared" si="263"/>
        <v>55.709983226766767</v>
      </c>
      <c r="AL323" s="6">
        <f t="shared" si="264"/>
        <v>0.51695397036692547</v>
      </c>
      <c r="AM323" s="6">
        <f t="shared" si="265"/>
        <v>55.193029256399839</v>
      </c>
      <c r="AN323" s="11">
        <f t="shared" si="266"/>
        <v>175.15188610062978</v>
      </c>
      <c r="AO323" s="6">
        <f t="shared" si="267"/>
        <v>173.34587817549976</v>
      </c>
      <c r="AP323" s="6">
        <f t="shared" si="268"/>
        <v>108.73468385753289</v>
      </c>
      <c r="AQ323" s="8">
        <f t="shared" si="269"/>
        <v>71.118759161987327</v>
      </c>
      <c r="AR323" s="109">
        <f t="shared" si="270"/>
        <v>0.3841082360842884</v>
      </c>
      <c r="AS323" s="109">
        <f t="shared" si="271"/>
        <v>0.47524078209178222</v>
      </c>
      <c r="AT323" s="109">
        <f t="shared" si="272"/>
        <v>38.946502479371986</v>
      </c>
      <c r="AU323" s="10">
        <f t="shared" si="273"/>
        <v>397378.9314638176</v>
      </c>
      <c r="AV323" s="8">
        <f t="shared" si="274"/>
        <v>30.070298312434073</v>
      </c>
      <c r="AW323" s="12"/>
      <c r="AX323" s="110">
        <f t="shared" si="275"/>
        <v>218.9</v>
      </c>
      <c r="AY323" s="111">
        <f t="shared" si="276"/>
        <v>0</v>
      </c>
      <c r="AZ323" s="12"/>
      <c r="BA323" s="14">
        <f t="shared" si="283"/>
        <v>55.2</v>
      </c>
      <c r="BB323" s="112">
        <f t="shared" si="277"/>
        <v>0</v>
      </c>
      <c r="BC323" s="112">
        <f t="shared" si="278"/>
        <v>0</v>
      </c>
      <c r="BD323" s="12"/>
      <c r="BE323" s="111">
        <f t="shared" si="279"/>
        <v>0</v>
      </c>
      <c r="BF323" s="12"/>
    </row>
    <row r="324" spans="1:58">
      <c r="A324">
        <f t="shared" ref="A324:A387" si="284">HOUR(B324)</f>
        <v>5</v>
      </c>
      <c r="B324" s="106">
        <v>0.22291666666666701</v>
      </c>
      <c r="C324" s="6">
        <f t="shared" ref="C324:C387" si="285">B324*24</f>
        <v>5.3500000000000085</v>
      </c>
      <c r="D324" s="7">
        <f t="shared" si="280"/>
        <v>16</v>
      </c>
      <c r="E324" s="7">
        <f t="shared" si="281"/>
        <v>9</v>
      </c>
      <c r="F324" s="7">
        <f t="shared" si="282"/>
        <v>2022</v>
      </c>
      <c r="G324" s="12"/>
      <c r="H324" s="101">
        <f t="shared" ref="H324:H387" si="286">AM324</f>
        <v>55.100793976049879</v>
      </c>
      <c r="I324" s="102">
        <f t="shared" ref="I324:I387" si="287">H324+1.02/(TAN($G$7*(H324+10.3/(H324+5.11)))*60)</f>
        <v>55.112577690976075</v>
      </c>
      <c r="J324" s="101">
        <f t="shared" ref="J324:J387" si="288">100*(1+COS($G$7*AQ324))/2</f>
        <v>66.173945355752579</v>
      </c>
      <c r="K324" s="101">
        <f t="shared" ref="K324:K387" si="289">IF(AI324&gt;180, AT324-180,AT324+180)</f>
        <v>219.30730968560334</v>
      </c>
      <c r="L324" s="11">
        <f t="shared" ref="L324:L387" si="290">INT(365.25*IF(E324&gt;2,F324+4716,F324-1+4716))+INT(30.6001*IF(E324&gt;2,E324+1,E324+12+1))+D324+C324/24+2-INT(IF(E324&gt;2,F324,F324-1)/100)+INT(INT(IF(E324&gt;2,F324,F324-1)/100)/4)-1524.5</f>
        <v>2459838.7229166669</v>
      </c>
      <c r="M324" s="108">
        <f t="shared" ref="M324:M387" si="291">(L324-2451545)/36525</f>
        <v>0.22706975815651975</v>
      </c>
      <c r="N324" s="11">
        <f t="shared" ref="N324:N387" si="292">MOD(280.46061837+360.98564736629*(L324-2451545)+0.000387933*M324^2-M324^3/38710000+$G$5,360)</f>
        <v>85.130121334921569</v>
      </c>
      <c r="O324" s="5">
        <f t="shared" ref="O324:O387" si="293">0.606433+1336.855225*M324 - INT(0.606433+1336.855225*M324)</f>
        <v>0.1658256310298043</v>
      </c>
      <c r="P324" s="11">
        <f t="shared" ref="P324:P387" si="294">22640*SIN(Q324)-4586*SIN(Q324-2*S324)+2370*SIN(2*S324)+769*SIN(2*Q324)-668*SIN(R324)-412*SIN(2*T324)-212*SIN(2*Q324-2*S324)-206*SIN(Q324+R324-2*S324)+192*SIN(Q324+2*S324)-165*SIN(R324-2*S324)-125*SIN(S324)-110*SIN(Q324+R324)+148*SIN(Q324-R324)-55*SIN(2*T324-2*S324)</f>
        <v>17687.904636377636</v>
      </c>
      <c r="Q324" s="6">
        <f t="shared" ref="Q324:Q387" si="295">2*PI()*(0.374897+1325.55241*M324 - INT(0.374897+1325.55241*M324))</f>
        <v>2.3107178159056074</v>
      </c>
      <c r="R324" s="13">
        <f t="shared" ref="R324:R387" si="296">2*PI()*(0.993133+99.997361*M324 - INT(0.993133+99.997361*M324))</f>
        <v>4.3951483062408307</v>
      </c>
      <c r="S324" s="13">
        <f t="shared" ref="S324:S387" si="297">2*PI()*(0.827361+1236.853086*M324 - INT(0.827361+1236.853086*M324))</f>
        <v>4.2681182247223122</v>
      </c>
      <c r="T324" s="13">
        <f t="shared" ref="T324:T387" si="298">2*PI()*(0.259086+1342.227825*M324 - INT(0.259086+1342.227825*M324))</f>
        <v>0.24148551691107945</v>
      </c>
      <c r="U324" s="13">
        <f t="shared" ref="U324:U387" si="299">T324+(P324+412*SIN(2*T324)+541*SIN(R324))/206264.8062</f>
        <v>0.32567456925859539</v>
      </c>
      <c r="V324" s="13">
        <f t="shared" ref="V324:V387" si="300">T324-2*S324</f>
        <v>-8.2947509325335442</v>
      </c>
      <c r="W324" s="8">
        <f t="shared" ref="W324:W387" si="301">-526*SIN(V324)+44*SIN(Q324+V324)-31*SIN(-Q324+V324)-23*SIN(R324+V324)+11*SIN(-R324+V324)-25*SIN(-2*Q324+T324)+21*SIN(-Q324+T324)</f>
        <v>400.77965124558898</v>
      </c>
      <c r="X324" s="13">
        <f t="shared" ref="X324:X387" si="302">2*PI()*(O324+P324/1296000-INT(O324+P324/1296000))</f>
        <v>1.1276665500190164</v>
      </c>
      <c r="Y324" s="11">
        <f t="shared" ref="Y324:Y387" si="303">X324/$G$7</f>
        <v>64.610534014167783</v>
      </c>
      <c r="Z324" s="13">
        <f t="shared" ref="Z324:Z387" si="304">(18520*SIN(U324)+W324)/206264.8062</f>
        <v>3.0670360870094553E-2</v>
      </c>
      <c r="AA324" s="13">
        <f t="shared" ref="AA324:AA387" si="305">COS(Z324)*COS(X324)</f>
        <v>0.42856739553968287</v>
      </c>
      <c r="AB324" s="13">
        <f t="shared" ref="AB324:AB387" si="306">COS(Z324)*SIN(X324)</f>
        <v>0.90298926425591519</v>
      </c>
      <c r="AC324" s="13">
        <f t="shared" ref="AC324:AC387" si="307">SIN(Z324)</f>
        <v>3.0665552642892936E-2</v>
      </c>
      <c r="AD324" s="13">
        <f t="shared" ref="AD324:AD387" si="308">COS($G$7*(23.4393-46.815*M324/3600))*AB324-SIN($G$7*(23.4393-46.815*M324/3600))*AC324</f>
        <v>0.81629829621221961</v>
      </c>
      <c r="AE324" s="13">
        <f t="shared" ref="AE324:AE387" si="309">SIN($G$7*(23.4393-46.815*M324/3600))*AB324+COS($G$7*(23.4393-46.815*M324/3600))*AC324</f>
        <v>0.3872816534272705</v>
      </c>
      <c r="AF324" s="13">
        <f t="shared" ref="AF324:AF387" si="310">SQRT(1-AE324*AE324)</f>
        <v>0.92196145305464894</v>
      </c>
      <c r="AG324" s="11">
        <f t="shared" ref="AG324:AG387" si="311">ATAN(AE324/AF324)/$G$7</f>
        <v>22.785461334113929</v>
      </c>
      <c r="AH324" s="13">
        <f t="shared" ref="AH324:AH387" si="312">IF(24*ATAN(AD324/(AA324+AF324))/PI()&gt;0,24*ATAN(AD324/(AA324+AF324))/PI(),24*ATAN(AD324/(AA324+AF324))/PI()+24)</f>
        <v>4.1533288991083692</v>
      </c>
      <c r="AI324" s="11">
        <f t="shared" ref="AI324:AI387" si="313">IF(N324-15*AH324&gt;0,N324-15*AH324,360+N324-15*AH324)</f>
        <v>22.830187848296028</v>
      </c>
      <c r="AJ324" s="6">
        <f t="shared" ref="AJ324:AJ387" si="314">0.950724+0.051818*COS(Q324)+0.009531*COS(2*S324-Q324)+0.007843*COS(2*S324)+0.002824*COS(2*Q324)+0.000857*COS(2*S324+Q324)+0.000533*COS(2*S324-R324)*(1-0.002495*(L324-2415020)/36525)+0.000401*COS(2*S324-R324-Q324)*(1-0.002495*(L324-2415020)/36525)+0.00032*COS(Q324-R324)*(1-0.002495*(L324-2415020)/36525)-0.000271*COS(S324)</f>
        <v>0.91954294328325481</v>
      </c>
      <c r="AK324" s="13">
        <f t="shared" ref="AK324:AK387" si="315">ASIN(COS($G$7*$G$3)*COS($G$7*AG324)*COS($G$7*AI324)+SIN($G$7*$G$3)*SIN($G$7*AG324))/$G$7</f>
        <v>55.618948236213328</v>
      </c>
      <c r="AL324" s="6">
        <f t="shared" ref="AL324:AL387" si="316">ASIN((0.9983271+0.0016764*COS($G$7*2*$G$3))*COS($G$7*AK324)*SIN($G$7*AJ324))/$G$7</f>
        <v>0.51815426016344912</v>
      </c>
      <c r="AM324" s="6">
        <f t="shared" ref="AM324:AM387" si="317">AK324-AL324</f>
        <v>55.100793976049879</v>
      </c>
      <c r="AN324" s="11">
        <f t="shared" ref="AN324:AN387" si="318" xml:space="preserve"> MOD(280.4664567 + 360007.6982779*M324/10 + 0.03032028*M324^2/100 + M324^3/49931000,360)</f>
        <v>175.15257057838426</v>
      </c>
      <c r="AO324" s="6">
        <f t="shared" ref="AO324:AO387" si="319" xml:space="preserve"> AN324 + (1.9146 - 0.004817*M324 - 0.000014*M324^2)*SIN(R324)+ (0.019993 - 0.000101*M324)*SIN(2*R324)+ 0.00029*SIN(3*R324)</f>
        <v>173.34655514683104</v>
      </c>
      <c r="AP324" s="6">
        <f t="shared" ref="AP324:AP387" si="320">ACOS(COS(X324-$G$7*AO324)*COS(Z324))/$G$7</f>
        <v>108.7268817332191</v>
      </c>
      <c r="AQ324" s="8">
        <f t="shared" ref="AQ324:AQ387" si="321">180 - AP324 -0.1468*(1-0.0549*SIN(R324))*SIN($G$7*AP324)/(1-0.0167*SIN($G$7*AO324))</f>
        <v>71.126554519379198</v>
      </c>
      <c r="AR324" s="109">
        <f t="shared" ref="AR324:AR387" si="322">SIN($G$7*AI324)</f>
        <v>0.38800124145399467</v>
      </c>
      <c r="AS324" s="109">
        <f t="shared" ref="AS324:AS387" si="323">COS($G$7*AI324)*SIN($G$7*$G$3) - TAN($G$7*AG324)*COS($G$7*$G$3)</f>
        <v>0.47392151305419145</v>
      </c>
      <c r="AT324" s="109">
        <f t="shared" ref="AT324:AT387" si="324">IF(OR(AND(AR324*AS324&gt;0), AND(AR324&lt;0,AS324&gt;0)), MOD(ATAN2(AS324,AR324)/$G$7+360,360),  ATAN2(AS324,AR324)/$G$7)</f>
        <v>39.307309685603343</v>
      </c>
      <c r="AU324" s="10">
        <f t="shared" ref="AU324:AU387" si="325" xml:space="preserve"> 385000.56 + (-20905355*COS(Q324) - 3699111*COS(2*S324-Q324) - 2955968*COS(2*S324) - 569925*COS(2*Q324) + (1-0.002516*M324)*48888*COS(R324) - 3149*COS(2*T324)  +246158*COS(2*S324-2*Q324) -(1-0.002516*M324)*152138*COS(2*S324-R324-Q324) -170733*COS(2*S324+Q324) -(1-0.002516*M324)*204586*COS(2*S324-R324) -(1-0.002516*M324)*129620*COS(R324-Q324)  + 108743*COS(S324) +(1-0.002516*M324)*104755*COS(R324+Q324) +10321*COS(2*S324-2*T324) +79661*COS(Q324-2*T324) -34782*COS(4*S324-Q324) -23210*COS(3*Q324)  -21636*COS(4*S324-2*Q324) +(1-0.002516*M324)*24208*COS(2*S324+R324-Q324) +(1-0.002516*M324)*30824*COS(2*S324+R324) -8379*COS(S324-Q324) -(1-0.002516*M324)*16675*COS(S324+R324)  -(1-0.002516*M324)*12831*COS(2*S324-R324+Q324) -10445*COS(2*S324+2*Q324) -11650*COS(4*S324) +14403*COS(2*S324-3*Q324) -(1-0.002516*M324)*7003*COS(R324-2*Q324)  + (1-0.002516*M324)*10056*COS(2*S324-R324-2*Q324) +6322*COS(S324+Q324) -(1-0.002516*M324)*(1-0.002516*M324)*9884*COS(2*S324-2*R324) +(1-0.002516*M324)*5751*COS(R324+2*Q324) -(1-0.002516*M324)*(1-0.002516*M324)*4950*COS(2*S324-2*R324-Q324)  +4130*COS(2*S324+Q324-2*T324) -(1-0.002516*M324)*3958*COS(4*S324-R324-Q324) +3258*COS(3*S324-Q324) +(1-0.002516*M324)*2616*COS(2*S324+R324+Q324) -(1-0.002516*M324)*1897*COS(4*S324-R324-2*Q324)  -(1-0.002516*M324)*(1-0.002516*M324)*2117*COS(2*R324-Q324) +(1-0.002516*M324)*(1-0.002516*M324)*2354*COS(2*S324+2*R324-Q324) -1423*COS(4*S324+Q324) -1117*COS(4*Q324) -(1-0.002516*M324)*1571*COS(4*S324-R324)  -1739*COS(S324-2*Q324) -4421*COS(2*Q324-2*T324) +(1-0.002516*M324)*(1-0.002516*M324)*1165*COS(2*R324+Q324) +8752*COS(2*S324-Q324-2*T324))/1000</f>
        <v>397381.75744692638</v>
      </c>
      <c r="AV324" s="8">
        <f t="shared" ref="AV324:AV387" si="326">60*ATAN(3476/AU324)/$G$7</f>
        <v>30.070084478207715</v>
      </c>
      <c r="AW324" s="12"/>
      <c r="AX324" s="110">
        <f t="shared" ref="AX324:AX387" si="327">ROUND(K324,1)</f>
        <v>219.3</v>
      </c>
      <c r="AY324" s="111">
        <f t="shared" ref="AY324:AY387" si="328">IF(AND(AX324&lt;=180.2,AX324&gt;=179.8),B324, 0)</f>
        <v>0</v>
      </c>
      <c r="AZ324" s="12"/>
      <c r="BA324" s="14">
        <f t="shared" si="283"/>
        <v>55.1</v>
      </c>
      <c r="BB324" s="112">
        <f t="shared" ref="BB324:BB387" si="329">IF(AND(BA324&gt;=0,BA323&lt;0),B324, 0)</f>
        <v>0</v>
      </c>
      <c r="BC324" s="112">
        <f t="shared" ref="BC324:BC387" si="330">IF(AND(BA324&lt;=0,BA323&gt;=0),B324, 0)</f>
        <v>0</v>
      </c>
      <c r="BD324" s="12"/>
      <c r="BE324" s="111">
        <f t="shared" ref="BE324:BE387" si="331">IF(K324=$BE$1,B324,0)</f>
        <v>0</v>
      </c>
      <c r="BF324" s="12"/>
    </row>
    <row r="325" spans="1:58">
      <c r="A325">
        <f t="shared" si="284"/>
        <v>5</v>
      </c>
      <c r="B325" s="106">
        <v>0.22361111111111101</v>
      </c>
      <c r="C325" s="6">
        <f t="shared" si="285"/>
        <v>5.3666666666666645</v>
      </c>
      <c r="D325" s="7">
        <f t="shared" ref="D325:D388" si="332">$D$3</f>
        <v>16</v>
      </c>
      <c r="E325" s="7">
        <f t="shared" ref="E325:E388" si="333">$E$3</f>
        <v>9</v>
      </c>
      <c r="F325" s="7">
        <f t="shared" ref="F325:F388" si="334">$F$3</f>
        <v>2022</v>
      </c>
      <c r="G325" s="12"/>
      <c r="H325" s="101">
        <f t="shared" si="286"/>
        <v>55.007829317776988</v>
      </c>
      <c r="I325" s="102">
        <f t="shared" si="287"/>
        <v>55.019653798322253</v>
      </c>
      <c r="J325" s="101">
        <f t="shared" si="288"/>
        <v>66.167508323599407</v>
      </c>
      <c r="K325" s="101">
        <f t="shared" si="289"/>
        <v>219.6666955829466</v>
      </c>
      <c r="L325" s="11">
        <f t="shared" si="290"/>
        <v>2459838.7236111113</v>
      </c>
      <c r="M325" s="108">
        <f t="shared" si="291"/>
        <v>0.2270697771693713</v>
      </c>
      <c r="N325" s="11">
        <f t="shared" si="292"/>
        <v>85.380805797409266</v>
      </c>
      <c r="O325" s="5">
        <f t="shared" si="293"/>
        <v>0.16585104845972864</v>
      </c>
      <c r="P325" s="11">
        <f t="shared" si="294"/>
        <v>17685.475834065364</v>
      </c>
      <c r="Q325" s="6">
        <f t="shared" si="295"/>
        <v>2.310876168079111</v>
      </c>
      <c r="R325" s="13">
        <f t="shared" si="296"/>
        <v>4.3951602520525297</v>
      </c>
      <c r="S325" s="13">
        <f t="shared" si="297"/>
        <v>4.268265980761945</v>
      </c>
      <c r="T325" s="13">
        <f t="shared" si="298"/>
        <v>0.2416458611511321</v>
      </c>
      <c r="U325" s="13">
        <f t="shared" si="299"/>
        <v>0.32582369579775383</v>
      </c>
      <c r="V325" s="13">
        <f t="shared" si="300"/>
        <v>-8.2948861003727572</v>
      </c>
      <c r="W325" s="8">
        <f t="shared" si="301"/>
        <v>400.74187028691841</v>
      </c>
      <c r="X325" s="13">
        <f t="shared" si="302"/>
        <v>1.1278144772753662</v>
      </c>
      <c r="Y325" s="11">
        <f t="shared" si="303"/>
        <v>64.619009621631577</v>
      </c>
      <c r="Z325" s="13">
        <f t="shared" si="304"/>
        <v>3.0682863253618631E-2</v>
      </c>
      <c r="AA325" s="13">
        <f t="shared" si="305"/>
        <v>0.42843364975765597</v>
      </c>
      <c r="AB325" s="13">
        <f t="shared" si="306"/>
        <v>0.90305230471775133</v>
      </c>
      <c r="AC325" s="13">
        <f t="shared" si="307"/>
        <v>3.0678049144165935E-2</v>
      </c>
      <c r="AD325" s="13">
        <f t="shared" si="308"/>
        <v>0.81635116576156874</v>
      </c>
      <c r="AE325" s="13">
        <f t="shared" si="309"/>
        <v>0.38731819207863433</v>
      </c>
      <c r="AF325" s="13">
        <f t="shared" si="310"/>
        <v>0.92194610367685714</v>
      </c>
      <c r="AG325" s="11">
        <f t="shared" si="311"/>
        <v>22.787732066726669</v>
      </c>
      <c r="AH325" s="13">
        <f t="shared" si="312"/>
        <v>4.1539213366167766</v>
      </c>
      <c r="AI325" s="11">
        <f t="shared" si="313"/>
        <v>23.071985748157616</v>
      </c>
      <c r="AJ325" s="6">
        <f t="shared" si="314"/>
        <v>0.91953651865228292</v>
      </c>
      <c r="AK325" s="13">
        <f t="shared" si="315"/>
        <v>55.527192065397699</v>
      </c>
      <c r="AL325" s="6">
        <f t="shared" si="316"/>
        <v>0.51936274762070989</v>
      </c>
      <c r="AM325" s="6">
        <f t="shared" si="317"/>
        <v>55.007829317776988</v>
      </c>
      <c r="AN325" s="11">
        <f t="shared" si="318"/>
        <v>175.15325505568035</v>
      </c>
      <c r="AO325" s="6">
        <f t="shared" si="319"/>
        <v>173.3472321179614</v>
      </c>
      <c r="AP325" s="6">
        <f t="shared" si="320"/>
        <v>108.71907973748205</v>
      </c>
      <c r="AQ325" s="8">
        <f t="shared" si="321"/>
        <v>71.134349751024629</v>
      </c>
      <c r="AR325" s="109">
        <f t="shared" si="322"/>
        <v>0.3918873313444956</v>
      </c>
      <c r="AS325" s="109">
        <f t="shared" si="323"/>
        <v>0.47258924631478794</v>
      </c>
      <c r="AT325" s="109">
        <f t="shared" si="324"/>
        <v>39.666695582946602</v>
      </c>
      <c r="AU325" s="10">
        <f t="shared" si="325"/>
        <v>397384.58296550694</v>
      </c>
      <c r="AV325" s="8">
        <f t="shared" si="326"/>
        <v>30.06987068217127</v>
      </c>
      <c r="AW325" s="12"/>
      <c r="AX325" s="110">
        <f t="shared" si="327"/>
        <v>219.7</v>
      </c>
      <c r="AY325" s="111">
        <f t="shared" si="328"/>
        <v>0</v>
      </c>
      <c r="AZ325" s="12"/>
      <c r="BA325" s="14">
        <f t="shared" ref="BA325:BA388" si="335">ROUND(I325,1)</f>
        <v>55</v>
      </c>
      <c r="BB325" s="112">
        <f t="shared" si="329"/>
        <v>0</v>
      </c>
      <c r="BC325" s="112">
        <f t="shared" si="330"/>
        <v>0</v>
      </c>
      <c r="BD325" s="12"/>
      <c r="BE325" s="111">
        <f t="shared" si="331"/>
        <v>0</v>
      </c>
      <c r="BF325" s="12"/>
    </row>
    <row r="326" spans="1:58">
      <c r="A326">
        <f t="shared" si="284"/>
        <v>5</v>
      </c>
      <c r="B326" s="106">
        <v>0.22430555555555601</v>
      </c>
      <c r="C326" s="6">
        <f t="shared" si="285"/>
        <v>5.3833333333333444</v>
      </c>
      <c r="D326" s="7">
        <f t="shared" si="332"/>
        <v>16</v>
      </c>
      <c r="E326" s="7">
        <f t="shared" si="333"/>
        <v>9</v>
      </c>
      <c r="F326" s="7">
        <f t="shared" si="334"/>
        <v>2022</v>
      </c>
      <c r="G326" s="12"/>
      <c r="H326" s="101">
        <f t="shared" si="286"/>
        <v>54.914141856661935</v>
      </c>
      <c r="I326" s="102">
        <f t="shared" si="287"/>
        <v>54.926007512345052</v>
      </c>
      <c r="J326" s="101">
        <f t="shared" si="288"/>
        <v>66.161071091668617</v>
      </c>
      <c r="K326" s="101">
        <f t="shared" si="289"/>
        <v>220.0246611825612</v>
      </c>
      <c r="L326" s="11">
        <f t="shared" si="290"/>
        <v>2459838.7243055557</v>
      </c>
      <c r="M326" s="108">
        <f t="shared" si="291"/>
        <v>0.22706979618222287</v>
      </c>
      <c r="N326" s="11">
        <f t="shared" si="292"/>
        <v>85.631490259896964</v>
      </c>
      <c r="O326" s="5">
        <f t="shared" si="293"/>
        <v>0.16587646588965299</v>
      </c>
      <c r="P326" s="11">
        <f t="shared" si="294"/>
        <v>17683.046602112696</v>
      </c>
      <c r="Q326" s="6">
        <f t="shared" si="295"/>
        <v>2.3110345202533291</v>
      </c>
      <c r="R326" s="13">
        <f t="shared" si="296"/>
        <v>4.3951721978642277</v>
      </c>
      <c r="S326" s="13">
        <f t="shared" si="297"/>
        <v>4.2684137368019339</v>
      </c>
      <c r="T326" s="13">
        <f t="shared" si="298"/>
        <v>0.24180620539118472</v>
      </c>
      <c r="U326" s="13">
        <f t="shared" si="299"/>
        <v>0.32597282015885537</v>
      </c>
      <c r="V326" s="13">
        <f t="shared" si="300"/>
        <v>-8.2950212682126825</v>
      </c>
      <c r="W326" s="8">
        <f t="shared" si="301"/>
        <v>400.70408394768594</v>
      </c>
      <c r="X326" s="13">
        <f t="shared" si="302"/>
        <v>1.1279624024487607</v>
      </c>
      <c r="Y326" s="11">
        <f t="shared" si="303"/>
        <v>64.627485109750822</v>
      </c>
      <c r="Z326" s="13">
        <f t="shared" si="304"/>
        <v>3.0695364786651917E-2</v>
      </c>
      <c r="AA326" s="13">
        <f t="shared" si="305"/>
        <v>0.42829989652832834</v>
      </c>
      <c r="AB326" s="13">
        <f t="shared" si="306"/>
        <v>0.90311532436022934</v>
      </c>
      <c r="AC326" s="13">
        <f t="shared" si="307"/>
        <v>3.0690544790553508E-2</v>
      </c>
      <c r="AD326" s="13">
        <f t="shared" si="308"/>
        <v>0.81640401654911876</v>
      </c>
      <c r="AE326" s="13">
        <f t="shared" si="309"/>
        <v>0.38735472166515461</v>
      </c>
      <c r="AF326" s="13">
        <f t="shared" si="310"/>
        <v>0.92193075640403199</v>
      </c>
      <c r="AG326" s="11">
        <f t="shared" si="311"/>
        <v>22.790002273788769</v>
      </c>
      <c r="AH326" s="13">
        <f t="shared" si="312"/>
        <v>4.1545137850492955</v>
      </c>
      <c r="AI326" s="11">
        <f t="shared" si="313"/>
        <v>23.313783484157533</v>
      </c>
      <c r="AJ326" s="6">
        <f t="shared" si="314"/>
        <v>0.91953009522773566</v>
      </c>
      <c r="AK326" s="13">
        <f t="shared" si="315"/>
        <v>55.43472116962311</v>
      </c>
      <c r="AL326" s="6">
        <f t="shared" si="316"/>
        <v>0.52057931296117399</v>
      </c>
      <c r="AM326" s="6">
        <f t="shared" si="317"/>
        <v>54.914141856661935</v>
      </c>
      <c r="AN326" s="11">
        <f t="shared" si="318"/>
        <v>175.15393953297462</v>
      </c>
      <c r="AO326" s="6">
        <f t="shared" si="319"/>
        <v>173.34790908934244</v>
      </c>
      <c r="AP326" s="6">
        <f t="shared" si="320"/>
        <v>108.71127786504127</v>
      </c>
      <c r="AQ326" s="8">
        <f t="shared" si="321"/>
        <v>71.142144862199515</v>
      </c>
      <c r="AR326" s="109">
        <f t="shared" si="322"/>
        <v>0.39576643917202597</v>
      </c>
      <c r="AS326" s="109">
        <f t="shared" si="323"/>
        <v>0.47124400424151935</v>
      </c>
      <c r="AT326" s="109">
        <f t="shared" si="324"/>
        <v>40.024661182561204</v>
      </c>
      <c r="AU326" s="10">
        <f t="shared" si="325"/>
        <v>397387.40802138619</v>
      </c>
      <c r="AV326" s="8">
        <f t="shared" si="326"/>
        <v>30.069656924184944</v>
      </c>
      <c r="AW326" s="12"/>
      <c r="AX326" s="110">
        <f t="shared" si="327"/>
        <v>220</v>
      </c>
      <c r="AY326" s="111">
        <f t="shared" si="328"/>
        <v>0</v>
      </c>
      <c r="AZ326" s="12"/>
      <c r="BA326" s="14">
        <f t="shared" si="335"/>
        <v>54.9</v>
      </c>
      <c r="BB326" s="112">
        <f t="shared" si="329"/>
        <v>0</v>
      </c>
      <c r="BC326" s="112">
        <f t="shared" si="330"/>
        <v>0</v>
      </c>
      <c r="BD326" s="12"/>
      <c r="BE326" s="111">
        <f t="shared" si="331"/>
        <v>0</v>
      </c>
      <c r="BF326" s="12"/>
    </row>
    <row r="327" spans="1:58">
      <c r="A327">
        <f t="shared" si="284"/>
        <v>5</v>
      </c>
      <c r="B327" s="106">
        <v>0.22500000000000001</v>
      </c>
      <c r="C327" s="6">
        <f t="shared" si="285"/>
        <v>5.4</v>
      </c>
      <c r="D327" s="7">
        <f t="shared" si="332"/>
        <v>16</v>
      </c>
      <c r="E327" s="7">
        <f t="shared" si="333"/>
        <v>9</v>
      </c>
      <c r="F327" s="7">
        <f t="shared" si="334"/>
        <v>2022</v>
      </c>
      <c r="G327" s="12"/>
      <c r="H327" s="101">
        <f t="shared" si="286"/>
        <v>54.819738212011337</v>
      </c>
      <c r="I327" s="102">
        <f t="shared" si="287"/>
        <v>54.831645452122444</v>
      </c>
      <c r="J327" s="101">
        <f t="shared" si="288"/>
        <v>66.154633660066878</v>
      </c>
      <c r="K327" s="101">
        <f t="shared" si="289"/>
        <v>220.38120750327317</v>
      </c>
      <c r="L327" s="11">
        <f t="shared" si="290"/>
        <v>2459838.7250000001</v>
      </c>
      <c r="M327" s="108">
        <f t="shared" si="291"/>
        <v>0.22706981519507441</v>
      </c>
      <c r="N327" s="11">
        <f t="shared" si="292"/>
        <v>85.882174722384661</v>
      </c>
      <c r="O327" s="5">
        <f t="shared" si="293"/>
        <v>0.16590188331957734</v>
      </c>
      <c r="P327" s="11">
        <f t="shared" si="294"/>
        <v>17680.616940652959</v>
      </c>
      <c r="Q327" s="6">
        <f t="shared" si="295"/>
        <v>2.3111928724268327</v>
      </c>
      <c r="R327" s="13">
        <f t="shared" si="296"/>
        <v>4.3951841436759036</v>
      </c>
      <c r="S327" s="13">
        <f t="shared" si="297"/>
        <v>4.2685614928419229</v>
      </c>
      <c r="T327" s="13">
        <f t="shared" si="298"/>
        <v>0.24196654963123734</v>
      </c>
      <c r="U327" s="13">
        <f t="shared" si="299"/>
        <v>0.32612194234248809</v>
      </c>
      <c r="V327" s="13">
        <f t="shared" si="300"/>
        <v>-8.2951564360526078</v>
      </c>
      <c r="W327" s="8">
        <f t="shared" si="301"/>
        <v>400.6662922290239</v>
      </c>
      <c r="X327" s="13">
        <f t="shared" si="302"/>
        <v>1.1281103255398461</v>
      </c>
      <c r="Y327" s="11">
        <f t="shared" si="303"/>
        <v>64.635960478562552</v>
      </c>
      <c r="Z327" s="13">
        <f t="shared" si="304"/>
        <v>3.0707865468995833E-2</v>
      </c>
      <c r="AA327" s="13">
        <f t="shared" si="305"/>
        <v>0.42816613585451258</v>
      </c>
      <c r="AB327" s="13">
        <f t="shared" si="306"/>
        <v>0.90317832318310765</v>
      </c>
      <c r="AC327" s="13">
        <f t="shared" si="307"/>
        <v>3.0703039581856193E-2</v>
      </c>
      <c r="AD327" s="13">
        <f t="shared" si="308"/>
        <v>0.81645684857472722</v>
      </c>
      <c r="AE327" s="13">
        <f t="shared" si="309"/>
        <v>0.38739124218655219</v>
      </c>
      <c r="AF327" s="13">
        <f t="shared" si="310"/>
        <v>0.92191541123747356</v>
      </c>
      <c r="AG327" s="11">
        <f t="shared" si="311"/>
        <v>22.79227195526019</v>
      </c>
      <c r="AH327" s="13">
        <f t="shared" si="312"/>
        <v>4.1551062444060705</v>
      </c>
      <c r="AI327" s="11">
        <f t="shared" si="313"/>
        <v>23.555581056293605</v>
      </c>
      <c r="AJ327" s="6">
        <f t="shared" si="314"/>
        <v>0.91952367300979143</v>
      </c>
      <c r="AK327" s="13">
        <f t="shared" si="315"/>
        <v>55.341542047840484</v>
      </c>
      <c r="AL327" s="6">
        <f t="shared" si="316"/>
        <v>0.52180383582914647</v>
      </c>
      <c r="AM327" s="6">
        <f t="shared" si="317"/>
        <v>54.819738212011337</v>
      </c>
      <c r="AN327" s="11">
        <f t="shared" si="318"/>
        <v>175.15462401026889</v>
      </c>
      <c r="AO327" s="6">
        <f t="shared" si="319"/>
        <v>173.34858606097595</v>
      </c>
      <c r="AP327" s="6">
        <f t="shared" si="320"/>
        <v>108.70347611586482</v>
      </c>
      <c r="AQ327" s="8">
        <f t="shared" si="321"/>
        <v>71.149939852935745</v>
      </c>
      <c r="AR327" s="109">
        <f t="shared" si="322"/>
        <v>0.39963849586475442</v>
      </c>
      <c r="AS327" s="109">
        <f t="shared" si="323"/>
        <v>0.46988581031369414</v>
      </c>
      <c r="AT327" s="109">
        <f t="shared" si="324"/>
        <v>40.381207503273174</v>
      </c>
      <c r="AU327" s="10">
        <f t="shared" si="325"/>
        <v>397390.23261445772</v>
      </c>
      <c r="AV327" s="8">
        <f t="shared" si="326"/>
        <v>30.069443204255219</v>
      </c>
      <c r="AW327" s="12"/>
      <c r="AX327" s="110">
        <f t="shared" si="327"/>
        <v>220.4</v>
      </c>
      <c r="AY327" s="111">
        <f t="shared" si="328"/>
        <v>0</v>
      </c>
      <c r="AZ327" s="12"/>
      <c r="BA327" s="14">
        <f t="shared" si="335"/>
        <v>54.8</v>
      </c>
      <c r="BB327" s="112">
        <f t="shared" si="329"/>
        <v>0</v>
      </c>
      <c r="BC327" s="112">
        <f t="shared" si="330"/>
        <v>0</v>
      </c>
      <c r="BD327" s="12"/>
      <c r="BE327" s="111">
        <f t="shared" si="331"/>
        <v>0</v>
      </c>
      <c r="BF327" s="12"/>
    </row>
    <row r="328" spans="1:58">
      <c r="A328">
        <f t="shared" si="284"/>
        <v>5</v>
      </c>
      <c r="B328" s="106">
        <v>0.225694444444444</v>
      </c>
      <c r="C328" s="6">
        <f t="shared" si="285"/>
        <v>5.4166666666666563</v>
      </c>
      <c r="D328" s="7">
        <f t="shared" si="332"/>
        <v>16</v>
      </c>
      <c r="E328" s="7">
        <f t="shared" si="333"/>
        <v>9</v>
      </c>
      <c r="F328" s="7">
        <f t="shared" si="334"/>
        <v>2022</v>
      </c>
      <c r="G328" s="12"/>
      <c r="H328" s="101">
        <f t="shared" si="286"/>
        <v>54.724624984845818</v>
      </c>
      <c r="I328" s="102">
        <f t="shared" si="287"/>
        <v>54.736574218472576</v>
      </c>
      <c r="J328" s="101">
        <f t="shared" si="288"/>
        <v>66.148196028894844</v>
      </c>
      <c r="K328" s="101">
        <f t="shared" si="289"/>
        <v>220.73633580767836</v>
      </c>
      <c r="L328" s="11">
        <f t="shared" si="290"/>
        <v>2459838.7256944445</v>
      </c>
      <c r="M328" s="108">
        <f t="shared" si="291"/>
        <v>0.22706983420792598</v>
      </c>
      <c r="N328" s="11">
        <f t="shared" si="292"/>
        <v>86.132859184406698</v>
      </c>
      <c r="O328" s="5">
        <f t="shared" si="293"/>
        <v>0.16592730074955853</v>
      </c>
      <c r="P328" s="11">
        <f t="shared" si="294"/>
        <v>17678.186849771908</v>
      </c>
      <c r="Q328" s="6">
        <f t="shared" si="295"/>
        <v>2.3113512246006933</v>
      </c>
      <c r="R328" s="13">
        <f t="shared" si="296"/>
        <v>4.3951960894876239</v>
      </c>
      <c r="S328" s="13">
        <f t="shared" si="297"/>
        <v>4.2687092488819127</v>
      </c>
      <c r="T328" s="13">
        <f t="shared" si="298"/>
        <v>0.24212689387128999</v>
      </c>
      <c r="U328" s="13">
        <f t="shared" si="299"/>
        <v>0.32627106234900938</v>
      </c>
      <c r="V328" s="13">
        <f t="shared" si="300"/>
        <v>-8.2952916038925348</v>
      </c>
      <c r="W328" s="8">
        <f t="shared" si="301"/>
        <v>400.62849513190639</v>
      </c>
      <c r="X328" s="13">
        <f t="shared" si="302"/>
        <v>1.1282582465493955</v>
      </c>
      <c r="Y328" s="11">
        <f t="shared" si="303"/>
        <v>64.644435728111034</v>
      </c>
      <c r="Z328" s="13">
        <f t="shared" si="304"/>
        <v>3.0720365300431457E-2</v>
      </c>
      <c r="AA328" s="13">
        <f t="shared" si="305"/>
        <v>0.42803236773890668</v>
      </c>
      <c r="AB328" s="13">
        <f t="shared" si="306"/>
        <v>0.9032413011861995</v>
      </c>
      <c r="AC328" s="13">
        <f t="shared" si="307"/>
        <v>3.07155335178542E-2</v>
      </c>
      <c r="AD328" s="13">
        <f t="shared" si="308"/>
        <v>0.81650966183831031</v>
      </c>
      <c r="AE328" s="13">
        <f t="shared" si="309"/>
        <v>0.38742775364255128</v>
      </c>
      <c r="AF328" s="13">
        <f t="shared" si="310"/>
        <v>0.92190006817848025</v>
      </c>
      <c r="AG328" s="11">
        <f t="shared" si="311"/>
        <v>22.794541111101115</v>
      </c>
      <c r="AH328" s="13">
        <f t="shared" si="312"/>
        <v>4.1556987146877793</v>
      </c>
      <c r="AI328" s="11">
        <f t="shared" si="313"/>
        <v>23.797378464090009</v>
      </c>
      <c r="AJ328" s="6">
        <f t="shared" si="314"/>
        <v>0.91951725199854539</v>
      </c>
      <c r="AK328" s="13">
        <f t="shared" si="315"/>
        <v>55.247661180956058</v>
      </c>
      <c r="AL328" s="6">
        <f t="shared" si="316"/>
        <v>0.52303619611024121</v>
      </c>
      <c r="AM328" s="6">
        <f t="shared" si="317"/>
        <v>54.724624984845818</v>
      </c>
      <c r="AN328" s="11">
        <f t="shared" si="318"/>
        <v>175.15530848756498</v>
      </c>
      <c r="AO328" s="6">
        <f t="shared" si="319"/>
        <v>173.34926303286369</v>
      </c>
      <c r="AP328" s="6">
        <f t="shared" si="320"/>
        <v>108.69567448991349</v>
      </c>
      <c r="AQ328" s="8">
        <f t="shared" si="321"/>
        <v>71.157734723272512</v>
      </c>
      <c r="AR328" s="109">
        <f t="shared" si="322"/>
        <v>0.40350343246909864</v>
      </c>
      <c r="AS328" s="109">
        <f t="shared" si="323"/>
        <v>0.46851468824395215</v>
      </c>
      <c r="AT328" s="109">
        <f t="shared" si="324"/>
        <v>40.736335807678358</v>
      </c>
      <c r="AU328" s="10">
        <f t="shared" si="325"/>
        <v>397393.05674465076</v>
      </c>
      <c r="AV328" s="8">
        <f t="shared" si="326"/>
        <v>30.069229522385907</v>
      </c>
      <c r="AW328" s="12"/>
      <c r="AX328" s="110">
        <f t="shared" si="327"/>
        <v>220.7</v>
      </c>
      <c r="AY328" s="111">
        <f t="shared" si="328"/>
        <v>0</v>
      </c>
      <c r="AZ328" s="12"/>
      <c r="BA328" s="14">
        <f t="shared" si="335"/>
        <v>54.7</v>
      </c>
      <c r="BB328" s="112">
        <f t="shared" si="329"/>
        <v>0</v>
      </c>
      <c r="BC328" s="112">
        <f t="shared" si="330"/>
        <v>0</v>
      </c>
      <c r="BD328" s="12"/>
      <c r="BE328" s="111">
        <f t="shared" si="331"/>
        <v>0</v>
      </c>
      <c r="BF328" s="12"/>
    </row>
    <row r="329" spans="1:58">
      <c r="A329">
        <f t="shared" si="284"/>
        <v>5</v>
      </c>
      <c r="B329" s="106">
        <v>0.226388888888889</v>
      </c>
      <c r="C329" s="6">
        <f t="shared" si="285"/>
        <v>5.4333333333333362</v>
      </c>
      <c r="D329" s="7">
        <f t="shared" si="332"/>
        <v>16</v>
      </c>
      <c r="E329" s="7">
        <f t="shared" si="333"/>
        <v>9</v>
      </c>
      <c r="F329" s="7">
        <f t="shared" si="334"/>
        <v>2022</v>
      </c>
      <c r="G329" s="12"/>
      <c r="H329" s="101">
        <f t="shared" si="286"/>
        <v>54.628808756045181</v>
      </c>
      <c r="I329" s="102">
        <f t="shared" si="287"/>
        <v>54.640800392099713</v>
      </c>
      <c r="J329" s="101">
        <f t="shared" si="288"/>
        <v>66.141758198291711</v>
      </c>
      <c r="K329" s="101">
        <f t="shared" si="289"/>
        <v>221.0900475993455</v>
      </c>
      <c r="L329" s="11">
        <f t="shared" si="290"/>
        <v>2459838.7263888889</v>
      </c>
      <c r="M329" s="108">
        <f t="shared" si="291"/>
        <v>0.22706985322077752</v>
      </c>
      <c r="N329" s="11">
        <f t="shared" si="292"/>
        <v>86.383543646894395</v>
      </c>
      <c r="O329" s="5">
        <f t="shared" si="293"/>
        <v>0.16595271817948287</v>
      </c>
      <c r="P329" s="11">
        <f t="shared" si="294"/>
        <v>17675.756329588909</v>
      </c>
      <c r="Q329" s="6">
        <f t="shared" si="295"/>
        <v>2.3115095767741969</v>
      </c>
      <c r="R329" s="13">
        <f t="shared" si="296"/>
        <v>4.3952080352992997</v>
      </c>
      <c r="S329" s="13">
        <f t="shared" si="297"/>
        <v>4.2688570049215446</v>
      </c>
      <c r="T329" s="13">
        <f t="shared" si="298"/>
        <v>0.24228723811098546</v>
      </c>
      <c r="U329" s="13">
        <f t="shared" si="299"/>
        <v>0.32642018017858132</v>
      </c>
      <c r="V329" s="13">
        <f t="shared" si="300"/>
        <v>-8.2954267717321031</v>
      </c>
      <c r="W329" s="8">
        <f t="shared" si="301"/>
        <v>400.59069265737588</v>
      </c>
      <c r="X329" s="13">
        <f t="shared" si="302"/>
        <v>1.1284061654772732</v>
      </c>
      <c r="Y329" s="11">
        <f t="shared" si="303"/>
        <v>64.652910858388537</v>
      </c>
      <c r="Z329" s="13">
        <f t="shared" si="304"/>
        <v>3.0732864280723624E-2</v>
      </c>
      <c r="AA329" s="13">
        <f t="shared" si="305"/>
        <v>0.42789859218502968</v>
      </c>
      <c r="AB329" s="13">
        <f t="shared" si="306"/>
        <v>0.90330425836893025</v>
      </c>
      <c r="AC329" s="13">
        <f t="shared" si="307"/>
        <v>3.0728026598311503E-2</v>
      </c>
      <c r="AD329" s="13">
        <f t="shared" si="308"/>
        <v>0.81656245633943447</v>
      </c>
      <c r="AE329" s="13">
        <f t="shared" si="309"/>
        <v>0.38746425603270662</v>
      </c>
      <c r="AF329" s="13">
        <f t="shared" si="310"/>
        <v>0.92188472722842152</v>
      </c>
      <c r="AG329" s="11">
        <f t="shared" si="311"/>
        <v>22.796809741261182</v>
      </c>
      <c r="AH329" s="13">
        <f t="shared" si="312"/>
        <v>4.1562911958914075</v>
      </c>
      <c r="AI329" s="11">
        <f t="shared" si="313"/>
        <v>24.039175708523281</v>
      </c>
      <c r="AJ329" s="6">
        <f t="shared" si="314"/>
        <v>0.91951083219415297</v>
      </c>
      <c r="AK329" s="13">
        <f t="shared" si="315"/>
        <v>55.153085030006295</v>
      </c>
      <c r="AL329" s="6">
        <f t="shared" si="316"/>
        <v>0.52427627396111054</v>
      </c>
      <c r="AM329" s="6">
        <f t="shared" si="317"/>
        <v>54.628808756045181</v>
      </c>
      <c r="AN329" s="11">
        <f t="shared" si="318"/>
        <v>175.15599296485925</v>
      </c>
      <c r="AO329" s="6">
        <f t="shared" si="319"/>
        <v>173.34994000500211</v>
      </c>
      <c r="AP329" s="6">
        <f t="shared" si="320"/>
        <v>108.68787298719478</v>
      </c>
      <c r="AQ329" s="8">
        <f t="shared" si="321"/>
        <v>71.165529473202312</v>
      </c>
      <c r="AR329" s="109">
        <f t="shared" si="322"/>
        <v>0.4073611801817234</v>
      </c>
      <c r="AS329" s="109">
        <f t="shared" si="323"/>
        <v>0.467130661967252</v>
      </c>
      <c r="AT329" s="109">
        <f t="shared" si="324"/>
        <v>41.090047599345496</v>
      </c>
      <c r="AU329" s="10">
        <f t="shared" si="325"/>
        <v>397395.88041186874</v>
      </c>
      <c r="AV329" s="8">
        <f t="shared" si="326"/>
        <v>30.069015878582753</v>
      </c>
      <c r="AW329" s="12"/>
      <c r="AX329" s="110">
        <f t="shared" si="327"/>
        <v>221.1</v>
      </c>
      <c r="AY329" s="111">
        <f t="shared" si="328"/>
        <v>0</v>
      </c>
      <c r="AZ329" s="12"/>
      <c r="BA329" s="14">
        <f t="shared" si="335"/>
        <v>54.6</v>
      </c>
      <c r="BB329" s="112">
        <f t="shared" si="329"/>
        <v>0</v>
      </c>
      <c r="BC329" s="112">
        <f t="shared" si="330"/>
        <v>0</v>
      </c>
      <c r="BD329" s="12"/>
      <c r="BE329" s="111">
        <f t="shared" si="331"/>
        <v>0</v>
      </c>
      <c r="BF329" s="12"/>
    </row>
    <row r="330" spans="1:58">
      <c r="A330">
        <f t="shared" si="284"/>
        <v>5</v>
      </c>
      <c r="B330" s="106">
        <v>0.227083333333333</v>
      </c>
      <c r="C330" s="6">
        <f t="shared" si="285"/>
        <v>5.4499999999999922</v>
      </c>
      <c r="D330" s="7">
        <f t="shared" si="332"/>
        <v>16</v>
      </c>
      <c r="E330" s="7">
        <f t="shared" si="333"/>
        <v>9</v>
      </c>
      <c r="F330" s="7">
        <f t="shared" si="334"/>
        <v>2022</v>
      </c>
      <c r="G330" s="12"/>
      <c r="H330" s="101">
        <f t="shared" si="286"/>
        <v>54.532296086520631</v>
      </c>
      <c r="I330" s="102">
        <f t="shared" si="287"/>
        <v>54.544330533766342</v>
      </c>
      <c r="J330" s="101">
        <f t="shared" si="288"/>
        <v>66.135320168341892</v>
      </c>
      <c r="K330" s="101">
        <f t="shared" si="289"/>
        <v>221.4423446129768</v>
      </c>
      <c r="L330" s="11">
        <f t="shared" si="290"/>
        <v>2459838.7270833333</v>
      </c>
      <c r="M330" s="108">
        <f t="shared" si="291"/>
        <v>0.22706987223362909</v>
      </c>
      <c r="N330" s="11">
        <f t="shared" si="292"/>
        <v>86.634228109382093</v>
      </c>
      <c r="O330" s="5">
        <f t="shared" si="293"/>
        <v>0.16597813560946406</v>
      </c>
      <c r="P330" s="11">
        <f t="shared" si="294"/>
        <v>17673.325380200022</v>
      </c>
      <c r="Q330" s="6">
        <f t="shared" si="295"/>
        <v>2.3116679289480579</v>
      </c>
      <c r="R330" s="13">
        <f t="shared" si="296"/>
        <v>4.39521998111102</v>
      </c>
      <c r="S330" s="13">
        <f t="shared" si="297"/>
        <v>4.2690047609615336</v>
      </c>
      <c r="T330" s="13">
        <f t="shared" si="298"/>
        <v>0.24244758235139524</v>
      </c>
      <c r="U330" s="13">
        <f t="shared" si="299"/>
        <v>0.32656929583268646</v>
      </c>
      <c r="V330" s="13">
        <f t="shared" si="300"/>
        <v>-8.2955619395716713</v>
      </c>
      <c r="W330" s="8">
        <f t="shared" si="301"/>
        <v>400.55288480628673</v>
      </c>
      <c r="X330" s="13">
        <f t="shared" si="302"/>
        <v>1.1285540823246591</v>
      </c>
      <c r="Y330" s="11">
        <f t="shared" si="303"/>
        <v>64.66138586946262</v>
      </c>
      <c r="Z330" s="13">
        <f t="shared" si="304"/>
        <v>3.0745362409748574E-2</v>
      </c>
      <c r="AA330" s="13">
        <f t="shared" si="305"/>
        <v>0.42776480919521037</v>
      </c>
      <c r="AB330" s="13">
        <f t="shared" si="306"/>
        <v>0.90336719473128513</v>
      </c>
      <c r="AC330" s="13">
        <f t="shared" si="307"/>
        <v>3.0740518823103427E-2</v>
      </c>
      <c r="AD330" s="13">
        <f t="shared" si="308"/>
        <v>0.8166152320781358</v>
      </c>
      <c r="AE330" s="13">
        <f t="shared" si="309"/>
        <v>0.3875007493568981</v>
      </c>
      <c r="AF330" s="13">
        <f t="shared" si="310"/>
        <v>0.92186938838853005</v>
      </c>
      <c r="AG330" s="11">
        <f t="shared" si="311"/>
        <v>22.799077845710244</v>
      </c>
      <c r="AH330" s="13">
        <f t="shared" si="312"/>
        <v>4.1568836880192128</v>
      </c>
      <c r="AI330" s="11">
        <f t="shared" si="313"/>
        <v>24.280972789093902</v>
      </c>
      <c r="AJ330" s="6">
        <f t="shared" si="314"/>
        <v>0.91950441359671387</v>
      </c>
      <c r="AK330" s="13">
        <f t="shared" si="315"/>
        <v>55.057820036333212</v>
      </c>
      <c r="AL330" s="6">
        <f t="shared" si="316"/>
        <v>0.52552394981258177</v>
      </c>
      <c r="AM330" s="6">
        <f t="shared" si="317"/>
        <v>54.532296086520631</v>
      </c>
      <c r="AN330" s="11">
        <f t="shared" si="318"/>
        <v>175.15667744215716</v>
      </c>
      <c r="AO330" s="6">
        <f t="shared" si="319"/>
        <v>173.35061697739667</v>
      </c>
      <c r="AP330" s="6">
        <f t="shared" si="320"/>
        <v>108.68007160764981</v>
      </c>
      <c r="AQ330" s="8">
        <f t="shared" si="321"/>
        <v>71.173324102783965</v>
      </c>
      <c r="AR330" s="109">
        <f t="shared" si="322"/>
        <v>0.41121167030395883</v>
      </c>
      <c r="AS330" s="109">
        <f t="shared" si="323"/>
        <v>0.46573375565632347</v>
      </c>
      <c r="AT330" s="109">
        <f t="shared" si="324"/>
        <v>41.442344612976797</v>
      </c>
      <c r="AU330" s="10">
        <f t="shared" si="325"/>
        <v>397398.70361603925</v>
      </c>
      <c r="AV330" s="8">
        <f t="shared" si="326"/>
        <v>30.068802272849659</v>
      </c>
      <c r="AW330" s="12"/>
      <c r="AX330" s="110">
        <f t="shared" si="327"/>
        <v>221.4</v>
      </c>
      <c r="AY330" s="111">
        <f t="shared" si="328"/>
        <v>0</v>
      </c>
      <c r="AZ330" s="12"/>
      <c r="BA330" s="14">
        <f t="shared" si="335"/>
        <v>54.5</v>
      </c>
      <c r="BB330" s="112">
        <f t="shared" si="329"/>
        <v>0</v>
      </c>
      <c r="BC330" s="112">
        <f t="shared" si="330"/>
        <v>0</v>
      </c>
      <c r="BD330" s="12"/>
      <c r="BE330" s="111">
        <f t="shared" si="331"/>
        <v>0</v>
      </c>
      <c r="BF330" s="12"/>
    </row>
    <row r="331" spans="1:58">
      <c r="A331">
        <f t="shared" si="284"/>
        <v>5</v>
      </c>
      <c r="B331" s="106">
        <v>0.227777777777778</v>
      </c>
      <c r="C331" s="6">
        <f t="shared" si="285"/>
        <v>5.4666666666666721</v>
      </c>
      <c r="D331" s="7">
        <f t="shared" si="332"/>
        <v>16</v>
      </c>
      <c r="E331" s="7">
        <f t="shared" si="333"/>
        <v>9</v>
      </c>
      <c r="F331" s="7">
        <f t="shared" si="334"/>
        <v>2022</v>
      </c>
      <c r="G331" s="12"/>
      <c r="H331" s="101">
        <f t="shared" si="286"/>
        <v>54.435093515362198</v>
      </c>
      <c r="I331" s="102">
        <f t="shared" si="287"/>
        <v>54.447171182441444</v>
      </c>
      <c r="J331" s="101">
        <f t="shared" si="288"/>
        <v>66.128881939181454</v>
      </c>
      <c r="K331" s="101">
        <f t="shared" si="289"/>
        <v>221.79322881176716</v>
      </c>
      <c r="L331" s="11">
        <f t="shared" si="290"/>
        <v>2459838.7277777777</v>
      </c>
      <c r="M331" s="108">
        <f t="shared" si="291"/>
        <v>0.22706989124648064</v>
      </c>
      <c r="N331" s="11">
        <f t="shared" si="292"/>
        <v>86.884912571869791</v>
      </c>
      <c r="O331" s="5">
        <f t="shared" si="293"/>
        <v>0.16600355303938841</v>
      </c>
      <c r="P331" s="11">
        <f t="shared" si="294"/>
        <v>17670.894001718327</v>
      </c>
      <c r="Q331" s="6">
        <f t="shared" si="295"/>
        <v>2.3118262811219186</v>
      </c>
      <c r="R331" s="13">
        <f t="shared" si="296"/>
        <v>4.3952319269226958</v>
      </c>
      <c r="S331" s="13">
        <f t="shared" si="297"/>
        <v>4.2691525170015234</v>
      </c>
      <c r="T331" s="13">
        <f t="shared" si="298"/>
        <v>0.24260792659109073</v>
      </c>
      <c r="U331" s="13">
        <f t="shared" si="299"/>
        <v>0.32671840931038126</v>
      </c>
      <c r="V331" s="13">
        <f t="shared" si="300"/>
        <v>-8.2956971074119554</v>
      </c>
      <c r="W331" s="8">
        <f t="shared" si="301"/>
        <v>400.51507157936186</v>
      </c>
      <c r="X331" s="13">
        <f t="shared" si="302"/>
        <v>1.1287019970913872</v>
      </c>
      <c r="Y331" s="11">
        <f t="shared" si="303"/>
        <v>64.669860761323804</v>
      </c>
      <c r="Z331" s="13">
        <f t="shared" si="304"/>
        <v>3.0757859687175634E-2</v>
      </c>
      <c r="AA331" s="13">
        <f t="shared" si="305"/>
        <v>0.42763101877299609</v>
      </c>
      <c r="AB331" s="13">
        <f t="shared" si="306"/>
        <v>0.90343011027267983</v>
      </c>
      <c r="AC331" s="13">
        <f t="shared" si="307"/>
        <v>3.0753010191898487E-2</v>
      </c>
      <c r="AD331" s="13">
        <f t="shared" si="308"/>
        <v>0.81666798905401017</v>
      </c>
      <c r="AE331" s="13">
        <f t="shared" si="309"/>
        <v>0.38753723361458897</v>
      </c>
      <c r="AF331" s="13">
        <f t="shared" si="310"/>
        <v>0.92185405166021339</v>
      </c>
      <c r="AG331" s="11">
        <f t="shared" si="311"/>
        <v>22.801345424392245</v>
      </c>
      <c r="AH331" s="13">
        <f t="shared" si="312"/>
        <v>4.1574761910681284</v>
      </c>
      <c r="AI331" s="11">
        <f t="shared" si="313"/>
        <v>24.522769705847864</v>
      </c>
      <c r="AJ331" s="6">
        <f t="shared" si="314"/>
        <v>0.91949799620637207</v>
      </c>
      <c r="AK331" s="13">
        <f t="shared" si="315"/>
        <v>54.961872619761309</v>
      </c>
      <c r="AL331" s="6">
        <f t="shared" si="316"/>
        <v>0.52677910439911046</v>
      </c>
      <c r="AM331" s="6">
        <f t="shared" si="317"/>
        <v>54.435093515362198</v>
      </c>
      <c r="AN331" s="11">
        <f t="shared" si="318"/>
        <v>175.15736191944961</v>
      </c>
      <c r="AO331" s="6">
        <f t="shared" si="319"/>
        <v>173.35129395003821</v>
      </c>
      <c r="AP331" s="6">
        <f t="shared" si="320"/>
        <v>108.67227035128232</v>
      </c>
      <c r="AQ331" s="8">
        <f t="shared" si="321"/>
        <v>71.181118612013748</v>
      </c>
      <c r="AR331" s="109">
        <f t="shared" si="322"/>
        <v>0.41505483427534512</v>
      </c>
      <c r="AS331" s="109">
        <f t="shared" si="323"/>
        <v>0.4643239937106044</v>
      </c>
      <c r="AT331" s="109">
        <f t="shared" si="324"/>
        <v>41.793228811767165</v>
      </c>
      <c r="AU331" s="10">
        <f t="shared" si="325"/>
        <v>397401.52635707043</v>
      </c>
      <c r="AV331" s="8">
        <f t="shared" si="326"/>
        <v>30.068588705192052</v>
      </c>
      <c r="AW331" s="12"/>
      <c r="AX331" s="110">
        <f t="shared" si="327"/>
        <v>221.8</v>
      </c>
      <c r="AY331" s="111">
        <f t="shared" si="328"/>
        <v>0</v>
      </c>
      <c r="AZ331" s="12"/>
      <c r="BA331" s="14">
        <f t="shared" si="335"/>
        <v>54.4</v>
      </c>
      <c r="BB331" s="112">
        <f t="shared" si="329"/>
        <v>0</v>
      </c>
      <c r="BC331" s="112">
        <f t="shared" si="330"/>
        <v>0</v>
      </c>
      <c r="BD331" s="12"/>
      <c r="BE331" s="111">
        <f t="shared" si="331"/>
        <v>0</v>
      </c>
      <c r="BF331" s="12"/>
    </row>
    <row r="332" spans="1:58">
      <c r="A332">
        <f t="shared" si="284"/>
        <v>5</v>
      </c>
      <c r="B332" s="106">
        <v>0.22847222222222199</v>
      </c>
      <c r="C332" s="6">
        <f t="shared" si="285"/>
        <v>5.4833333333333281</v>
      </c>
      <c r="D332" s="7">
        <f t="shared" si="332"/>
        <v>16</v>
      </c>
      <c r="E332" s="7">
        <f t="shared" si="333"/>
        <v>9</v>
      </c>
      <c r="F332" s="7">
        <f t="shared" si="334"/>
        <v>2022</v>
      </c>
      <c r="G332" s="12"/>
      <c r="H332" s="101">
        <f t="shared" si="286"/>
        <v>54.337207559164504</v>
      </c>
      <c r="I332" s="102">
        <f t="shared" si="287"/>
        <v>54.349328854626549</v>
      </c>
      <c r="J332" s="101">
        <f t="shared" si="288"/>
        <v>66.122443510911154</v>
      </c>
      <c r="K332" s="101">
        <f t="shared" si="289"/>
        <v>222.14270238101716</v>
      </c>
      <c r="L332" s="11">
        <f t="shared" si="290"/>
        <v>2459838.7284722221</v>
      </c>
      <c r="M332" s="108">
        <f t="shared" si="291"/>
        <v>0.22706991025933218</v>
      </c>
      <c r="N332" s="11">
        <f t="shared" si="292"/>
        <v>87.135597034357488</v>
      </c>
      <c r="O332" s="5">
        <f t="shared" si="293"/>
        <v>0.16602897046931275</v>
      </c>
      <c r="P332" s="11">
        <f t="shared" si="294"/>
        <v>17668.462194255178</v>
      </c>
      <c r="Q332" s="6">
        <f t="shared" si="295"/>
        <v>2.3119846332954221</v>
      </c>
      <c r="R332" s="13">
        <f t="shared" si="296"/>
        <v>4.3952438727343939</v>
      </c>
      <c r="S332" s="13">
        <f t="shared" si="297"/>
        <v>4.2693002730411553</v>
      </c>
      <c r="T332" s="13">
        <f t="shared" si="298"/>
        <v>0.24276827083114336</v>
      </c>
      <c r="U332" s="13">
        <f t="shared" si="299"/>
        <v>0.32686752061322233</v>
      </c>
      <c r="V332" s="13">
        <f t="shared" si="300"/>
        <v>-8.2958322752511666</v>
      </c>
      <c r="W332" s="8">
        <f t="shared" si="301"/>
        <v>400.47725297808739</v>
      </c>
      <c r="X332" s="13">
        <f t="shared" si="302"/>
        <v>1.1288499097783544</v>
      </c>
      <c r="Y332" s="11">
        <f t="shared" si="303"/>
        <v>64.678335534023461</v>
      </c>
      <c r="Z332" s="13">
        <f t="shared" si="304"/>
        <v>3.0770356112890467E-2</v>
      </c>
      <c r="AA332" s="13">
        <f t="shared" si="305"/>
        <v>0.42749722092097076</v>
      </c>
      <c r="AB332" s="13">
        <f t="shared" si="306"/>
        <v>0.90349300499297902</v>
      </c>
      <c r="AC332" s="13">
        <f t="shared" si="307"/>
        <v>3.0765500704581429E-2</v>
      </c>
      <c r="AD332" s="13">
        <f t="shared" si="308"/>
        <v>0.8167207272669792</v>
      </c>
      <c r="AE332" s="13">
        <f t="shared" si="309"/>
        <v>0.38757370880561981</v>
      </c>
      <c r="AF332" s="13">
        <f t="shared" si="310"/>
        <v>0.92183871704472065</v>
      </c>
      <c r="AG332" s="11">
        <f t="shared" si="311"/>
        <v>22.803612477274594</v>
      </c>
      <c r="AH332" s="13">
        <f t="shared" si="312"/>
        <v>4.1580687050392475</v>
      </c>
      <c r="AI332" s="11">
        <f t="shared" si="313"/>
        <v>24.764566458768776</v>
      </c>
      <c r="AJ332" s="6">
        <f t="shared" si="314"/>
        <v>0.91949158002327136</v>
      </c>
      <c r="AK332" s="13">
        <f t="shared" si="315"/>
        <v>54.865249177937237</v>
      </c>
      <c r="AL332" s="6">
        <f t="shared" si="316"/>
        <v>0.5280416187727317</v>
      </c>
      <c r="AM332" s="6">
        <f t="shared" si="317"/>
        <v>54.337207559164504</v>
      </c>
      <c r="AN332" s="11">
        <f t="shared" si="318"/>
        <v>175.1580463967457</v>
      </c>
      <c r="AO332" s="6">
        <f t="shared" si="319"/>
        <v>173.35197092293586</v>
      </c>
      <c r="AP332" s="6">
        <f t="shared" si="320"/>
        <v>108.66446921805323</v>
      </c>
      <c r="AQ332" s="8">
        <f t="shared" si="321"/>
        <v>71.188913000930683</v>
      </c>
      <c r="AR332" s="109">
        <f t="shared" si="322"/>
        <v>0.41889060366513653</v>
      </c>
      <c r="AS332" s="109">
        <f t="shared" si="323"/>
        <v>0.46290140075856262</v>
      </c>
      <c r="AT332" s="109">
        <f t="shared" si="324"/>
        <v>42.142702381017159</v>
      </c>
      <c r="AU332" s="10">
        <f t="shared" si="325"/>
        <v>397404.34863487078</v>
      </c>
      <c r="AV332" s="8">
        <f t="shared" si="326"/>
        <v>30.068375175615255</v>
      </c>
      <c r="AW332" s="12"/>
      <c r="AX332" s="110">
        <f t="shared" si="327"/>
        <v>222.1</v>
      </c>
      <c r="AY332" s="111">
        <f t="shared" si="328"/>
        <v>0</v>
      </c>
      <c r="AZ332" s="12"/>
      <c r="BA332" s="14">
        <f t="shared" si="335"/>
        <v>54.3</v>
      </c>
      <c r="BB332" s="112">
        <f t="shared" si="329"/>
        <v>0</v>
      </c>
      <c r="BC332" s="112">
        <f t="shared" si="330"/>
        <v>0</v>
      </c>
      <c r="BD332" s="12"/>
      <c r="BE332" s="111">
        <f t="shared" si="331"/>
        <v>0</v>
      </c>
      <c r="BF332" s="12"/>
    </row>
    <row r="333" spans="1:58">
      <c r="A333">
        <f t="shared" si="284"/>
        <v>5</v>
      </c>
      <c r="B333" s="106">
        <v>0.22916666666666699</v>
      </c>
      <c r="C333" s="6">
        <f t="shared" si="285"/>
        <v>5.500000000000008</v>
      </c>
      <c r="D333" s="7">
        <f t="shared" si="332"/>
        <v>16</v>
      </c>
      <c r="E333" s="7">
        <f t="shared" si="333"/>
        <v>9</v>
      </c>
      <c r="F333" s="7">
        <f t="shared" si="334"/>
        <v>2022</v>
      </c>
      <c r="G333" s="12"/>
      <c r="H333" s="101">
        <f t="shared" si="286"/>
        <v>54.238644711236311</v>
      </c>
      <c r="I333" s="102">
        <f t="shared" si="287"/>
        <v>54.250810043565622</v>
      </c>
      <c r="J333" s="101">
        <f t="shared" si="288"/>
        <v>66.116004883624541</v>
      </c>
      <c r="K333" s="101">
        <f t="shared" si="289"/>
        <v>222.4907677220308</v>
      </c>
      <c r="L333" s="11">
        <f t="shared" si="290"/>
        <v>2459838.7291666665</v>
      </c>
      <c r="M333" s="108">
        <f t="shared" si="291"/>
        <v>0.22706992927218375</v>
      </c>
      <c r="N333" s="11">
        <f t="shared" si="292"/>
        <v>87.386281496379524</v>
      </c>
      <c r="O333" s="5">
        <f t="shared" si="293"/>
        <v>0.16605438789929394</v>
      </c>
      <c r="P333" s="11">
        <f t="shared" si="294"/>
        <v>17666.029957907624</v>
      </c>
      <c r="Q333" s="6">
        <f t="shared" si="295"/>
        <v>2.3121429854692832</v>
      </c>
      <c r="R333" s="13">
        <f t="shared" si="296"/>
        <v>4.3952558185460919</v>
      </c>
      <c r="S333" s="13">
        <f t="shared" si="297"/>
        <v>4.2694480290811443</v>
      </c>
      <c r="T333" s="13">
        <f t="shared" si="298"/>
        <v>0.24292861507119601</v>
      </c>
      <c r="U333" s="13">
        <f t="shared" si="299"/>
        <v>0.32701662974126366</v>
      </c>
      <c r="V333" s="13">
        <f t="shared" si="300"/>
        <v>-8.2959674430910919</v>
      </c>
      <c r="W333" s="8">
        <f t="shared" si="301"/>
        <v>400.43942900288221</v>
      </c>
      <c r="X333" s="13">
        <f t="shared" si="302"/>
        <v>1.1289978203863889</v>
      </c>
      <c r="Y333" s="11">
        <f t="shared" si="303"/>
        <v>64.686810187609055</v>
      </c>
      <c r="Z333" s="13">
        <f t="shared" si="304"/>
        <v>3.0782851686645806E-2</v>
      </c>
      <c r="AA333" s="13">
        <f t="shared" si="305"/>
        <v>0.42736341564178204</v>
      </c>
      <c r="AB333" s="13">
        <f t="shared" si="306"/>
        <v>0.9035558788920216</v>
      </c>
      <c r="AC333" s="13">
        <f t="shared" si="307"/>
        <v>3.0777990360904138E-2</v>
      </c>
      <c r="AD333" s="13">
        <f t="shared" si="308"/>
        <v>0.8167734467169937</v>
      </c>
      <c r="AE333" s="13">
        <f t="shared" si="309"/>
        <v>0.3876101749296989</v>
      </c>
      <c r="AF333" s="13">
        <f t="shared" si="310"/>
        <v>0.92182338454335611</v>
      </c>
      <c r="AG333" s="11">
        <f t="shared" si="311"/>
        <v>22.805879004316459</v>
      </c>
      <c r="AH333" s="13">
        <f t="shared" si="312"/>
        <v>4.1586612299334842</v>
      </c>
      <c r="AI333" s="11">
        <f t="shared" si="313"/>
        <v>25.006363047377263</v>
      </c>
      <c r="AJ333" s="6">
        <f t="shared" si="314"/>
        <v>0.91948516504751132</v>
      </c>
      <c r="AK333" s="13">
        <f t="shared" si="315"/>
        <v>54.767956085554729</v>
      </c>
      <c r="AL333" s="6">
        <f t="shared" si="316"/>
        <v>0.52931137431842123</v>
      </c>
      <c r="AM333" s="6">
        <f t="shared" si="317"/>
        <v>54.238644711236311</v>
      </c>
      <c r="AN333" s="11">
        <f t="shared" si="318"/>
        <v>175.15873087404179</v>
      </c>
      <c r="AO333" s="6">
        <f t="shared" si="319"/>
        <v>173.35264789608598</v>
      </c>
      <c r="AP333" s="6">
        <f t="shared" si="320"/>
        <v>108.65666820791479</v>
      </c>
      <c r="AQ333" s="8">
        <f t="shared" si="321"/>
        <v>71.196707269582475</v>
      </c>
      <c r="AR333" s="109">
        <f t="shared" si="322"/>
        <v>0.42271891016719282</v>
      </c>
      <c r="AS333" s="109">
        <f t="shared" si="323"/>
        <v>0.46146600166001134</v>
      </c>
      <c r="AT333" s="109">
        <f t="shared" si="324"/>
        <v>42.490767722030796</v>
      </c>
      <c r="AU333" s="10">
        <f t="shared" si="325"/>
        <v>397407.17044936778</v>
      </c>
      <c r="AV333" s="8">
        <f t="shared" si="326"/>
        <v>30.068161684123233</v>
      </c>
      <c r="AW333" s="12"/>
      <c r="AX333" s="110">
        <f t="shared" si="327"/>
        <v>222.5</v>
      </c>
      <c r="AY333" s="111">
        <f t="shared" si="328"/>
        <v>0</v>
      </c>
      <c r="AZ333" s="12"/>
      <c r="BA333" s="14">
        <f t="shared" si="335"/>
        <v>54.3</v>
      </c>
      <c r="BB333" s="112">
        <f t="shared" si="329"/>
        <v>0</v>
      </c>
      <c r="BC333" s="112">
        <f t="shared" si="330"/>
        <v>0</v>
      </c>
      <c r="BD333" s="12"/>
      <c r="BE333" s="111">
        <f t="shared" si="331"/>
        <v>0</v>
      </c>
      <c r="BF333" s="12"/>
    </row>
    <row r="334" spans="1:58">
      <c r="A334">
        <f t="shared" si="284"/>
        <v>5</v>
      </c>
      <c r="B334" s="106">
        <v>0.22986111111111099</v>
      </c>
      <c r="C334" s="6">
        <f t="shared" si="285"/>
        <v>5.5166666666666639</v>
      </c>
      <c r="D334" s="7">
        <f t="shared" si="332"/>
        <v>16</v>
      </c>
      <c r="E334" s="7">
        <f t="shared" si="333"/>
        <v>9</v>
      </c>
      <c r="F334" s="7">
        <f t="shared" si="334"/>
        <v>2022</v>
      </c>
      <c r="G334" s="12"/>
      <c r="H334" s="101">
        <f t="shared" si="286"/>
        <v>54.139411439903661</v>
      </c>
      <c r="I334" s="102">
        <f t="shared" si="287"/>
        <v>54.151621217549</v>
      </c>
      <c r="J334" s="101">
        <f t="shared" si="288"/>
        <v>66.10956605746378</v>
      </c>
      <c r="K334" s="101">
        <f t="shared" si="289"/>
        <v>222.83742744938525</v>
      </c>
      <c r="L334" s="11">
        <f t="shared" si="290"/>
        <v>2459838.7298611109</v>
      </c>
      <c r="M334" s="108">
        <f t="shared" si="291"/>
        <v>0.22706994828503529</v>
      </c>
      <c r="N334" s="11">
        <f t="shared" si="292"/>
        <v>87.636965958867222</v>
      </c>
      <c r="O334" s="5">
        <f t="shared" si="293"/>
        <v>0.16607980532921829</v>
      </c>
      <c r="P334" s="11">
        <f t="shared" si="294"/>
        <v>17663.597292795112</v>
      </c>
      <c r="Q334" s="6">
        <f t="shared" si="295"/>
        <v>2.3123013376427868</v>
      </c>
      <c r="R334" s="13">
        <f t="shared" si="296"/>
        <v>4.39526776435779</v>
      </c>
      <c r="S334" s="13">
        <f t="shared" si="297"/>
        <v>4.2695957851211341</v>
      </c>
      <c r="T334" s="13">
        <f t="shared" si="298"/>
        <v>0.24308895931089147</v>
      </c>
      <c r="U334" s="13">
        <f t="shared" si="299"/>
        <v>0.32716573669466759</v>
      </c>
      <c r="V334" s="13">
        <f t="shared" si="300"/>
        <v>-8.296102610931376</v>
      </c>
      <c r="W334" s="8">
        <f t="shared" si="301"/>
        <v>400.40159965478693</v>
      </c>
      <c r="X334" s="13">
        <f t="shared" si="302"/>
        <v>1.1291457289153546</v>
      </c>
      <c r="Y334" s="11">
        <f t="shared" si="303"/>
        <v>64.695284722072785</v>
      </c>
      <c r="Z334" s="13">
        <f t="shared" si="304"/>
        <v>3.0795346408206657E-2</v>
      </c>
      <c r="AA334" s="13">
        <f t="shared" si="305"/>
        <v>0.42722960293894829</v>
      </c>
      <c r="AB334" s="13">
        <f t="shared" si="306"/>
        <v>0.90361873196923448</v>
      </c>
      <c r="AC334" s="13">
        <f t="shared" si="307"/>
        <v>3.0790479160630761E-2</v>
      </c>
      <c r="AD334" s="13">
        <f t="shared" si="308"/>
        <v>0.81682614740362158</v>
      </c>
      <c r="AE334" s="13">
        <f t="shared" si="309"/>
        <v>0.38764663198638188</v>
      </c>
      <c r="AF334" s="13">
        <f t="shared" si="310"/>
        <v>0.92180805415748812</v>
      </c>
      <c r="AG334" s="11">
        <f t="shared" si="311"/>
        <v>22.808145005467541</v>
      </c>
      <c r="AH334" s="13">
        <f t="shared" si="312"/>
        <v>4.1592537657478177</v>
      </c>
      <c r="AI334" s="11">
        <f t="shared" si="313"/>
        <v>25.248159472649959</v>
      </c>
      <c r="AJ334" s="6">
        <f t="shared" si="314"/>
        <v>0.91947875127924728</v>
      </c>
      <c r="AK334" s="13">
        <f t="shared" si="315"/>
        <v>54.66999969268479</v>
      </c>
      <c r="AL334" s="6">
        <f t="shared" si="316"/>
        <v>0.5305882527811282</v>
      </c>
      <c r="AM334" s="6">
        <f t="shared" si="317"/>
        <v>54.139411439903661</v>
      </c>
      <c r="AN334" s="11">
        <f t="shared" si="318"/>
        <v>175.15941535133788</v>
      </c>
      <c r="AO334" s="6">
        <f t="shared" si="319"/>
        <v>173.3533248694886</v>
      </c>
      <c r="AP334" s="6">
        <f t="shared" si="320"/>
        <v>108.64886732087818</v>
      </c>
      <c r="AQ334" s="8">
        <f t="shared" si="321"/>
        <v>71.204501417957971</v>
      </c>
      <c r="AR334" s="109">
        <f t="shared" si="322"/>
        <v>0.42653968563156053</v>
      </c>
      <c r="AS334" s="109">
        <f t="shared" si="323"/>
        <v>0.46001782149448467</v>
      </c>
      <c r="AT334" s="109">
        <f t="shared" si="324"/>
        <v>42.837427449385245</v>
      </c>
      <c r="AU334" s="10">
        <f t="shared" si="325"/>
        <v>397409.99180046498</v>
      </c>
      <c r="AV334" s="8">
        <f t="shared" si="326"/>
        <v>30.067948230721701</v>
      </c>
      <c r="AW334" s="12"/>
      <c r="AX334" s="110">
        <f t="shared" si="327"/>
        <v>222.8</v>
      </c>
      <c r="AY334" s="111">
        <f t="shared" si="328"/>
        <v>0</v>
      </c>
      <c r="AZ334" s="12"/>
      <c r="BA334" s="14">
        <f t="shared" si="335"/>
        <v>54.2</v>
      </c>
      <c r="BB334" s="112">
        <f t="shared" si="329"/>
        <v>0</v>
      </c>
      <c r="BC334" s="112">
        <f t="shared" si="330"/>
        <v>0</v>
      </c>
      <c r="BD334" s="12"/>
      <c r="BE334" s="111">
        <f t="shared" si="331"/>
        <v>0</v>
      </c>
      <c r="BF334" s="12"/>
    </row>
    <row r="335" spans="1:58">
      <c r="A335">
        <f t="shared" si="284"/>
        <v>5</v>
      </c>
      <c r="B335" s="106">
        <v>0.23055555555555601</v>
      </c>
      <c r="C335" s="6">
        <f t="shared" si="285"/>
        <v>5.5333333333333439</v>
      </c>
      <c r="D335" s="7">
        <f t="shared" si="332"/>
        <v>16</v>
      </c>
      <c r="E335" s="7">
        <f t="shared" si="333"/>
        <v>9</v>
      </c>
      <c r="F335" s="7">
        <f t="shared" si="334"/>
        <v>2022</v>
      </c>
      <c r="G335" s="12"/>
      <c r="H335" s="101">
        <f t="shared" si="286"/>
        <v>54.039514121670564</v>
      </c>
      <c r="I335" s="102">
        <f t="shared" si="287"/>
        <v>54.051768753104156</v>
      </c>
      <c r="J335" s="101">
        <f t="shared" si="288"/>
        <v>66.103127028205137</v>
      </c>
      <c r="K335" s="101">
        <f t="shared" si="289"/>
        <v>223.18268461239404</v>
      </c>
      <c r="L335" s="11">
        <f t="shared" si="290"/>
        <v>2459838.7305555558</v>
      </c>
      <c r="M335" s="108">
        <f t="shared" si="291"/>
        <v>0.22706996729789961</v>
      </c>
      <c r="N335" s="11">
        <f t="shared" si="292"/>
        <v>87.887650589458644</v>
      </c>
      <c r="O335" s="5">
        <f t="shared" si="293"/>
        <v>0.16610522277619566</v>
      </c>
      <c r="P335" s="11">
        <f t="shared" si="294"/>
        <v>17661.164197372571</v>
      </c>
      <c r="Q335" s="6">
        <f t="shared" si="295"/>
        <v>2.3124596899230805</v>
      </c>
      <c r="R335" s="13">
        <f t="shared" si="296"/>
        <v>4.3952797101775021</v>
      </c>
      <c r="S335" s="13">
        <f t="shared" si="297"/>
        <v>4.2697435412600555</v>
      </c>
      <c r="T335" s="13">
        <f t="shared" si="298"/>
        <v>0.24324930365844857</v>
      </c>
      <c r="U335" s="13">
        <f t="shared" si="299"/>
        <v>0.32731484157447954</v>
      </c>
      <c r="V335" s="13">
        <f t="shared" si="300"/>
        <v>-8.2962377788616628</v>
      </c>
      <c r="W335" s="8">
        <f t="shared" si="301"/>
        <v>400.36376490970412</v>
      </c>
      <c r="X335" s="13">
        <f t="shared" si="302"/>
        <v>1.1292936354652658</v>
      </c>
      <c r="Y335" s="11">
        <f t="shared" si="303"/>
        <v>64.703759143145035</v>
      </c>
      <c r="Z335" s="13">
        <f t="shared" si="304"/>
        <v>3.0807840285793326E-2</v>
      </c>
      <c r="AA335" s="13">
        <f t="shared" si="305"/>
        <v>0.42709578272537269</v>
      </c>
      <c r="AB335" s="13">
        <f t="shared" si="306"/>
        <v>0.90368156426658375</v>
      </c>
      <c r="AC335" s="13">
        <f t="shared" si="307"/>
        <v>3.0802967111976737E-2</v>
      </c>
      <c r="AD335" s="13">
        <f t="shared" si="308"/>
        <v>0.81687882936209955</v>
      </c>
      <c r="AE335" s="13">
        <f t="shared" si="309"/>
        <v>0.3876830799998976</v>
      </c>
      <c r="AF335" s="13">
        <f t="shared" si="310"/>
        <v>0.92179272587810812</v>
      </c>
      <c r="AG335" s="11">
        <f t="shared" si="311"/>
        <v>22.810410482211125</v>
      </c>
      <c r="AH335" s="13">
        <f t="shared" si="312"/>
        <v>4.1598463128804557</v>
      </c>
      <c r="AI335" s="11">
        <f t="shared" si="313"/>
        <v>25.489955896251807</v>
      </c>
      <c r="AJ335" s="6">
        <f t="shared" si="314"/>
        <v>0.91947233871427891</v>
      </c>
      <c r="AK335" s="13">
        <f t="shared" si="315"/>
        <v>54.571386258799699</v>
      </c>
      <c r="AL335" s="6">
        <f t="shared" si="316"/>
        <v>0.53187213712913306</v>
      </c>
      <c r="AM335" s="6">
        <f t="shared" si="317"/>
        <v>54.039514121670564</v>
      </c>
      <c r="AN335" s="11">
        <f t="shared" si="318"/>
        <v>175.16009982909054</v>
      </c>
      <c r="AO335" s="6">
        <f t="shared" si="319"/>
        <v>173.3540018435952</v>
      </c>
      <c r="AP335" s="6">
        <f t="shared" si="320"/>
        <v>108.64106655166543</v>
      </c>
      <c r="AQ335" s="8">
        <f t="shared" si="321"/>
        <v>71.212295451330576</v>
      </c>
      <c r="AR335" s="109">
        <f t="shared" si="322"/>
        <v>0.43035286457406757</v>
      </c>
      <c r="AS335" s="109">
        <f t="shared" si="323"/>
        <v>0.45855688459348404</v>
      </c>
      <c r="AT335" s="109">
        <f t="shared" si="324"/>
        <v>43.182684612394041</v>
      </c>
      <c r="AU335" s="10">
        <f t="shared" si="325"/>
        <v>397412.81268998107</v>
      </c>
      <c r="AV335" s="8">
        <f t="shared" si="326"/>
        <v>30.067734815271528</v>
      </c>
      <c r="AW335" s="12"/>
      <c r="AX335" s="110">
        <f t="shared" si="327"/>
        <v>223.2</v>
      </c>
      <c r="AY335" s="111">
        <f t="shared" si="328"/>
        <v>0</v>
      </c>
      <c r="AZ335" s="12"/>
      <c r="BA335" s="14">
        <f t="shared" si="335"/>
        <v>54.1</v>
      </c>
      <c r="BB335" s="112">
        <f t="shared" si="329"/>
        <v>0</v>
      </c>
      <c r="BC335" s="112">
        <f t="shared" si="330"/>
        <v>0</v>
      </c>
      <c r="BD335" s="12"/>
      <c r="BE335" s="111">
        <f t="shared" si="331"/>
        <v>0</v>
      </c>
      <c r="BF335" s="12"/>
    </row>
    <row r="336" spans="1:58">
      <c r="A336">
        <f t="shared" si="284"/>
        <v>5</v>
      </c>
      <c r="B336" s="106">
        <v>0.23125000000000001</v>
      </c>
      <c r="C336" s="6">
        <f t="shared" si="285"/>
        <v>5.5500000000000007</v>
      </c>
      <c r="D336" s="7">
        <f t="shared" si="332"/>
        <v>16</v>
      </c>
      <c r="E336" s="7">
        <f t="shared" si="333"/>
        <v>9</v>
      </c>
      <c r="F336" s="7">
        <f t="shared" si="334"/>
        <v>2022</v>
      </c>
      <c r="G336" s="12"/>
      <c r="H336" s="101">
        <f t="shared" si="286"/>
        <v>53.938959307979594</v>
      </c>
      <c r="I336" s="102">
        <f t="shared" si="287"/>
        <v>53.951259201636447</v>
      </c>
      <c r="J336" s="101">
        <f t="shared" si="288"/>
        <v>66.096687804582075</v>
      </c>
      <c r="K336" s="101">
        <f t="shared" si="289"/>
        <v>223.52654176730022</v>
      </c>
      <c r="L336" s="11">
        <f t="shared" si="290"/>
        <v>2459838.7312500002</v>
      </c>
      <c r="M336" s="108">
        <f t="shared" si="291"/>
        <v>0.22706998631075118</v>
      </c>
      <c r="N336" s="11">
        <f t="shared" si="292"/>
        <v>88.138335051946342</v>
      </c>
      <c r="O336" s="5">
        <f t="shared" si="293"/>
        <v>0.16613064020617685</v>
      </c>
      <c r="P336" s="11">
        <f t="shared" si="294"/>
        <v>17658.730675028644</v>
      </c>
      <c r="Q336" s="6">
        <f t="shared" si="295"/>
        <v>2.3126180420969416</v>
      </c>
      <c r="R336" s="13">
        <f t="shared" si="296"/>
        <v>4.3952916559892001</v>
      </c>
      <c r="S336" s="13">
        <f t="shared" si="297"/>
        <v>4.2698912973000454</v>
      </c>
      <c r="T336" s="13">
        <f t="shared" si="298"/>
        <v>0.24340964789885838</v>
      </c>
      <c r="U336" s="13">
        <f t="shared" si="299"/>
        <v>0.32746394418131486</v>
      </c>
      <c r="V336" s="13">
        <f t="shared" si="300"/>
        <v>-8.2963729467012328</v>
      </c>
      <c r="W336" s="8">
        <f t="shared" si="301"/>
        <v>400.3259248191315</v>
      </c>
      <c r="X336" s="13">
        <f t="shared" si="302"/>
        <v>1.129441539838614</v>
      </c>
      <c r="Y336" s="11">
        <f t="shared" si="303"/>
        <v>64.712233439509404</v>
      </c>
      <c r="Z336" s="13">
        <f t="shared" si="304"/>
        <v>3.082033330244946E-2</v>
      </c>
      <c r="AA336" s="13">
        <f t="shared" si="305"/>
        <v>0.42696195518314928</v>
      </c>
      <c r="AB336" s="13">
        <f t="shared" si="306"/>
        <v>0.90374437569965205</v>
      </c>
      <c r="AC336" s="13">
        <f t="shared" si="307"/>
        <v>3.0815454197992791E-2</v>
      </c>
      <c r="AD336" s="13">
        <f t="shared" si="308"/>
        <v>0.81693149252171571</v>
      </c>
      <c r="AE336" s="13">
        <f t="shared" si="309"/>
        <v>0.38771951892111972</v>
      </c>
      <c r="AF336" s="13">
        <f t="shared" si="310"/>
        <v>0.92177739972705741</v>
      </c>
      <c r="AG336" s="11">
        <f t="shared" si="311"/>
        <v>22.812675431471011</v>
      </c>
      <c r="AH336" s="13">
        <f t="shared" si="312"/>
        <v>4.1604388705376927</v>
      </c>
      <c r="AI336" s="11">
        <f t="shared" si="313"/>
        <v>25.731751993880948</v>
      </c>
      <c r="AJ336" s="6">
        <f t="shared" si="314"/>
        <v>0.91946592736135968</v>
      </c>
      <c r="AK336" s="13">
        <f t="shared" si="315"/>
        <v>54.472122216111259</v>
      </c>
      <c r="AL336" s="6">
        <f t="shared" si="316"/>
        <v>0.53316290813166267</v>
      </c>
      <c r="AM336" s="6">
        <f t="shared" si="317"/>
        <v>53.938959307979594</v>
      </c>
      <c r="AN336" s="11">
        <f t="shared" si="318"/>
        <v>175.16078430638481</v>
      </c>
      <c r="AO336" s="6">
        <f t="shared" si="319"/>
        <v>173.35467881750094</v>
      </c>
      <c r="AP336" s="6">
        <f t="shared" si="320"/>
        <v>108.63326591069593</v>
      </c>
      <c r="AQ336" s="8">
        <f t="shared" si="321"/>
        <v>71.220089359289872</v>
      </c>
      <c r="AR336" s="109">
        <f t="shared" si="322"/>
        <v>0.43415837398487511</v>
      </c>
      <c r="AS336" s="109">
        <f t="shared" si="323"/>
        <v>0.45708321845634853</v>
      </c>
      <c r="AT336" s="109">
        <f t="shared" si="324"/>
        <v>43.526541767300216</v>
      </c>
      <c r="AU336" s="10">
        <f t="shared" si="325"/>
        <v>397415.63311403745</v>
      </c>
      <c r="AV336" s="8">
        <f t="shared" si="326"/>
        <v>30.067521438064585</v>
      </c>
      <c r="AW336" s="12"/>
      <c r="AX336" s="110">
        <f t="shared" si="327"/>
        <v>223.5</v>
      </c>
      <c r="AY336" s="111">
        <f t="shared" si="328"/>
        <v>0</v>
      </c>
      <c r="AZ336" s="12"/>
      <c r="BA336" s="14">
        <f t="shared" si="335"/>
        <v>54</v>
      </c>
      <c r="BB336" s="112">
        <f t="shared" si="329"/>
        <v>0</v>
      </c>
      <c r="BC336" s="112">
        <f t="shared" si="330"/>
        <v>0</v>
      </c>
      <c r="BD336" s="12"/>
      <c r="BE336" s="111">
        <f t="shared" si="331"/>
        <v>0</v>
      </c>
      <c r="BF336" s="12"/>
    </row>
    <row r="337" spans="1:58">
      <c r="A337">
        <f t="shared" si="284"/>
        <v>5</v>
      </c>
      <c r="B337" s="106">
        <v>0.23194444444444401</v>
      </c>
      <c r="C337" s="6">
        <f t="shared" si="285"/>
        <v>5.5666666666666558</v>
      </c>
      <c r="D337" s="7">
        <f t="shared" si="332"/>
        <v>16</v>
      </c>
      <c r="E337" s="7">
        <f t="shared" si="333"/>
        <v>9</v>
      </c>
      <c r="F337" s="7">
        <f t="shared" si="334"/>
        <v>2022</v>
      </c>
      <c r="G337" s="12"/>
      <c r="H337" s="101">
        <f t="shared" si="286"/>
        <v>53.837753322628238</v>
      </c>
      <c r="I337" s="102">
        <f t="shared" si="287"/>
        <v>53.850098887026277</v>
      </c>
      <c r="J337" s="101">
        <f t="shared" si="288"/>
        <v>66.090248382420114</v>
      </c>
      <c r="K337" s="101">
        <f t="shared" si="289"/>
        <v>223.86900236045716</v>
      </c>
      <c r="L337" s="11">
        <f t="shared" si="290"/>
        <v>2459838.7319444446</v>
      </c>
      <c r="M337" s="108">
        <f t="shared" si="291"/>
        <v>0.22707000532360272</v>
      </c>
      <c r="N337" s="11">
        <f t="shared" si="292"/>
        <v>88.38901951443404</v>
      </c>
      <c r="O337" s="5">
        <f t="shared" si="293"/>
        <v>0.1661560576361012</v>
      </c>
      <c r="P337" s="11">
        <f t="shared" si="294"/>
        <v>17656.29672423907</v>
      </c>
      <c r="Q337" s="6">
        <f t="shared" si="295"/>
        <v>2.3127763942704451</v>
      </c>
      <c r="R337" s="13">
        <f t="shared" si="296"/>
        <v>4.395303601800876</v>
      </c>
      <c r="S337" s="13">
        <f t="shared" si="297"/>
        <v>4.2700390533396773</v>
      </c>
      <c r="T337" s="13">
        <f t="shared" si="298"/>
        <v>0.24356999213855385</v>
      </c>
      <c r="U337" s="13">
        <f t="shared" si="299"/>
        <v>0.32761304461452767</v>
      </c>
      <c r="V337" s="13">
        <f t="shared" si="300"/>
        <v>-8.2965081145408011</v>
      </c>
      <c r="W337" s="8">
        <f t="shared" si="301"/>
        <v>400.28807935862454</v>
      </c>
      <c r="X337" s="13">
        <f t="shared" si="302"/>
        <v>1.1295894421344415</v>
      </c>
      <c r="Y337" s="11">
        <f t="shared" si="303"/>
        <v>64.720707616840613</v>
      </c>
      <c r="Z337" s="13">
        <f t="shared" si="304"/>
        <v>3.0832825466250383E-2</v>
      </c>
      <c r="AA337" s="13">
        <f t="shared" si="305"/>
        <v>0.42682812022606692</v>
      </c>
      <c r="AB337" s="13">
        <f t="shared" si="306"/>
        <v>0.90380716631000824</v>
      </c>
      <c r="AC337" s="13">
        <f t="shared" si="307"/>
        <v>3.0827940426749457E-2</v>
      </c>
      <c r="AD337" s="13">
        <f t="shared" si="308"/>
        <v>0.81698413691739935</v>
      </c>
      <c r="AE337" s="13">
        <f t="shared" si="309"/>
        <v>0.38775594877398617</v>
      </c>
      <c r="AF337" s="13">
        <f t="shared" si="310"/>
        <v>0.92176207569545077</v>
      </c>
      <c r="AG337" s="11">
        <f t="shared" si="311"/>
        <v>22.814939854712371</v>
      </c>
      <c r="AH337" s="13">
        <f t="shared" si="312"/>
        <v>4.1610314391138772</v>
      </c>
      <c r="AI337" s="11">
        <f t="shared" si="313"/>
        <v>25.973547927725882</v>
      </c>
      <c r="AJ337" s="6">
        <f t="shared" si="314"/>
        <v>0.91945951721632591</v>
      </c>
      <c r="AK337" s="13">
        <f t="shared" si="315"/>
        <v>54.372213772165907</v>
      </c>
      <c r="AL337" s="6">
        <f t="shared" si="316"/>
        <v>0.53446044953766969</v>
      </c>
      <c r="AM337" s="6">
        <f t="shared" si="317"/>
        <v>53.837753322628238</v>
      </c>
      <c r="AN337" s="11">
        <f t="shared" si="318"/>
        <v>175.1614687836809</v>
      </c>
      <c r="AO337" s="6">
        <f t="shared" si="319"/>
        <v>173.355355791661</v>
      </c>
      <c r="AP337" s="6">
        <f t="shared" si="320"/>
        <v>108.62546539275118</v>
      </c>
      <c r="AQ337" s="8">
        <f t="shared" si="321"/>
        <v>71.227883147049866</v>
      </c>
      <c r="AR337" s="109">
        <f t="shared" si="322"/>
        <v>0.43795614866556148</v>
      </c>
      <c r="AS337" s="109">
        <f t="shared" si="323"/>
        <v>0.45559684787423704</v>
      </c>
      <c r="AT337" s="109">
        <f t="shared" si="324"/>
        <v>43.869002360457159</v>
      </c>
      <c r="AU337" s="10">
        <f t="shared" si="325"/>
        <v>397418.45307443693</v>
      </c>
      <c r="AV337" s="8">
        <f t="shared" si="326"/>
        <v>30.067308098962911</v>
      </c>
      <c r="AW337" s="12"/>
      <c r="AX337" s="110">
        <f t="shared" si="327"/>
        <v>223.9</v>
      </c>
      <c r="AY337" s="111">
        <f t="shared" si="328"/>
        <v>0</v>
      </c>
      <c r="AZ337" s="12"/>
      <c r="BA337" s="14">
        <f t="shared" si="335"/>
        <v>53.9</v>
      </c>
      <c r="BB337" s="112">
        <f t="shared" si="329"/>
        <v>0</v>
      </c>
      <c r="BC337" s="112">
        <f t="shared" si="330"/>
        <v>0</v>
      </c>
      <c r="BD337" s="12"/>
      <c r="BE337" s="111">
        <f t="shared" si="331"/>
        <v>0</v>
      </c>
      <c r="BF337" s="12"/>
    </row>
    <row r="338" spans="1:58">
      <c r="A338">
        <f t="shared" si="284"/>
        <v>5</v>
      </c>
      <c r="B338" s="106">
        <v>0.23263888888888901</v>
      </c>
      <c r="C338" s="6">
        <f t="shared" si="285"/>
        <v>5.5833333333333357</v>
      </c>
      <c r="D338" s="7">
        <f t="shared" si="332"/>
        <v>16</v>
      </c>
      <c r="E338" s="7">
        <f t="shared" si="333"/>
        <v>9</v>
      </c>
      <c r="F338" s="7">
        <f t="shared" si="334"/>
        <v>2022</v>
      </c>
      <c r="G338" s="12"/>
      <c r="H338" s="101">
        <f t="shared" si="286"/>
        <v>53.73590252880453</v>
      </c>
      <c r="I338" s="102">
        <f t="shared" si="287"/>
        <v>53.748294172544981</v>
      </c>
      <c r="J338" s="101">
        <f t="shared" si="288"/>
        <v>66.083808761811227</v>
      </c>
      <c r="K338" s="101">
        <f t="shared" si="289"/>
        <v>224.21006979520098</v>
      </c>
      <c r="L338" s="11">
        <f t="shared" si="290"/>
        <v>2459838.732638889</v>
      </c>
      <c r="M338" s="108">
        <f t="shared" si="291"/>
        <v>0.22707002433645426</v>
      </c>
      <c r="N338" s="11">
        <f t="shared" si="292"/>
        <v>88.639703976456076</v>
      </c>
      <c r="O338" s="5">
        <f t="shared" si="293"/>
        <v>0.16618147506602554</v>
      </c>
      <c r="P338" s="11">
        <f t="shared" si="294"/>
        <v>17653.862345107049</v>
      </c>
      <c r="Q338" s="6">
        <f t="shared" si="295"/>
        <v>2.3129347464439487</v>
      </c>
      <c r="R338" s="13">
        <f t="shared" si="296"/>
        <v>4.395315547612574</v>
      </c>
      <c r="S338" s="13">
        <f t="shared" si="297"/>
        <v>4.2701868093796662</v>
      </c>
      <c r="T338" s="13">
        <f t="shared" si="298"/>
        <v>0.24373033637860647</v>
      </c>
      <c r="U338" s="13">
        <f t="shared" si="299"/>
        <v>0.32776214287563538</v>
      </c>
      <c r="V338" s="13">
        <f t="shared" si="300"/>
        <v>-8.2966432823807263</v>
      </c>
      <c r="W338" s="8">
        <f t="shared" si="301"/>
        <v>400.25022852902805</v>
      </c>
      <c r="X338" s="13">
        <f t="shared" si="302"/>
        <v>1.1297373423536061</v>
      </c>
      <c r="Y338" s="11">
        <f t="shared" si="303"/>
        <v>64.729181675187817</v>
      </c>
      <c r="Z338" s="13">
        <f t="shared" si="304"/>
        <v>3.0845316777075464E-2</v>
      </c>
      <c r="AA338" s="13">
        <f t="shared" si="305"/>
        <v>0.42669427785674385</v>
      </c>
      <c r="AB338" s="13">
        <f t="shared" si="306"/>
        <v>0.90386993609750188</v>
      </c>
      <c r="AC338" s="13">
        <f t="shared" si="307"/>
        <v>3.0840425798125196E-2</v>
      </c>
      <c r="AD338" s="13">
        <f t="shared" si="308"/>
        <v>0.8170367625490611</v>
      </c>
      <c r="AE338" s="13">
        <f t="shared" si="309"/>
        <v>0.38779236955832569</v>
      </c>
      <c r="AF338" s="13">
        <f t="shared" si="310"/>
        <v>0.92174675378454085</v>
      </c>
      <c r="AG338" s="11">
        <f t="shared" si="311"/>
        <v>22.817203751901875</v>
      </c>
      <c r="AH338" s="13">
        <f t="shared" si="312"/>
        <v>4.1616240186099391</v>
      </c>
      <c r="AI338" s="11">
        <f t="shared" si="313"/>
        <v>26.215343697306992</v>
      </c>
      <c r="AJ338" s="6">
        <f t="shared" si="314"/>
        <v>0.91945310827928861</v>
      </c>
      <c r="AK338" s="13">
        <f t="shared" si="315"/>
        <v>54.271667173452023</v>
      </c>
      <c r="AL338" s="6">
        <f t="shared" si="316"/>
        <v>0.53576464464749207</v>
      </c>
      <c r="AM338" s="6">
        <f t="shared" si="317"/>
        <v>53.73590252880453</v>
      </c>
      <c r="AN338" s="11">
        <f t="shared" si="318"/>
        <v>175.16215326097517</v>
      </c>
      <c r="AO338" s="6">
        <f t="shared" si="319"/>
        <v>173.35603276607168</v>
      </c>
      <c r="AP338" s="6">
        <f t="shared" si="320"/>
        <v>108.6176649977816</v>
      </c>
      <c r="AQ338" s="8">
        <f t="shared" si="321"/>
        <v>71.235676814660081</v>
      </c>
      <c r="AR338" s="109">
        <f t="shared" si="322"/>
        <v>0.44174612098787519</v>
      </c>
      <c r="AS338" s="109">
        <f t="shared" si="323"/>
        <v>0.45409779884291418</v>
      </c>
      <c r="AT338" s="109">
        <f t="shared" si="324"/>
        <v>44.21006979520098</v>
      </c>
      <c r="AU338" s="10">
        <f t="shared" si="325"/>
        <v>397421.27257110237</v>
      </c>
      <c r="AV338" s="8">
        <f t="shared" si="326"/>
        <v>30.067094797970793</v>
      </c>
      <c r="AW338" s="12"/>
      <c r="AX338" s="110">
        <f t="shared" si="327"/>
        <v>224.2</v>
      </c>
      <c r="AY338" s="111">
        <f t="shared" si="328"/>
        <v>0</v>
      </c>
      <c r="AZ338" s="12"/>
      <c r="BA338" s="14">
        <f t="shared" si="335"/>
        <v>53.7</v>
      </c>
      <c r="BB338" s="112">
        <f t="shared" si="329"/>
        <v>0</v>
      </c>
      <c r="BC338" s="112">
        <f t="shared" si="330"/>
        <v>0</v>
      </c>
      <c r="BD338" s="12"/>
      <c r="BE338" s="111">
        <f t="shared" si="331"/>
        <v>0</v>
      </c>
      <c r="BF338" s="12"/>
    </row>
    <row r="339" spans="1:58">
      <c r="A339">
        <f t="shared" si="284"/>
        <v>5</v>
      </c>
      <c r="B339" s="106">
        <v>0.233333333333333</v>
      </c>
      <c r="C339" s="6">
        <f t="shared" si="285"/>
        <v>5.5999999999999925</v>
      </c>
      <c r="D339" s="7">
        <f t="shared" si="332"/>
        <v>16</v>
      </c>
      <c r="E339" s="7">
        <f t="shared" si="333"/>
        <v>9</v>
      </c>
      <c r="F339" s="7">
        <f t="shared" si="334"/>
        <v>2022</v>
      </c>
      <c r="G339" s="12"/>
      <c r="H339" s="101">
        <f t="shared" si="286"/>
        <v>53.633413260734756</v>
      </c>
      <c r="I339" s="102">
        <f t="shared" si="287"/>
        <v>53.645851392533189</v>
      </c>
      <c r="J339" s="101">
        <f t="shared" si="288"/>
        <v>66.077368942856253</v>
      </c>
      <c r="K339" s="101">
        <f t="shared" si="289"/>
        <v>224.54974766125372</v>
      </c>
      <c r="L339" s="11">
        <f t="shared" si="290"/>
        <v>2459838.7333333334</v>
      </c>
      <c r="M339" s="108">
        <f t="shared" si="291"/>
        <v>0.22707004334930583</v>
      </c>
      <c r="N339" s="11">
        <f t="shared" si="292"/>
        <v>88.890388438943774</v>
      </c>
      <c r="O339" s="5">
        <f t="shared" si="293"/>
        <v>0.16620689249600673</v>
      </c>
      <c r="P339" s="11">
        <f t="shared" si="294"/>
        <v>17651.42753773076</v>
      </c>
      <c r="Q339" s="6">
        <f t="shared" si="295"/>
        <v>2.3130930986178093</v>
      </c>
      <c r="R339" s="13">
        <f t="shared" si="296"/>
        <v>4.3953274934242721</v>
      </c>
      <c r="S339" s="13">
        <f t="shared" si="297"/>
        <v>4.2703345654196561</v>
      </c>
      <c r="T339" s="13">
        <f t="shared" si="298"/>
        <v>0.24389068061865912</v>
      </c>
      <c r="U339" s="13">
        <f t="shared" si="299"/>
        <v>0.32791123896469743</v>
      </c>
      <c r="V339" s="13">
        <f t="shared" si="300"/>
        <v>-8.2967784502206534</v>
      </c>
      <c r="W339" s="8">
        <f t="shared" si="301"/>
        <v>400.21237233140812</v>
      </c>
      <c r="X339" s="13">
        <f t="shared" si="302"/>
        <v>1.1298852404969413</v>
      </c>
      <c r="Y339" s="11">
        <f t="shared" si="303"/>
        <v>64.737655614598737</v>
      </c>
      <c r="Z339" s="13">
        <f t="shared" si="304"/>
        <v>3.0857807234681248E-2</v>
      </c>
      <c r="AA339" s="13">
        <f t="shared" si="305"/>
        <v>0.42656042807782169</v>
      </c>
      <c r="AB339" s="13">
        <f t="shared" si="306"/>
        <v>0.90393268506197566</v>
      </c>
      <c r="AC339" s="13">
        <f t="shared" si="307"/>
        <v>3.0852910311875703E-2</v>
      </c>
      <c r="AD339" s="13">
        <f t="shared" si="308"/>
        <v>0.81708936941665355</v>
      </c>
      <c r="AE339" s="13">
        <f t="shared" si="309"/>
        <v>0.38782878127385145</v>
      </c>
      <c r="AF339" s="13">
        <f t="shared" si="310"/>
        <v>0.92173143399562929</v>
      </c>
      <c r="AG339" s="11">
        <f t="shared" si="311"/>
        <v>22.819467122998979</v>
      </c>
      <c r="AH339" s="13">
        <f t="shared" si="312"/>
        <v>4.1622166090267978</v>
      </c>
      <c r="AI339" s="11">
        <f t="shared" si="313"/>
        <v>26.457139303541808</v>
      </c>
      <c r="AJ339" s="6">
        <f t="shared" si="314"/>
        <v>0.91944670055036837</v>
      </c>
      <c r="AK339" s="13">
        <f t="shared" si="315"/>
        <v>54.170488637931165</v>
      </c>
      <c r="AL339" s="6">
        <f t="shared" si="316"/>
        <v>0.53707537719640619</v>
      </c>
      <c r="AM339" s="6">
        <f t="shared" si="317"/>
        <v>53.633413260734756</v>
      </c>
      <c r="AN339" s="11">
        <f t="shared" si="318"/>
        <v>175.16283773827308</v>
      </c>
      <c r="AO339" s="6">
        <f t="shared" si="319"/>
        <v>173.35670974073849</v>
      </c>
      <c r="AP339" s="6">
        <f t="shared" si="320"/>
        <v>108.60986472574831</v>
      </c>
      <c r="AQ339" s="8">
        <f t="shared" si="321"/>
        <v>71.243470362159385</v>
      </c>
      <c r="AR339" s="109">
        <f t="shared" si="322"/>
        <v>0.44552822348464322</v>
      </c>
      <c r="AS339" s="109">
        <f t="shared" si="323"/>
        <v>0.45258609757553697</v>
      </c>
      <c r="AT339" s="109">
        <f t="shared" si="324"/>
        <v>44.549747661253718</v>
      </c>
      <c r="AU339" s="10">
        <f t="shared" si="325"/>
        <v>397424.09160395199</v>
      </c>
      <c r="AV339" s="8">
        <f t="shared" si="326"/>
        <v>30.066881535092858</v>
      </c>
      <c r="AW339" s="12"/>
      <c r="AX339" s="110">
        <f t="shared" si="327"/>
        <v>224.5</v>
      </c>
      <c r="AY339" s="111">
        <f t="shared" si="328"/>
        <v>0</v>
      </c>
      <c r="AZ339" s="12"/>
      <c r="BA339" s="14">
        <f t="shared" si="335"/>
        <v>53.6</v>
      </c>
      <c r="BB339" s="112">
        <f t="shared" si="329"/>
        <v>0</v>
      </c>
      <c r="BC339" s="112">
        <f t="shared" si="330"/>
        <v>0</v>
      </c>
      <c r="BD339" s="12"/>
      <c r="BE339" s="111">
        <f t="shared" si="331"/>
        <v>0</v>
      </c>
      <c r="BF339" s="12"/>
    </row>
    <row r="340" spans="1:58">
      <c r="A340">
        <f t="shared" si="284"/>
        <v>5</v>
      </c>
      <c r="B340" s="106">
        <v>0.234027777777778</v>
      </c>
      <c r="C340" s="6">
        <f t="shared" si="285"/>
        <v>5.6166666666666725</v>
      </c>
      <c r="D340" s="7">
        <f t="shared" si="332"/>
        <v>16</v>
      </c>
      <c r="E340" s="7">
        <f t="shared" si="333"/>
        <v>9</v>
      </c>
      <c r="F340" s="7">
        <f t="shared" si="334"/>
        <v>2022</v>
      </c>
      <c r="G340" s="12"/>
      <c r="H340" s="101">
        <f t="shared" si="286"/>
        <v>53.530291824152201</v>
      </c>
      <c r="I340" s="102">
        <f t="shared" si="287"/>
        <v>53.54277685286948</v>
      </c>
      <c r="J340" s="101">
        <f t="shared" si="288"/>
        <v>66.070928925691248</v>
      </c>
      <c r="K340" s="101">
        <f t="shared" si="289"/>
        <v>224.88803972567479</v>
      </c>
      <c r="L340" s="11">
        <f t="shared" si="290"/>
        <v>2459838.7340277778</v>
      </c>
      <c r="M340" s="108">
        <f t="shared" si="291"/>
        <v>0.22707006236215738</v>
      </c>
      <c r="N340" s="11">
        <f t="shared" si="292"/>
        <v>89.141072901431471</v>
      </c>
      <c r="O340" s="5">
        <f t="shared" si="293"/>
        <v>0.16623230992593108</v>
      </c>
      <c r="P340" s="11">
        <f t="shared" si="294"/>
        <v>17648.992302222618</v>
      </c>
      <c r="Q340" s="6">
        <f t="shared" si="295"/>
        <v>2.3132514507916704</v>
      </c>
      <c r="R340" s="13">
        <f t="shared" si="296"/>
        <v>4.395339439235971</v>
      </c>
      <c r="S340" s="13">
        <f t="shared" si="297"/>
        <v>4.270482321459288</v>
      </c>
      <c r="T340" s="13">
        <f t="shared" si="298"/>
        <v>0.24405102485835459</v>
      </c>
      <c r="U340" s="13">
        <f t="shared" si="299"/>
        <v>0.32806033288184211</v>
      </c>
      <c r="V340" s="13">
        <f t="shared" si="300"/>
        <v>-8.2969136180602217</v>
      </c>
      <c r="W340" s="8">
        <f t="shared" si="301"/>
        <v>400.17451076681533</v>
      </c>
      <c r="X340" s="13">
        <f t="shared" si="302"/>
        <v>1.1300331365642775</v>
      </c>
      <c r="Y340" s="11">
        <f t="shared" si="303"/>
        <v>64.746129435063693</v>
      </c>
      <c r="Z340" s="13">
        <f t="shared" si="304"/>
        <v>3.0870296838830077E-2</v>
      </c>
      <c r="AA340" s="13">
        <f t="shared" si="305"/>
        <v>0.42642657089284813</v>
      </c>
      <c r="AB340" s="13">
        <f t="shared" si="306"/>
        <v>0.90399541320284449</v>
      </c>
      <c r="AC340" s="13">
        <f t="shared" si="307"/>
        <v>3.0865393967762476E-2</v>
      </c>
      <c r="AD340" s="13">
        <f t="shared" si="308"/>
        <v>0.81714195751973495</v>
      </c>
      <c r="AE340" s="13">
        <f t="shared" si="309"/>
        <v>0.3878651839201121</v>
      </c>
      <c r="AF340" s="13">
        <f t="shared" si="310"/>
        <v>0.92171611633008654</v>
      </c>
      <c r="AG340" s="11">
        <f t="shared" si="311"/>
        <v>22.82172996795294</v>
      </c>
      <c r="AH340" s="13">
        <f t="shared" si="312"/>
        <v>4.1628092103612886</v>
      </c>
      <c r="AI340" s="11">
        <f t="shared" si="313"/>
        <v>26.698934746012142</v>
      </c>
      <c r="AJ340" s="6">
        <f t="shared" si="314"/>
        <v>0.91944029402970817</v>
      </c>
      <c r="AK340" s="13">
        <f t="shared" si="315"/>
        <v>54.068684355505269</v>
      </c>
      <c r="AL340" s="6">
        <f t="shared" si="316"/>
        <v>0.53839253135306897</v>
      </c>
      <c r="AM340" s="6">
        <f t="shared" si="317"/>
        <v>53.530291824152201</v>
      </c>
      <c r="AN340" s="11">
        <f t="shared" si="318"/>
        <v>175.16352221556554</v>
      </c>
      <c r="AO340" s="6">
        <f t="shared" si="319"/>
        <v>173.35738671565235</v>
      </c>
      <c r="AP340" s="6">
        <f t="shared" si="320"/>
        <v>108.60206457665515</v>
      </c>
      <c r="AQ340" s="8">
        <f t="shared" si="321"/>
        <v>71.251263789543913</v>
      </c>
      <c r="AR340" s="109">
        <f t="shared" si="322"/>
        <v>0.44930238880813134</v>
      </c>
      <c r="AS340" s="109">
        <f t="shared" si="323"/>
        <v>0.45106177051883872</v>
      </c>
      <c r="AT340" s="109">
        <f t="shared" si="324"/>
        <v>44.888039725674787</v>
      </c>
      <c r="AU340" s="10">
        <f t="shared" si="325"/>
        <v>397426.91017289425</v>
      </c>
      <c r="AV340" s="8">
        <f t="shared" si="326"/>
        <v>30.066668310334478</v>
      </c>
      <c r="AW340" s="12"/>
      <c r="AX340" s="110">
        <f t="shared" si="327"/>
        <v>224.9</v>
      </c>
      <c r="AY340" s="111">
        <f t="shared" si="328"/>
        <v>0</v>
      </c>
      <c r="AZ340" s="12"/>
      <c r="BA340" s="14">
        <f t="shared" si="335"/>
        <v>53.5</v>
      </c>
      <c r="BB340" s="112">
        <f t="shared" si="329"/>
        <v>0</v>
      </c>
      <c r="BC340" s="112">
        <f t="shared" si="330"/>
        <v>0</v>
      </c>
      <c r="BD340" s="12"/>
      <c r="BE340" s="111">
        <f t="shared" si="331"/>
        <v>0</v>
      </c>
      <c r="BF340" s="12"/>
    </row>
    <row r="341" spans="1:58">
      <c r="A341">
        <f t="shared" si="284"/>
        <v>5</v>
      </c>
      <c r="B341" s="106">
        <v>0.234722222222222</v>
      </c>
      <c r="C341" s="6">
        <f t="shared" si="285"/>
        <v>5.6333333333333275</v>
      </c>
      <c r="D341" s="7">
        <f t="shared" si="332"/>
        <v>16</v>
      </c>
      <c r="E341" s="7">
        <f t="shared" si="333"/>
        <v>9</v>
      </c>
      <c r="F341" s="7">
        <f t="shared" si="334"/>
        <v>2022</v>
      </c>
      <c r="G341" s="12"/>
      <c r="H341" s="101">
        <f t="shared" si="286"/>
        <v>53.426544494905229</v>
      </c>
      <c r="I341" s="102">
        <f t="shared" si="287"/>
        <v>53.439076829579143</v>
      </c>
      <c r="J341" s="101">
        <f t="shared" si="288"/>
        <v>66.064488710417152</v>
      </c>
      <c r="K341" s="101">
        <f t="shared" si="289"/>
        <v>225.22494993016784</v>
      </c>
      <c r="L341" s="11">
        <f t="shared" si="290"/>
        <v>2459838.7347222222</v>
      </c>
      <c r="M341" s="108">
        <f t="shared" si="291"/>
        <v>0.22707008137500895</v>
      </c>
      <c r="N341" s="11">
        <f t="shared" si="292"/>
        <v>89.391757363919169</v>
      </c>
      <c r="O341" s="5">
        <f t="shared" si="293"/>
        <v>0.16625772735585542</v>
      </c>
      <c r="P341" s="11">
        <f t="shared" si="294"/>
        <v>17646.556638692862</v>
      </c>
      <c r="Q341" s="6">
        <f t="shared" si="295"/>
        <v>2.313409802965531</v>
      </c>
      <c r="R341" s="13">
        <f t="shared" si="296"/>
        <v>4.3953513850476691</v>
      </c>
      <c r="S341" s="13">
        <f t="shared" si="297"/>
        <v>4.2706300774992769</v>
      </c>
      <c r="T341" s="13">
        <f t="shared" si="298"/>
        <v>0.24421136909876437</v>
      </c>
      <c r="U341" s="13">
        <f t="shared" si="299"/>
        <v>0.32820942462862096</v>
      </c>
      <c r="V341" s="13">
        <f t="shared" si="300"/>
        <v>-8.2970487858997899</v>
      </c>
      <c r="W341" s="8">
        <f t="shared" si="301"/>
        <v>400.1366438360854</v>
      </c>
      <c r="X341" s="13">
        <f t="shared" si="302"/>
        <v>1.1301810305565063</v>
      </c>
      <c r="Y341" s="11">
        <f t="shared" si="303"/>
        <v>64.754603136633733</v>
      </c>
      <c r="Z341" s="13">
        <f t="shared" si="304"/>
        <v>3.0882785589404257E-2</v>
      </c>
      <c r="AA341" s="13">
        <f t="shared" si="305"/>
        <v>0.4262927063044103</v>
      </c>
      <c r="AB341" s="13">
        <f t="shared" si="306"/>
        <v>0.90405812051997303</v>
      </c>
      <c r="AC341" s="13">
        <f t="shared" si="307"/>
        <v>3.0877876765666914E-2</v>
      </c>
      <c r="AD341" s="13">
        <f t="shared" si="308"/>
        <v>0.81719452685822824</v>
      </c>
      <c r="AE341" s="13">
        <f t="shared" si="309"/>
        <v>0.38790157749694465</v>
      </c>
      <c r="AF341" s="13">
        <f t="shared" si="310"/>
        <v>0.92170080078916161</v>
      </c>
      <c r="AG341" s="11">
        <f t="shared" si="311"/>
        <v>22.823992286730917</v>
      </c>
      <c r="AH341" s="13">
        <f t="shared" si="312"/>
        <v>4.1634018226144711</v>
      </c>
      <c r="AI341" s="11">
        <f t="shared" si="313"/>
        <v>26.940730024702106</v>
      </c>
      <c r="AJ341" s="6">
        <f t="shared" si="314"/>
        <v>0.91943388871743004</v>
      </c>
      <c r="AK341" s="13">
        <f t="shared" si="315"/>
        <v>53.966260486646952</v>
      </c>
      <c r="AL341" s="6">
        <f t="shared" si="316"/>
        <v>0.53971599174172313</v>
      </c>
      <c r="AM341" s="6">
        <f t="shared" si="317"/>
        <v>53.426544494905229</v>
      </c>
      <c r="AN341" s="11">
        <f t="shared" si="318"/>
        <v>175.16420669286163</v>
      </c>
      <c r="AO341" s="6">
        <f t="shared" si="319"/>
        <v>173.35806369082229</v>
      </c>
      <c r="AP341" s="6">
        <f t="shared" si="320"/>
        <v>108.59426455046334</v>
      </c>
      <c r="AQ341" s="8">
        <f t="shared" si="321"/>
        <v>71.259057096852416</v>
      </c>
      <c r="AR341" s="109">
        <f t="shared" si="322"/>
        <v>0.45306854975850419</v>
      </c>
      <c r="AS341" s="109">
        <f t="shared" si="323"/>
        <v>0.44952484434176465</v>
      </c>
      <c r="AT341" s="109">
        <f t="shared" si="324"/>
        <v>45.224949930167838</v>
      </c>
      <c r="AU341" s="10">
        <f t="shared" si="325"/>
        <v>397429.72827784735</v>
      </c>
      <c r="AV341" s="8">
        <f t="shared" si="326"/>
        <v>30.06645512370028</v>
      </c>
      <c r="AW341" s="12"/>
      <c r="AX341" s="110">
        <f t="shared" si="327"/>
        <v>225.2</v>
      </c>
      <c r="AY341" s="111">
        <f t="shared" si="328"/>
        <v>0</v>
      </c>
      <c r="AZ341" s="12"/>
      <c r="BA341" s="14">
        <f t="shared" si="335"/>
        <v>53.4</v>
      </c>
      <c r="BB341" s="112">
        <f t="shared" si="329"/>
        <v>0</v>
      </c>
      <c r="BC341" s="112">
        <f t="shared" si="330"/>
        <v>0</v>
      </c>
      <c r="BD341" s="12"/>
      <c r="BE341" s="111">
        <f t="shared" si="331"/>
        <v>0</v>
      </c>
      <c r="BF341" s="12"/>
    </row>
    <row r="342" spans="1:58">
      <c r="A342">
        <f t="shared" si="284"/>
        <v>5</v>
      </c>
      <c r="B342" s="106">
        <v>0.235416666666667</v>
      </c>
      <c r="C342" s="6">
        <f t="shared" si="285"/>
        <v>5.6500000000000075</v>
      </c>
      <c r="D342" s="7">
        <f t="shared" si="332"/>
        <v>16</v>
      </c>
      <c r="E342" s="7">
        <f t="shared" si="333"/>
        <v>9</v>
      </c>
      <c r="F342" s="7">
        <f t="shared" si="334"/>
        <v>2022</v>
      </c>
      <c r="G342" s="12"/>
      <c r="H342" s="101">
        <f t="shared" si="286"/>
        <v>53.322177518462333</v>
      </c>
      <c r="I342" s="102">
        <f t="shared" si="287"/>
        <v>53.334757568339519</v>
      </c>
      <c r="J342" s="101">
        <f t="shared" si="288"/>
        <v>66.05804829712379</v>
      </c>
      <c r="K342" s="101">
        <f t="shared" si="289"/>
        <v>225.56048238538591</v>
      </c>
      <c r="L342" s="11">
        <f t="shared" si="290"/>
        <v>2459838.7354166666</v>
      </c>
      <c r="M342" s="108">
        <f t="shared" si="291"/>
        <v>0.22707010038786049</v>
      </c>
      <c r="N342" s="11">
        <f t="shared" si="292"/>
        <v>89.642441826406866</v>
      </c>
      <c r="O342" s="5">
        <f t="shared" si="293"/>
        <v>0.16628314478583661</v>
      </c>
      <c r="P342" s="11">
        <f t="shared" si="294"/>
        <v>17644.12054725469</v>
      </c>
      <c r="Q342" s="6">
        <f t="shared" si="295"/>
        <v>2.3135681551390346</v>
      </c>
      <c r="R342" s="13">
        <f t="shared" si="296"/>
        <v>4.3953633308593671</v>
      </c>
      <c r="S342" s="13">
        <f t="shared" si="297"/>
        <v>4.2707778335392668</v>
      </c>
      <c r="T342" s="13">
        <f t="shared" si="298"/>
        <v>0.24437171333845986</v>
      </c>
      <c r="U342" s="13">
        <f t="shared" si="299"/>
        <v>0.32835851420409101</v>
      </c>
      <c r="V342" s="13">
        <f t="shared" si="300"/>
        <v>-8.297183953740074</v>
      </c>
      <c r="W342" s="8">
        <f t="shared" si="301"/>
        <v>400.09877153994069</v>
      </c>
      <c r="X342" s="13">
        <f t="shared" si="302"/>
        <v>1.1303289224745339</v>
      </c>
      <c r="Y342" s="11">
        <f t="shared" si="303"/>
        <v>64.763076719360811</v>
      </c>
      <c r="Z342" s="13">
        <f t="shared" si="304"/>
        <v>3.0895273486073564E-2</v>
      </c>
      <c r="AA342" s="13">
        <f t="shared" si="305"/>
        <v>0.42615883431508428</v>
      </c>
      <c r="AB342" s="13">
        <f t="shared" si="306"/>
        <v>0.90412080701323816</v>
      </c>
      <c r="AC342" s="13">
        <f t="shared" si="307"/>
        <v>3.0890358705257994E-2</v>
      </c>
      <c r="AD342" s="13">
        <f t="shared" si="308"/>
        <v>0.8172470774321523</v>
      </c>
      <c r="AE342" s="13">
        <f t="shared" si="309"/>
        <v>0.38793796200399666</v>
      </c>
      <c r="AF342" s="13">
        <f t="shared" si="310"/>
        <v>0.92168548737418321</v>
      </c>
      <c r="AG342" s="11">
        <f t="shared" si="311"/>
        <v>22.826254079288297</v>
      </c>
      <c r="AH342" s="13">
        <f t="shared" si="312"/>
        <v>4.1639944457876252</v>
      </c>
      <c r="AI342" s="11">
        <f t="shared" si="313"/>
        <v>27.182525139592485</v>
      </c>
      <c r="AJ342" s="6">
        <f t="shared" si="314"/>
        <v>0.91942748461367685</v>
      </c>
      <c r="AK342" s="13">
        <f t="shared" si="315"/>
        <v>53.863223161915158</v>
      </c>
      <c r="AL342" s="6">
        <f t="shared" si="316"/>
        <v>0.54104564345282335</v>
      </c>
      <c r="AM342" s="6">
        <f t="shared" si="317"/>
        <v>53.322177518462333</v>
      </c>
      <c r="AN342" s="11">
        <f t="shared" si="318"/>
        <v>175.16489117015772</v>
      </c>
      <c r="AO342" s="6">
        <f t="shared" si="319"/>
        <v>173.35874066624476</v>
      </c>
      <c r="AP342" s="6">
        <f t="shared" si="320"/>
        <v>108.58646464712079</v>
      </c>
      <c r="AQ342" s="8">
        <f t="shared" si="321"/>
        <v>71.266850284136922</v>
      </c>
      <c r="AR342" s="109">
        <f t="shared" si="322"/>
        <v>0.45682663927865763</v>
      </c>
      <c r="AS342" s="109">
        <f t="shared" si="323"/>
        <v>0.44797534593782468</v>
      </c>
      <c r="AT342" s="109">
        <f t="shared" si="324"/>
        <v>45.56048238538591</v>
      </c>
      <c r="AU342" s="10">
        <f t="shared" si="325"/>
        <v>397432.54591871961</v>
      </c>
      <c r="AV342" s="8">
        <f t="shared" si="326"/>
        <v>30.066241975195641</v>
      </c>
      <c r="AW342" s="12"/>
      <c r="AX342" s="110">
        <f t="shared" si="327"/>
        <v>225.6</v>
      </c>
      <c r="AY342" s="111">
        <f t="shared" si="328"/>
        <v>0</v>
      </c>
      <c r="AZ342" s="12"/>
      <c r="BA342" s="14">
        <f t="shared" si="335"/>
        <v>53.3</v>
      </c>
      <c r="BB342" s="112">
        <f t="shared" si="329"/>
        <v>0</v>
      </c>
      <c r="BC342" s="112">
        <f t="shared" si="330"/>
        <v>0</v>
      </c>
      <c r="BD342" s="12"/>
      <c r="BE342" s="111">
        <f t="shared" si="331"/>
        <v>0</v>
      </c>
      <c r="BF342" s="12"/>
    </row>
    <row r="343" spans="1:58">
      <c r="A343">
        <f t="shared" si="284"/>
        <v>5</v>
      </c>
      <c r="B343" s="106">
        <v>0.23611111111111099</v>
      </c>
      <c r="C343" s="6">
        <f t="shared" si="285"/>
        <v>5.6666666666666643</v>
      </c>
      <c r="D343" s="7">
        <f t="shared" si="332"/>
        <v>16</v>
      </c>
      <c r="E343" s="7">
        <f t="shared" si="333"/>
        <v>9</v>
      </c>
      <c r="F343" s="7">
        <f t="shared" si="334"/>
        <v>2022</v>
      </c>
      <c r="G343" s="12"/>
      <c r="H343" s="101">
        <f t="shared" si="286"/>
        <v>53.217197109481894</v>
      </c>
      <c r="I343" s="102">
        <f t="shared" si="287"/>
        <v>53.229825284050087</v>
      </c>
      <c r="J343" s="101">
        <f t="shared" si="288"/>
        <v>66.051607685957819</v>
      </c>
      <c r="K343" s="101">
        <f t="shared" si="289"/>
        <v>225.89464136536378</v>
      </c>
      <c r="L343" s="11">
        <f t="shared" si="290"/>
        <v>2459838.736111111</v>
      </c>
      <c r="M343" s="108">
        <f t="shared" si="291"/>
        <v>0.22707011940071206</v>
      </c>
      <c r="N343" s="11">
        <f t="shared" si="292"/>
        <v>89.893126288428903</v>
      </c>
      <c r="O343" s="5">
        <f t="shared" si="293"/>
        <v>0.16630856221576096</v>
      </c>
      <c r="P343" s="11">
        <f t="shared" si="294"/>
        <v>17641.684028000192</v>
      </c>
      <c r="Q343" s="6">
        <f t="shared" si="295"/>
        <v>2.3137265073128956</v>
      </c>
      <c r="R343" s="13">
        <f t="shared" si="296"/>
        <v>4.3953752766710652</v>
      </c>
      <c r="S343" s="13">
        <f t="shared" si="297"/>
        <v>4.2709255895792557</v>
      </c>
      <c r="T343" s="13">
        <f t="shared" si="298"/>
        <v>0.24453205757851249</v>
      </c>
      <c r="U343" s="13">
        <f t="shared" si="299"/>
        <v>0.32850760160971576</v>
      </c>
      <c r="V343" s="13">
        <f t="shared" si="300"/>
        <v>-8.2973191215799993</v>
      </c>
      <c r="W343" s="8">
        <f t="shared" si="301"/>
        <v>400.06089387967381</v>
      </c>
      <c r="X343" s="13">
        <f t="shared" si="302"/>
        <v>1.1304768123180922</v>
      </c>
      <c r="Y343" s="11">
        <f t="shared" si="303"/>
        <v>64.77155018322955</v>
      </c>
      <c r="Z343" s="13">
        <f t="shared" si="304"/>
        <v>3.0907760528715085E-2</v>
      </c>
      <c r="AA343" s="13">
        <f t="shared" si="305"/>
        <v>0.42602495492850506</v>
      </c>
      <c r="AB343" s="13">
        <f t="shared" si="306"/>
        <v>0.90418347268201082</v>
      </c>
      <c r="AC343" s="13">
        <f t="shared" si="307"/>
        <v>3.0902839786411899E-2</v>
      </c>
      <c r="AD343" s="13">
        <f t="shared" si="308"/>
        <v>0.81729960924097877</v>
      </c>
      <c r="AE343" s="13">
        <f t="shared" si="309"/>
        <v>0.38797433744090443</v>
      </c>
      <c r="AF343" s="13">
        <f t="shared" si="310"/>
        <v>0.92167017608648449</v>
      </c>
      <c r="AG343" s="11">
        <f t="shared" si="311"/>
        <v>22.82851534557977</v>
      </c>
      <c r="AH343" s="13">
        <f t="shared" si="312"/>
        <v>4.1645870798770872</v>
      </c>
      <c r="AI343" s="11">
        <f t="shared" si="313"/>
        <v>27.424320090272595</v>
      </c>
      <c r="AJ343" s="6">
        <f t="shared" si="314"/>
        <v>0.91942108171855508</v>
      </c>
      <c r="AK343" s="13">
        <f t="shared" si="315"/>
        <v>53.759578481534575</v>
      </c>
      <c r="AL343" s="6">
        <f t="shared" si="316"/>
        <v>0.54238137205268211</v>
      </c>
      <c r="AM343" s="6">
        <f t="shared" si="317"/>
        <v>53.217197109481894</v>
      </c>
      <c r="AN343" s="11">
        <f t="shared" si="318"/>
        <v>175.16557564745199</v>
      </c>
      <c r="AO343" s="6">
        <f t="shared" si="319"/>
        <v>173.35941764191787</v>
      </c>
      <c r="AP343" s="6">
        <f t="shared" si="320"/>
        <v>108.57866486664415</v>
      </c>
      <c r="AQ343" s="8">
        <f t="shared" si="321"/>
        <v>71.274643351380817</v>
      </c>
      <c r="AR343" s="109">
        <f t="shared" si="322"/>
        <v>0.46057659044939964</v>
      </c>
      <c r="AS343" s="109">
        <f t="shared" si="323"/>
        <v>0.44641330242694838</v>
      </c>
      <c r="AT343" s="109">
        <f t="shared" si="324"/>
        <v>45.894641365363782</v>
      </c>
      <c r="AU343" s="10">
        <f t="shared" si="325"/>
        <v>397435.36309543595</v>
      </c>
      <c r="AV343" s="8">
        <f t="shared" si="326"/>
        <v>30.066028864824688</v>
      </c>
      <c r="AW343" s="12"/>
      <c r="AX343" s="110">
        <f t="shared" si="327"/>
        <v>225.9</v>
      </c>
      <c r="AY343" s="111">
        <f t="shared" si="328"/>
        <v>0</v>
      </c>
      <c r="AZ343" s="12"/>
      <c r="BA343" s="14">
        <f t="shared" si="335"/>
        <v>53.2</v>
      </c>
      <c r="BB343" s="112">
        <f t="shared" si="329"/>
        <v>0</v>
      </c>
      <c r="BC343" s="112">
        <f t="shared" si="330"/>
        <v>0</v>
      </c>
      <c r="BD343" s="12"/>
      <c r="BE343" s="111">
        <f t="shared" si="331"/>
        <v>0</v>
      </c>
      <c r="BF343" s="12"/>
    </row>
    <row r="344" spans="1:58">
      <c r="A344">
        <f t="shared" si="284"/>
        <v>5</v>
      </c>
      <c r="B344" s="106">
        <v>0.23680555555555599</v>
      </c>
      <c r="C344" s="6">
        <f t="shared" si="285"/>
        <v>5.6833333333333442</v>
      </c>
      <c r="D344" s="7">
        <f t="shared" si="332"/>
        <v>16</v>
      </c>
      <c r="E344" s="7">
        <f t="shared" si="333"/>
        <v>9</v>
      </c>
      <c r="F344" s="7">
        <f t="shared" si="334"/>
        <v>2022</v>
      </c>
      <c r="G344" s="12"/>
      <c r="H344" s="101">
        <f t="shared" si="286"/>
        <v>53.111609450473217</v>
      </c>
      <c r="I344" s="102">
        <f t="shared" si="287"/>
        <v>53.124286159494169</v>
      </c>
      <c r="J344" s="101">
        <f t="shared" si="288"/>
        <v>66.045166877015177</v>
      </c>
      <c r="K344" s="101">
        <f t="shared" si="289"/>
        <v>226.22743130489437</v>
      </c>
      <c r="L344" s="11">
        <f t="shared" si="290"/>
        <v>2459838.7368055554</v>
      </c>
      <c r="M344" s="108">
        <f t="shared" si="291"/>
        <v>0.2270701384135636</v>
      </c>
      <c r="N344" s="11">
        <f t="shared" si="292"/>
        <v>90.1438107509166</v>
      </c>
      <c r="O344" s="5">
        <f t="shared" si="293"/>
        <v>0.1663339796456853</v>
      </c>
      <c r="P344" s="11">
        <f t="shared" si="294"/>
        <v>17639.247081041824</v>
      </c>
      <c r="Q344" s="6">
        <f t="shared" si="295"/>
        <v>2.3138848594867563</v>
      </c>
      <c r="R344" s="13">
        <f t="shared" si="296"/>
        <v>4.3953872224827633</v>
      </c>
      <c r="S344" s="13">
        <f t="shared" si="297"/>
        <v>4.2710733456188876</v>
      </c>
      <c r="T344" s="13">
        <f t="shared" si="298"/>
        <v>0.24469240181856514</v>
      </c>
      <c r="U344" s="13">
        <f t="shared" si="299"/>
        <v>0.32865668684562388</v>
      </c>
      <c r="V344" s="13">
        <f t="shared" si="300"/>
        <v>-8.2974542894192105</v>
      </c>
      <c r="W344" s="8">
        <f t="shared" si="301"/>
        <v>400.02301085633343</v>
      </c>
      <c r="X344" s="13">
        <f t="shared" si="302"/>
        <v>1.1306247000880836</v>
      </c>
      <c r="Y344" s="11">
        <f t="shared" si="303"/>
        <v>64.780023528291665</v>
      </c>
      <c r="Z344" s="13">
        <f t="shared" si="304"/>
        <v>3.0920246717091329E-2</v>
      </c>
      <c r="AA344" s="13">
        <f t="shared" si="305"/>
        <v>0.42589106814725058</v>
      </c>
      <c r="AB344" s="13">
        <f t="shared" si="306"/>
        <v>0.90424611752616435</v>
      </c>
      <c r="AC344" s="13">
        <f t="shared" si="307"/>
        <v>3.0915320008890298E-2</v>
      </c>
      <c r="AD344" s="13">
        <f t="shared" si="308"/>
        <v>0.81735212228468646</v>
      </c>
      <c r="AE344" s="13">
        <f t="shared" si="309"/>
        <v>0.3880107038073986</v>
      </c>
      <c r="AF344" s="13">
        <f t="shared" si="310"/>
        <v>0.92165486692735865</v>
      </c>
      <c r="AG344" s="11">
        <f t="shared" si="311"/>
        <v>22.830776085565883</v>
      </c>
      <c r="AH344" s="13">
        <f t="shared" si="312"/>
        <v>4.165179724884049</v>
      </c>
      <c r="AI344" s="11">
        <f t="shared" si="313"/>
        <v>27.666114877655865</v>
      </c>
      <c r="AJ344" s="6">
        <f t="shared" si="314"/>
        <v>0.91941468003220672</v>
      </c>
      <c r="AK344" s="13">
        <f t="shared" si="315"/>
        <v>53.655332514077898</v>
      </c>
      <c r="AL344" s="6">
        <f t="shared" si="316"/>
        <v>0.54372306360468015</v>
      </c>
      <c r="AM344" s="6">
        <f t="shared" si="317"/>
        <v>53.111609450473217</v>
      </c>
      <c r="AN344" s="11">
        <f t="shared" si="318"/>
        <v>175.16626012474808</v>
      </c>
      <c r="AO344" s="6">
        <f t="shared" si="319"/>
        <v>173.36009461784528</v>
      </c>
      <c r="AP344" s="6">
        <f t="shared" si="320"/>
        <v>108.57086520898868</v>
      </c>
      <c r="AQ344" s="8">
        <f t="shared" si="321"/>
        <v>71.282436298628767</v>
      </c>
      <c r="AR344" s="109">
        <f t="shared" si="322"/>
        <v>0.46431833651722759</v>
      </c>
      <c r="AS344" s="109">
        <f t="shared" si="323"/>
        <v>0.44483874114400451</v>
      </c>
      <c r="AT344" s="109">
        <f t="shared" si="324"/>
        <v>46.227431304894367</v>
      </c>
      <c r="AU344" s="10">
        <f t="shared" si="325"/>
        <v>397438.17980790487</v>
      </c>
      <c r="AV344" s="8">
        <f t="shared" si="326"/>
        <v>30.065815792592772</v>
      </c>
      <c r="AW344" s="12"/>
      <c r="AX344" s="110">
        <f t="shared" si="327"/>
        <v>226.2</v>
      </c>
      <c r="AY344" s="111">
        <f t="shared" si="328"/>
        <v>0</v>
      </c>
      <c r="AZ344" s="12"/>
      <c r="BA344" s="14">
        <f t="shared" si="335"/>
        <v>53.1</v>
      </c>
      <c r="BB344" s="112">
        <f t="shared" si="329"/>
        <v>0</v>
      </c>
      <c r="BC344" s="112">
        <f t="shared" si="330"/>
        <v>0</v>
      </c>
      <c r="BD344" s="12"/>
      <c r="BE344" s="111">
        <f t="shared" si="331"/>
        <v>0</v>
      </c>
      <c r="BF344" s="12"/>
    </row>
    <row r="345" spans="1:58">
      <c r="A345">
        <f t="shared" si="284"/>
        <v>5</v>
      </c>
      <c r="B345" s="106">
        <v>0.23749999999999999</v>
      </c>
      <c r="C345" s="6">
        <f t="shared" si="285"/>
        <v>5.6999999999999993</v>
      </c>
      <c r="D345" s="7">
        <f t="shared" si="332"/>
        <v>16</v>
      </c>
      <c r="E345" s="7">
        <f t="shared" si="333"/>
        <v>9</v>
      </c>
      <c r="F345" s="7">
        <f t="shared" si="334"/>
        <v>2022</v>
      </c>
      <c r="G345" s="12"/>
      <c r="H345" s="101">
        <f t="shared" si="286"/>
        <v>53.005420692428672</v>
      </c>
      <c r="I345" s="102">
        <f t="shared" si="287"/>
        <v>53.018146345970926</v>
      </c>
      <c r="J345" s="101">
        <f t="shared" si="288"/>
        <v>66.038725870399801</v>
      </c>
      <c r="K345" s="101">
        <f t="shared" si="289"/>
        <v>226.55885679088738</v>
      </c>
      <c r="L345" s="11">
        <f t="shared" si="290"/>
        <v>2459838.7374999998</v>
      </c>
      <c r="M345" s="108">
        <f t="shared" si="291"/>
        <v>0.22707015742641515</v>
      </c>
      <c r="N345" s="11">
        <f t="shared" si="292"/>
        <v>90.394495213404298</v>
      </c>
      <c r="O345" s="5">
        <f t="shared" si="293"/>
        <v>0.16635939707560965</v>
      </c>
      <c r="P345" s="11">
        <f t="shared" si="294"/>
        <v>17636.809706497959</v>
      </c>
      <c r="Q345" s="6">
        <f t="shared" si="295"/>
        <v>2.3140432116602598</v>
      </c>
      <c r="R345" s="13">
        <f t="shared" si="296"/>
        <v>4.3953991682944391</v>
      </c>
      <c r="S345" s="13">
        <f t="shared" si="297"/>
        <v>4.2712211016588775</v>
      </c>
      <c r="T345" s="13">
        <f t="shared" si="298"/>
        <v>0.2448527460582606</v>
      </c>
      <c r="U345" s="13">
        <f t="shared" si="299"/>
        <v>0.32880576991197263</v>
      </c>
      <c r="V345" s="13">
        <f t="shared" si="300"/>
        <v>-8.2975894572594946</v>
      </c>
      <c r="W345" s="8">
        <f t="shared" si="301"/>
        <v>399.98512247031061</v>
      </c>
      <c r="X345" s="13">
        <f t="shared" si="302"/>
        <v>1.1307725857850819</v>
      </c>
      <c r="Y345" s="11">
        <f t="shared" si="303"/>
        <v>64.788496754580024</v>
      </c>
      <c r="Z345" s="13">
        <f t="shared" si="304"/>
        <v>3.0932732050964053E-2</v>
      </c>
      <c r="AA345" s="13">
        <f t="shared" si="305"/>
        <v>0.42575717397419605</v>
      </c>
      <c r="AB345" s="13">
        <f t="shared" si="306"/>
        <v>0.90430874154543228</v>
      </c>
      <c r="AC345" s="13">
        <f t="shared" si="307"/>
        <v>3.0927799372454105E-2</v>
      </c>
      <c r="AD345" s="13">
        <f t="shared" si="308"/>
        <v>0.81740461656312613</v>
      </c>
      <c r="AE345" s="13">
        <f t="shared" si="309"/>
        <v>0.38804706110315407</v>
      </c>
      <c r="AF345" s="13">
        <f t="shared" si="310"/>
        <v>0.92163955989812252</v>
      </c>
      <c r="AG345" s="11">
        <f t="shared" si="311"/>
        <v>22.833036299203719</v>
      </c>
      <c r="AH345" s="13">
        <f t="shared" si="312"/>
        <v>4.1657723808083613</v>
      </c>
      <c r="AI345" s="11">
        <f t="shared" si="313"/>
        <v>27.90790950127888</v>
      </c>
      <c r="AJ345" s="6">
        <f t="shared" si="314"/>
        <v>0.91940827955476523</v>
      </c>
      <c r="AK345" s="13">
        <f t="shared" si="315"/>
        <v>53.550491297093828</v>
      </c>
      <c r="AL345" s="6">
        <f t="shared" si="316"/>
        <v>0.54507060466515944</v>
      </c>
      <c r="AM345" s="6">
        <f t="shared" si="317"/>
        <v>53.005420692428672</v>
      </c>
      <c r="AN345" s="11">
        <f t="shared" si="318"/>
        <v>175.16694460204053</v>
      </c>
      <c r="AO345" s="6">
        <f t="shared" si="319"/>
        <v>173.36077159402154</v>
      </c>
      <c r="AP345" s="6">
        <f t="shared" si="320"/>
        <v>108.56306567411934</v>
      </c>
      <c r="AQ345" s="8">
        <f t="shared" si="321"/>
        <v>71.290229125915801</v>
      </c>
      <c r="AR345" s="109">
        <f t="shared" si="322"/>
        <v>0.46805181085363184</v>
      </c>
      <c r="AS345" s="109">
        <f t="shared" si="323"/>
        <v>0.44325168965556899</v>
      </c>
      <c r="AT345" s="109">
        <f t="shared" si="324"/>
        <v>46.558856790887376</v>
      </c>
      <c r="AU345" s="10">
        <f t="shared" si="325"/>
        <v>397440.99605603958</v>
      </c>
      <c r="AV345" s="8">
        <f t="shared" si="326"/>
        <v>30.065602758504909</v>
      </c>
      <c r="AW345" s="12"/>
      <c r="AX345" s="110">
        <f t="shared" si="327"/>
        <v>226.6</v>
      </c>
      <c r="AY345" s="111">
        <f t="shared" si="328"/>
        <v>0</v>
      </c>
      <c r="AZ345" s="12"/>
      <c r="BA345" s="14">
        <f t="shared" si="335"/>
        <v>53</v>
      </c>
      <c r="BB345" s="112">
        <f t="shared" si="329"/>
        <v>0</v>
      </c>
      <c r="BC345" s="112">
        <f t="shared" si="330"/>
        <v>0</v>
      </c>
      <c r="BD345" s="12"/>
      <c r="BE345" s="111">
        <f t="shared" si="331"/>
        <v>0</v>
      </c>
      <c r="BF345" s="12"/>
    </row>
    <row r="346" spans="1:58">
      <c r="A346">
        <f t="shared" si="284"/>
        <v>5</v>
      </c>
      <c r="B346" s="106">
        <v>0.23819444444444399</v>
      </c>
      <c r="C346" s="6">
        <f t="shared" si="285"/>
        <v>5.7166666666666561</v>
      </c>
      <c r="D346" s="7">
        <f t="shared" si="332"/>
        <v>16</v>
      </c>
      <c r="E346" s="7">
        <f t="shared" si="333"/>
        <v>9</v>
      </c>
      <c r="F346" s="7">
        <f t="shared" si="334"/>
        <v>2022</v>
      </c>
      <c r="G346" s="12"/>
      <c r="H346" s="101">
        <f t="shared" si="286"/>
        <v>52.898636953496478</v>
      </c>
      <c r="I346" s="102">
        <f t="shared" si="287"/>
        <v>52.911411961968838</v>
      </c>
      <c r="J346" s="101">
        <f t="shared" si="288"/>
        <v>66.032284666217123</v>
      </c>
      <c r="K346" s="101">
        <f t="shared" si="289"/>
        <v>226.88892256003732</v>
      </c>
      <c r="L346" s="11">
        <f t="shared" si="290"/>
        <v>2459838.7381944442</v>
      </c>
      <c r="M346" s="108">
        <f t="shared" si="291"/>
        <v>0.22707017643926672</v>
      </c>
      <c r="N346" s="11">
        <f t="shared" si="292"/>
        <v>90.645179675891995</v>
      </c>
      <c r="O346" s="5">
        <f t="shared" si="293"/>
        <v>0.16638481450559084</v>
      </c>
      <c r="P346" s="11">
        <f t="shared" si="294"/>
        <v>17634.371904458985</v>
      </c>
      <c r="Q346" s="6">
        <f t="shared" si="295"/>
        <v>2.3142015638341205</v>
      </c>
      <c r="R346" s="13">
        <f t="shared" si="296"/>
        <v>4.3954111141061594</v>
      </c>
      <c r="S346" s="13">
        <f t="shared" si="297"/>
        <v>4.2713688576988664</v>
      </c>
      <c r="T346" s="13">
        <f t="shared" si="298"/>
        <v>0.24501309029831322</v>
      </c>
      <c r="U346" s="13">
        <f t="shared" si="299"/>
        <v>0.32895485080985887</v>
      </c>
      <c r="V346" s="13">
        <f t="shared" si="300"/>
        <v>-8.2977246250994199</v>
      </c>
      <c r="W346" s="8">
        <f t="shared" si="301"/>
        <v>399.94722872300866</v>
      </c>
      <c r="X346" s="13">
        <f t="shared" si="302"/>
        <v>1.1309204694098827</v>
      </c>
      <c r="Y346" s="11">
        <f t="shared" si="303"/>
        <v>64.796969862140202</v>
      </c>
      <c r="Z346" s="13">
        <f t="shared" si="304"/>
        <v>3.0945216530179818E-2</v>
      </c>
      <c r="AA346" s="13">
        <f t="shared" si="305"/>
        <v>0.42562327241201431</v>
      </c>
      <c r="AB346" s="13">
        <f t="shared" si="306"/>
        <v>0.90437134473964031</v>
      </c>
      <c r="AC346" s="13">
        <f t="shared" si="307"/>
        <v>3.0940277876948995E-2</v>
      </c>
      <c r="AD346" s="13">
        <f t="shared" si="308"/>
        <v>0.81745709207619899</v>
      </c>
      <c r="AE346" s="13">
        <f t="shared" si="309"/>
        <v>0.38808340932795987</v>
      </c>
      <c r="AF346" s="13">
        <f t="shared" si="310"/>
        <v>0.92162425500004452</v>
      </c>
      <c r="AG346" s="11">
        <f t="shared" si="311"/>
        <v>22.835295986457449</v>
      </c>
      <c r="AH346" s="13">
        <f t="shared" si="312"/>
        <v>4.1663650476507126</v>
      </c>
      <c r="AI346" s="11">
        <f t="shared" si="313"/>
        <v>28.149703961131308</v>
      </c>
      <c r="AJ346" s="6">
        <f t="shared" si="314"/>
        <v>0.9194018802863394</v>
      </c>
      <c r="AK346" s="13">
        <f t="shared" si="315"/>
        <v>53.44506083580071</v>
      </c>
      <c r="AL346" s="6">
        <f t="shared" si="316"/>
        <v>0.54642388230423455</v>
      </c>
      <c r="AM346" s="6">
        <f t="shared" si="317"/>
        <v>52.898636953496478</v>
      </c>
      <c r="AN346" s="11">
        <f t="shared" si="318"/>
        <v>175.16762907933844</v>
      </c>
      <c r="AO346" s="6">
        <f t="shared" si="319"/>
        <v>173.36144857045576</v>
      </c>
      <c r="AP346" s="6">
        <f t="shared" si="320"/>
        <v>108.55526626200296</v>
      </c>
      <c r="AQ346" s="8">
        <f t="shared" si="321"/>
        <v>71.298021833275058</v>
      </c>
      <c r="AR346" s="109">
        <f t="shared" si="322"/>
        <v>0.47177694698467815</v>
      </c>
      <c r="AS346" s="109">
        <f t="shared" si="323"/>
        <v>0.44165217574771792</v>
      </c>
      <c r="AT346" s="109">
        <f t="shared" si="324"/>
        <v>46.888922560037315</v>
      </c>
      <c r="AU346" s="10">
        <f t="shared" si="325"/>
        <v>397443.81183976342</v>
      </c>
      <c r="AV346" s="8">
        <f t="shared" si="326"/>
        <v>30.065389762565356</v>
      </c>
      <c r="AW346" s="12"/>
      <c r="AX346" s="110">
        <f t="shared" si="327"/>
        <v>226.9</v>
      </c>
      <c r="AY346" s="111">
        <f t="shared" si="328"/>
        <v>0</v>
      </c>
      <c r="AZ346" s="12"/>
      <c r="BA346" s="14">
        <f t="shared" si="335"/>
        <v>52.9</v>
      </c>
      <c r="BB346" s="112">
        <f t="shared" si="329"/>
        <v>0</v>
      </c>
      <c r="BC346" s="112">
        <f t="shared" si="330"/>
        <v>0</v>
      </c>
      <c r="BD346" s="12"/>
      <c r="BE346" s="111">
        <f t="shared" si="331"/>
        <v>0</v>
      </c>
      <c r="BF346" s="12"/>
    </row>
    <row r="347" spans="1:58">
      <c r="A347">
        <f t="shared" si="284"/>
        <v>5</v>
      </c>
      <c r="B347" s="106">
        <v>0.23888888888888901</v>
      </c>
      <c r="C347" s="6">
        <f t="shared" si="285"/>
        <v>5.7333333333333361</v>
      </c>
      <c r="D347" s="7">
        <f t="shared" si="332"/>
        <v>16</v>
      </c>
      <c r="E347" s="7">
        <f t="shared" si="333"/>
        <v>9</v>
      </c>
      <c r="F347" s="7">
        <f t="shared" si="334"/>
        <v>2022</v>
      </c>
      <c r="G347" s="12"/>
      <c r="H347" s="101">
        <f t="shared" si="286"/>
        <v>52.79126424643912</v>
      </c>
      <c r="I347" s="102">
        <f t="shared" si="287"/>
        <v>52.804089020657926</v>
      </c>
      <c r="J347" s="101">
        <f t="shared" si="288"/>
        <v>66.025843260281306</v>
      </c>
      <c r="K347" s="101">
        <f t="shared" si="289"/>
        <v>227.21763371343445</v>
      </c>
      <c r="L347" s="11">
        <f t="shared" si="290"/>
        <v>2459838.7388888891</v>
      </c>
      <c r="M347" s="108">
        <f t="shared" si="291"/>
        <v>0.22707019545213103</v>
      </c>
      <c r="N347" s="11">
        <f t="shared" si="292"/>
        <v>90.895864306483418</v>
      </c>
      <c r="O347" s="5">
        <f t="shared" si="293"/>
        <v>0.16641023195256821</v>
      </c>
      <c r="P347" s="11">
        <f t="shared" si="294"/>
        <v>17631.933673405576</v>
      </c>
      <c r="Q347" s="6">
        <f t="shared" si="295"/>
        <v>2.3143599161140571</v>
      </c>
      <c r="R347" s="13">
        <f t="shared" si="296"/>
        <v>4.3954230599258493</v>
      </c>
      <c r="S347" s="13">
        <f t="shared" si="297"/>
        <v>4.2715166138377887</v>
      </c>
      <c r="T347" s="13">
        <f t="shared" si="298"/>
        <v>0.24517343464587035</v>
      </c>
      <c r="U347" s="13">
        <f t="shared" si="299"/>
        <v>0.32910392963937718</v>
      </c>
      <c r="V347" s="13">
        <f t="shared" si="300"/>
        <v>-8.2978597930297067</v>
      </c>
      <c r="W347" s="8">
        <f t="shared" si="301"/>
        <v>399.90932958992312</v>
      </c>
      <c r="X347" s="13">
        <f t="shared" si="302"/>
        <v>1.1310683510615529</v>
      </c>
      <c r="Y347" s="11">
        <f t="shared" si="303"/>
        <v>64.805442856648327</v>
      </c>
      <c r="Z347" s="13">
        <f t="shared" si="304"/>
        <v>3.0957700162871315E-2</v>
      </c>
      <c r="AA347" s="13">
        <f t="shared" si="305"/>
        <v>0.42548936337438914</v>
      </c>
      <c r="AB347" s="13">
        <f t="shared" si="306"/>
        <v>0.90443392715019588</v>
      </c>
      <c r="AC347" s="13">
        <f t="shared" si="307"/>
        <v>3.095275553050281E-2</v>
      </c>
      <c r="AD347" s="13">
        <f t="shared" si="308"/>
        <v>0.817509548858664</v>
      </c>
      <c r="AE347" s="13">
        <f t="shared" si="309"/>
        <v>0.38811974850574232</v>
      </c>
      <c r="AF347" s="13">
        <f t="shared" si="310"/>
        <v>0.92160895222422801</v>
      </c>
      <c r="AG347" s="11">
        <f t="shared" si="311"/>
        <v>22.837555148791854</v>
      </c>
      <c r="AH347" s="13">
        <f t="shared" si="312"/>
        <v>4.166957725805652</v>
      </c>
      <c r="AI347" s="11">
        <f t="shared" si="313"/>
        <v>28.391498419398637</v>
      </c>
      <c r="AJ347" s="6">
        <f t="shared" si="314"/>
        <v>0.91939548222278367</v>
      </c>
      <c r="AK347" s="13">
        <f t="shared" si="315"/>
        <v>53.339047031466222</v>
      </c>
      <c r="AL347" s="6">
        <f t="shared" si="316"/>
        <v>0.54778278502710132</v>
      </c>
      <c r="AM347" s="6">
        <f t="shared" si="317"/>
        <v>52.79126424643912</v>
      </c>
      <c r="AN347" s="11">
        <f t="shared" si="318"/>
        <v>175.16831355709292</v>
      </c>
      <c r="AO347" s="6">
        <f t="shared" si="319"/>
        <v>173.36212554759402</v>
      </c>
      <c r="AP347" s="6">
        <f t="shared" si="320"/>
        <v>108.54746696741051</v>
      </c>
      <c r="AQ347" s="8">
        <f t="shared" si="321"/>
        <v>71.305814425931061</v>
      </c>
      <c r="AR347" s="109">
        <f t="shared" si="322"/>
        <v>0.47549368107551004</v>
      </c>
      <c r="AS347" s="109">
        <f t="shared" si="323"/>
        <v>0.44004022634320666</v>
      </c>
      <c r="AT347" s="109">
        <f t="shared" si="324"/>
        <v>47.217633713434452</v>
      </c>
      <c r="AU347" s="10">
        <f t="shared" si="325"/>
        <v>397446.6271608721</v>
      </c>
      <c r="AV347" s="8">
        <f t="shared" si="326"/>
        <v>30.065176804636693</v>
      </c>
      <c r="AW347" s="12"/>
      <c r="AX347" s="110">
        <f t="shared" si="327"/>
        <v>227.2</v>
      </c>
      <c r="AY347" s="111">
        <f t="shared" si="328"/>
        <v>0</v>
      </c>
      <c r="AZ347" s="12"/>
      <c r="BA347" s="14">
        <f t="shared" si="335"/>
        <v>52.8</v>
      </c>
      <c r="BB347" s="112">
        <f t="shared" si="329"/>
        <v>0</v>
      </c>
      <c r="BC347" s="112">
        <f t="shared" si="330"/>
        <v>0</v>
      </c>
      <c r="BD347" s="12"/>
      <c r="BE347" s="111">
        <f t="shared" si="331"/>
        <v>0</v>
      </c>
      <c r="BF347" s="12"/>
    </row>
    <row r="348" spans="1:58">
      <c r="A348">
        <f t="shared" si="284"/>
        <v>5</v>
      </c>
      <c r="B348" s="106">
        <v>0.23958333333333301</v>
      </c>
      <c r="C348" s="6">
        <f t="shared" si="285"/>
        <v>5.749999999999992</v>
      </c>
      <c r="D348" s="7">
        <f t="shared" si="332"/>
        <v>16</v>
      </c>
      <c r="E348" s="7">
        <f t="shared" si="333"/>
        <v>9</v>
      </c>
      <c r="F348" s="7">
        <f t="shared" si="334"/>
        <v>2022</v>
      </c>
      <c r="G348" s="12"/>
      <c r="H348" s="101">
        <f t="shared" si="286"/>
        <v>52.683308766844014</v>
      </c>
      <c r="I348" s="102">
        <f t="shared" si="287"/>
        <v>52.696183717966896</v>
      </c>
      <c r="J348" s="101">
        <f t="shared" si="288"/>
        <v>66.019401661333632</v>
      </c>
      <c r="K348" s="101">
        <f t="shared" si="289"/>
        <v>227.54499483029161</v>
      </c>
      <c r="L348" s="11">
        <f t="shared" si="290"/>
        <v>2459838.7395833335</v>
      </c>
      <c r="M348" s="108">
        <f t="shared" si="291"/>
        <v>0.22707021446498257</v>
      </c>
      <c r="N348" s="11">
        <f t="shared" si="292"/>
        <v>91.146548768505454</v>
      </c>
      <c r="O348" s="5">
        <f t="shared" si="293"/>
        <v>0.16643564938249256</v>
      </c>
      <c r="P348" s="11">
        <f t="shared" si="294"/>
        <v>17629.495016712055</v>
      </c>
      <c r="Q348" s="6">
        <f t="shared" si="295"/>
        <v>2.3145182682879182</v>
      </c>
      <c r="R348" s="13">
        <f t="shared" si="296"/>
        <v>4.3954350057375473</v>
      </c>
      <c r="S348" s="13">
        <f t="shared" si="297"/>
        <v>4.2716643698777776</v>
      </c>
      <c r="T348" s="13">
        <f t="shared" si="298"/>
        <v>0.24533377888592298</v>
      </c>
      <c r="U348" s="13">
        <f t="shared" si="299"/>
        <v>0.32925300620107473</v>
      </c>
      <c r="V348" s="13">
        <f t="shared" si="300"/>
        <v>-8.297994960869632</v>
      </c>
      <c r="W348" s="8">
        <f t="shared" si="301"/>
        <v>399.8714251226645</v>
      </c>
      <c r="X348" s="13">
        <f t="shared" si="302"/>
        <v>1.1312162305425144</v>
      </c>
      <c r="Y348" s="11">
        <f t="shared" si="303"/>
        <v>64.813915726784003</v>
      </c>
      <c r="Z348" s="13">
        <f t="shared" si="304"/>
        <v>3.0970182932087666E-2</v>
      </c>
      <c r="AA348" s="13">
        <f t="shared" si="305"/>
        <v>0.42535544704362416</v>
      </c>
      <c r="AB348" s="13">
        <f t="shared" si="306"/>
        <v>0.90449648869297661</v>
      </c>
      <c r="AC348" s="13">
        <f t="shared" si="307"/>
        <v>3.0965232316171837E-2</v>
      </c>
      <c r="AD348" s="13">
        <f t="shared" si="308"/>
        <v>0.81756198684007741</v>
      </c>
      <c r="AE348" s="13">
        <f t="shared" si="309"/>
        <v>0.3881560785874974</v>
      </c>
      <c r="AF348" s="13">
        <f t="shared" si="310"/>
        <v>0.92159365159248818</v>
      </c>
      <c r="AG348" s="11">
        <f t="shared" si="311"/>
        <v>22.839813783137693</v>
      </c>
      <c r="AH348" s="13">
        <f t="shared" si="312"/>
        <v>4.1675504144788649</v>
      </c>
      <c r="AI348" s="11">
        <f t="shared" si="313"/>
        <v>28.633292551322484</v>
      </c>
      <c r="AJ348" s="6">
        <f t="shared" si="314"/>
        <v>0.91938908537279673</v>
      </c>
      <c r="AK348" s="13">
        <f t="shared" si="315"/>
        <v>53.23245596597539</v>
      </c>
      <c r="AL348" s="6">
        <f t="shared" si="316"/>
        <v>0.54914719913137278</v>
      </c>
      <c r="AM348" s="6">
        <f t="shared" si="317"/>
        <v>52.683308766844014</v>
      </c>
      <c r="AN348" s="11">
        <f t="shared" si="318"/>
        <v>175.16899803438901</v>
      </c>
      <c r="AO348" s="6">
        <f t="shared" si="319"/>
        <v>173.36280252453139</v>
      </c>
      <c r="AP348" s="6">
        <f t="shared" si="320"/>
        <v>108.5396678007652</v>
      </c>
      <c r="AQ348" s="8">
        <f t="shared" si="321"/>
        <v>71.313606893469554</v>
      </c>
      <c r="AR348" s="109">
        <f t="shared" si="322"/>
        <v>0.4792019419589516</v>
      </c>
      <c r="AS348" s="109">
        <f t="shared" si="323"/>
        <v>0.43841587183652475</v>
      </c>
      <c r="AT348" s="109">
        <f t="shared" si="324"/>
        <v>47.544994830291614</v>
      </c>
      <c r="AU348" s="10">
        <f t="shared" si="325"/>
        <v>397449.4420155093</v>
      </c>
      <c r="AV348" s="8">
        <f t="shared" si="326"/>
        <v>30.064963885009092</v>
      </c>
      <c r="AW348" s="12"/>
      <c r="AX348" s="110">
        <f t="shared" si="327"/>
        <v>227.5</v>
      </c>
      <c r="AY348" s="111">
        <f t="shared" si="328"/>
        <v>0</v>
      </c>
      <c r="AZ348" s="12"/>
      <c r="BA348" s="14">
        <f t="shared" si="335"/>
        <v>52.7</v>
      </c>
      <c r="BB348" s="112">
        <f t="shared" si="329"/>
        <v>0</v>
      </c>
      <c r="BC348" s="112">
        <f t="shared" si="330"/>
        <v>0</v>
      </c>
      <c r="BD348" s="12"/>
      <c r="BE348" s="111">
        <f t="shared" si="331"/>
        <v>0</v>
      </c>
      <c r="BF348" s="12"/>
    </row>
    <row r="349" spans="1:58">
      <c r="A349">
        <f t="shared" si="284"/>
        <v>5</v>
      </c>
      <c r="B349" s="106">
        <v>0.24027777777777801</v>
      </c>
      <c r="C349" s="6">
        <f t="shared" si="285"/>
        <v>5.7666666666666719</v>
      </c>
      <c r="D349" s="7">
        <f t="shared" si="332"/>
        <v>16</v>
      </c>
      <c r="E349" s="7">
        <f t="shared" si="333"/>
        <v>9</v>
      </c>
      <c r="F349" s="7">
        <f t="shared" si="334"/>
        <v>2022</v>
      </c>
      <c r="G349" s="12"/>
      <c r="H349" s="101">
        <f t="shared" si="286"/>
        <v>52.574776459784836</v>
      </c>
      <c r="I349" s="102">
        <f t="shared" si="287"/>
        <v>52.587701999445414</v>
      </c>
      <c r="J349" s="101">
        <f t="shared" si="288"/>
        <v>66.012959865143898</v>
      </c>
      <c r="K349" s="101">
        <f t="shared" si="289"/>
        <v>227.87101128839299</v>
      </c>
      <c r="L349" s="11">
        <f t="shared" si="290"/>
        <v>2459838.7402777779</v>
      </c>
      <c r="M349" s="108">
        <f t="shared" si="291"/>
        <v>0.22707023347783414</v>
      </c>
      <c r="N349" s="11">
        <f t="shared" si="292"/>
        <v>91.397233230993152</v>
      </c>
      <c r="O349" s="5">
        <f t="shared" si="293"/>
        <v>0.16646106681247375</v>
      </c>
      <c r="P349" s="11">
        <f t="shared" si="294"/>
        <v>17627.055932852054</v>
      </c>
      <c r="Q349" s="6">
        <f t="shared" si="295"/>
        <v>2.3146766204617788</v>
      </c>
      <c r="R349" s="13">
        <f t="shared" si="296"/>
        <v>4.3954469515492454</v>
      </c>
      <c r="S349" s="13">
        <f t="shared" si="297"/>
        <v>4.2718121259177675</v>
      </c>
      <c r="T349" s="13">
        <f t="shared" si="298"/>
        <v>0.2454941231259756</v>
      </c>
      <c r="U349" s="13">
        <f t="shared" si="299"/>
        <v>0.32940208059537024</v>
      </c>
      <c r="V349" s="13">
        <f t="shared" si="300"/>
        <v>-8.298130128709559</v>
      </c>
      <c r="W349" s="8">
        <f t="shared" si="301"/>
        <v>399.83351529684973</v>
      </c>
      <c r="X349" s="13">
        <f t="shared" si="302"/>
        <v>1.1313641079528713</v>
      </c>
      <c r="Y349" s="11">
        <f t="shared" si="303"/>
        <v>64.822388478282775</v>
      </c>
      <c r="Z349" s="13">
        <f t="shared" si="304"/>
        <v>3.0982664845990177E-2</v>
      </c>
      <c r="AA349" s="13">
        <f t="shared" si="305"/>
        <v>0.42522152333247054</v>
      </c>
      <c r="AB349" s="13">
        <f t="shared" si="306"/>
        <v>0.90455902940984445</v>
      </c>
      <c r="AC349" s="13">
        <f t="shared" si="307"/>
        <v>3.0977708242112521E-2</v>
      </c>
      <c r="AD349" s="13">
        <f t="shared" si="308"/>
        <v>0.81761440605560387</v>
      </c>
      <c r="AE349" s="13">
        <f t="shared" si="309"/>
        <v>0.38819239959735857</v>
      </c>
      <c r="AF349" s="13">
        <f t="shared" si="310"/>
        <v>0.92157835309584213</v>
      </c>
      <c r="AG349" s="11">
        <f t="shared" si="311"/>
        <v>22.842071890972594</v>
      </c>
      <c r="AH349" s="13">
        <f t="shared" si="312"/>
        <v>4.1681431140690872</v>
      </c>
      <c r="AI349" s="11">
        <f t="shared" si="313"/>
        <v>28.875086519956845</v>
      </c>
      <c r="AJ349" s="6">
        <f t="shared" si="314"/>
        <v>0.91938268973222104</v>
      </c>
      <c r="AK349" s="13">
        <f t="shared" si="315"/>
        <v>53.12529347397993</v>
      </c>
      <c r="AL349" s="6">
        <f t="shared" si="316"/>
        <v>0.55051701419509669</v>
      </c>
      <c r="AM349" s="6">
        <f t="shared" si="317"/>
        <v>52.574776459784836</v>
      </c>
      <c r="AN349" s="11">
        <f t="shared" si="318"/>
        <v>175.16968251168328</v>
      </c>
      <c r="AO349" s="6">
        <f t="shared" si="319"/>
        <v>173.36347950171947</v>
      </c>
      <c r="AP349" s="6">
        <f t="shared" si="320"/>
        <v>108.53186875678411</v>
      </c>
      <c r="AQ349" s="8">
        <f t="shared" si="321"/>
        <v>71.321399241168933</v>
      </c>
      <c r="AR349" s="109">
        <f t="shared" si="322"/>
        <v>0.48290166612010338</v>
      </c>
      <c r="AS349" s="109">
        <f t="shared" si="323"/>
        <v>0.43677913959526576</v>
      </c>
      <c r="AT349" s="109">
        <f t="shared" si="324"/>
        <v>47.871011288392992</v>
      </c>
      <c r="AU349" s="10">
        <f t="shared" si="325"/>
        <v>397452.25640547596</v>
      </c>
      <c r="AV349" s="8">
        <f t="shared" si="326"/>
        <v>30.06475100354475</v>
      </c>
      <c r="AW349" s="12"/>
      <c r="AX349" s="110">
        <f t="shared" si="327"/>
        <v>227.9</v>
      </c>
      <c r="AY349" s="111">
        <f t="shared" si="328"/>
        <v>0</v>
      </c>
      <c r="AZ349" s="12"/>
      <c r="BA349" s="14">
        <f t="shared" si="335"/>
        <v>52.6</v>
      </c>
      <c r="BB349" s="112">
        <f t="shared" si="329"/>
        <v>0</v>
      </c>
      <c r="BC349" s="112">
        <f t="shared" si="330"/>
        <v>0</v>
      </c>
      <c r="BD349" s="12"/>
      <c r="BE349" s="111">
        <f t="shared" si="331"/>
        <v>0</v>
      </c>
      <c r="BF349" s="12"/>
    </row>
    <row r="350" spans="1:58">
      <c r="A350">
        <f t="shared" si="284"/>
        <v>5</v>
      </c>
      <c r="B350" s="106">
        <v>0.240972222222222</v>
      </c>
      <c r="C350" s="6">
        <f t="shared" si="285"/>
        <v>5.7833333333333279</v>
      </c>
      <c r="D350" s="7">
        <f t="shared" si="332"/>
        <v>16</v>
      </c>
      <c r="E350" s="7">
        <f t="shared" si="333"/>
        <v>9</v>
      </c>
      <c r="F350" s="7">
        <f t="shared" si="334"/>
        <v>2022</v>
      </c>
      <c r="G350" s="12"/>
      <c r="H350" s="101">
        <f t="shared" si="286"/>
        <v>52.465673308238735</v>
      </c>
      <c r="I350" s="102">
        <f t="shared" si="287"/>
        <v>52.478649848547924</v>
      </c>
      <c r="J350" s="101">
        <f t="shared" si="288"/>
        <v>66.006517871857142</v>
      </c>
      <c r="K350" s="101">
        <f t="shared" si="289"/>
        <v>228.19568837322555</v>
      </c>
      <c r="L350" s="11">
        <f t="shared" si="290"/>
        <v>2459838.7409722223</v>
      </c>
      <c r="M350" s="108">
        <f t="shared" si="291"/>
        <v>0.22707025249068569</v>
      </c>
      <c r="N350" s="11">
        <f t="shared" si="292"/>
        <v>91.647917693480849</v>
      </c>
      <c r="O350" s="5">
        <f t="shared" si="293"/>
        <v>0.16648648424239809</v>
      </c>
      <c r="P350" s="11">
        <f t="shared" si="294"/>
        <v>17624.616421937775</v>
      </c>
      <c r="Q350" s="6">
        <f t="shared" si="295"/>
        <v>2.3148349726352824</v>
      </c>
      <c r="R350" s="13">
        <f t="shared" si="296"/>
        <v>4.3954588973609434</v>
      </c>
      <c r="S350" s="13">
        <f t="shared" si="297"/>
        <v>4.2719598819573994</v>
      </c>
      <c r="T350" s="13">
        <f t="shared" si="298"/>
        <v>0.24565446736602825</v>
      </c>
      <c r="U350" s="13">
        <f t="shared" si="299"/>
        <v>0.32955115282274983</v>
      </c>
      <c r="V350" s="13">
        <f t="shared" si="300"/>
        <v>-8.2982652965487702</v>
      </c>
      <c r="W350" s="8">
        <f t="shared" si="301"/>
        <v>399.79560011363782</v>
      </c>
      <c r="X350" s="13">
        <f t="shared" si="302"/>
        <v>1.1315119832924536</v>
      </c>
      <c r="Y350" s="11">
        <f t="shared" si="303"/>
        <v>64.830861111134908</v>
      </c>
      <c r="Z350" s="13">
        <f t="shared" si="304"/>
        <v>3.0995145904372457E-2</v>
      </c>
      <c r="AA350" s="13">
        <f t="shared" si="305"/>
        <v>0.42508759224447462</v>
      </c>
      <c r="AB350" s="13">
        <f t="shared" si="306"/>
        <v>0.90462154930021677</v>
      </c>
      <c r="AC350" s="13">
        <f t="shared" si="307"/>
        <v>3.0990183308117623E-2</v>
      </c>
      <c r="AD350" s="13">
        <f t="shared" si="308"/>
        <v>0.81766680650479129</v>
      </c>
      <c r="AE350" s="13">
        <f t="shared" si="309"/>
        <v>0.38822871153490396</v>
      </c>
      <c r="AF350" s="13">
        <f t="shared" si="310"/>
        <v>0.92156305673564642</v>
      </c>
      <c r="AG350" s="11">
        <f t="shared" si="311"/>
        <v>22.844329472247615</v>
      </c>
      <c r="AH350" s="13">
        <f t="shared" si="312"/>
        <v>4.1687358245731083</v>
      </c>
      <c r="AI350" s="11">
        <f t="shared" si="313"/>
        <v>29.116880324884221</v>
      </c>
      <c r="AJ350" s="6">
        <f t="shared" si="314"/>
        <v>0.91937629530119924</v>
      </c>
      <c r="AK350" s="13">
        <f t="shared" si="315"/>
        <v>53.017565427667556</v>
      </c>
      <c r="AL350" s="6">
        <f t="shared" si="316"/>
        <v>0.55189211942881777</v>
      </c>
      <c r="AM350" s="6">
        <f t="shared" si="317"/>
        <v>52.465673308238735</v>
      </c>
      <c r="AN350" s="11">
        <f t="shared" si="318"/>
        <v>175.17036698897755</v>
      </c>
      <c r="AO350" s="6">
        <f t="shared" si="319"/>
        <v>173.36415647915999</v>
      </c>
      <c r="AP350" s="6">
        <f t="shared" si="320"/>
        <v>108.524069835482</v>
      </c>
      <c r="AQ350" s="8">
        <f t="shared" si="321"/>
        <v>71.329191469014418</v>
      </c>
      <c r="AR350" s="109">
        <f t="shared" si="322"/>
        <v>0.48659278768073666</v>
      </c>
      <c r="AS350" s="109">
        <f t="shared" si="323"/>
        <v>0.43513005829313989</v>
      </c>
      <c r="AT350" s="109">
        <f t="shared" si="324"/>
        <v>48.195688373225551</v>
      </c>
      <c r="AU350" s="10">
        <f t="shared" si="325"/>
        <v>397455.07033068093</v>
      </c>
      <c r="AV350" s="8">
        <f t="shared" si="326"/>
        <v>30.064538160249008</v>
      </c>
      <c r="AW350" s="12"/>
      <c r="AX350" s="110">
        <f t="shared" si="327"/>
        <v>228.2</v>
      </c>
      <c r="AY350" s="111">
        <f t="shared" si="328"/>
        <v>0</v>
      </c>
      <c r="AZ350" s="12"/>
      <c r="BA350" s="14">
        <f t="shared" si="335"/>
        <v>52.5</v>
      </c>
      <c r="BB350" s="112">
        <f t="shared" si="329"/>
        <v>0</v>
      </c>
      <c r="BC350" s="112">
        <f t="shared" si="330"/>
        <v>0</v>
      </c>
      <c r="BD350" s="12"/>
      <c r="BE350" s="111">
        <f t="shared" si="331"/>
        <v>0</v>
      </c>
      <c r="BF350" s="12"/>
    </row>
    <row r="351" spans="1:58">
      <c r="A351">
        <f t="shared" si="284"/>
        <v>5</v>
      </c>
      <c r="B351" s="106">
        <v>0.241666666666667</v>
      </c>
      <c r="C351" s="6">
        <f t="shared" si="285"/>
        <v>5.8000000000000078</v>
      </c>
      <c r="D351" s="7">
        <f t="shared" si="332"/>
        <v>16</v>
      </c>
      <c r="E351" s="7">
        <f t="shared" si="333"/>
        <v>9</v>
      </c>
      <c r="F351" s="7">
        <f t="shared" si="334"/>
        <v>2022</v>
      </c>
      <c r="G351" s="12"/>
      <c r="H351" s="101">
        <f t="shared" si="286"/>
        <v>52.356005260115708</v>
      </c>
      <c r="I351" s="102">
        <f t="shared" si="287"/>
        <v>52.369033213696937</v>
      </c>
      <c r="J351" s="101">
        <f t="shared" si="288"/>
        <v>66.00007568157011</v>
      </c>
      <c r="K351" s="101">
        <f t="shared" si="289"/>
        <v>228.51903149669027</v>
      </c>
      <c r="L351" s="11">
        <f t="shared" si="290"/>
        <v>2459838.7416666667</v>
      </c>
      <c r="M351" s="108">
        <f t="shared" si="291"/>
        <v>0.22707027150353723</v>
      </c>
      <c r="N351" s="11">
        <f t="shared" si="292"/>
        <v>91.898602155968547</v>
      </c>
      <c r="O351" s="5">
        <f t="shared" si="293"/>
        <v>0.16651190167232244</v>
      </c>
      <c r="P351" s="11">
        <f t="shared" si="294"/>
        <v>17622.176484071453</v>
      </c>
      <c r="Q351" s="6">
        <f t="shared" si="295"/>
        <v>2.3149933248087859</v>
      </c>
      <c r="R351" s="13">
        <f t="shared" si="296"/>
        <v>4.3954708431726193</v>
      </c>
      <c r="S351" s="13">
        <f t="shared" si="297"/>
        <v>4.2721076379970313</v>
      </c>
      <c r="T351" s="13">
        <f t="shared" si="298"/>
        <v>0.24581481160572372</v>
      </c>
      <c r="U351" s="13">
        <f t="shared" si="299"/>
        <v>0.32970022288329237</v>
      </c>
      <c r="V351" s="13">
        <f t="shared" si="300"/>
        <v>-8.2984004643883384</v>
      </c>
      <c r="W351" s="8">
        <f t="shared" si="301"/>
        <v>399.75767957365576</v>
      </c>
      <c r="X351" s="13">
        <f t="shared" si="302"/>
        <v>1.1316598565621141</v>
      </c>
      <c r="Y351" s="11">
        <f t="shared" si="303"/>
        <v>64.839333625389258</v>
      </c>
      <c r="Z351" s="13">
        <f t="shared" si="304"/>
        <v>3.1007626106990947E-2</v>
      </c>
      <c r="AA351" s="13">
        <f t="shared" si="305"/>
        <v>0.42495365378225786</v>
      </c>
      <c r="AB351" s="13">
        <f t="shared" si="306"/>
        <v>0.904684048363948</v>
      </c>
      <c r="AC351" s="13">
        <f t="shared" si="307"/>
        <v>3.1002657513942742E-2</v>
      </c>
      <c r="AD351" s="13">
        <f t="shared" si="308"/>
        <v>0.81771918818760292</v>
      </c>
      <c r="AE351" s="13">
        <f t="shared" si="309"/>
        <v>0.38826501439985123</v>
      </c>
      <c r="AF351" s="13">
        <f t="shared" si="310"/>
        <v>0.92154776251319892</v>
      </c>
      <c r="AG351" s="11">
        <f t="shared" si="311"/>
        <v>22.846586526922479</v>
      </c>
      <c r="AH351" s="13">
        <f t="shared" si="312"/>
        <v>4.1693285459919096</v>
      </c>
      <c r="AI351" s="11">
        <f t="shared" si="313"/>
        <v>29.358673966089903</v>
      </c>
      <c r="AJ351" s="6">
        <f t="shared" si="314"/>
        <v>0.91936990207984404</v>
      </c>
      <c r="AK351" s="13">
        <f t="shared" si="315"/>
        <v>52.90927766471885</v>
      </c>
      <c r="AL351" s="6">
        <f t="shared" si="316"/>
        <v>0.55327240460314275</v>
      </c>
      <c r="AM351" s="6">
        <f t="shared" si="317"/>
        <v>52.356005260115708</v>
      </c>
      <c r="AN351" s="11">
        <f t="shared" si="318"/>
        <v>175.17105146627364</v>
      </c>
      <c r="AO351" s="6">
        <f t="shared" si="319"/>
        <v>173.36483345685485</v>
      </c>
      <c r="AP351" s="6">
        <f t="shared" si="320"/>
        <v>108.5162710368152</v>
      </c>
      <c r="AQ351" s="8">
        <f t="shared" si="321"/>
        <v>71.336983577049637</v>
      </c>
      <c r="AR351" s="109">
        <f t="shared" si="322"/>
        <v>0.49027524092223773</v>
      </c>
      <c r="AS351" s="109">
        <f t="shared" si="323"/>
        <v>0.43346865682103347</v>
      </c>
      <c r="AT351" s="109">
        <f t="shared" si="324"/>
        <v>48.519031496690275</v>
      </c>
      <c r="AU351" s="10">
        <f t="shared" si="325"/>
        <v>397457.88379104564</v>
      </c>
      <c r="AV351" s="8">
        <f t="shared" si="326"/>
        <v>30.064325355126254</v>
      </c>
      <c r="AW351" s="12"/>
      <c r="AX351" s="110">
        <f t="shared" si="327"/>
        <v>228.5</v>
      </c>
      <c r="AY351" s="111">
        <f t="shared" si="328"/>
        <v>0</v>
      </c>
      <c r="AZ351" s="12"/>
      <c r="BA351" s="14">
        <f t="shared" si="335"/>
        <v>52.4</v>
      </c>
      <c r="BB351" s="112">
        <f t="shared" si="329"/>
        <v>0</v>
      </c>
      <c r="BC351" s="112">
        <f t="shared" si="330"/>
        <v>0</v>
      </c>
      <c r="BD351" s="12"/>
      <c r="BE351" s="111">
        <f t="shared" si="331"/>
        <v>0</v>
      </c>
      <c r="BF351" s="12"/>
    </row>
    <row r="352" spans="1:58">
      <c r="A352">
        <f t="shared" si="284"/>
        <v>5</v>
      </c>
      <c r="B352" s="106">
        <v>0.242361111111111</v>
      </c>
      <c r="C352" s="6">
        <f t="shared" si="285"/>
        <v>5.8166666666666638</v>
      </c>
      <c r="D352" s="7">
        <f t="shared" si="332"/>
        <v>16</v>
      </c>
      <c r="E352" s="7">
        <f t="shared" si="333"/>
        <v>9</v>
      </c>
      <c r="F352" s="7">
        <f t="shared" si="334"/>
        <v>2022</v>
      </c>
      <c r="G352" s="12"/>
      <c r="H352" s="101">
        <f t="shared" si="286"/>
        <v>52.24577822806468</v>
      </c>
      <c r="I352" s="102">
        <f t="shared" si="287"/>
        <v>52.258858008089391</v>
      </c>
      <c r="J352" s="101">
        <f t="shared" si="288"/>
        <v>65.993633294374604</v>
      </c>
      <c r="K352" s="101">
        <f t="shared" si="289"/>
        <v>228.84104619210717</v>
      </c>
      <c r="L352" s="11">
        <f t="shared" si="290"/>
        <v>2459838.7423611111</v>
      </c>
      <c r="M352" s="108">
        <f t="shared" si="291"/>
        <v>0.2270702905163888</v>
      </c>
      <c r="N352" s="11">
        <f t="shared" si="292"/>
        <v>92.149286618456244</v>
      </c>
      <c r="O352" s="5">
        <f t="shared" si="293"/>
        <v>0.16653731910230363</v>
      </c>
      <c r="P352" s="11">
        <f t="shared" si="294"/>
        <v>17619.736119356556</v>
      </c>
      <c r="Q352" s="6">
        <f t="shared" si="295"/>
        <v>2.315151676982647</v>
      </c>
      <c r="R352" s="13">
        <f t="shared" si="296"/>
        <v>4.3954827889843395</v>
      </c>
      <c r="S352" s="13">
        <f t="shared" si="297"/>
        <v>4.2722553940373782</v>
      </c>
      <c r="T352" s="13">
        <f t="shared" si="298"/>
        <v>0.24597515584577637</v>
      </c>
      <c r="U352" s="13">
        <f t="shared" si="299"/>
        <v>0.32984929077815839</v>
      </c>
      <c r="V352" s="13">
        <f t="shared" si="300"/>
        <v>-8.2985356322289796</v>
      </c>
      <c r="W352" s="8">
        <f t="shared" si="301"/>
        <v>399.7197536776381</v>
      </c>
      <c r="X352" s="13">
        <f t="shared" si="302"/>
        <v>1.1318077277627114</v>
      </c>
      <c r="Y352" s="11">
        <f t="shared" si="303"/>
        <v>64.84780602109501</v>
      </c>
      <c r="Z352" s="13">
        <f t="shared" si="304"/>
        <v>3.1020105453694526E-2</v>
      </c>
      <c r="AA352" s="13">
        <f t="shared" si="305"/>
        <v>0.42481970794843488</v>
      </c>
      <c r="AB352" s="13">
        <f t="shared" si="306"/>
        <v>0.90474652660089205</v>
      </c>
      <c r="AC352" s="13">
        <f t="shared" si="307"/>
        <v>3.1015130859435889E-2</v>
      </c>
      <c r="AD352" s="13">
        <f t="shared" si="308"/>
        <v>0.81777155110396549</v>
      </c>
      <c r="AE352" s="13">
        <f t="shared" si="309"/>
        <v>0.38830130819200309</v>
      </c>
      <c r="AF352" s="13">
        <f t="shared" si="310"/>
        <v>0.92153247042976139</v>
      </c>
      <c r="AG352" s="11">
        <f t="shared" si="311"/>
        <v>22.848843054962213</v>
      </c>
      <c r="AH352" s="13">
        <f t="shared" si="312"/>
        <v>4.1699212783264228</v>
      </c>
      <c r="AI352" s="11">
        <f t="shared" si="313"/>
        <v>29.6004674435599</v>
      </c>
      <c r="AJ352" s="6">
        <f t="shared" si="314"/>
        <v>0.91936351006826555</v>
      </c>
      <c r="AK352" s="13">
        <f t="shared" si="315"/>
        <v>52.800435988119233</v>
      </c>
      <c r="AL352" s="6">
        <f t="shared" si="316"/>
        <v>0.55465776005455225</v>
      </c>
      <c r="AM352" s="6">
        <f t="shared" si="317"/>
        <v>52.24577822806468</v>
      </c>
      <c r="AN352" s="11">
        <f t="shared" si="318"/>
        <v>175.17173594356791</v>
      </c>
      <c r="AO352" s="6">
        <f t="shared" si="319"/>
        <v>173.3655104348004</v>
      </c>
      <c r="AP352" s="6">
        <f t="shared" si="320"/>
        <v>108.50847236073409</v>
      </c>
      <c r="AQ352" s="8">
        <f t="shared" si="321"/>
        <v>71.34477556532417</v>
      </c>
      <c r="AR352" s="109">
        <f t="shared" si="322"/>
        <v>0.49394896028060375</v>
      </c>
      <c r="AS352" s="109">
        <f t="shared" si="323"/>
        <v>0.43179496428917974</v>
      </c>
      <c r="AT352" s="109">
        <f t="shared" si="324"/>
        <v>48.841046192107171</v>
      </c>
      <c r="AU352" s="10">
        <f t="shared" si="325"/>
        <v>397460.6967864933</v>
      </c>
      <c r="AV352" s="8">
        <f t="shared" si="326"/>
        <v>30.064112588180741</v>
      </c>
      <c r="AW352" s="12"/>
      <c r="AX352" s="110">
        <f t="shared" si="327"/>
        <v>228.8</v>
      </c>
      <c r="AY352" s="111">
        <f t="shared" si="328"/>
        <v>0</v>
      </c>
      <c r="AZ352" s="12"/>
      <c r="BA352" s="14">
        <f t="shared" si="335"/>
        <v>52.3</v>
      </c>
      <c r="BB352" s="112">
        <f t="shared" si="329"/>
        <v>0</v>
      </c>
      <c r="BC352" s="112">
        <f t="shared" si="330"/>
        <v>0</v>
      </c>
      <c r="BD352" s="12"/>
      <c r="BE352" s="111">
        <f t="shared" si="331"/>
        <v>0</v>
      </c>
      <c r="BF352" s="12"/>
    </row>
    <row r="353" spans="1:58">
      <c r="A353">
        <f t="shared" si="284"/>
        <v>5</v>
      </c>
      <c r="B353" s="106">
        <v>0.243055555555556</v>
      </c>
      <c r="C353" s="6">
        <f t="shared" si="285"/>
        <v>5.8333333333333437</v>
      </c>
      <c r="D353" s="7">
        <f t="shared" si="332"/>
        <v>16</v>
      </c>
      <c r="E353" s="7">
        <f t="shared" si="333"/>
        <v>9</v>
      </c>
      <c r="F353" s="7">
        <f t="shared" si="334"/>
        <v>2022</v>
      </c>
      <c r="G353" s="12"/>
      <c r="H353" s="101">
        <f t="shared" si="286"/>
        <v>52.134998089294086</v>
      </c>
      <c r="I353" s="102">
        <f t="shared" si="287"/>
        <v>52.148130109517467</v>
      </c>
      <c r="J353" s="101">
        <f t="shared" si="288"/>
        <v>65.98719071041846</v>
      </c>
      <c r="K353" s="101">
        <f t="shared" si="289"/>
        <v>229.16173810928967</v>
      </c>
      <c r="L353" s="11">
        <f t="shared" si="290"/>
        <v>2459838.7430555555</v>
      </c>
      <c r="M353" s="108">
        <f t="shared" si="291"/>
        <v>0.22707030952924034</v>
      </c>
      <c r="N353" s="11">
        <f t="shared" si="292"/>
        <v>92.399971080478281</v>
      </c>
      <c r="O353" s="5">
        <f t="shared" si="293"/>
        <v>0.16656273653222797</v>
      </c>
      <c r="P353" s="11">
        <f t="shared" si="294"/>
        <v>17617.29532789965</v>
      </c>
      <c r="Q353" s="6">
        <f t="shared" si="295"/>
        <v>2.3153100291565076</v>
      </c>
      <c r="R353" s="13">
        <f t="shared" si="296"/>
        <v>4.3954947347960154</v>
      </c>
      <c r="S353" s="13">
        <f t="shared" si="297"/>
        <v>4.2724031500770101</v>
      </c>
      <c r="T353" s="13">
        <f t="shared" si="298"/>
        <v>0.24613550008582899</v>
      </c>
      <c r="U353" s="13">
        <f t="shared" si="299"/>
        <v>0.32999835650744802</v>
      </c>
      <c r="V353" s="13">
        <f t="shared" si="300"/>
        <v>-8.2986708000681908</v>
      </c>
      <c r="W353" s="8">
        <f t="shared" si="301"/>
        <v>399.68182242729239</v>
      </c>
      <c r="X353" s="13">
        <f t="shared" si="302"/>
        <v>1.1319555968940478</v>
      </c>
      <c r="Y353" s="11">
        <f t="shared" si="303"/>
        <v>64.856278298240852</v>
      </c>
      <c r="Z353" s="13">
        <f t="shared" si="304"/>
        <v>3.1032583944246749E-2</v>
      </c>
      <c r="AA353" s="13">
        <f t="shared" si="305"/>
        <v>0.42468575474657722</v>
      </c>
      <c r="AB353" s="13">
        <f t="shared" si="306"/>
        <v>0.90480898401045684</v>
      </c>
      <c r="AC353" s="13">
        <f t="shared" si="307"/>
        <v>3.1027603344359778E-2</v>
      </c>
      <c r="AD353" s="13">
        <f t="shared" si="308"/>
        <v>0.81782389525343002</v>
      </c>
      <c r="AE353" s="13">
        <f t="shared" si="309"/>
        <v>0.38833759291090619</v>
      </c>
      <c r="AF353" s="13">
        <f t="shared" si="310"/>
        <v>0.92151718048670328</v>
      </c>
      <c r="AG353" s="11">
        <f t="shared" si="311"/>
        <v>22.85109905631591</v>
      </c>
      <c r="AH353" s="13">
        <f t="shared" si="312"/>
        <v>4.1705140215733421</v>
      </c>
      <c r="AI353" s="11">
        <f t="shared" si="313"/>
        <v>29.842260756878147</v>
      </c>
      <c r="AJ353" s="6">
        <f t="shared" si="314"/>
        <v>0.91935711926661612</v>
      </c>
      <c r="AK353" s="13">
        <f t="shared" si="315"/>
        <v>52.69104616598505</v>
      </c>
      <c r="AL353" s="6">
        <f t="shared" si="316"/>
        <v>0.55604807669096601</v>
      </c>
      <c r="AM353" s="6">
        <f t="shared" si="317"/>
        <v>52.134998089294086</v>
      </c>
      <c r="AN353" s="11">
        <f t="shared" si="318"/>
        <v>175.172420420864</v>
      </c>
      <c r="AO353" s="6">
        <f t="shared" si="319"/>
        <v>173.36618741300026</v>
      </c>
      <c r="AP353" s="6">
        <f t="shared" si="320"/>
        <v>108.5006738072569</v>
      </c>
      <c r="AQ353" s="8">
        <f t="shared" si="321"/>
        <v>71.352567433819814</v>
      </c>
      <c r="AR353" s="109">
        <f t="shared" si="322"/>
        <v>0.49761388034151194</v>
      </c>
      <c r="AS353" s="109">
        <f t="shared" si="323"/>
        <v>0.43010901002967683</v>
      </c>
      <c r="AT353" s="109">
        <f t="shared" si="324"/>
        <v>49.161738109289672</v>
      </c>
      <c r="AU353" s="10">
        <f t="shared" si="325"/>
        <v>397463.50931692804</v>
      </c>
      <c r="AV353" s="8">
        <f t="shared" si="326"/>
        <v>30.063899859418168</v>
      </c>
      <c r="AW353" s="12"/>
      <c r="AX353" s="110">
        <f t="shared" si="327"/>
        <v>229.2</v>
      </c>
      <c r="AY353" s="111">
        <f t="shared" si="328"/>
        <v>0</v>
      </c>
      <c r="AZ353" s="12"/>
      <c r="BA353" s="14">
        <f t="shared" si="335"/>
        <v>52.1</v>
      </c>
      <c r="BB353" s="112">
        <f t="shared" si="329"/>
        <v>0</v>
      </c>
      <c r="BC353" s="112">
        <f t="shared" si="330"/>
        <v>0</v>
      </c>
      <c r="BD353" s="12"/>
      <c r="BE353" s="111">
        <f t="shared" si="331"/>
        <v>0</v>
      </c>
      <c r="BF353" s="12"/>
    </row>
    <row r="354" spans="1:58">
      <c r="A354">
        <f t="shared" si="284"/>
        <v>5</v>
      </c>
      <c r="B354" s="106">
        <v>0.24374999999999999</v>
      </c>
      <c r="C354" s="6">
        <f t="shared" si="285"/>
        <v>5.85</v>
      </c>
      <c r="D354" s="7">
        <f t="shared" si="332"/>
        <v>16</v>
      </c>
      <c r="E354" s="7">
        <f t="shared" si="333"/>
        <v>9</v>
      </c>
      <c r="F354" s="7">
        <f t="shared" si="334"/>
        <v>2022</v>
      </c>
      <c r="G354" s="12"/>
      <c r="H354" s="101">
        <f t="shared" si="286"/>
        <v>52.023670684475832</v>
      </c>
      <c r="I354" s="102">
        <f t="shared" si="287"/>
        <v>52.036855359273268</v>
      </c>
      <c r="J354" s="101">
        <f t="shared" si="288"/>
        <v>65.980747929774438</v>
      </c>
      <c r="K354" s="101">
        <f t="shared" si="289"/>
        <v>229.48111301251805</v>
      </c>
      <c r="L354" s="11">
        <f t="shared" si="290"/>
        <v>2459838.7437499999</v>
      </c>
      <c r="M354" s="108">
        <f t="shared" si="291"/>
        <v>0.22707032854209191</v>
      </c>
      <c r="N354" s="11">
        <f t="shared" si="292"/>
        <v>92.650655542965978</v>
      </c>
      <c r="O354" s="5">
        <f t="shared" si="293"/>
        <v>0.16658815396220916</v>
      </c>
      <c r="P354" s="11">
        <f t="shared" si="294"/>
        <v>17614.854109813772</v>
      </c>
      <c r="Q354" s="6">
        <f t="shared" si="295"/>
        <v>2.3154683813303687</v>
      </c>
      <c r="R354" s="13">
        <f t="shared" si="296"/>
        <v>4.3955066806077365</v>
      </c>
      <c r="S354" s="13">
        <f t="shared" si="297"/>
        <v>4.2725509061169991</v>
      </c>
      <c r="T354" s="13">
        <f t="shared" si="298"/>
        <v>0.24629584432588161</v>
      </c>
      <c r="U354" s="13">
        <f t="shared" si="299"/>
        <v>0.3301474200716511</v>
      </c>
      <c r="V354" s="13">
        <f t="shared" si="300"/>
        <v>-8.2988059679081161</v>
      </c>
      <c r="W354" s="8">
        <f t="shared" si="301"/>
        <v>399.64388582290718</v>
      </c>
      <c r="X354" s="13">
        <f t="shared" si="302"/>
        <v>1.1321034639573859</v>
      </c>
      <c r="Y354" s="11">
        <f t="shared" si="303"/>
        <v>64.864750456899117</v>
      </c>
      <c r="Z354" s="13">
        <f t="shared" si="304"/>
        <v>3.1045061578437443E-2</v>
      </c>
      <c r="AA354" s="13">
        <f t="shared" si="305"/>
        <v>0.42455179417893424</v>
      </c>
      <c r="AB354" s="13">
        <f t="shared" si="306"/>
        <v>0.90487142059267045</v>
      </c>
      <c r="AC354" s="13">
        <f t="shared" si="307"/>
        <v>3.1040074968503389E-2</v>
      </c>
      <c r="AD354" s="13">
        <f t="shared" si="308"/>
        <v>0.81787622063610632</v>
      </c>
      <c r="AE354" s="13">
        <f t="shared" si="309"/>
        <v>0.38837386855637812</v>
      </c>
      <c r="AF354" s="13">
        <f t="shared" si="310"/>
        <v>0.92150189268527993</v>
      </c>
      <c r="AG354" s="11">
        <f t="shared" si="311"/>
        <v>22.853354530949506</v>
      </c>
      <c r="AH354" s="13">
        <f t="shared" si="312"/>
        <v>4.1711067757352884</v>
      </c>
      <c r="AI354" s="11">
        <f t="shared" si="313"/>
        <v>30.084053906936653</v>
      </c>
      <c r="AJ354" s="6">
        <f t="shared" si="314"/>
        <v>0.91935072967501374</v>
      </c>
      <c r="AK354" s="13">
        <f t="shared" si="315"/>
        <v>52.581113930484506</v>
      </c>
      <c r="AL354" s="6">
        <f t="shared" si="316"/>
        <v>0.55744324600867123</v>
      </c>
      <c r="AM354" s="6">
        <f t="shared" si="317"/>
        <v>52.023670684475832</v>
      </c>
      <c r="AN354" s="11">
        <f t="shared" si="318"/>
        <v>175.17310489815827</v>
      </c>
      <c r="AO354" s="6">
        <f t="shared" si="319"/>
        <v>173.36686439145078</v>
      </c>
      <c r="AP354" s="6">
        <f t="shared" si="320"/>
        <v>108.49287537631092</v>
      </c>
      <c r="AQ354" s="8">
        <f t="shared" si="321"/>
        <v>71.360359182609201</v>
      </c>
      <c r="AR354" s="109">
        <f t="shared" si="322"/>
        <v>0.50126993586738444</v>
      </c>
      <c r="AS354" s="109">
        <f t="shared" si="323"/>
        <v>0.42841082358380089</v>
      </c>
      <c r="AT354" s="109">
        <f t="shared" si="324"/>
        <v>49.481113012518051</v>
      </c>
      <c r="AU354" s="10">
        <f t="shared" si="325"/>
        <v>397466.32138226985</v>
      </c>
      <c r="AV354" s="8">
        <f t="shared" si="326"/>
        <v>30.063687168843007</v>
      </c>
      <c r="AW354" s="12"/>
      <c r="AX354" s="110">
        <f t="shared" si="327"/>
        <v>229.5</v>
      </c>
      <c r="AY354" s="111">
        <f t="shared" si="328"/>
        <v>0</v>
      </c>
      <c r="AZ354" s="12"/>
      <c r="BA354" s="14">
        <f t="shared" si="335"/>
        <v>52</v>
      </c>
      <c r="BB354" s="112">
        <f t="shared" si="329"/>
        <v>0</v>
      </c>
      <c r="BC354" s="112">
        <f t="shared" si="330"/>
        <v>0</v>
      </c>
      <c r="BD354" s="12"/>
      <c r="BE354" s="111">
        <f t="shared" si="331"/>
        <v>0</v>
      </c>
      <c r="BF354" s="12"/>
    </row>
    <row r="355" spans="1:58">
      <c r="A355">
        <f t="shared" si="284"/>
        <v>5</v>
      </c>
      <c r="B355" s="106">
        <v>0.24444444444444399</v>
      </c>
      <c r="C355" s="6">
        <f t="shared" si="285"/>
        <v>5.8666666666666556</v>
      </c>
      <c r="D355" s="7">
        <f t="shared" si="332"/>
        <v>16</v>
      </c>
      <c r="E355" s="7">
        <f t="shared" si="333"/>
        <v>9</v>
      </c>
      <c r="F355" s="7">
        <f t="shared" si="334"/>
        <v>2022</v>
      </c>
      <c r="G355" s="12"/>
      <c r="H355" s="101">
        <f t="shared" si="286"/>
        <v>51.911801818634608</v>
      </c>
      <c r="I355" s="102">
        <f t="shared" si="287"/>
        <v>51.925039563037927</v>
      </c>
      <c r="J355" s="101">
        <f t="shared" si="288"/>
        <v>65.974304952589563</v>
      </c>
      <c r="K355" s="101">
        <f t="shared" si="289"/>
        <v>229.79917677282987</v>
      </c>
      <c r="L355" s="11">
        <f t="shared" si="290"/>
        <v>2459838.7444444443</v>
      </c>
      <c r="M355" s="108">
        <f t="shared" si="291"/>
        <v>0.22707034755494346</v>
      </c>
      <c r="N355" s="11">
        <f t="shared" si="292"/>
        <v>92.901340005453676</v>
      </c>
      <c r="O355" s="5">
        <f t="shared" si="293"/>
        <v>0.16661357139213351</v>
      </c>
      <c r="P355" s="11">
        <f t="shared" si="294"/>
        <v>17612.412465209207</v>
      </c>
      <c r="Q355" s="6">
        <f t="shared" si="295"/>
        <v>2.3156267335038723</v>
      </c>
      <c r="R355" s="13">
        <f t="shared" si="296"/>
        <v>4.3955186264194124</v>
      </c>
      <c r="S355" s="13">
        <f t="shared" si="297"/>
        <v>4.272698662156631</v>
      </c>
      <c r="T355" s="13">
        <f t="shared" si="298"/>
        <v>0.24645618856593426</v>
      </c>
      <c r="U355" s="13">
        <f t="shared" si="299"/>
        <v>0.33029648147124457</v>
      </c>
      <c r="V355" s="13">
        <f t="shared" si="300"/>
        <v>-8.2989411357473273</v>
      </c>
      <c r="W355" s="8">
        <f t="shared" si="301"/>
        <v>399.60594386585922</v>
      </c>
      <c r="X355" s="13">
        <f t="shared" si="302"/>
        <v>1.132251328952546</v>
      </c>
      <c r="Y355" s="11">
        <f t="shared" si="303"/>
        <v>64.873222497059515</v>
      </c>
      <c r="Z355" s="13">
        <f t="shared" si="304"/>
        <v>3.10575383560606E-2</v>
      </c>
      <c r="AA355" s="13">
        <f t="shared" si="305"/>
        <v>0.42441782624906049</v>
      </c>
      <c r="AB355" s="13">
        <f t="shared" si="306"/>
        <v>0.90493383634694835</v>
      </c>
      <c r="AC355" s="13">
        <f t="shared" si="307"/>
        <v>3.1052545731659872E-2</v>
      </c>
      <c r="AD355" s="13">
        <f t="shared" si="308"/>
        <v>0.8179285272515403</v>
      </c>
      <c r="AE355" s="13">
        <f t="shared" si="309"/>
        <v>0.38841013512799666</v>
      </c>
      <c r="AF355" s="13">
        <f t="shared" si="310"/>
        <v>0.92148660702684726</v>
      </c>
      <c r="AG355" s="11">
        <f t="shared" si="311"/>
        <v>22.855609478814031</v>
      </c>
      <c r="AH355" s="13">
        <f t="shared" si="312"/>
        <v>4.1716995408090032</v>
      </c>
      <c r="AI355" s="11">
        <f t="shared" si="313"/>
        <v>30.325846893318626</v>
      </c>
      <c r="AJ355" s="6">
        <f t="shared" si="314"/>
        <v>0.9193443412936031</v>
      </c>
      <c r="AK355" s="13">
        <f t="shared" si="315"/>
        <v>52.470644978718873</v>
      </c>
      <c r="AL355" s="6">
        <f t="shared" si="316"/>
        <v>0.55884316008426438</v>
      </c>
      <c r="AM355" s="6">
        <f t="shared" si="317"/>
        <v>51.911801818634608</v>
      </c>
      <c r="AN355" s="11">
        <f t="shared" si="318"/>
        <v>175.17378937545436</v>
      </c>
      <c r="AO355" s="6">
        <f t="shared" si="319"/>
        <v>173.36754137015566</v>
      </c>
      <c r="AP355" s="6">
        <f t="shared" si="320"/>
        <v>108.48507706791341</v>
      </c>
      <c r="AQ355" s="8">
        <f t="shared" si="321"/>
        <v>71.368150811675079</v>
      </c>
      <c r="AR355" s="109">
        <f t="shared" si="322"/>
        <v>0.50491706175888518</v>
      </c>
      <c r="AS355" s="109">
        <f t="shared" si="323"/>
        <v>0.42670043471981811</v>
      </c>
      <c r="AT355" s="109">
        <f t="shared" si="324"/>
        <v>49.799176772829867</v>
      </c>
      <c r="AU355" s="10">
        <f t="shared" si="325"/>
        <v>397469.13298242586</v>
      </c>
      <c r="AV355" s="8">
        <f t="shared" si="326"/>
        <v>30.063474516460754</v>
      </c>
      <c r="AW355" s="12"/>
      <c r="AX355" s="110">
        <f t="shared" si="327"/>
        <v>229.8</v>
      </c>
      <c r="AY355" s="111">
        <f t="shared" si="328"/>
        <v>0</v>
      </c>
      <c r="AZ355" s="12"/>
      <c r="BA355" s="14">
        <f t="shared" si="335"/>
        <v>51.9</v>
      </c>
      <c r="BB355" s="112">
        <f t="shared" si="329"/>
        <v>0</v>
      </c>
      <c r="BC355" s="112">
        <f t="shared" si="330"/>
        <v>0</v>
      </c>
      <c r="BD355" s="12"/>
      <c r="BE355" s="111">
        <f t="shared" si="331"/>
        <v>0</v>
      </c>
      <c r="BF355" s="12"/>
    </row>
    <row r="356" spans="1:58">
      <c r="A356">
        <f t="shared" si="284"/>
        <v>5</v>
      </c>
      <c r="B356" s="106">
        <v>0.24513888888888899</v>
      </c>
      <c r="C356" s="6">
        <f t="shared" si="285"/>
        <v>5.8833333333333355</v>
      </c>
      <c r="D356" s="7">
        <f t="shared" si="332"/>
        <v>16</v>
      </c>
      <c r="E356" s="7">
        <f t="shared" si="333"/>
        <v>9</v>
      </c>
      <c r="F356" s="7">
        <f t="shared" si="334"/>
        <v>2022</v>
      </c>
      <c r="G356" s="12"/>
      <c r="H356" s="101">
        <f t="shared" si="286"/>
        <v>51.799397260104961</v>
      </c>
      <c r="I356" s="102">
        <f t="shared" si="287"/>
        <v>51.812688489839339</v>
      </c>
      <c r="J356" s="101">
        <f t="shared" si="288"/>
        <v>65.967861778941213</v>
      </c>
      <c r="K356" s="101">
        <f t="shared" si="289"/>
        <v>230.11593536611718</v>
      </c>
      <c r="L356" s="11">
        <f t="shared" si="290"/>
        <v>2459838.7451388887</v>
      </c>
      <c r="M356" s="108">
        <f t="shared" si="291"/>
        <v>0.22707036656779503</v>
      </c>
      <c r="N356" s="11">
        <f t="shared" si="292"/>
        <v>93.152024467941374</v>
      </c>
      <c r="O356" s="5">
        <f t="shared" si="293"/>
        <v>0.1666389888221147</v>
      </c>
      <c r="P356" s="11">
        <f t="shared" si="294"/>
        <v>17609.97039418482</v>
      </c>
      <c r="Q356" s="6">
        <f t="shared" si="295"/>
        <v>2.3157850856777329</v>
      </c>
      <c r="R356" s="13">
        <f t="shared" si="296"/>
        <v>4.3955305722311326</v>
      </c>
      <c r="S356" s="13">
        <f t="shared" si="297"/>
        <v>4.2728464181969779</v>
      </c>
      <c r="T356" s="13">
        <f t="shared" si="298"/>
        <v>0.24661653280598689</v>
      </c>
      <c r="U356" s="13">
        <f t="shared" si="299"/>
        <v>0.33044554070664933</v>
      </c>
      <c r="V356" s="13">
        <f t="shared" si="300"/>
        <v>-8.2990763035879684</v>
      </c>
      <c r="W356" s="8">
        <f t="shared" si="301"/>
        <v>399.56799655645369</v>
      </c>
      <c r="X356" s="13">
        <f t="shared" si="302"/>
        <v>1.1323991918807212</v>
      </c>
      <c r="Y356" s="11">
        <f t="shared" si="303"/>
        <v>64.881694418790403</v>
      </c>
      <c r="Z356" s="13">
        <f t="shared" si="304"/>
        <v>3.1070014276900343E-2</v>
      </c>
      <c r="AA356" s="13">
        <f t="shared" si="305"/>
        <v>0.42428385095926791</v>
      </c>
      <c r="AB356" s="13">
        <f t="shared" si="306"/>
        <v>0.90499623127328932</v>
      </c>
      <c r="AC356" s="13">
        <f t="shared" si="307"/>
        <v>3.1065015633612501E-2</v>
      </c>
      <c r="AD356" s="13">
        <f t="shared" si="308"/>
        <v>0.81798081509981713</v>
      </c>
      <c r="AE356" s="13">
        <f t="shared" si="309"/>
        <v>0.3884463926255623</v>
      </c>
      <c r="AF356" s="13">
        <f t="shared" si="310"/>
        <v>0.92147132351266769</v>
      </c>
      <c r="AG356" s="11">
        <f t="shared" si="311"/>
        <v>22.857863899874353</v>
      </c>
      <c r="AH356" s="13">
        <f t="shared" si="312"/>
        <v>4.1722923167968231</v>
      </c>
      <c r="AI356" s="11">
        <f t="shared" si="313"/>
        <v>30.567639715989024</v>
      </c>
      <c r="AJ356" s="6">
        <f t="shared" si="314"/>
        <v>0.91933795412247998</v>
      </c>
      <c r="AK356" s="13">
        <f t="shared" si="315"/>
        <v>52.359644971695701</v>
      </c>
      <c r="AL356" s="6">
        <f t="shared" si="316"/>
        <v>0.56024771159074294</v>
      </c>
      <c r="AM356" s="6">
        <f t="shared" si="317"/>
        <v>51.799397260104961</v>
      </c>
      <c r="AN356" s="11">
        <f t="shared" si="318"/>
        <v>175.17447385275045</v>
      </c>
      <c r="AO356" s="6">
        <f t="shared" si="319"/>
        <v>173.36821834911302</v>
      </c>
      <c r="AP356" s="6">
        <f t="shared" si="320"/>
        <v>108.47727888199736</v>
      </c>
      <c r="AQ356" s="8">
        <f t="shared" si="321"/>
        <v>71.375942321084409</v>
      </c>
      <c r="AR356" s="109">
        <f t="shared" si="322"/>
        <v>0.50855519308172503</v>
      </c>
      <c r="AS356" s="109">
        <f t="shared" si="323"/>
        <v>0.42497787342053456</v>
      </c>
      <c r="AT356" s="109">
        <f t="shared" si="324"/>
        <v>50.115935366117185</v>
      </c>
      <c r="AU356" s="10">
        <f t="shared" si="325"/>
        <v>397471.94411732577</v>
      </c>
      <c r="AV356" s="8">
        <f t="shared" si="326"/>
        <v>30.063261902275144</v>
      </c>
      <c r="AW356" s="12"/>
      <c r="AX356" s="110">
        <f t="shared" si="327"/>
        <v>230.1</v>
      </c>
      <c r="AY356" s="111">
        <f t="shared" si="328"/>
        <v>0</v>
      </c>
      <c r="AZ356" s="12"/>
      <c r="BA356" s="14">
        <f t="shared" si="335"/>
        <v>51.8</v>
      </c>
      <c r="BB356" s="112">
        <f t="shared" si="329"/>
        <v>0</v>
      </c>
      <c r="BC356" s="112">
        <f t="shared" si="330"/>
        <v>0</v>
      </c>
      <c r="BD356" s="12"/>
      <c r="BE356" s="111">
        <f t="shared" si="331"/>
        <v>0</v>
      </c>
      <c r="BF356" s="12"/>
    </row>
    <row r="357" spans="1:58">
      <c r="A357">
        <f t="shared" si="284"/>
        <v>5</v>
      </c>
      <c r="B357" s="106">
        <v>0.24583333333333299</v>
      </c>
      <c r="C357" s="6">
        <f t="shared" si="285"/>
        <v>5.8999999999999915</v>
      </c>
      <c r="D357" s="7">
        <f t="shared" si="332"/>
        <v>16</v>
      </c>
      <c r="E357" s="7">
        <f t="shared" si="333"/>
        <v>9</v>
      </c>
      <c r="F357" s="7">
        <f t="shared" si="334"/>
        <v>2022</v>
      </c>
      <c r="G357" s="12"/>
      <c r="H357" s="101">
        <f t="shared" si="286"/>
        <v>51.686462740382957</v>
      </c>
      <c r="I357" s="102">
        <f t="shared" si="287"/>
        <v>51.699807871904135</v>
      </c>
      <c r="J357" s="101">
        <f t="shared" si="288"/>
        <v>65.961418408972762</v>
      </c>
      <c r="K357" s="101">
        <f t="shared" si="289"/>
        <v>230.43139486862248</v>
      </c>
      <c r="L357" s="11">
        <f t="shared" si="290"/>
        <v>2459838.7458333331</v>
      </c>
      <c r="M357" s="108">
        <f t="shared" si="291"/>
        <v>0.22707038558064657</v>
      </c>
      <c r="N357" s="11">
        <f t="shared" si="292"/>
        <v>93.402708930429071</v>
      </c>
      <c r="O357" s="5">
        <f t="shared" si="293"/>
        <v>0.16666440625203904</v>
      </c>
      <c r="P357" s="11">
        <f t="shared" si="294"/>
        <v>17607.527896847161</v>
      </c>
      <c r="Q357" s="6">
        <f t="shared" si="295"/>
        <v>2.315943437851594</v>
      </c>
      <c r="R357" s="13">
        <f t="shared" si="296"/>
        <v>4.3955425180428085</v>
      </c>
      <c r="S357" s="13">
        <f t="shared" si="297"/>
        <v>4.2729941742366098</v>
      </c>
      <c r="T357" s="13">
        <f t="shared" si="298"/>
        <v>0.24677687704568235</v>
      </c>
      <c r="U357" s="13">
        <f t="shared" si="299"/>
        <v>0.33059459777796579</v>
      </c>
      <c r="V357" s="13">
        <f t="shared" si="300"/>
        <v>-8.2992114714275367</v>
      </c>
      <c r="W357" s="8">
        <f t="shared" si="301"/>
        <v>399.53004389639864</v>
      </c>
      <c r="X357" s="13">
        <f t="shared" si="302"/>
        <v>1.1325470527417145</v>
      </c>
      <c r="Y357" s="11">
        <f t="shared" si="303"/>
        <v>64.890166222080495</v>
      </c>
      <c r="Z357" s="13">
        <f t="shared" si="304"/>
        <v>3.108248934072036E-2</v>
      </c>
      <c r="AA357" s="13">
        <f t="shared" si="305"/>
        <v>0.42414986831312668</v>
      </c>
      <c r="AB357" s="13">
        <f t="shared" si="306"/>
        <v>0.90505860537110339</v>
      </c>
      <c r="AC357" s="13">
        <f t="shared" si="307"/>
        <v>3.1077484674124141E-2</v>
      </c>
      <c r="AD357" s="13">
        <f t="shared" si="308"/>
        <v>0.81803308418048948</v>
      </c>
      <c r="AE357" s="13">
        <f t="shared" si="309"/>
        <v>0.38848264104862307</v>
      </c>
      <c r="AF357" s="13">
        <f t="shared" si="310"/>
        <v>0.92145604214410937</v>
      </c>
      <c r="AG357" s="11">
        <f t="shared" si="311"/>
        <v>22.860117794079649</v>
      </c>
      <c r="AH357" s="13">
        <f t="shared" si="312"/>
        <v>4.1728851036954362</v>
      </c>
      <c r="AI357" s="11">
        <f t="shared" si="313"/>
        <v>30.809432374997527</v>
      </c>
      <c r="AJ357" s="6">
        <f t="shared" si="314"/>
        <v>0.91933156816179629</v>
      </c>
      <c r="AK357" s="13">
        <f t="shared" si="315"/>
        <v>52.248119534185307</v>
      </c>
      <c r="AL357" s="6">
        <f t="shared" si="316"/>
        <v>0.56165679380235156</v>
      </c>
      <c r="AM357" s="6">
        <f t="shared" si="317"/>
        <v>51.686462740382957</v>
      </c>
      <c r="AN357" s="11">
        <f t="shared" si="318"/>
        <v>175.17515833004472</v>
      </c>
      <c r="AO357" s="6">
        <f t="shared" si="319"/>
        <v>173.36889532832106</v>
      </c>
      <c r="AP357" s="6">
        <f t="shared" si="320"/>
        <v>108.46948081857556</v>
      </c>
      <c r="AQ357" s="8">
        <f t="shared" si="321"/>
        <v>71.383733710824387</v>
      </c>
      <c r="AR357" s="109">
        <f t="shared" si="322"/>
        <v>0.51218426506329484</v>
      </c>
      <c r="AS357" s="109">
        <f t="shared" si="323"/>
        <v>0.42324316988513905</v>
      </c>
      <c r="AT357" s="109">
        <f t="shared" si="324"/>
        <v>50.431394868622476</v>
      </c>
      <c r="AU357" s="10">
        <f t="shared" si="325"/>
        <v>397474.75478687376</v>
      </c>
      <c r="AV357" s="8">
        <f t="shared" si="326"/>
        <v>30.063049326291885</v>
      </c>
      <c r="AW357" s="12"/>
      <c r="AX357" s="110">
        <f t="shared" si="327"/>
        <v>230.4</v>
      </c>
      <c r="AY357" s="111">
        <f t="shared" si="328"/>
        <v>0</v>
      </c>
      <c r="AZ357" s="12"/>
      <c r="BA357" s="14">
        <f t="shared" si="335"/>
        <v>51.7</v>
      </c>
      <c r="BB357" s="112">
        <f t="shared" si="329"/>
        <v>0</v>
      </c>
      <c r="BC357" s="112">
        <f t="shared" si="330"/>
        <v>0</v>
      </c>
      <c r="BD357" s="12"/>
      <c r="BE357" s="111">
        <f t="shared" si="331"/>
        <v>0</v>
      </c>
      <c r="BF357" s="12"/>
    </row>
    <row r="358" spans="1:58">
      <c r="A358">
        <f t="shared" si="284"/>
        <v>5</v>
      </c>
      <c r="B358" s="106">
        <v>0.24652777777777801</v>
      </c>
      <c r="C358" s="6">
        <f t="shared" si="285"/>
        <v>5.9166666666666723</v>
      </c>
      <c r="D358" s="7">
        <f t="shared" si="332"/>
        <v>16</v>
      </c>
      <c r="E358" s="7">
        <f t="shared" si="333"/>
        <v>9</v>
      </c>
      <c r="F358" s="7">
        <f t="shared" si="334"/>
        <v>2022</v>
      </c>
      <c r="G358" s="12"/>
      <c r="H358" s="101">
        <f t="shared" si="286"/>
        <v>51.573003877954562</v>
      </c>
      <c r="I358" s="102">
        <f t="shared" si="287"/>
        <v>51.586403328522792</v>
      </c>
      <c r="J358" s="101">
        <f t="shared" si="288"/>
        <v>65.954974838455541</v>
      </c>
      <c r="K358" s="101">
        <f t="shared" si="289"/>
        <v>230.74556166239427</v>
      </c>
      <c r="L358" s="11">
        <f t="shared" si="290"/>
        <v>2459838.746527778</v>
      </c>
      <c r="M358" s="108">
        <f t="shared" si="291"/>
        <v>0.22707040459351088</v>
      </c>
      <c r="N358" s="11">
        <f t="shared" si="292"/>
        <v>93.653393560554832</v>
      </c>
      <c r="O358" s="5">
        <f t="shared" si="293"/>
        <v>0.16668982369901642</v>
      </c>
      <c r="P358" s="11">
        <f t="shared" si="294"/>
        <v>17605.084971671942</v>
      </c>
      <c r="Q358" s="6">
        <f t="shared" si="295"/>
        <v>2.3161017901315306</v>
      </c>
      <c r="R358" s="13">
        <f t="shared" si="296"/>
        <v>4.3955544638625206</v>
      </c>
      <c r="S358" s="13">
        <f t="shared" si="297"/>
        <v>4.273141930375532</v>
      </c>
      <c r="T358" s="13">
        <f t="shared" si="298"/>
        <v>0.24693722139323948</v>
      </c>
      <c r="U358" s="13">
        <f t="shared" si="299"/>
        <v>0.33074365278633877</v>
      </c>
      <c r="V358" s="13">
        <f t="shared" si="300"/>
        <v>-8.2993466393578252</v>
      </c>
      <c r="W358" s="8">
        <f t="shared" si="301"/>
        <v>399.49208586082688</v>
      </c>
      <c r="X358" s="13">
        <f t="shared" si="302"/>
        <v>1.13269491163564</v>
      </c>
      <c r="Y358" s="11">
        <f t="shared" si="303"/>
        <v>64.89863791266589</v>
      </c>
      <c r="Z358" s="13">
        <f t="shared" si="304"/>
        <v>3.1094963555736373E-2</v>
      </c>
      <c r="AA358" s="13">
        <f t="shared" si="305"/>
        <v>0.42401587822330189</v>
      </c>
      <c r="AB358" s="13">
        <f t="shared" si="306"/>
        <v>0.90512095868209663</v>
      </c>
      <c r="AC358" s="13">
        <f t="shared" si="307"/>
        <v>3.108995286140559E-2</v>
      </c>
      <c r="AD358" s="13">
        <f t="shared" si="308"/>
        <v>0.81808533452855747</v>
      </c>
      <c r="AE358" s="13">
        <f t="shared" si="309"/>
        <v>0.38851888042129995</v>
      </c>
      <c r="AF358" s="13">
        <f t="shared" si="310"/>
        <v>0.92144076291217958</v>
      </c>
      <c r="AG358" s="11">
        <f t="shared" si="311"/>
        <v>22.862371162907056</v>
      </c>
      <c r="AH358" s="13">
        <f t="shared" si="312"/>
        <v>4.173477901903718</v>
      </c>
      <c r="AI358" s="11">
        <f t="shared" si="313"/>
        <v>31.05122503199906</v>
      </c>
      <c r="AJ358" s="6">
        <f t="shared" si="314"/>
        <v>0.91932518340739278</v>
      </c>
      <c r="AK358" s="13">
        <f t="shared" si="315"/>
        <v>52.136074179500199</v>
      </c>
      <c r="AL358" s="6">
        <f t="shared" si="316"/>
        <v>0.56307030154563908</v>
      </c>
      <c r="AM358" s="6">
        <f t="shared" si="317"/>
        <v>51.573003877954562</v>
      </c>
      <c r="AN358" s="11">
        <f t="shared" si="318"/>
        <v>175.1758428077992</v>
      </c>
      <c r="AO358" s="6">
        <f t="shared" si="319"/>
        <v>173.3695723082368</v>
      </c>
      <c r="AP358" s="6">
        <f t="shared" si="320"/>
        <v>108.46168287236999</v>
      </c>
      <c r="AQ358" s="8">
        <f t="shared" si="321"/>
        <v>71.39152498616852</v>
      </c>
      <c r="AR358" s="109">
        <f t="shared" si="322"/>
        <v>0.51580421550891309</v>
      </c>
      <c r="AS358" s="109">
        <f t="shared" si="323"/>
        <v>0.4214963533572253</v>
      </c>
      <c r="AT358" s="109">
        <f t="shared" si="324"/>
        <v>50.745561662394266</v>
      </c>
      <c r="AU358" s="10">
        <f t="shared" si="325"/>
        <v>397477.56499287207</v>
      </c>
      <c r="AV358" s="8">
        <f t="shared" si="326"/>
        <v>30.062836788373108</v>
      </c>
      <c r="AW358" s="12"/>
      <c r="AX358" s="110">
        <f t="shared" si="327"/>
        <v>230.7</v>
      </c>
      <c r="AY358" s="111">
        <f t="shared" si="328"/>
        <v>0</v>
      </c>
      <c r="AZ358" s="12"/>
      <c r="BA358" s="14">
        <f t="shared" si="335"/>
        <v>51.6</v>
      </c>
      <c r="BB358" s="112">
        <f t="shared" si="329"/>
        <v>0</v>
      </c>
      <c r="BC358" s="112">
        <f t="shared" si="330"/>
        <v>0</v>
      </c>
      <c r="BD358" s="12"/>
      <c r="BE358" s="111">
        <f t="shared" si="331"/>
        <v>0</v>
      </c>
      <c r="BF358" s="12"/>
    </row>
    <row r="359" spans="1:58">
      <c r="A359">
        <f t="shared" si="284"/>
        <v>5</v>
      </c>
      <c r="B359" s="106">
        <v>0.24722222222222201</v>
      </c>
      <c r="C359" s="6">
        <f t="shared" si="285"/>
        <v>5.9333333333333282</v>
      </c>
      <c r="D359" s="7">
        <f t="shared" si="332"/>
        <v>16</v>
      </c>
      <c r="E359" s="7">
        <f t="shared" si="333"/>
        <v>9</v>
      </c>
      <c r="F359" s="7">
        <f t="shared" si="334"/>
        <v>2022</v>
      </c>
      <c r="G359" s="12"/>
      <c r="H359" s="101">
        <f t="shared" si="286"/>
        <v>51.459026481799356</v>
      </c>
      <c r="I359" s="102">
        <f t="shared" si="287"/>
        <v>51.472480669408185</v>
      </c>
      <c r="J359" s="101">
        <f t="shared" si="288"/>
        <v>65.948531076144718</v>
      </c>
      <c r="K359" s="101">
        <f t="shared" si="289"/>
        <v>231.05844159203781</v>
      </c>
      <c r="L359" s="11">
        <f t="shared" si="290"/>
        <v>2459838.7472222224</v>
      </c>
      <c r="M359" s="108">
        <f t="shared" si="291"/>
        <v>0.22707042360636243</v>
      </c>
      <c r="N359" s="11">
        <f t="shared" si="292"/>
        <v>93.90407802304253</v>
      </c>
      <c r="O359" s="5">
        <f t="shared" si="293"/>
        <v>0.16671524112894076</v>
      </c>
      <c r="P359" s="11">
        <f t="shared" si="294"/>
        <v>17602.641622045187</v>
      </c>
      <c r="Q359" s="6">
        <f t="shared" si="295"/>
        <v>2.3162601423050342</v>
      </c>
      <c r="R359" s="13">
        <f t="shared" si="296"/>
        <v>4.3955664096742186</v>
      </c>
      <c r="S359" s="13">
        <f t="shared" si="297"/>
        <v>4.273289686415521</v>
      </c>
      <c r="T359" s="13">
        <f t="shared" si="298"/>
        <v>0.2470975656332921</v>
      </c>
      <c r="U359" s="13">
        <f t="shared" si="299"/>
        <v>0.33089270553201555</v>
      </c>
      <c r="V359" s="13">
        <f t="shared" si="300"/>
        <v>-8.2994818071977505</v>
      </c>
      <c r="W359" s="8">
        <f t="shared" si="301"/>
        <v>399.45412250152879</v>
      </c>
      <c r="X359" s="13">
        <f t="shared" si="302"/>
        <v>1.1328427683646192</v>
      </c>
      <c r="Y359" s="11">
        <f t="shared" si="303"/>
        <v>64.907109479209012</v>
      </c>
      <c r="Z359" s="13">
        <f t="shared" si="304"/>
        <v>3.1107436904982775E-2</v>
      </c>
      <c r="AA359" s="13">
        <f t="shared" si="305"/>
        <v>0.42388188087250317</v>
      </c>
      <c r="AB359" s="13">
        <f t="shared" si="306"/>
        <v>0.90518329112231699</v>
      </c>
      <c r="AC359" s="13">
        <f t="shared" si="307"/>
        <v>3.1102420178498503E-2</v>
      </c>
      <c r="AD359" s="13">
        <f t="shared" si="308"/>
        <v>0.81813756607373955</v>
      </c>
      <c r="AE359" s="13">
        <f t="shared" si="309"/>
        <v>0.38855511069464344</v>
      </c>
      <c r="AF359" s="13">
        <f t="shared" si="310"/>
        <v>0.92142548583869399</v>
      </c>
      <c r="AG359" s="11">
        <f t="shared" si="311"/>
        <v>22.864624003290157</v>
      </c>
      <c r="AH359" s="13">
        <f t="shared" si="312"/>
        <v>4.1740707106258421</v>
      </c>
      <c r="AI359" s="11">
        <f t="shared" si="313"/>
        <v>31.293017363654897</v>
      </c>
      <c r="AJ359" s="6">
        <f t="shared" si="314"/>
        <v>0.91931879986796483</v>
      </c>
      <c r="AK359" s="13">
        <f t="shared" si="315"/>
        <v>52.023514609221913</v>
      </c>
      <c r="AL359" s="6">
        <f t="shared" si="316"/>
        <v>0.56448812742255527</v>
      </c>
      <c r="AM359" s="6">
        <f t="shared" si="317"/>
        <v>51.459026481799356</v>
      </c>
      <c r="AN359" s="11">
        <f t="shared" si="318"/>
        <v>175.17652728509347</v>
      </c>
      <c r="AO359" s="6">
        <f t="shared" si="319"/>
        <v>173.37024928794983</v>
      </c>
      <c r="AP359" s="6">
        <f t="shared" si="320"/>
        <v>108.45388505381545</v>
      </c>
      <c r="AQ359" s="8">
        <f t="shared" si="321"/>
        <v>71.399316136690942</v>
      </c>
      <c r="AR359" s="109">
        <f t="shared" si="322"/>
        <v>0.51941497512864909</v>
      </c>
      <c r="AS359" s="109">
        <f t="shared" si="323"/>
        <v>0.41973745680425334</v>
      </c>
      <c r="AT359" s="109">
        <f t="shared" si="324"/>
        <v>51.058441592037809</v>
      </c>
      <c r="AU359" s="10">
        <f t="shared" si="325"/>
        <v>397480.37473146495</v>
      </c>
      <c r="AV359" s="8">
        <f t="shared" si="326"/>
        <v>30.06262428880887</v>
      </c>
      <c r="AW359" s="12"/>
      <c r="AX359" s="110">
        <f t="shared" si="327"/>
        <v>231.1</v>
      </c>
      <c r="AY359" s="111">
        <f t="shared" si="328"/>
        <v>0</v>
      </c>
      <c r="AZ359" s="12"/>
      <c r="BA359" s="14">
        <f t="shared" si="335"/>
        <v>51.5</v>
      </c>
      <c r="BB359" s="112">
        <f t="shared" si="329"/>
        <v>0</v>
      </c>
      <c r="BC359" s="112">
        <f t="shared" si="330"/>
        <v>0</v>
      </c>
      <c r="BD359" s="12"/>
      <c r="BE359" s="111">
        <f t="shared" si="331"/>
        <v>0</v>
      </c>
      <c r="BF359" s="12"/>
    </row>
    <row r="360" spans="1:58">
      <c r="A360">
        <f t="shared" si="284"/>
        <v>5</v>
      </c>
      <c r="B360" s="106">
        <v>0.24791666666666701</v>
      </c>
      <c r="C360" s="6">
        <f t="shared" si="285"/>
        <v>5.9500000000000082</v>
      </c>
      <c r="D360" s="7">
        <f t="shared" si="332"/>
        <v>16</v>
      </c>
      <c r="E360" s="7">
        <f t="shared" si="333"/>
        <v>9</v>
      </c>
      <c r="F360" s="7">
        <f t="shared" si="334"/>
        <v>2022</v>
      </c>
      <c r="G360" s="12"/>
      <c r="H360" s="101">
        <f t="shared" si="286"/>
        <v>51.344536096064374</v>
      </c>
      <c r="I360" s="102">
        <f t="shared" si="287"/>
        <v>51.358045439587634</v>
      </c>
      <c r="J360" s="101">
        <f t="shared" si="288"/>
        <v>65.942087117816357</v>
      </c>
      <c r="K360" s="101">
        <f t="shared" si="289"/>
        <v>231.37004122121681</v>
      </c>
      <c r="L360" s="11">
        <f t="shared" si="290"/>
        <v>2459838.7479166668</v>
      </c>
      <c r="M360" s="108">
        <f t="shared" si="291"/>
        <v>0.227070442619214</v>
      </c>
      <c r="N360" s="11">
        <f t="shared" si="292"/>
        <v>94.154762485530227</v>
      </c>
      <c r="O360" s="5">
        <f t="shared" si="293"/>
        <v>0.16674065855892195</v>
      </c>
      <c r="P360" s="11">
        <f t="shared" si="294"/>
        <v>17600.197846423231</v>
      </c>
      <c r="Q360" s="6">
        <f t="shared" si="295"/>
        <v>2.3164184944788948</v>
      </c>
      <c r="R360" s="13">
        <f t="shared" si="296"/>
        <v>4.3955783554859167</v>
      </c>
      <c r="S360" s="13">
        <f t="shared" si="297"/>
        <v>4.2734374424555108</v>
      </c>
      <c r="T360" s="13">
        <f t="shared" si="298"/>
        <v>0.24725790987334476</v>
      </c>
      <c r="U360" s="13">
        <f t="shared" si="299"/>
        <v>0.33104175611533038</v>
      </c>
      <c r="V360" s="13">
        <f t="shared" si="300"/>
        <v>-8.2996169750376776</v>
      </c>
      <c r="W360" s="8">
        <f t="shared" si="301"/>
        <v>399.41615379409859</v>
      </c>
      <c r="X360" s="13">
        <f t="shared" si="302"/>
        <v>1.1329906230286722</v>
      </c>
      <c r="Y360" s="11">
        <f t="shared" si="303"/>
        <v>64.915580927440573</v>
      </c>
      <c r="Z360" s="13">
        <f t="shared" si="304"/>
        <v>3.111990939660916E-2</v>
      </c>
      <c r="AA360" s="13">
        <f t="shared" si="305"/>
        <v>0.42374787617348719</v>
      </c>
      <c r="AB360" s="13">
        <f t="shared" si="306"/>
        <v>0.90524560273344623</v>
      </c>
      <c r="AC360" s="13">
        <f t="shared" si="307"/>
        <v>3.1114886633547594E-2</v>
      </c>
      <c r="AD360" s="13">
        <f t="shared" si="308"/>
        <v>0.8181897788510395</v>
      </c>
      <c r="AE360" s="13">
        <f t="shared" si="309"/>
        <v>0.38859133189270451</v>
      </c>
      <c r="AF360" s="13">
        <f t="shared" si="310"/>
        <v>0.92141021091469022</v>
      </c>
      <c r="AG360" s="11">
        <f t="shared" si="311"/>
        <v>22.866876316701706</v>
      </c>
      <c r="AH360" s="13">
        <f t="shared" si="312"/>
        <v>4.1746635302603332</v>
      </c>
      <c r="AI360" s="11">
        <f t="shared" si="313"/>
        <v>31.534809531625228</v>
      </c>
      <c r="AJ360" s="6">
        <f t="shared" si="314"/>
        <v>0.91931241753934057</v>
      </c>
      <c r="AK360" s="13">
        <f t="shared" si="315"/>
        <v>51.910446263550092</v>
      </c>
      <c r="AL360" s="6">
        <f t="shared" si="316"/>
        <v>0.56591016748571865</v>
      </c>
      <c r="AM360" s="6">
        <f t="shared" si="317"/>
        <v>51.344536096064374</v>
      </c>
      <c r="AN360" s="11">
        <f t="shared" si="318"/>
        <v>175.17721176238956</v>
      </c>
      <c r="AO360" s="6">
        <f t="shared" si="319"/>
        <v>173.37092626791724</v>
      </c>
      <c r="AP360" s="6">
        <f t="shared" si="320"/>
        <v>108.4460873576394</v>
      </c>
      <c r="AQ360" s="8">
        <f t="shared" si="321"/>
        <v>71.407107167659674</v>
      </c>
      <c r="AR360" s="109">
        <f t="shared" si="322"/>
        <v>0.52301648206058426</v>
      </c>
      <c r="AS360" s="109">
        <f t="shared" si="323"/>
        <v>0.41796650990877893</v>
      </c>
      <c r="AT360" s="109">
        <f t="shared" si="324"/>
        <v>51.370041221216809</v>
      </c>
      <c r="AU360" s="10">
        <f t="shared" si="325"/>
        <v>397483.18400446</v>
      </c>
      <c r="AV360" s="8">
        <f t="shared" si="326"/>
        <v>30.06241182746091</v>
      </c>
      <c r="AW360" s="12"/>
      <c r="AX360" s="110">
        <f t="shared" si="327"/>
        <v>231.4</v>
      </c>
      <c r="AY360" s="111">
        <f t="shared" si="328"/>
        <v>0</v>
      </c>
      <c r="AZ360" s="12"/>
      <c r="BA360" s="14">
        <f t="shared" si="335"/>
        <v>51.4</v>
      </c>
      <c r="BB360" s="112">
        <f t="shared" si="329"/>
        <v>0</v>
      </c>
      <c r="BC360" s="112">
        <f t="shared" si="330"/>
        <v>0</v>
      </c>
      <c r="BD360" s="12"/>
      <c r="BE360" s="111">
        <f t="shared" si="331"/>
        <v>0</v>
      </c>
      <c r="BF360" s="12"/>
    </row>
    <row r="361" spans="1:58">
      <c r="A361">
        <f t="shared" si="284"/>
        <v>5</v>
      </c>
      <c r="B361" s="106">
        <v>0.24861111111111101</v>
      </c>
      <c r="C361" s="6">
        <f t="shared" si="285"/>
        <v>5.9666666666666641</v>
      </c>
      <c r="D361" s="7">
        <f t="shared" si="332"/>
        <v>16</v>
      </c>
      <c r="E361" s="7">
        <f t="shared" si="333"/>
        <v>9</v>
      </c>
      <c r="F361" s="7">
        <f t="shared" si="334"/>
        <v>2022</v>
      </c>
      <c r="G361" s="12"/>
      <c r="H361" s="101">
        <f t="shared" si="286"/>
        <v>51.229538302925938</v>
      </c>
      <c r="I361" s="102">
        <f t="shared" si="287"/>
        <v>51.243103222120112</v>
      </c>
      <c r="J361" s="101">
        <f t="shared" si="288"/>
        <v>65.935642963609141</v>
      </c>
      <c r="K361" s="101">
        <f t="shared" si="289"/>
        <v>231.6803669878185</v>
      </c>
      <c r="L361" s="11">
        <f t="shared" si="290"/>
        <v>2459838.7486111112</v>
      </c>
      <c r="M361" s="108">
        <f t="shared" si="291"/>
        <v>0.22707046163206554</v>
      </c>
      <c r="N361" s="11">
        <f t="shared" si="292"/>
        <v>94.405446948017925</v>
      </c>
      <c r="O361" s="5">
        <f t="shared" si="293"/>
        <v>0.1667660759888463</v>
      </c>
      <c r="P361" s="11">
        <f t="shared" si="294"/>
        <v>17597.753644925469</v>
      </c>
      <c r="Q361" s="6">
        <f t="shared" si="295"/>
        <v>2.3165768466523984</v>
      </c>
      <c r="R361" s="13">
        <f t="shared" si="296"/>
        <v>4.3955903012975925</v>
      </c>
      <c r="S361" s="13">
        <f t="shared" si="297"/>
        <v>4.2735851984951427</v>
      </c>
      <c r="T361" s="13">
        <f t="shared" si="298"/>
        <v>0.24741825411339738</v>
      </c>
      <c r="U361" s="13">
        <f t="shared" si="299"/>
        <v>0.33119080453680411</v>
      </c>
      <c r="V361" s="13">
        <f t="shared" si="300"/>
        <v>-8.2997521428768888</v>
      </c>
      <c r="W361" s="8">
        <f t="shared" si="301"/>
        <v>399.37817973968578</v>
      </c>
      <c r="X361" s="13">
        <f t="shared" si="302"/>
        <v>1.1331384756276641</v>
      </c>
      <c r="Y361" s="11">
        <f t="shared" si="303"/>
        <v>64.924052257352855</v>
      </c>
      <c r="Z361" s="13">
        <f t="shared" si="304"/>
        <v>3.1132381030412364E-2</v>
      </c>
      <c r="AA361" s="13">
        <f t="shared" si="305"/>
        <v>0.42361386412976682</v>
      </c>
      <c r="AB361" s="13">
        <f t="shared" si="306"/>
        <v>0.90530789351492147</v>
      </c>
      <c r="AC361" s="13">
        <f t="shared" si="307"/>
        <v>3.1127352226348857E-2</v>
      </c>
      <c r="AD361" s="13">
        <f t="shared" si="308"/>
        <v>0.81824197286002198</v>
      </c>
      <c r="AE361" s="13">
        <f t="shared" si="309"/>
        <v>0.38862754401507194</v>
      </c>
      <c r="AF361" s="13">
        <f t="shared" si="310"/>
        <v>0.92139493814151885</v>
      </c>
      <c r="AG361" s="11">
        <f t="shared" si="311"/>
        <v>22.869128103093402</v>
      </c>
      <c r="AH361" s="13">
        <f t="shared" si="312"/>
        <v>4.1752563608041031</v>
      </c>
      <c r="AI361" s="11">
        <f t="shared" si="313"/>
        <v>31.776601535956381</v>
      </c>
      <c r="AJ361" s="6">
        <f t="shared" si="314"/>
        <v>0.91930603642167263</v>
      </c>
      <c r="AK361" s="13">
        <f t="shared" si="315"/>
        <v>51.796874620392451</v>
      </c>
      <c r="AL361" s="6">
        <f t="shared" si="316"/>
        <v>0.56733631746651259</v>
      </c>
      <c r="AM361" s="6">
        <f t="shared" si="317"/>
        <v>51.229538302925938</v>
      </c>
      <c r="AN361" s="11">
        <f t="shared" si="318"/>
        <v>175.17789623968383</v>
      </c>
      <c r="AO361" s="6">
        <f t="shared" si="319"/>
        <v>173.3716032481353</v>
      </c>
      <c r="AP361" s="6">
        <f t="shared" si="320"/>
        <v>108.43828978384903</v>
      </c>
      <c r="AQ361" s="8">
        <f t="shared" si="321"/>
        <v>71.414898079067527</v>
      </c>
      <c r="AR361" s="109">
        <f t="shared" si="322"/>
        <v>0.52660867218516572</v>
      </c>
      <c r="AS361" s="109">
        <f t="shared" si="323"/>
        <v>0.41618354373165967</v>
      </c>
      <c r="AT361" s="109">
        <f t="shared" si="324"/>
        <v>51.680366987818502</v>
      </c>
      <c r="AU361" s="10">
        <f t="shared" si="325"/>
        <v>397485.99281176127</v>
      </c>
      <c r="AV361" s="8">
        <f t="shared" si="326"/>
        <v>30.062199404334908</v>
      </c>
      <c r="AW361" s="12"/>
      <c r="AX361" s="110">
        <f t="shared" si="327"/>
        <v>231.7</v>
      </c>
      <c r="AY361" s="111">
        <f t="shared" si="328"/>
        <v>0</v>
      </c>
      <c r="AZ361" s="12"/>
      <c r="BA361" s="14">
        <f t="shared" si="335"/>
        <v>51.2</v>
      </c>
      <c r="BB361" s="112">
        <f t="shared" si="329"/>
        <v>0</v>
      </c>
      <c r="BC361" s="112">
        <f t="shared" si="330"/>
        <v>0</v>
      </c>
      <c r="BD361" s="12"/>
      <c r="BE361" s="111">
        <f t="shared" si="331"/>
        <v>0</v>
      </c>
      <c r="BF361" s="12"/>
    </row>
    <row r="362" spans="1:58">
      <c r="A362">
        <f t="shared" si="284"/>
        <v>5</v>
      </c>
      <c r="B362" s="106">
        <v>0.249305555555556</v>
      </c>
      <c r="C362" s="6">
        <f t="shared" si="285"/>
        <v>5.9833333333333441</v>
      </c>
      <c r="D362" s="7">
        <f t="shared" si="332"/>
        <v>16</v>
      </c>
      <c r="E362" s="7">
        <f t="shared" si="333"/>
        <v>9</v>
      </c>
      <c r="F362" s="7">
        <f t="shared" si="334"/>
        <v>2022</v>
      </c>
      <c r="G362" s="12"/>
      <c r="H362" s="101">
        <f t="shared" si="286"/>
        <v>51.114038646816901</v>
      </c>
      <c r="I362" s="102">
        <f t="shared" si="287"/>
        <v>51.127659562359959</v>
      </c>
      <c r="J362" s="101">
        <f t="shared" si="288"/>
        <v>65.92919861362239</v>
      </c>
      <c r="K362" s="101">
        <f t="shared" si="289"/>
        <v>231.98942541060535</v>
      </c>
      <c r="L362" s="11">
        <f t="shared" si="290"/>
        <v>2459838.7493055556</v>
      </c>
      <c r="M362" s="108">
        <f t="shared" si="291"/>
        <v>0.22707048064491708</v>
      </c>
      <c r="N362" s="11">
        <f t="shared" si="292"/>
        <v>94.656131410505623</v>
      </c>
      <c r="O362" s="5">
        <f t="shared" si="293"/>
        <v>0.16679149341877064</v>
      </c>
      <c r="P362" s="11">
        <f t="shared" si="294"/>
        <v>17595.309017649037</v>
      </c>
      <c r="Q362" s="6">
        <f t="shared" si="295"/>
        <v>2.3167351988262594</v>
      </c>
      <c r="R362" s="13">
        <f t="shared" si="296"/>
        <v>4.3956022471092906</v>
      </c>
      <c r="S362" s="13">
        <f t="shared" si="297"/>
        <v>4.2737329545351317</v>
      </c>
      <c r="T362" s="13">
        <f t="shared" si="298"/>
        <v>0.24757859835309284</v>
      </c>
      <c r="U362" s="13">
        <f t="shared" si="299"/>
        <v>0.3313398507964912</v>
      </c>
      <c r="V362" s="13">
        <f t="shared" si="300"/>
        <v>-8.2998873107171711</v>
      </c>
      <c r="W362" s="8">
        <f t="shared" si="301"/>
        <v>399.34020033870519</v>
      </c>
      <c r="X362" s="13">
        <f t="shared" si="302"/>
        <v>1.1332863261624229</v>
      </c>
      <c r="Y362" s="11">
        <f t="shared" si="303"/>
        <v>64.932523468993281</v>
      </c>
      <c r="Z362" s="13">
        <f t="shared" si="304"/>
        <v>3.1144851806146085E-2</v>
      </c>
      <c r="AA362" s="13">
        <f t="shared" si="305"/>
        <v>0.42347984474398392</v>
      </c>
      <c r="AB362" s="13">
        <f t="shared" si="306"/>
        <v>0.90537016346658861</v>
      </c>
      <c r="AC362" s="13">
        <f t="shared" si="307"/>
        <v>3.1139816956655166E-2</v>
      </c>
      <c r="AD362" s="13">
        <f t="shared" si="308"/>
        <v>0.81829414810064383</v>
      </c>
      <c r="AE362" s="13">
        <f t="shared" si="309"/>
        <v>0.38866374706145784</v>
      </c>
      <c r="AF362" s="13">
        <f t="shared" si="310"/>
        <v>0.92137966752047828</v>
      </c>
      <c r="AG362" s="11">
        <f t="shared" si="311"/>
        <v>22.871379362424619</v>
      </c>
      <c r="AH362" s="13">
        <f t="shared" si="312"/>
        <v>4.1758492022580116</v>
      </c>
      <c r="AI362" s="11">
        <f t="shared" si="313"/>
        <v>32.018393376635451</v>
      </c>
      <c r="AJ362" s="6">
        <f t="shared" si="314"/>
        <v>0.91929965651505885</v>
      </c>
      <c r="AK362" s="13">
        <f t="shared" si="315"/>
        <v>51.682805120539165</v>
      </c>
      <c r="AL362" s="6">
        <f t="shared" si="316"/>
        <v>0.56876647372226463</v>
      </c>
      <c r="AM362" s="6">
        <f t="shared" si="317"/>
        <v>51.114038646816901</v>
      </c>
      <c r="AN362" s="11">
        <f t="shared" si="318"/>
        <v>175.17858071697992</v>
      </c>
      <c r="AO362" s="6">
        <f t="shared" si="319"/>
        <v>173.37228022860768</v>
      </c>
      <c r="AP362" s="6">
        <f t="shared" si="320"/>
        <v>108.43049233240393</v>
      </c>
      <c r="AQ362" s="8">
        <f t="shared" si="321"/>
        <v>71.422688870954858</v>
      </c>
      <c r="AR362" s="109">
        <f t="shared" si="322"/>
        <v>0.5301914815480967</v>
      </c>
      <c r="AS362" s="109">
        <f t="shared" si="323"/>
        <v>0.41438858954812774</v>
      </c>
      <c r="AT362" s="109">
        <f t="shared" si="324"/>
        <v>51.989425410605349</v>
      </c>
      <c r="AU362" s="10">
        <f t="shared" si="325"/>
        <v>397488.8011532969</v>
      </c>
      <c r="AV362" s="8">
        <f t="shared" si="326"/>
        <v>30.06198701943476</v>
      </c>
      <c r="AW362" s="12"/>
      <c r="AX362" s="110">
        <f t="shared" si="327"/>
        <v>232</v>
      </c>
      <c r="AY362" s="111">
        <f t="shared" si="328"/>
        <v>0</v>
      </c>
      <c r="AZ362" s="12"/>
      <c r="BA362" s="14">
        <f t="shared" si="335"/>
        <v>51.1</v>
      </c>
      <c r="BB362" s="112">
        <f t="shared" si="329"/>
        <v>0</v>
      </c>
      <c r="BC362" s="112">
        <f t="shared" si="330"/>
        <v>0</v>
      </c>
      <c r="BD362" s="12"/>
      <c r="BE362" s="111">
        <f t="shared" si="331"/>
        <v>0</v>
      </c>
      <c r="BF362" s="12"/>
    </row>
    <row r="363" spans="1:58">
      <c r="A363">
        <f t="shared" si="284"/>
        <v>6</v>
      </c>
      <c r="B363" s="106">
        <v>0.25</v>
      </c>
      <c r="C363" s="6">
        <f t="shared" si="285"/>
        <v>6</v>
      </c>
      <c r="D363" s="7">
        <f t="shared" si="332"/>
        <v>16</v>
      </c>
      <c r="E363" s="7">
        <f t="shared" si="333"/>
        <v>9</v>
      </c>
      <c r="F363" s="7">
        <f t="shared" si="334"/>
        <v>2022</v>
      </c>
      <c r="G363" s="12"/>
      <c r="H363" s="101">
        <f t="shared" si="286"/>
        <v>50.998042634470579</v>
      </c>
      <c r="I363" s="102">
        <f t="shared" si="287"/>
        <v>51.011719968001081</v>
      </c>
      <c r="J363" s="101">
        <f t="shared" si="288"/>
        <v>65.922754067962757</v>
      </c>
      <c r="K363" s="101">
        <f t="shared" si="289"/>
        <v>232.29722308508519</v>
      </c>
      <c r="L363" s="11">
        <f t="shared" si="290"/>
        <v>2459838.75</v>
      </c>
      <c r="M363" s="108">
        <f t="shared" si="291"/>
        <v>0.22707049965776865</v>
      </c>
      <c r="N363" s="11">
        <f t="shared" si="292"/>
        <v>94.906815872527659</v>
      </c>
      <c r="O363" s="5">
        <f t="shared" si="293"/>
        <v>0.16681691084869499</v>
      </c>
      <c r="P363" s="11">
        <f t="shared" si="294"/>
        <v>17592.863964705772</v>
      </c>
      <c r="Q363" s="6">
        <f t="shared" si="295"/>
        <v>2.3168935510001201</v>
      </c>
      <c r="R363" s="13">
        <f t="shared" si="296"/>
        <v>4.3956141929209886</v>
      </c>
      <c r="S363" s="13">
        <f t="shared" si="297"/>
        <v>4.2738807105751215</v>
      </c>
      <c r="T363" s="13">
        <f t="shared" si="298"/>
        <v>0.24773894259314549</v>
      </c>
      <c r="U363" s="13">
        <f t="shared" si="299"/>
        <v>0.33148889489559291</v>
      </c>
      <c r="V363" s="13">
        <f t="shared" si="300"/>
        <v>-8.3000224785570982</v>
      </c>
      <c r="W363" s="8">
        <f t="shared" si="301"/>
        <v>399.30221559253175</v>
      </c>
      <c r="X363" s="13">
        <f t="shared" si="302"/>
        <v>1.1334341746334904</v>
      </c>
      <c r="Y363" s="11">
        <f t="shared" si="303"/>
        <v>64.940994562392916</v>
      </c>
      <c r="Z363" s="13">
        <f t="shared" si="304"/>
        <v>3.115732172366608E-2</v>
      </c>
      <c r="AA363" s="13">
        <f t="shared" si="305"/>
        <v>0.42334581801903715</v>
      </c>
      <c r="AB363" s="13">
        <f t="shared" si="306"/>
        <v>0.90543241258817042</v>
      </c>
      <c r="AC363" s="13">
        <f t="shared" si="307"/>
        <v>3.1152280824321411E-2</v>
      </c>
      <c r="AD363" s="13">
        <f t="shared" si="308"/>
        <v>0.81834630457270852</v>
      </c>
      <c r="AE363" s="13">
        <f t="shared" si="309"/>
        <v>0.38869994103161876</v>
      </c>
      <c r="AF363" s="13">
        <f t="shared" si="310"/>
        <v>0.92136439905284817</v>
      </c>
      <c r="AG363" s="11">
        <f t="shared" si="311"/>
        <v>22.873630094657482</v>
      </c>
      <c r="AH363" s="13">
        <f t="shared" si="312"/>
        <v>4.1764420546216821</v>
      </c>
      <c r="AI363" s="11">
        <f t="shared" si="313"/>
        <v>32.260185053202427</v>
      </c>
      <c r="AJ363" s="6">
        <f t="shared" si="314"/>
        <v>0.91929327781964099</v>
      </c>
      <c r="AK363" s="13">
        <f t="shared" si="315"/>
        <v>51.568243167708808</v>
      </c>
      <c r="AL363" s="6">
        <f t="shared" si="316"/>
        <v>0.57020053323823106</v>
      </c>
      <c r="AM363" s="6">
        <f t="shared" si="317"/>
        <v>50.998042634470579</v>
      </c>
      <c r="AN363" s="11">
        <f t="shared" si="318"/>
        <v>175.17926519427419</v>
      </c>
      <c r="AO363" s="6">
        <f t="shared" si="319"/>
        <v>173.37295720933076</v>
      </c>
      <c r="AP363" s="6">
        <f t="shared" si="320"/>
        <v>108.42269500327262</v>
      </c>
      <c r="AQ363" s="8">
        <f t="shared" si="321"/>
        <v>71.43047954335313</v>
      </c>
      <c r="AR363" s="109">
        <f t="shared" si="322"/>
        <v>0.53376484635576027</v>
      </c>
      <c r="AS363" s="109">
        <f t="shared" si="323"/>
        <v>0.41258167885017244</v>
      </c>
      <c r="AT363" s="109">
        <f t="shared" si="324"/>
        <v>52.297223085085193</v>
      </c>
      <c r="AU363" s="10">
        <f t="shared" si="325"/>
        <v>397491.60902897606</v>
      </c>
      <c r="AV363" s="8">
        <f t="shared" si="326"/>
        <v>30.061774672765779</v>
      </c>
      <c r="AW363" s="12"/>
      <c r="AX363" s="110">
        <f t="shared" si="327"/>
        <v>232.3</v>
      </c>
      <c r="AY363" s="111">
        <f t="shared" si="328"/>
        <v>0</v>
      </c>
      <c r="AZ363" s="12"/>
      <c r="BA363" s="14">
        <f t="shared" si="335"/>
        <v>51</v>
      </c>
      <c r="BB363" s="112">
        <f t="shared" si="329"/>
        <v>0</v>
      </c>
      <c r="BC363" s="112">
        <f t="shared" si="330"/>
        <v>0</v>
      </c>
      <c r="BD363" s="12"/>
      <c r="BE363" s="111">
        <f t="shared" si="331"/>
        <v>0</v>
      </c>
      <c r="BF363" s="12"/>
    </row>
    <row r="364" spans="1:58">
      <c r="A364">
        <f t="shared" si="284"/>
        <v>6</v>
      </c>
      <c r="B364" s="106">
        <v>0.250694444444444</v>
      </c>
      <c r="C364" s="6">
        <f t="shared" si="285"/>
        <v>6.0166666666666559</v>
      </c>
      <c r="D364" s="7">
        <f t="shared" si="332"/>
        <v>16</v>
      </c>
      <c r="E364" s="7">
        <f t="shared" si="333"/>
        <v>9</v>
      </c>
      <c r="F364" s="7">
        <f t="shared" si="334"/>
        <v>2022</v>
      </c>
      <c r="G364" s="12"/>
      <c r="H364" s="101">
        <f t="shared" si="286"/>
        <v>50.881555733903973</v>
      </c>
      <c r="I364" s="102">
        <f t="shared" si="287"/>
        <v>50.895289908060924</v>
      </c>
      <c r="J364" s="101">
        <f t="shared" si="288"/>
        <v>65.916309326725937</v>
      </c>
      <c r="K364" s="101">
        <f t="shared" si="289"/>
        <v>232.60376668224558</v>
      </c>
      <c r="L364" s="11">
        <f t="shared" si="290"/>
        <v>2459838.7506944444</v>
      </c>
      <c r="M364" s="108">
        <f t="shared" si="291"/>
        <v>0.2270705186706202</v>
      </c>
      <c r="N364" s="11">
        <f t="shared" si="292"/>
        <v>95.157500335015357</v>
      </c>
      <c r="O364" s="5">
        <f t="shared" si="293"/>
        <v>0.16684232827867618</v>
      </c>
      <c r="P364" s="11">
        <f t="shared" si="294"/>
        <v>17590.418486208207</v>
      </c>
      <c r="Q364" s="6">
        <f t="shared" si="295"/>
        <v>2.3170519031736236</v>
      </c>
      <c r="R364" s="13">
        <f t="shared" si="296"/>
        <v>4.3956261387326867</v>
      </c>
      <c r="S364" s="13">
        <f t="shared" si="297"/>
        <v>4.2740284666147534</v>
      </c>
      <c r="T364" s="13">
        <f t="shared" si="298"/>
        <v>0.24789928683319812</v>
      </c>
      <c r="U364" s="13">
        <f t="shared" si="299"/>
        <v>0.33163793683423826</v>
      </c>
      <c r="V364" s="13">
        <f t="shared" si="300"/>
        <v>-8.3001576463963094</v>
      </c>
      <c r="W364" s="8">
        <f t="shared" si="301"/>
        <v>399.26422550221469</v>
      </c>
      <c r="X364" s="13">
        <f t="shared" si="302"/>
        <v>1.1335820210417697</v>
      </c>
      <c r="Y364" s="11">
        <f t="shared" si="303"/>
        <v>64.949465537603487</v>
      </c>
      <c r="Z364" s="13">
        <f t="shared" si="304"/>
        <v>3.1169790782735504E-2</v>
      </c>
      <c r="AA364" s="13">
        <f t="shared" si="305"/>
        <v>0.42321178395749981</v>
      </c>
      <c r="AB364" s="13">
        <f t="shared" si="306"/>
        <v>0.90549464087954512</v>
      </c>
      <c r="AC364" s="13">
        <f t="shared" si="307"/>
        <v>3.1164743829109921E-2</v>
      </c>
      <c r="AD364" s="13">
        <f t="shared" si="308"/>
        <v>0.81839844227619896</v>
      </c>
      <c r="AE364" s="13">
        <f t="shared" si="309"/>
        <v>0.38873612592528817</v>
      </c>
      <c r="AF364" s="13">
        <f t="shared" si="310"/>
        <v>0.9213491327399177</v>
      </c>
      <c r="AG364" s="11">
        <f t="shared" si="311"/>
        <v>22.875880299752684</v>
      </c>
      <c r="AH364" s="13">
        <f t="shared" si="312"/>
        <v>4.1770349178962718</v>
      </c>
      <c r="AI364" s="11">
        <f t="shared" si="313"/>
        <v>32.50197656657128</v>
      </c>
      <c r="AJ364" s="6">
        <f t="shared" si="314"/>
        <v>0.91928690033556082</v>
      </c>
      <c r="AK364" s="13">
        <f t="shared" si="315"/>
        <v>51.453194127546531</v>
      </c>
      <c r="AL364" s="6">
        <f t="shared" si="316"/>
        <v>0.57163839364256097</v>
      </c>
      <c r="AM364" s="6">
        <f t="shared" si="317"/>
        <v>50.881555733903973</v>
      </c>
      <c r="AN364" s="11">
        <f t="shared" si="318"/>
        <v>175.17994967157028</v>
      </c>
      <c r="AO364" s="6">
        <f t="shared" si="319"/>
        <v>173.3736341903082</v>
      </c>
      <c r="AP364" s="6">
        <f t="shared" si="320"/>
        <v>108.41489779641027</v>
      </c>
      <c r="AQ364" s="8">
        <f t="shared" si="321"/>
        <v>71.438270096307122</v>
      </c>
      <c r="AR364" s="109">
        <f t="shared" si="322"/>
        <v>0.53732870300324986</v>
      </c>
      <c r="AS364" s="109">
        <f t="shared" si="323"/>
        <v>0.41076284333260898</v>
      </c>
      <c r="AT364" s="109">
        <f t="shared" si="324"/>
        <v>52.603766682245578</v>
      </c>
      <c r="AU364" s="10">
        <f t="shared" si="325"/>
        <v>397494.41643870779</v>
      </c>
      <c r="AV364" s="8">
        <f t="shared" si="326"/>
        <v>30.061562364333277</v>
      </c>
      <c r="AW364" s="12"/>
      <c r="AX364" s="110">
        <f t="shared" si="327"/>
        <v>232.6</v>
      </c>
      <c r="AY364" s="111">
        <f t="shared" si="328"/>
        <v>0</v>
      </c>
      <c r="AZ364" s="12"/>
      <c r="BA364" s="14">
        <f t="shared" si="335"/>
        <v>50.9</v>
      </c>
      <c r="BB364" s="112">
        <f t="shared" si="329"/>
        <v>0</v>
      </c>
      <c r="BC364" s="112">
        <f t="shared" si="330"/>
        <v>0</v>
      </c>
      <c r="BD364" s="12"/>
      <c r="BE364" s="111">
        <f t="shared" si="331"/>
        <v>0</v>
      </c>
      <c r="BF364" s="12"/>
    </row>
    <row r="365" spans="1:58">
      <c r="A365">
        <f t="shared" si="284"/>
        <v>6</v>
      </c>
      <c r="B365" s="106">
        <v>0.25138888888888899</v>
      </c>
      <c r="C365" s="6">
        <f t="shared" si="285"/>
        <v>6.0333333333333359</v>
      </c>
      <c r="D365" s="7">
        <f t="shared" si="332"/>
        <v>16</v>
      </c>
      <c r="E365" s="7">
        <f t="shared" si="333"/>
        <v>9</v>
      </c>
      <c r="F365" s="7">
        <f t="shared" si="334"/>
        <v>2022</v>
      </c>
      <c r="G365" s="12"/>
      <c r="H365" s="101">
        <f t="shared" si="286"/>
        <v>50.764583375619971</v>
      </c>
      <c r="I365" s="102">
        <f t="shared" si="287"/>
        <v>50.778374814082383</v>
      </c>
      <c r="J365" s="101">
        <f t="shared" si="288"/>
        <v>65.909864390057365</v>
      </c>
      <c r="K365" s="101">
        <f t="shared" si="289"/>
        <v>232.90906294164012</v>
      </c>
      <c r="L365" s="11">
        <f t="shared" si="290"/>
        <v>2459838.7513888888</v>
      </c>
      <c r="M365" s="108">
        <f t="shared" si="291"/>
        <v>0.22707053768347177</v>
      </c>
      <c r="N365" s="11">
        <f t="shared" si="292"/>
        <v>95.408184797503054</v>
      </c>
      <c r="O365" s="5">
        <f t="shared" si="293"/>
        <v>0.16686774570860052</v>
      </c>
      <c r="P365" s="11">
        <f t="shared" si="294"/>
        <v>17587.972582253256</v>
      </c>
      <c r="Q365" s="6">
        <f t="shared" si="295"/>
        <v>2.3172102553474847</v>
      </c>
      <c r="R365" s="13">
        <f t="shared" si="296"/>
        <v>4.3956380845443848</v>
      </c>
      <c r="S365" s="13">
        <f t="shared" si="297"/>
        <v>4.2741762226547424</v>
      </c>
      <c r="T365" s="13">
        <f t="shared" si="298"/>
        <v>0.24805963107325074</v>
      </c>
      <c r="U365" s="13">
        <f t="shared" si="299"/>
        <v>0.33178697661283918</v>
      </c>
      <c r="V365" s="13">
        <f t="shared" si="300"/>
        <v>-8.3002928142362347</v>
      </c>
      <c r="W365" s="8">
        <f t="shared" si="301"/>
        <v>399.2262300682774</v>
      </c>
      <c r="X365" s="13">
        <f t="shared" si="302"/>
        <v>1.133729865387016</v>
      </c>
      <c r="Y365" s="11">
        <f t="shared" si="303"/>
        <v>64.957936394610968</v>
      </c>
      <c r="Z365" s="13">
        <f t="shared" si="304"/>
        <v>3.1182258983139036E-2</v>
      </c>
      <c r="AA365" s="13">
        <f t="shared" si="305"/>
        <v>0.42307774256298386</v>
      </c>
      <c r="AB365" s="13">
        <f t="shared" si="306"/>
        <v>0.90555684834010486</v>
      </c>
      <c r="AC365" s="13">
        <f t="shared" si="307"/>
        <v>3.1177205970804551E-2</v>
      </c>
      <c r="AD365" s="13">
        <f t="shared" si="308"/>
        <v>0.81845056121064319</v>
      </c>
      <c r="AE365" s="13">
        <f t="shared" si="309"/>
        <v>0.38877230174202598</v>
      </c>
      <c r="AF365" s="13">
        <f t="shared" si="310"/>
        <v>0.92133386858304911</v>
      </c>
      <c r="AG365" s="11">
        <f t="shared" si="311"/>
        <v>22.878129977660127</v>
      </c>
      <c r="AH365" s="13">
        <f t="shared" si="312"/>
        <v>4.1776277920782459</v>
      </c>
      <c r="AI365" s="11">
        <f t="shared" si="313"/>
        <v>32.743767916329368</v>
      </c>
      <c r="AJ365" s="6">
        <f t="shared" si="314"/>
        <v>0.91928052406291583</v>
      </c>
      <c r="AK365" s="13">
        <f t="shared" si="315"/>
        <v>51.337663328813647</v>
      </c>
      <c r="AL365" s="6">
        <f t="shared" si="316"/>
        <v>0.57307995319367477</v>
      </c>
      <c r="AM365" s="6">
        <f t="shared" si="317"/>
        <v>50.764583375619971</v>
      </c>
      <c r="AN365" s="11">
        <f t="shared" si="318"/>
        <v>175.18063414886637</v>
      </c>
      <c r="AO365" s="6">
        <f t="shared" si="319"/>
        <v>173.37431117153812</v>
      </c>
      <c r="AP365" s="6">
        <f t="shared" si="320"/>
        <v>108.40710071183233</v>
      </c>
      <c r="AQ365" s="8">
        <f t="shared" si="321"/>
        <v>71.446060529801414</v>
      </c>
      <c r="AR365" s="109">
        <f t="shared" si="322"/>
        <v>0.54088298803558454</v>
      </c>
      <c r="AS365" s="109">
        <f t="shared" si="323"/>
        <v>0.40893211491249204</v>
      </c>
      <c r="AT365" s="109">
        <f t="shared" si="324"/>
        <v>52.909062941640116</v>
      </c>
      <c r="AU365" s="10">
        <f t="shared" si="325"/>
        <v>397497.22338242026</v>
      </c>
      <c r="AV365" s="8">
        <f t="shared" si="326"/>
        <v>30.06135009414113</v>
      </c>
      <c r="AW365" s="12"/>
      <c r="AX365" s="110">
        <f t="shared" si="327"/>
        <v>232.9</v>
      </c>
      <c r="AY365" s="111">
        <f t="shared" si="328"/>
        <v>0</v>
      </c>
      <c r="AZ365" s="12"/>
      <c r="BA365" s="14">
        <f t="shared" si="335"/>
        <v>50.8</v>
      </c>
      <c r="BB365" s="112">
        <f t="shared" si="329"/>
        <v>0</v>
      </c>
      <c r="BC365" s="112">
        <f t="shared" si="330"/>
        <v>0</v>
      </c>
      <c r="BD365" s="12"/>
      <c r="BE365" s="111">
        <f t="shared" si="331"/>
        <v>0</v>
      </c>
      <c r="BF365" s="12"/>
    </row>
    <row r="366" spans="1:58">
      <c r="A366">
        <f t="shared" si="284"/>
        <v>6</v>
      </c>
      <c r="B366" s="106">
        <v>0.25208333333333299</v>
      </c>
      <c r="C366" s="6">
        <f t="shared" si="285"/>
        <v>6.0499999999999918</v>
      </c>
      <c r="D366" s="7">
        <f t="shared" si="332"/>
        <v>16</v>
      </c>
      <c r="E366" s="7">
        <f t="shared" si="333"/>
        <v>9</v>
      </c>
      <c r="F366" s="7">
        <f t="shared" si="334"/>
        <v>2022</v>
      </c>
      <c r="G366" s="12"/>
      <c r="H366" s="101">
        <f t="shared" si="286"/>
        <v>50.647130951698522</v>
      </c>
      <c r="I366" s="102">
        <f t="shared" si="287"/>
        <v>50.660980079225737</v>
      </c>
      <c r="J366" s="101">
        <f t="shared" si="288"/>
        <v>65.903419258048174</v>
      </c>
      <c r="K366" s="101">
        <f t="shared" si="289"/>
        <v>233.21311867017528</v>
      </c>
      <c r="L366" s="11">
        <f t="shared" si="290"/>
        <v>2459838.7520833332</v>
      </c>
      <c r="M366" s="108">
        <f t="shared" si="291"/>
        <v>0.22707055669632331</v>
      </c>
      <c r="N366" s="11">
        <f t="shared" si="292"/>
        <v>95.658869259990752</v>
      </c>
      <c r="O366" s="5">
        <f t="shared" si="293"/>
        <v>0.16689316313852487</v>
      </c>
      <c r="P366" s="11">
        <f t="shared" si="294"/>
        <v>17585.526252953259</v>
      </c>
      <c r="Q366" s="6">
        <f t="shared" si="295"/>
        <v>2.3173686075213453</v>
      </c>
      <c r="R366" s="13">
        <f t="shared" si="296"/>
        <v>4.3956500303560828</v>
      </c>
      <c r="S366" s="13">
        <f t="shared" si="297"/>
        <v>4.2743239786947322</v>
      </c>
      <c r="T366" s="13">
        <f t="shared" si="298"/>
        <v>0.24821997531330339</v>
      </c>
      <c r="U366" s="13">
        <f t="shared" si="299"/>
        <v>0.33193601423188251</v>
      </c>
      <c r="V366" s="13">
        <f t="shared" si="300"/>
        <v>-8.3004279820761617</v>
      </c>
      <c r="W366" s="8">
        <f t="shared" si="301"/>
        <v>399.18822929187638</v>
      </c>
      <c r="X366" s="13">
        <f t="shared" si="302"/>
        <v>1.1338777076701319</v>
      </c>
      <c r="Y366" s="11">
        <f t="shared" si="303"/>
        <v>64.966407133467087</v>
      </c>
      <c r="Z366" s="13">
        <f t="shared" si="304"/>
        <v>3.1194726324670793E-2</v>
      </c>
      <c r="AA366" s="13">
        <f t="shared" si="305"/>
        <v>0.42294369383806191</v>
      </c>
      <c r="AB366" s="13">
        <f t="shared" si="306"/>
        <v>0.90561903496972718</v>
      </c>
      <c r="AC366" s="13">
        <f t="shared" si="307"/>
        <v>3.1189667249198572E-2</v>
      </c>
      <c r="AD366" s="13">
        <f t="shared" si="308"/>
        <v>0.81850266137601113</v>
      </c>
      <c r="AE366" s="13">
        <f t="shared" si="309"/>
        <v>0.38880846848159401</v>
      </c>
      <c r="AF366" s="13">
        <f t="shared" si="310"/>
        <v>0.92131860658351916</v>
      </c>
      <c r="AG366" s="11">
        <f t="shared" si="311"/>
        <v>22.880379128342263</v>
      </c>
      <c r="AH366" s="13">
        <f t="shared" si="312"/>
        <v>4.1782206771687349</v>
      </c>
      <c r="AI366" s="11">
        <f t="shared" si="313"/>
        <v>32.985559102459732</v>
      </c>
      <c r="AJ366" s="6">
        <f t="shared" si="314"/>
        <v>0.91927414900184801</v>
      </c>
      <c r="AK366" s="13">
        <f t="shared" si="315"/>
        <v>51.22165606249235</v>
      </c>
      <c r="AL366" s="6">
        <f t="shared" si="316"/>
        <v>0.57452511079383117</v>
      </c>
      <c r="AM366" s="6">
        <f t="shared" si="317"/>
        <v>50.647130951698522</v>
      </c>
      <c r="AN366" s="11">
        <f t="shared" si="318"/>
        <v>175.18131862616065</v>
      </c>
      <c r="AO366" s="6">
        <f t="shared" si="319"/>
        <v>173.37498815301873</v>
      </c>
      <c r="AP366" s="6">
        <f t="shared" si="320"/>
        <v>108.3993037494885</v>
      </c>
      <c r="AQ366" s="8">
        <f t="shared" si="321"/>
        <v>71.453850843886229</v>
      </c>
      <c r="AR366" s="109">
        <f t="shared" si="322"/>
        <v>0.54442763817431494</v>
      </c>
      <c r="AS366" s="109">
        <f t="shared" si="323"/>
        <v>0.40708952571561224</v>
      </c>
      <c r="AT366" s="109">
        <f t="shared" si="324"/>
        <v>53.213118670175277</v>
      </c>
      <c r="AU366" s="10">
        <f t="shared" si="325"/>
        <v>397500.02986002265</v>
      </c>
      <c r="AV366" s="8">
        <f t="shared" si="326"/>
        <v>30.061137862194659</v>
      </c>
      <c r="AW366" s="12"/>
      <c r="AX366" s="110">
        <f t="shared" si="327"/>
        <v>233.2</v>
      </c>
      <c r="AY366" s="111">
        <f t="shared" si="328"/>
        <v>0</v>
      </c>
      <c r="AZ366" s="12"/>
      <c r="BA366" s="14">
        <f t="shared" si="335"/>
        <v>50.7</v>
      </c>
      <c r="BB366" s="112">
        <f t="shared" si="329"/>
        <v>0</v>
      </c>
      <c r="BC366" s="112">
        <f t="shared" si="330"/>
        <v>0</v>
      </c>
      <c r="BD366" s="12"/>
      <c r="BE366" s="111">
        <f t="shared" si="331"/>
        <v>0</v>
      </c>
      <c r="BF366" s="12"/>
    </row>
    <row r="367" spans="1:58">
      <c r="A367">
        <f t="shared" si="284"/>
        <v>6</v>
      </c>
      <c r="B367" s="106">
        <v>0.25277777777777799</v>
      </c>
      <c r="C367" s="6">
        <f t="shared" si="285"/>
        <v>6.0666666666666718</v>
      </c>
      <c r="D367" s="7">
        <f t="shared" si="332"/>
        <v>16</v>
      </c>
      <c r="E367" s="7">
        <f t="shared" si="333"/>
        <v>9</v>
      </c>
      <c r="F367" s="7">
        <f t="shared" si="334"/>
        <v>2022</v>
      </c>
      <c r="G367" s="12"/>
      <c r="H367" s="101">
        <f t="shared" si="286"/>
        <v>50.529203815903372</v>
      </c>
      <c r="I367" s="102">
        <f t="shared" si="287"/>
        <v>50.543111058375587</v>
      </c>
      <c r="J367" s="101">
        <f t="shared" si="288"/>
        <v>65.896973930795284</v>
      </c>
      <c r="K367" s="101">
        <f t="shared" si="289"/>
        <v>233.51594073825856</v>
      </c>
      <c r="L367" s="11">
        <f t="shared" si="290"/>
        <v>2459838.7527777776</v>
      </c>
      <c r="M367" s="108">
        <f t="shared" si="291"/>
        <v>0.22707057570917488</v>
      </c>
      <c r="N367" s="11">
        <f t="shared" si="292"/>
        <v>95.909553722478449</v>
      </c>
      <c r="O367" s="5">
        <f t="shared" si="293"/>
        <v>0.16691858056850606</v>
      </c>
      <c r="P367" s="11">
        <f t="shared" si="294"/>
        <v>17583.079498415402</v>
      </c>
      <c r="Q367" s="6">
        <f t="shared" si="295"/>
        <v>2.3175269596952059</v>
      </c>
      <c r="R367" s="13">
        <f t="shared" si="296"/>
        <v>4.3956619761677809</v>
      </c>
      <c r="S367" s="13">
        <f t="shared" si="297"/>
        <v>4.2744717347347212</v>
      </c>
      <c r="T367" s="13">
        <f t="shared" si="298"/>
        <v>0.24838031955335602</v>
      </c>
      <c r="U367" s="13">
        <f t="shared" si="299"/>
        <v>0.33208504969182978</v>
      </c>
      <c r="V367" s="13">
        <f t="shared" si="300"/>
        <v>-8.300563149916087</v>
      </c>
      <c r="W367" s="8">
        <f t="shared" si="301"/>
        <v>399.15022317395858</v>
      </c>
      <c r="X367" s="13">
        <f t="shared" si="302"/>
        <v>1.1340255478919932</v>
      </c>
      <c r="Y367" s="11">
        <f t="shared" si="303"/>
        <v>64.974877754222021</v>
      </c>
      <c r="Z367" s="13">
        <f t="shared" si="304"/>
        <v>3.1207192807121767E-2</v>
      </c>
      <c r="AA367" s="13">
        <f t="shared" si="305"/>
        <v>0.42280963778533054</v>
      </c>
      <c r="AB367" s="13">
        <f t="shared" si="306"/>
        <v>0.90568120076827907</v>
      </c>
      <c r="AC367" s="13">
        <f t="shared" si="307"/>
        <v>3.120212766408215E-2</v>
      </c>
      <c r="AD367" s="13">
        <f t="shared" si="308"/>
        <v>0.81855474277226414</v>
      </c>
      <c r="AE367" s="13">
        <f t="shared" si="309"/>
        <v>0.38884462614374649</v>
      </c>
      <c r="AF367" s="13">
        <f t="shared" si="310"/>
        <v>0.92130334674260794</v>
      </c>
      <c r="AG367" s="11">
        <f t="shared" si="311"/>
        <v>22.882627751761074</v>
      </c>
      <c r="AH367" s="13">
        <f t="shared" si="312"/>
        <v>4.1788135731687612</v>
      </c>
      <c r="AI367" s="11">
        <f t="shared" si="313"/>
        <v>33.22735012494703</v>
      </c>
      <c r="AJ367" s="6">
        <f t="shared" si="314"/>
        <v>0.91926777515248326</v>
      </c>
      <c r="AK367" s="13">
        <f t="shared" si="315"/>
        <v>51.105177581893308</v>
      </c>
      <c r="AL367" s="6">
        <f t="shared" si="316"/>
        <v>0.57597376598993222</v>
      </c>
      <c r="AM367" s="6">
        <f t="shared" si="317"/>
        <v>50.529203815903372</v>
      </c>
      <c r="AN367" s="11">
        <f t="shared" si="318"/>
        <v>175.18200310345674</v>
      </c>
      <c r="AO367" s="6">
        <f t="shared" si="319"/>
        <v>173.37566513475369</v>
      </c>
      <c r="AP367" s="6">
        <f t="shared" si="320"/>
        <v>108.39150690933552</v>
      </c>
      <c r="AQ367" s="8">
        <f t="shared" si="321"/>
        <v>71.461641038604796</v>
      </c>
      <c r="AR367" s="109">
        <f t="shared" si="322"/>
        <v>0.5479625903128188</v>
      </c>
      <c r="AS367" s="109">
        <f t="shared" si="323"/>
        <v>0.40523510807897645</v>
      </c>
      <c r="AT367" s="109">
        <f t="shared" si="324"/>
        <v>53.515940738258564</v>
      </c>
      <c r="AU367" s="10">
        <f t="shared" si="325"/>
        <v>397502.83587143046</v>
      </c>
      <c r="AV367" s="8">
        <f t="shared" si="326"/>
        <v>30.06092566849869</v>
      </c>
      <c r="AW367" s="12"/>
      <c r="AX367" s="110">
        <f t="shared" si="327"/>
        <v>233.5</v>
      </c>
      <c r="AY367" s="111">
        <f t="shared" si="328"/>
        <v>0</v>
      </c>
      <c r="AZ367" s="12"/>
      <c r="BA367" s="14">
        <f t="shared" si="335"/>
        <v>50.5</v>
      </c>
      <c r="BB367" s="112">
        <f t="shared" si="329"/>
        <v>0</v>
      </c>
      <c r="BC367" s="112">
        <f t="shared" si="330"/>
        <v>0</v>
      </c>
      <c r="BD367" s="12"/>
      <c r="BE367" s="111">
        <f t="shared" si="331"/>
        <v>0</v>
      </c>
      <c r="BF367" s="12"/>
    </row>
    <row r="368" spans="1:58">
      <c r="A368">
        <f t="shared" si="284"/>
        <v>6</v>
      </c>
      <c r="B368" s="106">
        <v>0.25347222222222199</v>
      </c>
      <c r="C368" s="6">
        <f t="shared" si="285"/>
        <v>6.0833333333333277</v>
      </c>
      <c r="D368" s="7">
        <f t="shared" si="332"/>
        <v>16</v>
      </c>
      <c r="E368" s="7">
        <f t="shared" si="333"/>
        <v>9</v>
      </c>
      <c r="F368" s="7">
        <f t="shared" si="334"/>
        <v>2022</v>
      </c>
      <c r="G368" s="12"/>
      <c r="H368" s="101">
        <f t="shared" si="286"/>
        <v>50.410807283815139</v>
      </c>
      <c r="I368" s="102">
        <f t="shared" si="287"/>
        <v>50.424773068274227</v>
      </c>
      <c r="J368" s="101">
        <f t="shared" si="288"/>
        <v>65.890528408437461</v>
      </c>
      <c r="K368" s="101">
        <f t="shared" si="289"/>
        <v>233.81753607602093</v>
      </c>
      <c r="L368" s="11">
        <f t="shared" si="290"/>
        <v>2459838.753472222</v>
      </c>
      <c r="M368" s="108">
        <f t="shared" si="291"/>
        <v>0.22707059472202643</v>
      </c>
      <c r="N368" s="11">
        <f t="shared" si="292"/>
        <v>96.160238184500486</v>
      </c>
      <c r="O368" s="5">
        <f t="shared" si="293"/>
        <v>0.1669439979984304</v>
      </c>
      <c r="P368" s="11">
        <f t="shared" si="294"/>
        <v>17580.632318752265</v>
      </c>
      <c r="Q368" s="6">
        <f t="shared" si="295"/>
        <v>2.3176853118687095</v>
      </c>
      <c r="R368" s="13">
        <f t="shared" si="296"/>
        <v>4.3956739219794789</v>
      </c>
      <c r="S368" s="13">
        <f t="shared" si="297"/>
        <v>4.2746194907743531</v>
      </c>
      <c r="T368" s="13">
        <f t="shared" si="298"/>
        <v>0.24854066379305148</v>
      </c>
      <c r="U368" s="13">
        <f t="shared" si="299"/>
        <v>0.3322340829928106</v>
      </c>
      <c r="V368" s="13">
        <f t="shared" si="300"/>
        <v>-8.3006983177556553</v>
      </c>
      <c r="W368" s="8">
        <f t="shared" si="301"/>
        <v>399.11221171557139</v>
      </c>
      <c r="X368" s="13">
        <f t="shared" si="302"/>
        <v>1.1341733860524319</v>
      </c>
      <c r="Y368" s="11">
        <f t="shared" si="303"/>
        <v>64.983348256866137</v>
      </c>
      <c r="Z368" s="13">
        <f t="shared" si="304"/>
        <v>3.1219658430255304E-2</v>
      </c>
      <c r="AA368" s="13">
        <f t="shared" si="305"/>
        <v>0.42267557440833198</v>
      </c>
      <c r="AB368" s="13">
        <f t="shared" si="306"/>
        <v>0.90574334573518689</v>
      </c>
      <c r="AC368" s="13">
        <f t="shared" si="307"/>
        <v>3.1214587215217807E-2</v>
      </c>
      <c r="AD368" s="13">
        <f t="shared" si="308"/>
        <v>0.81860680539897046</v>
      </c>
      <c r="AE368" s="13">
        <f t="shared" si="309"/>
        <v>0.38888077472803773</v>
      </c>
      <c r="AF368" s="13">
        <f t="shared" si="310"/>
        <v>0.92128808906167958</v>
      </c>
      <c r="AG368" s="11">
        <f t="shared" si="311"/>
        <v>22.884875847866098</v>
      </c>
      <c r="AH368" s="13">
        <f t="shared" si="312"/>
        <v>4.1794064800751141</v>
      </c>
      <c r="AI368" s="11">
        <f t="shared" si="313"/>
        <v>33.469140983373777</v>
      </c>
      <c r="AJ368" s="6">
        <f t="shared" si="314"/>
        <v>0.9192614025149638</v>
      </c>
      <c r="AK368" s="13">
        <f t="shared" si="315"/>
        <v>50.988233102789152</v>
      </c>
      <c r="AL368" s="6">
        <f t="shared" si="316"/>
        <v>0.57742581897401046</v>
      </c>
      <c r="AM368" s="6">
        <f t="shared" si="317"/>
        <v>50.410807283815139</v>
      </c>
      <c r="AN368" s="11">
        <f t="shared" si="318"/>
        <v>175.18268758074919</v>
      </c>
      <c r="AO368" s="6">
        <f t="shared" si="319"/>
        <v>173.37634211673753</v>
      </c>
      <c r="AP368" s="6">
        <f t="shared" si="320"/>
        <v>108.38371019138081</v>
      </c>
      <c r="AQ368" s="8">
        <f t="shared" si="321"/>
        <v>71.469431113949696</v>
      </c>
      <c r="AR368" s="109">
        <f t="shared" si="322"/>
        <v>0.55148778151154387</v>
      </c>
      <c r="AS368" s="109">
        <f t="shared" si="323"/>
        <v>0.40336889455345942</v>
      </c>
      <c r="AT368" s="109">
        <f t="shared" si="324"/>
        <v>53.817536076020929</v>
      </c>
      <c r="AU368" s="10">
        <f t="shared" si="325"/>
        <v>397505.64141655277</v>
      </c>
      <c r="AV368" s="8">
        <f t="shared" si="326"/>
        <v>30.060713513058541</v>
      </c>
      <c r="AW368" s="12"/>
      <c r="AX368" s="110">
        <f t="shared" si="327"/>
        <v>233.8</v>
      </c>
      <c r="AY368" s="111">
        <f t="shared" si="328"/>
        <v>0</v>
      </c>
      <c r="AZ368" s="12"/>
      <c r="BA368" s="14">
        <f t="shared" si="335"/>
        <v>50.4</v>
      </c>
      <c r="BB368" s="112">
        <f t="shared" si="329"/>
        <v>0</v>
      </c>
      <c r="BC368" s="112">
        <f t="shared" si="330"/>
        <v>0</v>
      </c>
      <c r="BD368" s="12"/>
      <c r="BE368" s="111">
        <f t="shared" si="331"/>
        <v>0</v>
      </c>
      <c r="BF368" s="12"/>
    </row>
    <row r="369" spans="1:58">
      <c r="A369">
        <f t="shared" si="284"/>
        <v>6</v>
      </c>
      <c r="B369" s="106">
        <v>0.25416666666666698</v>
      </c>
      <c r="C369" s="6">
        <f t="shared" si="285"/>
        <v>6.1000000000000076</v>
      </c>
      <c r="D369" s="7">
        <f t="shared" si="332"/>
        <v>16</v>
      </c>
      <c r="E369" s="7">
        <f t="shared" si="333"/>
        <v>9</v>
      </c>
      <c r="F369" s="7">
        <f t="shared" si="334"/>
        <v>2022</v>
      </c>
      <c r="G369" s="12"/>
      <c r="H369" s="101">
        <f t="shared" si="286"/>
        <v>50.291946552087701</v>
      </c>
      <c r="I369" s="102">
        <f t="shared" si="287"/>
        <v>50.305971306818464</v>
      </c>
      <c r="J369" s="101">
        <f t="shared" si="288"/>
        <v>65.884082686752677</v>
      </c>
      <c r="K369" s="101">
        <f t="shared" si="289"/>
        <v>234.11791187331175</v>
      </c>
      <c r="L369" s="11">
        <f t="shared" si="290"/>
        <v>2459838.7541666669</v>
      </c>
      <c r="M369" s="108">
        <f t="shared" si="291"/>
        <v>0.22707061373489074</v>
      </c>
      <c r="N369" s="11">
        <f t="shared" si="292"/>
        <v>96.410922815091908</v>
      </c>
      <c r="O369" s="5">
        <f t="shared" si="293"/>
        <v>0.16696941544540778</v>
      </c>
      <c r="P369" s="11">
        <f t="shared" si="294"/>
        <v>17578.184712420229</v>
      </c>
      <c r="Q369" s="6">
        <f t="shared" si="295"/>
        <v>2.3178436641486462</v>
      </c>
      <c r="R369" s="13">
        <f t="shared" si="296"/>
        <v>4.3956858677991688</v>
      </c>
      <c r="S369" s="13">
        <f t="shared" si="297"/>
        <v>4.2747672469132754</v>
      </c>
      <c r="T369" s="13">
        <f t="shared" si="298"/>
        <v>0.24870100814060861</v>
      </c>
      <c r="U369" s="13">
        <f t="shared" si="299"/>
        <v>0.33238311423587558</v>
      </c>
      <c r="V369" s="13">
        <f t="shared" si="300"/>
        <v>-8.300833485685942</v>
      </c>
      <c r="W369" s="8">
        <f t="shared" si="301"/>
        <v>399.07419489204494</v>
      </c>
      <c r="X369" s="13">
        <f t="shared" si="302"/>
        <v>1.1343212222514687</v>
      </c>
      <c r="Y369" s="11">
        <f t="shared" si="303"/>
        <v>64.991818647130202</v>
      </c>
      <c r="Z369" s="13">
        <f t="shared" si="304"/>
        <v>3.1232123202275589E-2</v>
      </c>
      <c r="AA369" s="13">
        <f t="shared" si="305"/>
        <v>0.42254150361974557</v>
      </c>
      <c r="AB369" s="13">
        <f t="shared" si="306"/>
        <v>0.90580546991197231</v>
      </c>
      <c r="AC369" s="13">
        <f t="shared" si="307"/>
        <v>3.1227045910804798E-2</v>
      </c>
      <c r="AD369" s="13">
        <f t="shared" si="308"/>
        <v>0.81865884929096522</v>
      </c>
      <c r="AE369" s="13">
        <f t="shared" si="309"/>
        <v>0.38891691425850478</v>
      </c>
      <c r="AF369" s="13">
        <f t="shared" si="310"/>
        <v>0.92127283353176259</v>
      </c>
      <c r="AG369" s="11">
        <f t="shared" si="311"/>
        <v>22.887123418129523</v>
      </c>
      <c r="AH369" s="13">
        <f t="shared" si="312"/>
        <v>4.1799993982864123</v>
      </c>
      <c r="AI369" s="11">
        <f t="shared" si="313"/>
        <v>33.710931840795723</v>
      </c>
      <c r="AJ369" s="6">
        <f t="shared" si="314"/>
        <v>0.9192550310851193</v>
      </c>
      <c r="AK369" s="13">
        <f t="shared" si="315"/>
        <v>50.870827723660803</v>
      </c>
      <c r="AL369" s="6">
        <f t="shared" si="316"/>
        <v>0.57888117157310071</v>
      </c>
      <c r="AM369" s="6">
        <f t="shared" si="317"/>
        <v>50.291946552087701</v>
      </c>
      <c r="AN369" s="11">
        <f t="shared" si="318"/>
        <v>175.18337205850548</v>
      </c>
      <c r="AO369" s="6">
        <f t="shared" si="319"/>
        <v>173.37701909943272</v>
      </c>
      <c r="AP369" s="6">
        <f t="shared" si="320"/>
        <v>108.37591359035716</v>
      </c>
      <c r="AQ369" s="8">
        <f t="shared" si="321"/>
        <v>71.477221075183678</v>
      </c>
      <c r="AR369" s="109">
        <f t="shared" si="322"/>
        <v>0.55500315137843392</v>
      </c>
      <c r="AS369" s="109">
        <f t="shared" si="323"/>
        <v>0.4014909166263787</v>
      </c>
      <c r="AT369" s="109">
        <f t="shared" si="324"/>
        <v>54.117911873311755</v>
      </c>
      <c r="AU369" s="10">
        <f t="shared" si="325"/>
        <v>397508.44649719668</v>
      </c>
      <c r="AV369" s="8">
        <f t="shared" si="326"/>
        <v>30.060501395736001</v>
      </c>
      <c r="AW369" s="12"/>
      <c r="AX369" s="110">
        <f t="shared" si="327"/>
        <v>234.1</v>
      </c>
      <c r="AY369" s="111">
        <f t="shared" si="328"/>
        <v>0</v>
      </c>
      <c r="AZ369" s="12"/>
      <c r="BA369" s="14">
        <f t="shared" si="335"/>
        <v>50.3</v>
      </c>
      <c r="BB369" s="112">
        <f t="shared" si="329"/>
        <v>0</v>
      </c>
      <c r="BC369" s="112">
        <f t="shared" si="330"/>
        <v>0</v>
      </c>
      <c r="BD369" s="12"/>
      <c r="BE369" s="111">
        <f t="shared" si="331"/>
        <v>0</v>
      </c>
      <c r="BF369" s="12"/>
    </row>
    <row r="370" spans="1:58">
      <c r="A370">
        <f t="shared" si="284"/>
        <v>6</v>
      </c>
      <c r="B370" s="106">
        <v>0.25486111111111098</v>
      </c>
      <c r="C370" s="6">
        <f t="shared" si="285"/>
        <v>6.1166666666666636</v>
      </c>
      <c r="D370" s="7">
        <f t="shared" si="332"/>
        <v>16</v>
      </c>
      <c r="E370" s="7">
        <f t="shared" si="333"/>
        <v>9</v>
      </c>
      <c r="F370" s="7">
        <f t="shared" si="334"/>
        <v>2022</v>
      </c>
      <c r="G370" s="12"/>
      <c r="H370" s="101">
        <f t="shared" si="286"/>
        <v>50.172627018879119</v>
      </c>
      <c r="I370" s="102">
        <f t="shared" si="287"/>
        <v>50.186711173331773</v>
      </c>
      <c r="J370" s="101">
        <f t="shared" si="288"/>
        <v>65.877636774492814</v>
      </c>
      <c r="K370" s="101">
        <f t="shared" si="289"/>
        <v>234.41707476831942</v>
      </c>
      <c r="L370" s="11">
        <f t="shared" si="290"/>
        <v>2459838.7548611113</v>
      </c>
      <c r="M370" s="108">
        <f t="shared" si="291"/>
        <v>0.22707063274774228</v>
      </c>
      <c r="N370" s="11">
        <f t="shared" si="292"/>
        <v>96.661607277579606</v>
      </c>
      <c r="O370" s="5">
        <f t="shared" si="293"/>
        <v>0.16699483287533212</v>
      </c>
      <c r="P370" s="11">
        <f t="shared" si="294"/>
        <v>17575.736682818802</v>
      </c>
      <c r="Q370" s="6">
        <f t="shared" si="295"/>
        <v>2.3180020163221502</v>
      </c>
      <c r="R370" s="13">
        <f t="shared" si="296"/>
        <v>4.3956978136108669</v>
      </c>
      <c r="S370" s="13">
        <f t="shared" si="297"/>
        <v>4.2749150029532643</v>
      </c>
      <c r="T370" s="13">
        <f t="shared" si="298"/>
        <v>0.24886135238066123</v>
      </c>
      <c r="U370" s="13">
        <f t="shared" si="299"/>
        <v>0.33253214322133884</v>
      </c>
      <c r="V370" s="13">
        <f t="shared" si="300"/>
        <v>-8.3009686535258673</v>
      </c>
      <c r="W370" s="8">
        <f t="shared" si="301"/>
        <v>399.03617275523806</v>
      </c>
      <c r="X370" s="13">
        <f t="shared" si="302"/>
        <v>1.1344690562912902</v>
      </c>
      <c r="Y370" s="11">
        <f t="shared" si="303"/>
        <v>65.000288913680336</v>
      </c>
      <c r="Z370" s="13">
        <f t="shared" si="304"/>
        <v>3.1244587106232929E-2</v>
      </c>
      <c r="AA370" s="13">
        <f t="shared" si="305"/>
        <v>0.42240742560235589</v>
      </c>
      <c r="AB370" s="13">
        <f t="shared" si="306"/>
        <v>0.9058675732150091</v>
      </c>
      <c r="AC370" s="13">
        <f t="shared" si="307"/>
        <v>3.1239503733900758E-2</v>
      </c>
      <c r="AD370" s="13">
        <f t="shared" si="308"/>
        <v>0.81871087437825962</v>
      </c>
      <c r="AE370" s="13">
        <f t="shared" si="309"/>
        <v>0.38895304468634234</v>
      </c>
      <c r="AF370" s="13">
        <f t="shared" si="310"/>
        <v>0.9212575801746351</v>
      </c>
      <c r="AG370" s="11">
        <f t="shared" si="311"/>
        <v>22.889370459493321</v>
      </c>
      <c r="AH370" s="13">
        <f t="shared" si="312"/>
        <v>4.1805923270067931</v>
      </c>
      <c r="AI370" s="11">
        <f t="shared" si="313"/>
        <v>33.952722372477709</v>
      </c>
      <c r="AJ370" s="6">
        <f t="shared" si="314"/>
        <v>0.91924866087163759</v>
      </c>
      <c r="AK370" s="13">
        <f t="shared" si="315"/>
        <v>50.752966742208486</v>
      </c>
      <c r="AL370" s="6">
        <f t="shared" si="316"/>
        <v>0.58033972332936745</v>
      </c>
      <c r="AM370" s="6">
        <f t="shared" si="317"/>
        <v>50.172627018879119</v>
      </c>
      <c r="AN370" s="11">
        <f t="shared" si="318"/>
        <v>175.18405653579975</v>
      </c>
      <c r="AO370" s="6">
        <f t="shared" si="319"/>
        <v>173.3776960819234</v>
      </c>
      <c r="AP370" s="6">
        <f t="shared" si="320"/>
        <v>108.36811711669013</v>
      </c>
      <c r="AQ370" s="8">
        <f t="shared" si="321"/>
        <v>71.485010911890001</v>
      </c>
      <c r="AR370" s="109">
        <f t="shared" si="322"/>
        <v>0.55850863260786254</v>
      </c>
      <c r="AS370" s="109">
        <f t="shared" si="323"/>
        <v>0.39960120978700653</v>
      </c>
      <c r="AT370" s="109">
        <f t="shared" si="324"/>
        <v>54.417074768319424</v>
      </c>
      <c r="AU370" s="10">
        <f t="shared" si="325"/>
        <v>397511.25110950886</v>
      </c>
      <c r="AV370" s="8">
        <f t="shared" si="326"/>
        <v>30.060289316820921</v>
      </c>
      <c r="AW370" s="12"/>
      <c r="AX370" s="110">
        <f t="shared" si="327"/>
        <v>234.4</v>
      </c>
      <c r="AY370" s="111">
        <f t="shared" si="328"/>
        <v>0</v>
      </c>
      <c r="AZ370" s="12"/>
      <c r="BA370" s="14">
        <f t="shared" si="335"/>
        <v>50.2</v>
      </c>
      <c r="BB370" s="112">
        <f t="shared" si="329"/>
        <v>0</v>
      </c>
      <c r="BC370" s="112">
        <f t="shared" si="330"/>
        <v>0</v>
      </c>
      <c r="BD370" s="12"/>
      <c r="BE370" s="111">
        <f t="shared" si="331"/>
        <v>0</v>
      </c>
      <c r="BF370" s="12"/>
    </row>
    <row r="371" spans="1:58">
      <c r="A371">
        <f t="shared" si="284"/>
        <v>6</v>
      </c>
      <c r="B371" s="106">
        <v>0.25555555555555598</v>
      </c>
      <c r="C371" s="6">
        <f t="shared" si="285"/>
        <v>6.1333333333333435</v>
      </c>
      <c r="D371" s="7">
        <f t="shared" si="332"/>
        <v>16</v>
      </c>
      <c r="E371" s="7">
        <f t="shared" si="333"/>
        <v>9</v>
      </c>
      <c r="F371" s="7">
        <f t="shared" si="334"/>
        <v>2022</v>
      </c>
      <c r="G371" s="12"/>
      <c r="H371" s="101">
        <f t="shared" si="286"/>
        <v>50.052853804709578</v>
      </c>
      <c r="I371" s="102">
        <f t="shared" si="287"/>
        <v>50.066997789660292</v>
      </c>
      <c r="J371" s="101">
        <f t="shared" si="288"/>
        <v>65.871190667435314</v>
      </c>
      <c r="K371" s="101">
        <f t="shared" si="289"/>
        <v>234.7150320553294</v>
      </c>
      <c r="L371" s="11">
        <f t="shared" si="290"/>
        <v>2459838.7555555557</v>
      </c>
      <c r="M371" s="108">
        <f t="shared" si="291"/>
        <v>0.22707065176059385</v>
      </c>
      <c r="N371" s="11">
        <f t="shared" si="292"/>
        <v>96.912291740067303</v>
      </c>
      <c r="O371" s="5">
        <f t="shared" si="293"/>
        <v>0.16702025030531331</v>
      </c>
      <c r="P371" s="11">
        <f t="shared" si="294"/>
        <v>17573.288228394129</v>
      </c>
      <c r="Q371" s="6">
        <f t="shared" si="295"/>
        <v>2.3181603684963679</v>
      </c>
      <c r="R371" s="13">
        <f t="shared" si="296"/>
        <v>4.3957097594225649</v>
      </c>
      <c r="S371" s="13">
        <f t="shared" si="297"/>
        <v>4.2750627589932542</v>
      </c>
      <c r="T371" s="13">
        <f t="shared" si="298"/>
        <v>0.24902169662071388</v>
      </c>
      <c r="U371" s="13">
        <f t="shared" si="299"/>
        <v>0.33268117004948461</v>
      </c>
      <c r="V371" s="13">
        <f t="shared" si="300"/>
        <v>-8.3011038213657944</v>
      </c>
      <c r="W371" s="8">
        <f t="shared" si="301"/>
        <v>398.99814528071397</v>
      </c>
      <c r="X371" s="13">
        <f t="shared" si="302"/>
        <v>1.1346168882718677</v>
      </c>
      <c r="Y371" s="11">
        <f t="shared" si="303"/>
        <v>65.008759062244494</v>
      </c>
      <c r="Z371" s="13">
        <f t="shared" si="304"/>
        <v>3.1257050150268098E-2</v>
      </c>
      <c r="AA371" s="13">
        <f t="shared" si="305"/>
        <v>0.42227334026889368</v>
      </c>
      <c r="AB371" s="13">
        <f t="shared" si="306"/>
        <v>0.90592965568581352</v>
      </c>
      <c r="AC371" s="13">
        <f t="shared" si="307"/>
        <v>3.1251960692641564E-2</v>
      </c>
      <c r="AD371" s="13">
        <f t="shared" si="308"/>
        <v>0.81876288069570913</v>
      </c>
      <c r="AE371" s="13">
        <f t="shared" si="309"/>
        <v>0.38898916603552736</v>
      </c>
      <c r="AF371" s="13">
        <f t="shared" si="310"/>
        <v>0.92124232898135172</v>
      </c>
      <c r="AG371" s="11">
        <f t="shared" si="311"/>
        <v>22.891616973425911</v>
      </c>
      <c r="AH371" s="13">
        <f t="shared" si="312"/>
        <v>4.1811852666347038</v>
      </c>
      <c r="AI371" s="11">
        <f t="shared" si="313"/>
        <v>34.194512740546749</v>
      </c>
      <c r="AJ371" s="6">
        <f t="shared" si="314"/>
        <v>0.91924229187034379</v>
      </c>
      <c r="AK371" s="13">
        <f t="shared" si="315"/>
        <v>50.634655182078319</v>
      </c>
      <c r="AL371" s="6">
        <f t="shared" si="316"/>
        <v>0.58180137736873994</v>
      </c>
      <c r="AM371" s="6">
        <f t="shared" si="317"/>
        <v>50.052853804709578</v>
      </c>
      <c r="AN371" s="11">
        <f t="shared" si="318"/>
        <v>175.18474101309585</v>
      </c>
      <c r="AO371" s="6">
        <f t="shared" si="319"/>
        <v>173.37837306466844</v>
      </c>
      <c r="AP371" s="6">
        <f t="shared" si="320"/>
        <v>108.36032076511177</v>
      </c>
      <c r="AQ371" s="8">
        <f t="shared" si="321"/>
        <v>71.49280062933218</v>
      </c>
      <c r="AR371" s="109">
        <f t="shared" si="322"/>
        <v>0.56200416515227469</v>
      </c>
      <c r="AS371" s="109">
        <f t="shared" si="323"/>
        <v>0.39769980595601812</v>
      </c>
      <c r="AT371" s="109">
        <f t="shared" si="324"/>
        <v>54.715032055329402</v>
      </c>
      <c r="AU371" s="10">
        <f t="shared" si="325"/>
        <v>397514.05525529844</v>
      </c>
      <c r="AV371" s="8">
        <f t="shared" si="326"/>
        <v>30.060077276174908</v>
      </c>
      <c r="AW371" s="12"/>
      <c r="AX371" s="110">
        <f t="shared" si="327"/>
        <v>234.7</v>
      </c>
      <c r="AY371" s="111">
        <f t="shared" si="328"/>
        <v>0</v>
      </c>
      <c r="AZ371" s="12"/>
      <c r="BA371" s="14">
        <f t="shared" si="335"/>
        <v>50.1</v>
      </c>
      <c r="BB371" s="112">
        <f t="shared" si="329"/>
        <v>0</v>
      </c>
      <c r="BC371" s="112">
        <f t="shared" si="330"/>
        <v>0</v>
      </c>
      <c r="BD371" s="12"/>
      <c r="BE371" s="111">
        <f t="shared" si="331"/>
        <v>0</v>
      </c>
      <c r="BF371" s="12"/>
    </row>
    <row r="372" spans="1:58">
      <c r="A372">
        <f t="shared" si="284"/>
        <v>6</v>
      </c>
      <c r="B372" s="106">
        <v>0.25624999999999998</v>
      </c>
      <c r="C372" s="6">
        <f t="shared" si="285"/>
        <v>6.1499999999999995</v>
      </c>
      <c r="D372" s="7">
        <f t="shared" si="332"/>
        <v>16</v>
      </c>
      <c r="E372" s="7">
        <f t="shared" si="333"/>
        <v>9</v>
      </c>
      <c r="F372" s="7">
        <f t="shared" si="334"/>
        <v>2022</v>
      </c>
      <c r="G372" s="12"/>
      <c r="H372" s="101">
        <f t="shared" si="286"/>
        <v>49.932632070920029</v>
      </c>
      <c r="I372" s="102">
        <f t="shared" si="287"/>
        <v>49.946836318473942</v>
      </c>
      <c r="J372" s="101">
        <f t="shared" si="288"/>
        <v>65.864744365715637</v>
      </c>
      <c r="K372" s="101">
        <f t="shared" si="289"/>
        <v>235.01179087530073</v>
      </c>
      <c r="L372" s="11">
        <f t="shared" si="290"/>
        <v>2459838.7562500001</v>
      </c>
      <c r="M372" s="108">
        <f t="shared" si="291"/>
        <v>0.22707067077344539</v>
      </c>
      <c r="N372" s="11">
        <f t="shared" si="292"/>
        <v>97.162976203020662</v>
      </c>
      <c r="O372" s="5">
        <f t="shared" si="293"/>
        <v>0.16704566773523766</v>
      </c>
      <c r="P372" s="11">
        <f t="shared" si="294"/>
        <v>17570.839349280152</v>
      </c>
      <c r="Q372" s="6">
        <f t="shared" si="295"/>
        <v>2.3183187206698714</v>
      </c>
      <c r="R372" s="13">
        <f t="shared" si="296"/>
        <v>4.395721705234263</v>
      </c>
      <c r="S372" s="13">
        <f t="shared" si="297"/>
        <v>4.2752105150328861</v>
      </c>
      <c r="T372" s="13">
        <f t="shared" si="298"/>
        <v>0.24918204086040935</v>
      </c>
      <c r="U372" s="13">
        <f t="shared" si="299"/>
        <v>0.33283019472054598</v>
      </c>
      <c r="V372" s="13">
        <f t="shared" si="300"/>
        <v>-8.3012389892053626</v>
      </c>
      <c r="W372" s="8">
        <f t="shared" si="301"/>
        <v>398.96011246949513</v>
      </c>
      <c r="X372" s="13">
        <f t="shared" si="302"/>
        <v>1.1347647181931364</v>
      </c>
      <c r="Y372" s="11">
        <f t="shared" si="303"/>
        <v>65.017229092818937</v>
      </c>
      <c r="Z372" s="13">
        <f t="shared" si="304"/>
        <v>3.1269512334153211E-2</v>
      </c>
      <c r="AA372" s="13">
        <f t="shared" si="305"/>
        <v>0.42213924762280669</v>
      </c>
      <c r="AB372" s="13">
        <f t="shared" si="306"/>
        <v>0.9059917173238573</v>
      </c>
      <c r="AC372" s="13">
        <f t="shared" si="307"/>
        <v>3.1264416786798511E-2</v>
      </c>
      <c r="AD372" s="13">
        <f t="shared" si="308"/>
        <v>0.81881486824291982</v>
      </c>
      <c r="AE372" s="13">
        <f t="shared" si="309"/>
        <v>0.38902527830563999</v>
      </c>
      <c r="AF372" s="13">
        <f t="shared" si="310"/>
        <v>0.92122707995326503</v>
      </c>
      <c r="AG372" s="11">
        <f t="shared" si="311"/>
        <v>22.89386295987843</v>
      </c>
      <c r="AH372" s="13">
        <f t="shared" si="312"/>
        <v>4.1817782171673441</v>
      </c>
      <c r="AI372" s="11">
        <f t="shared" si="313"/>
        <v>34.436302945510498</v>
      </c>
      <c r="AJ372" s="6">
        <f t="shared" si="314"/>
        <v>0.91923592408141197</v>
      </c>
      <c r="AK372" s="13">
        <f t="shared" si="315"/>
        <v>50.51589810742194</v>
      </c>
      <c r="AL372" s="6">
        <f t="shared" si="316"/>
        <v>0.58326603650190756</v>
      </c>
      <c r="AM372" s="6">
        <f t="shared" si="317"/>
        <v>49.932632070920029</v>
      </c>
      <c r="AN372" s="11">
        <f t="shared" si="318"/>
        <v>175.18542549039012</v>
      </c>
      <c r="AO372" s="6">
        <f t="shared" si="319"/>
        <v>173.37905004766418</v>
      </c>
      <c r="AP372" s="6">
        <f t="shared" si="320"/>
        <v>108.35252453562536</v>
      </c>
      <c r="AQ372" s="8">
        <f t="shared" si="321"/>
        <v>71.500590227506876</v>
      </c>
      <c r="AR372" s="109">
        <f t="shared" si="322"/>
        <v>0.56548968678836131</v>
      </c>
      <c r="AS372" s="109">
        <f t="shared" si="323"/>
        <v>0.39578673851383434</v>
      </c>
      <c r="AT372" s="109">
        <f t="shared" si="324"/>
        <v>55.011790875300733</v>
      </c>
      <c r="AU372" s="10">
        <f t="shared" si="325"/>
        <v>397516.85893446003</v>
      </c>
      <c r="AV372" s="8">
        <f t="shared" si="326"/>
        <v>30.059865273804405</v>
      </c>
      <c r="AW372" s="12"/>
      <c r="AX372" s="110">
        <f t="shared" si="327"/>
        <v>235</v>
      </c>
      <c r="AY372" s="111">
        <f t="shared" si="328"/>
        <v>0</v>
      </c>
      <c r="AZ372" s="12"/>
      <c r="BA372" s="14">
        <f t="shared" si="335"/>
        <v>49.9</v>
      </c>
      <c r="BB372" s="112">
        <f t="shared" si="329"/>
        <v>0</v>
      </c>
      <c r="BC372" s="112">
        <f t="shared" si="330"/>
        <v>0</v>
      </c>
      <c r="BD372" s="12"/>
      <c r="BE372" s="111">
        <f t="shared" si="331"/>
        <v>0</v>
      </c>
      <c r="BF372" s="12"/>
    </row>
    <row r="373" spans="1:58">
      <c r="A373">
        <f t="shared" si="284"/>
        <v>6</v>
      </c>
      <c r="B373" s="106">
        <v>0.25694444444444398</v>
      </c>
      <c r="C373" s="6">
        <f t="shared" si="285"/>
        <v>6.1666666666666554</v>
      </c>
      <c r="D373" s="7">
        <f t="shared" si="332"/>
        <v>16</v>
      </c>
      <c r="E373" s="7">
        <f t="shared" si="333"/>
        <v>9</v>
      </c>
      <c r="F373" s="7">
        <f t="shared" si="334"/>
        <v>2022</v>
      </c>
      <c r="G373" s="12"/>
      <c r="H373" s="101">
        <f t="shared" si="286"/>
        <v>49.811966941401884</v>
      </c>
      <c r="I373" s="102">
        <f t="shared" si="287"/>
        <v>49.82623188503527</v>
      </c>
      <c r="J373" s="101">
        <f t="shared" si="288"/>
        <v>65.858297869417726</v>
      </c>
      <c r="K373" s="101">
        <f t="shared" si="289"/>
        <v>235.30735841182491</v>
      </c>
      <c r="L373" s="11">
        <f t="shared" si="290"/>
        <v>2459838.7569444445</v>
      </c>
      <c r="M373" s="108">
        <f t="shared" si="291"/>
        <v>0.22707068978629696</v>
      </c>
      <c r="N373" s="11">
        <f t="shared" si="292"/>
        <v>97.413660665042698</v>
      </c>
      <c r="O373" s="5">
        <f t="shared" si="293"/>
        <v>0.16707108516521885</v>
      </c>
      <c r="P373" s="11">
        <f t="shared" si="294"/>
        <v>17568.390045565924</v>
      </c>
      <c r="Q373" s="6">
        <f t="shared" si="295"/>
        <v>2.3184770728437325</v>
      </c>
      <c r="R373" s="13">
        <f t="shared" si="296"/>
        <v>4.395733651045961</v>
      </c>
      <c r="S373" s="13">
        <f t="shared" si="297"/>
        <v>4.275358271072875</v>
      </c>
      <c r="T373" s="13">
        <f t="shared" si="298"/>
        <v>0.24934238510081913</v>
      </c>
      <c r="U373" s="13">
        <f t="shared" si="299"/>
        <v>0.33297921723597212</v>
      </c>
      <c r="V373" s="13">
        <f t="shared" si="300"/>
        <v>-8.3013741570449309</v>
      </c>
      <c r="W373" s="8">
        <f t="shared" si="301"/>
        <v>398.92207432244049</v>
      </c>
      <c r="X373" s="13">
        <f t="shared" si="302"/>
        <v>1.1349125460562419</v>
      </c>
      <c r="Y373" s="11">
        <f t="shared" si="303"/>
        <v>65.02569900546932</v>
      </c>
      <c r="Z373" s="13">
        <f t="shared" si="304"/>
        <v>3.1281973657762828E-2</v>
      </c>
      <c r="AA373" s="13">
        <f t="shared" si="305"/>
        <v>0.42200514766644487</v>
      </c>
      <c r="AB373" s="13">
        <f t="shared" si="306"/>
        <v>0.90605375812911981</v>
      </c>
      <c r="AC373" s="13">
        <f t="shared" si="307"/>
        <v>3.1276872016245294E-2</v>
      </c>
      <c r="AD373" s="13">
        <f t="shared" si="308"/>
        <v>0.81886683701992324</v>
      </c>
      <c r="AE373" s="13">
        <f t="shared" si="309"/>
        <v>0.389061381496556</v>
      </c>
      <c r="AF373" s="13">
        <f t="shared" si="310"/>
        <v>0.92121183309160293</v>
      </c>
      <c r="AG373" s="11">
        <f t="shared" si="311"/>
        <v>22.896108418820418</v>
      </c>
      <c r="AH373" s="13">
        <f t="shared" si="312"/>
        <v>4.1823711786067603</v>
      </c>
      <c r="AI373" s="11">
        <f t="shared" si="313"/>
        <v>34.678092985941291</v>
      </c>
      <c r="AJ373" s="6">
        <f t="shared" si="314"/>
        <v>0.91922955750492885</v>
      </c>
      <c r="AK373" s="13">
        <f t="shared" si="315"/>
        <v>50.39670054558708</v>
      </c>
      <c r="AL373" s="6">
        <f t="shared" si="316"/>
        <v>0.5847336041851926</v>
      </c>
      <c r="AM373" s="6">
        <f t="shared" si="317"/>
        <v>49.811966941401884</v>
      </c>
      <c r="AN373" s="11">
        <f t="shared" si="318"/>
        <v>175.18610996768621</v>
      </c>
      <c r="AO373" s="6">
        <f t="shared" si="319"/>
        <v>173.37972703091427</v>
      </c>
      <c r="AP373" s="6">
        <f t="shared" si="320"/>
        <v>108.34472842817213</v>
      </c>
      <c r="AQ373" s="8">
        <f t="shared" si="321"/>
        <v>71.508379706472851</v>
      </c>
      <c r="AR373" s="109">
        <f t="shared" si="322"/>
        <v>0.56896513544344207</v>
      </c>
      <c r="AS373" s="109">
        <f t="shared" si="323"/>
        <v>0.39386204106347594</v>
      </c>
      <c r="AT373" s="109">
        <f t="shared" si="324"/>
        <v>55.307358411824907</v>
      </c>
      <c r="AU373" s="10">
        <f t="shared" si="325"/>
        <v>397519.66214692709</v>
      </c>
      <c r="AV373" s="8">
        <f t="shared" si="326"/>
        <v>30.059653309712857</v>
      </c>
      <c r="AW373" s="12"/>
      <c r="AX373" s="110">
        <f t="shared" si="327"/>
        <v>235.3</v>
      </c>
      <c r="AY373" s="111">
        <f t="shared" si="328"/>
        <v>0</v>
      </c>
      <c r="AZ373" s="12"/>
      <c r="BA373" s="14">
        <f t="shared" si="335"/>
        <v>49.8</v>
      </c>
      <c r="BB373" s="112">
        <f t="shared" si="329"/>
        <v>0</v>
      </c>
      <c r="BC373" s="112">
        <f t="shared" si="330"/>
        <v>0</v>
      </c>
      <c r="BD373" s="12"/>
      <c r="BE373" s="111">
        <f t="shared" si="331"/>
        <v>0</v>
      </c>
      <c r="BF373" s="12"/>
    </row>
    <row r="374" spans="1:58">
      <c r="A374">
        <f t="shared" si="284"/>
        <v>6</v>
      </c>
      <c r="B374" s="106">
        <v>0.25763888888888897</v>
      </c>
      <c r="C374" s="6">
        <f t="shared" si="285"/>
        <v>6.1833333333333353</v>
      </c>
      <c r="D374" s="7">
        <f t="shared" si="332"/>
        <v>16</v>
      </c>
      <c r="E374" s="7">
        <f t="shared" si="333"/>
        <v>9</v>
      </c>
      <c r="F374" s="7">
        <f t="shared" si="334"/>
        <v>2022</v>
      </c>
      <c r="G374" s="12"/>
      <c r="H374" s="101">
        <f t="shared" si="286"/>
        <v>49.690863500155089</v>
      </c>
      <c r="I374" s="102">
        <f t="shared" si="287"/>
        <v>49.705189574759103</v>
      </c>
      <c r="J374" s="101">
        <f t="shared" si="288"/>
        <v>65.851851178681599</v>
      </c>
      <c r="K374" s="101">
        <f t="shared" si="289"/>
        <v>235.60174189409776</v>
      </c>
      <c r="L374" s="11">
        <f t="shared" si="290"/>
        <v>2459838.7576388889</v>
      </c>
      <c r="M374" s="108">
        <f t="shared" si="291"/>
        <v>0.22707070879914851</v>
      </c>
      <c r="N374" s="11">
        <f t="shared" si="292"/>
        <v>97.664345127530396</v>
      </c>
      <c r="O374" s="5">
        <f t="shared" si="293"/>
        <v>0.16709650259514319</v>
      </c>
      <c r="P374" s="11">
        <f t="shared" si="294"/>
        <v>17565.940317371955</v>
      </c>
      <c r="Q374" s="6">
        <f t="shared" si="295"/>
        <v>2.3186354250172361</v>
      </c>
      <c r="R374" s="13">
        <f t="shared" si="296"/>
        <v>4.39574559685766</v>
      </c>
      <c r="S374" s="13">
        <f t="shared" si="297"/>
        <v>4.2755060271128649</v>
      </c>
      <c r="T374" s="13">
        <f t="shared" si="298"/>
        <v>0.24950272934051462</v>
      </c>
      <c r="U374" s="13">
        <f t="shared" si="299"/>
        <v>0.33312823759485577</v>
      </c>
      <c r="V374" s="13">
        <f t="shared" si="300"/>
        <v>-8.301509324885215</v>
      </c>
      <c r="W374" s="8">
        <f t="shared" si="301"/>
        <v>398.88403084025998</v>
      </c>
      <c r="X374" s="13">
        <f t="shared" si="302"/>
        <v>1.1350603718610544</v>
      </c>
      <c r="Y374" s="11">
        <f t="shared" si="303"/>
        <v>65.034168800188198</v>
      </c>
      <c r="Z374" s="13">
        <f t="shared" si="304"/>
        <v>3.1294434120770848E-2</v>
      </c>
      <c r="AA374" s="13">
        <f t="shared" si="305"/>
        <v>0.42187104040331624</v>
      </c>
      <c r="AB374" s="13">
        <f t="shared" si="306"/>
        <v>0.90611577810104837</v>
      </c>
      <c r="AC374" s="13">
        <f t="shared" si="307"/>
        <v>3.1289326380655035E-2</v>
      </c>
      <c r="AD374" s="13">
        <f t="shared" si="308"/>
        <v>0.81891878702634213</v>
      </c>
      <c r="AE374" s="13">
        <f t="shared" si="309"/>
        <v>0.38909747560775576</v>
      </c>
      <c r="AF374" s="13">
        <f t="shared" si="310"/>
        <v>0.92119658839775997</v>
      </c>
      <c r="AG374" s="11">
        <f t="shared" si="311"/>
        <v>22.898353350196796</v>
      </c>
      <c r="AH374" s="13">
        <f t="shared" si="312"/>
        <v>4.182964150949954</v>
      </c>
      <c r="AI374" s="11">
        <f t="shared" si="313"/>
        <v>34.919882863281089</v>
      </c>
      <c r="AJ374" s="6">
        <f t="shared" si="314"/>
        <v>0.91922319214104631</v>
      </c>
      <c r="AK374" s="13">
        <f t="shared" si="315"/>
        <v>50.277067484707253</v>
      </c>
      <c r="AL374" s="6">
        <f t="shared" si="316"/>
        <v>0.58620398455216038</v>
      </c>
      <c r="AM374" s="6">
        <f t="shared" si="317"/>
        <v>49.690863500155089</v>
      </c>
      <c r="AN374" s="11">
        <f t="shared" si="318"/>
        <v>175.1867944449823</v>
      </c>
      <c r="AO374" s="6">
        <f t="shared" si="319"/>
        <v>173.38040401441688</v>
      </c>
      <c r="AP374" s="6">
        <f t="shared" si="320"/>
        <v>108.336932442761</v>
      </c>
      <c r="AQ374" s="8">
        <f t="shared" si="321"/>
        <v>71.516169066221167</v>
      </c>
      <c r="AR374" s="109">
        <f t="shared" si="322"/>
        <v>0.57243044926573894</v>
      </c>
      <c r="AS374" s="109">
        <f t="shared" si="323"/>
        <v>0.39192574739293407</v>
      </c>
      <c r="AT374" s="109">
        <f t="shared" si="324"/>
        <v>55.601741894097756</v>
      </c>
      <c r="AU374" s="10">
        <f t="shared" si="325"/>
        <v>397522.46489260386</v>
      </c>
      <c r="AV374" s="8">
        <f t="shared" si="326"/>
        <v>30.05944138390597</v>
      </c>
      <c r="AW374" s="12"/>
      <c r="AX374" s="110">
        <f t="shared" si="327"/>
        <v>235.6</v>
      </c>
      <c r="AY374" s="111">
        <f t="shared" si="328"/>
        <v>0</v>
      </c>
      <c r="AZ374" s="12"/>
      <c r="BA374" s="14">
        <f t="shared" si="335"/>
        <v>49.7</v>
      </c>
      <c r="BB374" s="112">
        <f t="shared" si="329"/>
        <v>0</v>
      </c>
      <c r="BC374" s="112">
        <f t="shared" si="330"/>
        <v>0</v>
      </c>
      <c r="BD374" s="12"/>
      <c r="BE374" s="111">
        <f t="shared" si="331"/>
        <v>0</v>
      </c>
      <c r="BF374" s="12"/>
    </row>
    <row r="375" spans="1:58">
      <c r="A375">
        <f t="shared" si="284"/>
        <v>6</v>
      </c>
      <c r="B375" s="106">
        <v>0.25833333333333303</v>
      </c>
      <c r="C375" s="6">
        <f t="shared" si="285"/>
        <v>6.1999999999999922</v>
      </c>
      <c r="D375" s="7">
        <f t="shared" si="332"/>
        <v>16</v>
      </c>
      <c r="E375" s="7">
        <f t="shared" si="333"/>
        <v>9</v>
      </c>
      <c r="F375" s="7">
        <f t="shared" si="334"/>
        <v>2022</v>
      </c>
      <c r="G375" s="12"/>
      <c r="H375" s="101">
        <f t="shared" si="286"/>
        <v>49.569326793788058</v>
      </c>
      <c r="I375" s="102">
        <f t="shared" si="287"/>
        <v>49.58371443571162</v>
      </c>
      <c r="J375" s="101">
        <f t="shared" si="288"/>
        <v>65.845404293603266</v>
      </c>
      <c r="K375" s="101">
        <f t="shared" si="289"/>
        <v>235.89494858836309</v>
      </c>
      <c r="L375" s="11">
        <f t="shared" si="290"/>
        <v>2459838.7583333333</v>
      </c>
      <c r="M375" s="108">
        <f t="shared" si="291"/>
        <v>0.22707072781200005</v>
      </c>
      <c r="N375" s="11">
        <f t="shared" si="292"/>
        <v>97.915029590018094</v>
      </c>
      <c r="O375" s="5">
        <f t="shared" si="293"/>
        <v>0.16712192002506754</v>
      </c>
      <c r="P375" s="11">
        <f t="shared" si="294"/>
        <v>17563.490164788534</v>
      </c>
      <c r="Q375" s="6">
        <f t="shared" si="295"/>
        <v>2.3187937771910967</v>
      </c>
      <c r="R375" s="13">
        <f t="shared" si="296"/>
        <v>4.3957575426693358</v>
      </c>
      <c r="S375" s="13">
        <f t="shared" si="297"/>
        <v>4.2756537831524968</v>
      </c>
      <c r="T375" s="13">
        <f t="shared" si="298"/>
        <v>0.24966307358056725</v>
      </c>
      <c r="U375" s="13">
        <f t="shared" si="299"/>
        <v>0.33327725579865197</v>
      </c>
      <c r="V375" s="13">
        <f t="shared" si="300"/>
        <v>-8.3016444927244262</v>
      </c>
      <c r="W375" s="8">
        <f t="shared" si="301"/>
        <v>398.8459820244662</v>
      </c>
      <c r="X375" s="13">
        <f t="shared" si="302"/>
        <v>1.1352081956083688</v>
      </c>
      <c r="Y375" s="11">
        <f t="shared" si="303"/>
        <v>65.042638477021129</v>
      </c>
      <c r="Z375" s="13">
        <f t="shared" si="304"/>
        <v>3.1306893723055576E-2</v>
      </c>
      <c r="AA375" s="13">
        <f t="shared" si="305"/>
        <v>0.42173692583608768</v>
      </c>
      <c r="AB375" s="13">
        <f t="shared" si="306"/>
        <v>0.90617777723947535</v>
      </c>
      <c r="AC375" s="13">
        <f t="shared" si="307"/>
        <v>3.1301779879905178E-2</v>
      </c>
      <c r="AD375" s="13">
        <f t="shared" si="308"/>
        <v>0.81897071826207135</v>
      </c>
      <c r="AE375" s="13">
        <f t="shared" si="309"/>
        <v>0.38913356063906007</v>
      </c>
      <c r="AF375" s="13">
        <f t="shared" si="310"/>
        <v>0.92118134587298661</v>
      </c>
      <c r="AG375" s="11">
        <f t="shared" si="311"/>
        <v>22.900597753973688</v>
      </c>
      <c r="AH375" s="13">
        <f t="shared" si="312"/>
        <v>4.1835571341975371</v>
      </c>
      <c r="AI375" s="11">
        <f t="shared" si="313"/>
        <v>35.161672577055036</v>
      </c>
      <c r="AJ375" s="6">
        <f t="shared" si="314"/>
        <v>0.91921682798987137</v>
      </c>
      <c r="AK375" s="13">
        <f t="shared" si="315"/>
        <v>50.157003876172745</v>
      </c>
      <c r="AL375" s="6">
        <f t="shared" si="316"/>
        <v>0.58767708238468463</v>
      </c>
      <c r="AM375" s="6">
        <f t="shared" si="317"/>
        <v>49.569326793788058</v>
      </c>
      <c r="AN375" s="11">
        <f t="shared" si="318"/>
        <v>175.18747892227657</v>
      </c>
      <c r="AO375" s="6">
        <f t="shared" si="319"/>
        <v>173.38108099817015</v>
      </c>
      <c r="AP375" s="6">
        <f t="shared" si="320"/>
        <v>108.3291365793477</v>
      </c>
      <c r="AQ375" s="8">
        <f t="shared" si="321"/>
        <v>71.523958306796061</v>
      </c>
      <c r="AR375" s="109">
        <f t="shared" si="322"/>
        <v>0.57588556655657752</v>
      </c>
      <c r="AS375" s="109">
        <f t="shared" si="323"/>
        <v>0.38997789151142098</v>
      </c>
      <c r="AT375" s="109">
        <f t="shared" si="324"/>
        <v>55.894948588363093</v>
      </c>
      <c r="AU375" s="10">
        <f t="shared" si="325"/>
        <v>397525.26717141434</v>
      </c>
      <c r="AV375" s="8">
        <f t="shared" si="326"/>
        <v>30.059229496387928</v>
      </c>
      <c r="AW375" s="12"/>
      <c r="AX375" s="110">
        <f t="shared" si="327"/>
        <v>235.9</v>
      </c>
      <c r="AY375" s="111">
        <f t="shared" si="328"/>
        <v>0</v>
      </c>
      <c r="AZ375" s="12"/>
      <c r="BA375" s="14">
        <f t="shared" si="335"/>
        <v>49.6</v>
      </c>
      <c r="BB375" s="112">
        <f t="shared" si="329"/>
        <v>0</v>
      </c>
      <c r="BC375" s="112">
        <f t="shared" si="330"/>
        <v>0</v>
      </c>
      <c r="BD375" s="12"/>
      <c r="BE375" s="111">
        <f t="shared" si="331"/>
        <v>0</v>
      </c>
      <c r="BF375" s="12"/>
    </row>
    <row r="376" spans="1:58">
      <c r="A376">
        <f t="shared" si="284"/>
        <v>6</v>
      </c>
      <c r="B376" s="106">
        <v>0.25902777777777802</v>
      </c>
      <c r="C376" s="6">
        <f t="shared" si="285"/>
        <v>6.2166666666666721</v>
      </c>
      <c r="D376" s="7">
        <f t="shared" si="332"/>
        <v>16</v>
      </c>
      <c r="E376" s="7">
        <f t="shared" si="333"/>
        <v>9</v>
      </c>
      <c r="F376" s="7">
        <f t="shared" si="334"/>
        <v>2022</v>
      </c>
      <c r="G376" s="12"/>
      <c r="H376" s="101">
        <f t="shared" si="286"/>
        <v>49.447361830345521</v>
      </c>
      <c r="I376" s="102">
        <f t="shared" si="287"/>
        <v>49.461811477439163</v>
      </c>
      <c r="J376" s="101">
        <f t="shared" si="288"/>
        <v>65.838957214277016</v>
      </c>
      <c r="K376" s="101">
        <f t="shared" si="289"/>
        <v>236.18698579807653</v>
      </c>
      <c r="L376" s="11">
        <f t="shared" si="290"/>
        <v>2459838.7590277777</v>
      </c>
      <c r="M376" s="108">
        <f t="shared" si="291"/>
        <v>0.22707074682485162</v>
      </c>
      <c r="N376" s="11">
        <f t="shared" si="292"/>
        <v>98.165714052505791</v>
      </c>
      <c r="O376" s="5">
        <f t="shared" si="293"/>
        <v>0.16714733745504873</v>
      </c>
      <c r="P376" s="11">
        <f t="shared" si="294"/>
        <v>17561.039587934192</v>
      </c>
      <c r="Q376" s="6">
        <f t="shared" si="295"/>
        <v>2.3189521293649578</v>
      </c>
      <c r="R376" s="13">
        <f t="shared" si="296"/>
        <v>4.3957694884810561</v>
      </c>
      <c r="S376" s="13">
        <f t="shared" si="297"/>
        <v>4.2758015391924857</v>
      </c>
      <c r="T376" s="13">
        <f t="shared" si="298"/>
        <v>0.24982341782061987</v>
      </c>
      <c r="U376" s="13">
        <f t="shared" si="299"/>
        <v>0.33342627184751911</v>
      </c>
      <c r="V376" s="13">
        <f t="shared" si="300"/>
        <v>-8.3017796605643515</v>
      </c>
      <c r="W376" s="8">
        <f t="shared" si="301"/>
        <v>398.80792787544516</v>
      </c>
      <c r="X376" s="13">
        <f t="shared" si="302"/>
        <v>1.1353560172991168</v>
      </c>
      <c r="Y376" s="11">
        <f t="shared" si="303"/>
        <v>65.051108036021475</v>
      </c>
      <c r="Z376" s="13">
        <f t="shared" si="304"/>
        <v>3.1319352464379821E-2</v>
      </c>
      <c r="AA376" s="13">
        <f t="shared" si="305"/>
        <v>0.42160280396730399</v>
      </c>
      <c r="AB376" s="13">
        <f t="shared" si="306"/>
        <v>0.90623975554429392</v>
      </c>
      <c r="AC376" s="13">
        <f t="shared" si="307"/>
        <v>3.1314232513757728E-2</v>
      </c>
      <c r="AD376" s="13">
        <f t="shared" si="308"/>
        <v>0.8190226307271079</v>
      </c>
      <c r="AE376" s="13">
        <f t="shared" si="309"/>
        <v>0.38916963659020809</v>
      </c>
      <c r="AF376" s="13">
        <f t="shared" si="310"/>
        <v>0.92116610551856792</v>
      </c>
      <c r="AG376" s="11">
        <f t="shared" si="311"/>
        <v>22.902841630112121</v>
      </c>
      <c r="AH376" s="13">
        <f t="shared" si="312"/>
        <v>4.1841501283507689</v>
      </c>
      <c r="AI376" s="11">
        <f t="shared" si="313"/>
        <v>35.403462127244254</v>
      </c>
      <c r="AJ376" s="6">
        <f t="shared" si="314"/>
        <v>0.91921046505153481</v>
      </c>
      <c r="AK376" s="13">
        <f t="shared" si="315"/>
        <v>50.036514633474404</v>
      </c>
      <c r="AL376" s="6">
        <f t="shared" si="316"/>
        <v>0.58915280312888474</v>
      </c>
      <c r="AM376" s="6">
        <f t="shared" si="317"/>
        <v>49.447361830345521</v>
      </c>
      <c r="AN376" s="11">
        <f t="shared" si="318"/>
        <v>175.18816339957266</v>
      </c>
      <c r="AO376" s="6">
        <f t="shared" si="319"/>
        <v>173.38175798217782</v>
      </c>
      <c r="AP376" s="6">
        <f t="shared" si="320"/>
        <v>108.32134083788593</v>
      </c>
      <c r="AQ376" s="8">
        <f t="shared" si="321"/>
        <v>71.531747428243776</v>
      </c>
      <c r="AR376" s="109">
        <f t="shared" si="322"/>
        <v>0.57933042580564509</v>
      </c>
      <c r="AS376" s="109">
        <f t="shared" si="323"/>
        <v>0.38801850763054463</v>
      </c>
      <c r="AT376" s="109">
        <f t="shared" si="324"/>
        <v>56.186985798076535</v>
      </c>
      <c r="AU376" s="10">
        <f t="shared" si="325"/>
        <v>397528.06898327236</v>
      </c>
      <c r="AV376" s="8">
        <f t="shared" si="326"/>
        <v>30.059017647163689</v>
      </c>
      <c r="AW376" s="12"/>
      <c r="AX376" s="110">
        <f t="shared" si="327"/>
        <v>236.2</v>
      </c>
      <c r="AY376" s="111">
        <f t="shared" si="328"/>
        <v>0</v>
      </c>
      <c r="AZ376" s="12"/>
      <c r="BA376" s="14">
        <f t="shared" si="335"/>
        <v>49.5</v>
      </c>
      <c r="BB376" s="112">
        <f t="shared" si="329"/>
        <v>0</v>
      </c>
      <c r="BC376" s="112">
        <f t="shared" si="330"/>
        <v>0</v>
      </c>
      <c r="BD376" s="12"/>
      <c r="BE376" s="111">
        <f t="shared" si="331"/>
        <v>0</v>
      </c>
      <c r="BF376" s="12"/>
    </row>
    <row r="377" spans="1:58">
      <c r="A377">
        <f t="shared" si="284"/>
        <v>6</v>
      </c>
      <c r="B377" s="106">
        <v>0.25972222222222202</v>
      </c>
      <c r="C377" s="6">
        <f t="shared" si="285"/>
        <v>6.233333333333329</v>
      </c>
      <c r="D377" s="7">
        <f t="shared" si="332"/>
        <v>16</v>
      </c>
      <c r="E377" s="7">
        <f t="shared" si="333"/>
        <v>9</v>
      </c>
      <c r="F377" s="7">
        <f t="shared" si="334"/>
        <v>2022</v>
      </c>
      <c r="G377" s="12"/>
      <c r="H377" s="101">
        <f t="shared" si="286"/>
        <v>49.324973579561416</v>
      </c>
      <c r="I377" s="102">
        <f t="shared" si="287"/>
        <v>49.339485671221432</v>
      </c>
      <c r="J377" s="101">
        <f t="shared" si="288"/>
        <v>65.832509940841504</v>
      </c>
      <c r="K377" s="101">
        <f t="shared" si="289"/>
        <v>236.47786086079134</v>
      </c>
      <c r="L377" s="11">
        <f t="shared" si="290"/>
        <v>2459838.7597222221</v>
      </c>
      <c r="M377" s="108">
        <f t="shared" si="291"/>
        <v>0.22707076583770316</v>
      </c>
      <c r="N377" s="11">
        <f t="shared" si="292"/>
        <v>98.416398514993489</v>
      </c>
      <c r="O377" s="5">
        <f t="shared" si="293"/>
        <v>0.16717275488497307</v>
      </c>
      <c r="P377" s="11">
        <f t="shared" si="294"/>
        <v>17558.588586921585</v>
      </c>
      <c r="Q377" s="6">
        <f t="shared" si="295"/>
        <v>2.3191104815384613</v>
      </c>
      <c r="R377" s="13">
        <f t="shared" si="296"/>
        <v>4.3957814342927319</v>
      </c>
      <c r="S377" s="13">
        <f t="shared" si="297"/>
        <v>4.2759492952324756</v>
      </c>
      <c r="T377" s="13">
        <f t="shared" si="298"/>
        <v>0.24998376206031536</v>
      </c>
      <c r="U377" s="13">
        <f t="shared" si="299"/>
        <v>0.33357528574158735</v>
      </c>
      <c r="V377" s="13">
        <f t="shared" si="300"/>
        <v>-8.3019148284046356</v>
      </c>
      <c r="W377" s="8">
        <f t="shared" si="301"/>
        <v>398.76986839424319</v>
      </c>
      <c r="X377" s="13">
        <f t="shared" si="302"/>
        <v>1.1355038369331305</v>
      </c>
      <c r="Y377" s="11">
        <f t="shared" si="303"/>
        <v>65.05957747717963</v>
      </c>
      <c r="Z377" s="13">
        <f t="shared" si="304"/>
        <v>3.1331810344507244E-2</v>
      </c>
      <c r="AA377" s="13">
        <f t="shared" si="305"/>
        <v>0.4214686748005057</v>
      </c>
      <c r="AB377" s="13">
        <f t="shared" si="306"/>
        <v>0.90630171301493356</v>
      </c>
      <c r="AC377" s="13">
        <f t="shared" si="307"/>
        <v>3.1326684281975527E-2</v>
      </c>
      <c r="AD377" s="13">
        <f t="shared" si="308"/>
        <v>0.81907452442102235</v>
      </c>
      <c r="AE377" s="13">
        <f t="shared" si="309"/>
        <v>0.38920570346075545</v>
      </c>
      <c r="AF377" s="13">
        <f t="shared" si="310"/>
        <v>0.92115086733586615</v>
      </c>
      <c r="AG377" s="11">
        <f t="shared" si="311"/>
        <v>22.905084978561703</v>
      </c>
      <c r="AH377" s="13">
        <f t="shared" si="312"/>
        <v>4.1847431334064193</v>
      </c>
      <c r="AI377" s="11">
        <f t="shared" si="313"/>
        <v>35.6452515138972</v>
      </c>
      <c r="AJ377" s="6">
        <f t="shared" si="314"/>
        <v>0.91920410332617775</v>
      </c>
      <c r="AK377" s="13">
        <f t="shared" si="315"/>
        <v>49.915604632454972</v>
      </c>
      <c r="AL377" s="6">
        <f t="shared" si="316"/>
        <v>0.59063105289355977</v>
      </c>
      <c r="AM377" s="6">
        <f t="shared" si="317"/>
        <v>49.324973579561416</v>
      </c>
      <c r="AN377" s="11">
        <f t="shared" si="318"/>
        <v>175.18884787686511</v>
      </c>
      <c r="AO377" s="6">
        <f t="shared" si="319"/>
        <v>173.38243496643435</v>
      </c>
      <c r="AP377" s="6">
        <f t="shared" si="320"/>
        <v>108.313545218383</v>
      </c>
      <c r="AQ377" s="8">
        <f t="shared" si="321"/>
        <v>71.539536430557007</v>
      </c>
      <c r="AR377" s="109">
        <f t="shared" si="322"/>
        <v>0.58276496568647584</v>
      </c>
      <c r="AS377" s="109">
        <f t="shared" si="323"/>
        <v>0.38604763016679916</v>
      </c>
      <c r="AT377" s="109">
        <f t="shared" si="324"/>
        <v>56.477860860791338</v>
      </c>
      <c r="AU377" s="10">
        <f t="shared" si="325"/>
        <v>397530.8703280873</v>
      </c>
      <c r="AV377" s="8">
        <f t="shared" si="326"/>
        <v>30.058805836238545</v>
      </c>
      <c r="AW377" s="12"/>
      <c r="AX377" s="110">
        <f t="shared" si="327"/>
        <v>236.5</v>
      </c>
      <c r="AY377" s="111">
        <f t="shared" si="328"/>
        <v>0</v>
      </c>
      <c r="AZ377" s="12"/>
      <c r="BA377" s="14">
        <f t="shared" si="335"/>
        <v>49.3</v>
      </c>
      <c r="BB377" s="112">
        <f t="shared" si="329"/>
        <v>0</v>
      </c>
      <c r="BC377" s="112">
        <f t="shared" si="330"/>
        <v>0</v>
      </c>
      <c r="BD377" s="12"/>
      <c r="BE377" s="111">
        <f t="shared" si="331"/>
        <v>0</v>
      </c>
      <c r="BF377" s="12"/>
    </row>
    <row r="378" spans="1:58">
      <c r="A378">
        <f t="shared" si="284"/>
        <v>6</v>
      </c>
      <c r="B378" s="106">
        <v>0.26041666666666702</v>
      </c>
      <c r="C378" s="6">
        <f t="shared" si="285"/>
        <v>6.2500000000000089</v>
      </c>
      <c r="D378" s="7">
        <f t="shared" si="332"/>
        <v>16</v>
      </c>
      <c r="E378" s="7">
        <f t="shared" si="333"/>
        <v>9</v>
      </c>
      <c r="F378" s="7">
        <f t="shared" si="334"/>
        <v>2022</v>
      </c>
      <c r="G378" s="12"/>
      <c r="H378" s="101">
        <f t="shared" si="286"/>
        <v>49.202166973275517</v>
      </c>
      <c r="I378" s="102">
        <f t="shared" si="287"/>
        <v>49.216741950488277</v>
      </c>
      <c r="J378" s="101">
        <f t="shared" si="288"/>
        <v>65.826062473384368</v>
      </c>
      <c r="K378" s="101">
        <f t="shared" si="289"/>
        <v>236.76758114488803</v>
      </c>
      <c r="L378" s="11">
        <f t="shared" si="290"/>
        <v>2459838.7604166665</v>
      </c>
      <c r="M378" s="108">
        <f t="shared" si="291"/>
        <v>0.22707078485055474</v>
      </c>
      <c r="N378" s="11">
        <f t="shared" si="292"/>
        <v>98.667082977015525</v>
      </c>
      <c r="O378" s="5">
        <f t="shared" si="293"/>
        <v>0.16719817231495426</v>
      </c>
      <c r="P378" s="11">
        <f t="shared" si="294"/>
        <v>17556.137161843002</v>
      </c>
      <c r="Q378" s="6">
        <f t="shared" si="295"/>
        <v>2.319268833712322</v>
      </c>
      <c r="R378" s="13">
        <f t="shared" si="296"/>
        <v>4.3957933801044522</v>
      </c>
      <c r="S378" s="13">
        <f t="shared" si="297"/>
        <v>4.2760970512724645</v>
      </c>
      <c r="T378" s="13">
        <f t="shared" si="298"/>
        <v>0.25014410630072514</v>
      </c>
      <c r="U378" s="13">
        <f t="shared" si="299"/>
        <v>0.33372429748232124</v>
      </c>
      <c r="V378" s="13">
        <f t="shared" si="300"/>
        <v>-8.3020499962442038</v>
      </c>
      <c r="W378" s="8">
        <f t="shared" si="301"/>
        <v>398.73180358215313</v>
      </c>
      <c r="X378" s="13">
        <f t="shared" si="302"/>
        <v>1.1356516545115716</v>
      </c>
      <c r="Y378" s="11">
        <f t="shared" si="303"/>
        <v>65.068046800562144</v>
      </c>
      <c r="Z378" s="13">
        <f t="shared" si="304"/>
        <v>3.1344267363315949E-2</v>
      </c>
      <c r="AA378" s="13">
        <f t="shared" si="305"/>
        <v>0.42133453833802709</v>
      </c>
      <c r="AB378" s="13">
        <f t="shared" si="306"/>
        <v>0.90636364965138216</v>
      </c>
      <c r="AC378" s="13">
        <f t="shared" si="307"/>
        <v>3.1339135184435811E-2</v>
      </c>
      <c r="AD378" s="13">
        <f t="shared" si="308"/>
        <v>0.81912639934385256</v>
      </c>
      <c r="AE378" s="13">
        <f t="shared" si="309"/>
        <v>0.38924176125058463</v>
      </c>
      <c r="AF378" s="13">
        <f t="shared" si="310"/>
        <v>0.92113563132610543</v>
      </c>
      <c r="AG378" s="11">
        <f t="shared" si="311"/>
        <v>22.907327799292375</v>
      </c>
      <c r="AH378" s="13">
        <f t="shared" si="312"/>
        <v>4.1853361493665933</v>
      </c>
      <c r="AI378" s="11">
        <f t="shared" si="313"/>
        <v>35.887040736516624</v>
      </c>
      <c r="AJ378" s="6">
        <f t="shared" si="314"/>
        <v>0.91919774281390321</v>
      </c>
      <c r="AK378" s="13">
        <f t="shared" si="315"/>
        <v>49.7942787117221</v>
      </c>
      <c r="AL378" s="6">
        <f t="shared" si="316"/>
        <v>0.59211173844658394</v>
      </c>
      <c r="AM378" s="6">
        <f t="shared" si="317"/>
        <v>49.202166973275517</v>
      </c>
      <c r="AN378" s="11">
        <f t="shared" si="318"/>
        <v>175.18953235416302</v>
      </c>
      <c r="AO378" s="6">
        <f t="shared" si="319"/>
        <v>173.38311195094886</v>
      </c>
      <c r="AP378" s="6">
        <f t="shared" si="320"/>
        <v>108.30574972078462</v>
      </c>
      <c r="AQ378" s="8">
        <f t="shared" si="321"/>
        <v>71.547325313790012</v>
      </c>
      <c r="AR378" s="109">
        <f t="shared" si="322"/>
        <v>0.58618912504885967</v>
      </c>
      <c r="AS378" s="109">
        <f t="shared" si="323"/>
        <v>0.38406529374550752</v>
      </c>
      <c r="AT378" s="109">
        <f t="shared" si="324"/>
        <v>56.767581144888027</v>
      </c>
      <c r="AU378" s="10">
        <f t="shared" si="325"/>
        <v>397533.67120578472</v>
      </c>
      <c r="AV378" s="8">
        <f t="shared" si="326"/>
        <v>30.058594063616571</v>
      </c>
      <c r="AW378" s="12"/>
      <c r="AX378" s="110">
        <f t="shared" si="327"/>
        <v>236.8</v>
      </c>
      <c r="AY378" s="111">
        <f t="shared" si="328"/>
        <v>0</v>
      </c>
      <c r="AZ378" s="12"/>
      <c r="BA378" s="14">
        <f t="shared" si="335"/>
        <v>49.2</v>
      </c>
      <c r="BB378" s="112">
        <f t="shared" si="329"/>
        <v>0</v>
      </c>
      <c r="BC378" s="112">
        <f t="shared" si="330"/>
        <v>0</v>
      </c>
      <c r="BD378" s="12"/>
      <c r="BE378" s="111">
        <f t="shared" si="331"/>
        <v>0</v>
      </c>
      <c r="BF378" s="12"/>
    </row>
    <row r="379" spans="1:58">
      <c r="A379">
        <f t="shared" si="284"/>
        <v>6</v>
      </c>
      <c r="B379" s="106">
        <v>0.26111111111111102</v>
      </c>
      <c r="C379" s="6">
        <f t="shared" si="285"/>
        <v>6.2666666666666639</v>
      </c>
      <c r="D379" s="7">
        <f t="shared" si="332"/>
        <v>16</v>
      </c>
      <c r="E379" s="7">
        <f t="shared" si="333"/>
        <v>9</v>
      </c>
      <c r="F379" s="7">
        <f t="shared" si="334"/>
        <v>2022</v>
      </c>
      <c r="G379" s="12"/>
      <c r="H379" s="101">
        <f t="shared" si="286"/>
        <v>49.078946904437217</v>
      </c>
      <c r="I379" s="102">
        <f t="shared" si="287"/>
        <v>49.093585209824447</v>
      </c>
      <c r="J379" s="101">
        <f t="shared" si="288"/>
        <v>65.819614812039688</v>
      </c>
      <c r="K379" s="101">
        <f t="shared" si="289"/>
        <v>237.05615404943683</v>
      </c>
      <c r="L379" s="11">
        <f t="shared" si="290"/>
        <v>2459838.7611111109</v>
      </c>
      <c r="M379" s="108">
        <f t="shared" si="291"/>
        <v>0.22707080386340628</v>
      </c>
      <c r="N379" s="11">
        <f t="shared" si="292"/>
        <v>98.917767439503223</v>
      </c>
      <c r="O379" s="5">
        <f t="shared" si="293"/>
        <v>0.16722358974487861</v>
      </c>
      <c r="P379" s="11">
        <f t="shared" si="294"/>
        <v>17553.685312818921</v>
      </c>
      <c r="Q379" s="6">
        <f t="shared" si="295"/>
        <v>2.3194271858858255</v>
      </c>
      <c r="R379" s="13">
        <f t="shared" si="296"/>
        <v>4.395805325916128</v>
      </c>
      <c r="S379" s="13">
        <f t="shared" si="297"/>
        <v>4.2762448073120964</v>
      </c>
      <c r="T379" s="13">
        <f t="shared" si="298"/>
        <v>0.25030445054042061</v>
      </c>
      <c r="U379" s="13">
        <f t="shared" si="299"/>
        <v>0.33387330706881357</v>
      </c>
      <c r="V379" s="13">
        <f t="shared" si="300"/>
        <v>-8.3021851640837721</v>
      </c>
      <c r="W379" s="8">
        <f t="shared" si="301"/>
        <v>398.69373343988377</v>
      </c>
      <c r="X379" s="13">
        <f t="shared" si="302"/>
        <v>1.1357994700343097</v>
      </c>
      <c r="Y379" s="11">
        <f t="shared" si="303"/>
        <v>65.076516006161555</v>
      </c>
      <c r="Z379" s="13">
        <f t="shared" si="304"/>
        <v>3.1356723520480016E-2</v>
      </c>
      <c r="AA379" s="13">
        <f t="shared" si="305"/>
        <v>0.42120039458337544</v>
      </c>
      <c r="AB379" s="13">
        <f t="shared" si="306"/>
        <v>0.90642556545308828</v>
      </c>
      <c r="AC379" s="13">
        <f t="shared" si="307"/>
        <v>3.1351585220811912E-2</v>
      </c>
      <c r="AD379" s="13">
        <f t="shared" si="308"/>
        <v>0.8191782554952225</v>
      </c>
      <c r="AE379" s="13">
        <f t="shared" si="309"/>
        <v>0.38927780995917644</v>
      </c>
      <c r="AF379" s="13">
        <f t="shared" si="310"/>
        <v>0.92112039749067953</v>
      </c>
      <c r="AG379" s="11">
        <f t="shared" si="311"/>
        <v>22.909570092249087</v>
      </c>
      <c r="AH379" s="13">
        <f t="shared" si="312"/>
        <v>4.1859291762282824</v>
      </c>
      <c r="AI379" s="11">
        <f t="shared" si="313"/>
        <v>36.128829796078989</v>
      </c>
      <c r="AJ379" s="6">
        <f t="shared" si="314"/>
        <v>0.91919138351486318</v>
      </c>
      <c r="AK379" s="13">
        <f t="shared" si="315"/>
        <v>49.672541671665634</v>
      </c>
      <c r="AL379" s="6">
        <f t="shared" si="316"/>
        <v>0.59359476722841775</v>
      </c>
      <c r="AM379" s="6">
        <f t="shared" si="317"/>
        <v>49.078946904437217</v>
      </c>
      <c r="AN379" s="11">
        <f t="shared" si="318"/>
        <v>175.19021683145729</v>
      </c>
      <c r="AO379" s="6">
        <f t="shared" si="319"/>
        <v>173.38378893571232</v>
      </c>
      <c r="AP379" s="6">
        <f t="shared" si="320"/>
        <v>108.29795434509253</v>
      </c>
      <c r="AQ379" s="8">
        <f t="shared" si="321"/>
        <v>71.555114077940999</v>
      </c>
      <c r="AR379" s="109">
        <f t="shared" si="322"/>
        <v>0.58960284294851573</v>
      </c>
      <c r="AS379" s="109">
        <f t="shared" si="323"/>
        <v>0.38207153318443593</v>
      </c>
      <c r="AT379" s="109">
        <f t="shared" si="324"/>
        <v>57.056154049436827</v>
      </c>
      <c r="AU379" s="10">
        <f t="shared" si="325"/>
        <v>397536.47161626903</v>
      </c>
      <c r="AV379" s="8">
        <f t="shared" si="326"/>
        <v>30.058382329303452</v>
      </c>
      <c r="AW379" s="12"/>
      <c r="AX379" s="110">
        <f t="shared" si="327"/>
        <v>237.1</v>
      </c>
      <c r="AY379" s="111">
        <f t="shared" si="328"/>
        <v>0</v>
      </c>
      <c r="AZ379" s="12"/>
      <c r="BA379" s="14">
        <f t="shared" si="335"/>
        <v>49.1</v>
      </c>
      <c r="BB379" s="112">
        <f t="shared" si="329"/>
        <v>0</v>
      </c>
      <c r="BC379" s="112">
        <f t="shared" si="330"/>
        <v>0</v>
      </c>
      <c r="BD379" s="12"/>
      <c r="BE379" s="111">
        <f t="shared" si="331"/>
        <v>0</v>
      </c>
      <c r="BF379" s="12"/>
    </row>
    <row r="380" spans="1:58">
      <c r="A380">
        <f t="shared" si="284"/>
        <v>6</v>
      </c>
      <c r="B380" s="106">
        <v>0.26180555555555601</v>
      </c>
      <c r="C380" s="6">
        <f t="shared" si="285"/>
        <v>6.2833333333333439</v>
      </c>
      <c r="D380" s="7">
        <f t="shared" si="332"/>
        <v>16</v>
      </c>
      <c r="E380" s="7">
        <f t="shared" si="333"/>
        <v>9</v>
      </c>
      <c r="F380" s="7">
        <f t="shared" si="334"/>
        <v>2022</v>
      </c>
      <c r="G380" s="12"/>
      <c r="H380" s="101">
        <f t="shared" si="286"/>
        <v>48.955318145711374</v>
      </c>
      <c r="I380" s="102">
        <f t="shared" si="287"/>
        <v>48.970020223617922</v>
      </c>
      <c r="J380" s="101">
        <f t="shared" si="288"/>
        <v>65.813166952581923</v>
      </c>
      <c r="K380" s="101">
        <f t="shared" si="289"/>
        <v>237.34358719068109</v>
      </c>
      <c r="L380" s="11">
        <f t="shared" si="290"/>
        <v>2459838.7618055558</v>
      </c>
      <c r="M380" s="108">
        <f t="shared" si="291"/>
        <v>0.22707082287627059</v>
      </c>
      <c r="N380" s="11">
        <f t="shared" si="292"/>
        <v>99.168452070094645</v>
      </c>
      <c r="O380" s="5">
        <f t="shared" si="293"/>
        <v>0.16724900719185598</v>
      </c>
      <c r="P380" s="11">
        <f t="shared" si="294"/>
        <v>17551.233038297261</v>
      </c>
      <c r="Q380" s="6">
        <f t="shared" si="295"/>
        <v>2.3195855381661197</v>
      </c>
      <c r="R380" s="13">
        <f t="shared" si="296"/>
        <v>4.3958172717358401</v>
      </c>
      <c r="S380" s="13">
        <f t="shared" si="297"/>
        <v>4.2763925634513758</v>
      </c>
      <c r="T380" s="13">
        <f t="shared" si="298"/>
        <v>0.25046479488797774</v>
      </c>
      <c r="U380" s="13">
        <f t="shared" si="299"/>
        <v>0.33402231460243176</v>
      </c>
      <c r="V380" s="13">
        <f t="shared" si="300"/>
        <v>-8.3023203320147729</v>
      </c>
      <c r="W380" s="8">
        <f t="shared" si="301"/>
        <v>398.65565794262301</v>
      </c>
      <c r="X380" s="13">
        <f t="shared" si="302"/>
        <v>1.1359472836013245</v>
      </c>
      <c r="Y380" s="11">
        <f t="shared" si="303"/>
        <v>65.084985099706287</v>
      </c>
      <c r="Z380" s="13">
        <f t="shared" si="304"/>
        <v>3.1369178824225311E-2</v>
      </c>
      <c r="AA380" s="13">
        <f t="shared" si="305"/>
        <v>0.42106624344919724</v>
      </c>
      <c r="AB380" s="13">
        <f t="shared" si="306"/>
        <v>0.9064874604614116</v>
      </c>
      <c r="AC380" s="13">
        <f t="shared" si="307"/>
        <v>3.1364034399324711E-2</v>
      </c>
      <c r="AD380" s="13">
        <f t="shared" si="308"/>
        <v>0.81923009290980997</v>
      </c>
      <c r="AE380" s="13">
        <f t="shared" si="309"/>
        <v>0.38931384961052373</v>
      </c>
      <c r="AF380" s="13">
        <f t="shared" si="310"/>
        <v>0.92110516582062141</v>
      </c>
      <c r="AG380" s="11">
        <f t="shared" si="311"/>
        <v>22.91181185890154</v>
      </c>
      <c r="AH380" s="13">
        <f t="shared" si="312"/>
        <v>4.1865222143900382</v>
      </c>
      <c r="AI380" s="11">
        <f t="shared" si="313"/>
        <v>36.370618854244071</v>
      </c>
      <c r="AJ380" s="6">
        <f t="shared" si="314"/>
        <v>0.9191850254248819</v>
      </c>
      <c r="AK380" s="13">
        <f t="shared" si="315"/>
        <v>49.550398194041612</v>
      </c>
      <c r="AL380" s="6">
        <f t="shared" si="316"/>
        <v>0.59508004833023997</v>
      </c>
      <c r="AM380" s="6">
        <f t="shared" si="317"/>
        <v>48.955318145711374</v>
      </c>
      <c r="AN380" s="11">
        <f t="shared" si="318"/>
        <v>175.19090130921177</v>
      </c>
      <c r="AO380" s="6">
        <f t="shared" si="319"/>
        <v>173.38446592118342</v>
      </c>
      <c r="AP380" s="6">
        <f t="shared" si="320"/>
        <v>108.29015908603813</v>
      </c>
      <c r="AQ380" s="8">
        <f t="shared" si="321"/>
        <v>71.562902728274167</v>
      </c>
      <c r="AR380" s="109">
        <f t="shared" si="322"/>
        <v>0.59300606088528662</v>
      </c>
      <c r="AS380" s="109">
        <f t="shared" si="323"/>
        <v>0.38006638216783545</v>
      </c>
      <c r="AT380" s="109">
        <f t="shared" si="324"/>
        <v>57.343587190681092</v>
      </c>
      <c r="AU380" s="10">
        <f t="shared" si="325"/>
        <v>397539.2715613505</v>
      </c>
      <c r="AV380" s="8">
        <f t="shared" si="326"/>
        <v>30.058170633160739</v>
      </c>
      <c r="AW380" s="12"/>
      <c r="AX380" s="110">
        <f t="shared" si="327"/>
        <v>237.3</v>
      </c>
      <c r="AY380" s="111">
        <f t="shared" si="328"/>
        <v>0</v>
      </c>
      <c r="AZ380" s="12"/>
      <c r="BA380" s="14">
        <f t="shared" si="335"/>
        <v>49</v>
      </c>
      <c r="BB380" s="112">
        <f t="shared" si="329"/>
        <v>0</v>
      </c>
      <c r="BC380" s="112">
        <f t="shared" si="330"/>
        <v>0</v>
      </c>
      <c r="BD380" s="12"/>
      <c r="BE380" s="111">
        <f t="shared" si="331"/>
        <v>0</v>
      </c>
      <c r="BF380" s="12"/>
    </row>
    <row r="381" spans="1:58">
      <c r="A381">
        <f t="shared" si="284"/>
        <v>6</v>
      </c>
      <c r="B381" s="106">
        <v>0.26250000000000001</v>
      </c>
      <c r="C381" s="6">
        <f t="shared" si="285"/>
        <v>6.3000000000000007</v>
      </c>
      <c r="D381" s="7">
        <f t="shared" si="332"/>
        <v>16</v>
      </c>
      <c r="E381" s="7">
        <f t="shared" si="333"/>
        <v>9</v>
      </c>
      <c r="F381" s="7">
        <f t="shared" si="334"/>
        <v>2022</v>
      </c>
      <c r="G381" s="12"/>
      <c r="H381" s="101">
        <f t="shared" si="286"/>
        <v>48.831285680441617</v>
      </c>
      <c r="I381" s="102">
        <f t="shared" si="287"/>
        <v>48.846051976852785</v>
      </c>
      <c r="J381" s="101">
        <f t="shared" si="288"/>
        <v>65.806718903768342</v>
      </c>
      <c r="K381" s="101">
        <f t="shared" si="289"/>
        <v>237.62988763173132</v>
      </c>
      <c r="L381" s="11">
        <f t="shared" si="290"/>
        <v>2459838.7625000002</v>
      </c>
      <c r="M381" s="108">
        <f t="shared" si="291"/>
        <v>0.22707084188912213</v>
      </c>
      <c r="N381" s="11">
        <f t="shared" si="292"/>
        <v>99.419136532582343</v>
      </c>
      <c r="O381" s="5">
        <f t="shared" si="293"/>
        <v>0.16727442462178033</v>
      </c>
      <c r="P381" s="11">
        <f t="shared" si="294"/>
        <v>17548.780341692214</v>
      </c>
      <c r="Q381" s="6">
        <f t="shared" si="295"/>
        <v>2.3197438903396232</v>
      </c>
      <c r="R381" s="13">
        <f t="shared" si="296"/>
        <v>4.3958292175475382</v>
      </c>
      <c r="S381" s="13">
        <f t="shared" si="297"/>
        <v>4.2765403194910077</v>
      </c>
      <c r="T381" s="13">
        <f t="shared" si="298"/>
        <v>0.25062513912803036</v>
      </c>
      <c r="U381" s="13">
        <f t="shared" si="299"/>
        <v>0.33417131988356269</v>
      </c>
      <c r="V381" s="13">
        <f t="shared" si="300"/>
        <v>-8.3024554998539841</v>
      </c>
      <c r="W381" s="8">
        <f t="shared" si="301"/>
        <v>398.61757714295135</v>
      </c>
      <c r="X381" s="13">
        <f t="shared" si="302"/>
        <v>1.136095095014874</v>
      </c>
      <c r="Y381" s="11">
        <f t="shared" si="303"/>
        <v>65.093454069866539</v>
      </c>
      <c r="Z381" s="13">
        <f t="shared" si="304"/>
        <v>3.1381633257621798E-2</v>
      </c>
      <c r="AA381" s="13">
        <f t="shared" si="305"/>
        <v>0.42093208511834518</v>
      </c>
      <c r="AB381" s="13">
        <f t="shared" si="306"/>
        <v>0.90654933459305298</v>
      </c>
      <c r="AC381" s="13">
        <f t="shared" si="307"/>
        <v>3.1376482703051586E-2</v>
      </c>
      <c r="AD381" s="13">
        <f t="shared" si="308"/>
        <v>0.8192819115179184</v>
      </c>
      <c r="AE381" s="13">
        <f t="shared" si="309"/>
        <v>0.38934988015596933</v>
      </c>
      <c r="AF381" s="13">
        <f t="shared" si="310"/>
        <v>0.92108993633766967</v>
      </c>
      <c r="AG381" s="11">
        <f t="shared" si="311"/>
        <v>22.914053096200352</v>
      </c>
      <c r="AH381" s="13">
        <f t="shared" si="312"/>
        <v>4.1871152630559827</v>
      </c>
      <c r="AI381" s="11">
        <f t="shared" si="313"/>
        <v>36.612407586742606</v>
      </c>
      <c r="AJ381" s="6">
        <f t="shared" si="314"/>
        <v>0.91917866855266062</v>
      </c>
      <c r="AK381" s="13">
        <f t="shared" si="315"/>
        <v>49.427853168962613</v>
      </c>
      <c r="AL381" s="6">
        <f t="shared" si="316"/>
        <v>0.5965674885209985</v>
      </c>
      <c r="AM381" s="6">
        <f t="shared" si="317"/>
        <v>48.831285680441617</v>
      </c>
      <c r="AN381" s="11">
        <f t="shared" si="318"/>
        <v>175.19158578650604</v>
      </c>
      <c r="AO381" s="6">
        <f t="shared" si="319"/>
        <v>173.3851429064519</v>
      </c>
      <c r="AP381" s="6">
        <f t="shared" si="320"/>
        <v>108.28236395404838</v>
      </c>
      <c r="AQ381" s="8">
        <f t="shared" si="321"/>
        <v>71.57069125437134</v>
      </c>
      <c r="AR381" s="109">
        <f t="shared" si="322"/>
        <v>0.59639871371027497</v>
      </c>
      <c r="AS381" s="109">
        <f t="shared" si="323"/>
        <v>0.37804987861662309</v>
      </c>
      <c r="AT381" s="109">
        <f t="shared" si="324"/>
        <v>57.629887631731322</v>
      </c>
      <c r="AU381" s="10">
        <f t="shared" si="325"/>
        <v>397542.07103716867</v>
      </c>
      <c r="AV381" s="8">
        <f t="shared" si="326"/>
        <v>30.057958975478776</v>
      </c>
      <c r="AW381" s="12"/>
      <c r="AX381" s="110">
        <f t="shared" si="327"/>
        <v>237.6</v>
      </c>
      <c r="AY381" s="111">
        <f t="shared" si="328"/>
        <v>0</v>
      </c>
      <c r="AZ381" s="12"/>
      <c r="BA381" s="14">
        <f t="shared" si="335"/>
        <v>48.8</v>
      </c>
      <c r="BB381" s="112">
        <f t="shared" si="329"/>
        <v>0</v>
      </c>
      <c r="BC381" s="112">
        <f t="shared" si="330"/>
        <v>0</v>
      </c>
      <c r="BD381" s="12"/>
      <c r="BE381" s="111">
        <f t="shared" si="331"/>
        <v>0</v>
      </c>
      <c r="BF381" s="12"/>
    </row>
    <row r="382" spans="1:58">
      <c r="A382">
        <f t="shared" si="284"/>
        <v>6</v>
      </c>
      <c r="B382" s="106">
        <v>0.26319444444444401</v>
      </c>
      <c r="C382" s="6">
        <f t="shared" si="285"/>
        <v>6.3166666666666558</v>
      </c>
      <c r="D382" s="7">
        <f t="shared" si="332"/>
        <v>16</v>
      </c>
      <c r="E382" s="7">
        <f t="shared" si="333"/>
        <v>9</v>
      </c>
      <c r="F382" s="7">
        <f t="shared" si="334"/>
        <v>2022</v>
      </c>
      <c r="G382" s="12"/>
      <c r="H382" s="101">
        <f t="shared" si="286"/>
        <v>48.706854205616573</v>
      </c>
      <c r="I382" s="102">
        <f t="shared" si="287"/>
        <v>48.721685168332286</v>
      </c>
      <c r="J382" s="101">
        <f t="shared" si="288"/>
        <v>65.800270661372025</v>
      </c>
      <c r="K382" s="101">
        <f t="shared" si="289"/>
        <v>237.91506303613448</v>
      </c>
      <c r="L382" s="11">
        <f t="shared" si="290"/>
        <v>2459838.7631944446</v>
      </c>
      <c r="M382" s="108">
        <f t="shared" si="291"/>
        <v>0.2270708609019737</v>
      </c>
      <c r="N382" s="11">
        <f t="shared" si="292"/>
        <v>99.66982099507004</v>
      </c>
      <c r="O382" s="5">
        <f t="shared" si="293"/>
        <v>0.16729984205176152</v>
      </c>
      <c r="P382" s="11">
        <f t="shared" si="294"/>
        <v>17546.327221452699</v>
      </c>
      <c r="Q382" s="6">
        <f t="shared" si="295"/>
        <v>2.3199022425134839</v>
      </c>
      <c r="R382" s="13">
        <f t="shared" si="296"/>
        <v>4.3958411633592362</v>
      </c>
      <c r="S382" s="13">
        <f t="shared" si="297"/>
        <v>4.2766880755309975</v>
      </c>
      <c r="T382" s="13">
        <f t="shared" si="298"/>
        <v>0.25078548336808298</v>
      </c>
      <c r="U382" s="13">
        <f t="shared" si="299"/>
        <v>0.33432032301250336</v>
      </c>
      <c r="V382" s="13">
        <f t="shared" si="300"/>
        <v>-8.3025906676939112</v>
      </c>
      <c r="W382" s="8">
        <f t="shared" si="301"/>
        <v>398.57949101573035</v>
      </c>
      <c r="X382" s="13">
        <f t="shared" si="302"/>
        <v>1.1362429043749429</v>
      </c>
      <c r="Y382" s="11">
        <f t="shared" si="303"/>
        <v>65.101922922371003</v>
      </c>
      <c r="Z382" s="13">
        <f t="shared" si="304"/>
        <v>3.139408682880343E-2</v>
      </c>
      <c r="AA382" s="13">
        <f t="shared" si="305"/>
        <v>0.4207979195034679</v>
      </c>
      <c r="AB382" s="13">
        <f t="shared" si="306"/>
        <v>0.90661118788939032</v>
      </c>
      <c r="AC382" s="13">
        <f t="shared" si="307"/>
        <v>3.138893014012157E-2</v>
      </c>
      <c r="AD382" s="13">
        <f t="shared" si="308"/>
        <v>0.81933371135427924</v>
      </c>
      <c r="AE382" s="13">
        <f t="shared" si="309"/>
        <v>0.38938590161942882</v>
      </c>
      <c r="AF382" s="13">
        <f t="shared" si="310"/>
        <v>0.92107470903289079</v>
      </c>
      <c r="AG382" s="11">
        <f t="shared" si="311"/>
        <v>22.91629380561038</v>
      </c>
      <c r="AH382" s="13">
        <f t="shared" si="312"/>
        <v>4.1877083226247445</v>
      </c>
      <c r="AI382" s="11">
        <f t="shared" si="313"/>
        <v>36.854196155698872</v>
      </c>
      <c r="AJ382" s="6">
        <f t="shared" si="314"/>
        <v>0.91917231289402257</v>
      </c>
      <c r="AK382" s="13">
        <f t="shared" si="315"/>
        <v>49.304911203836511</v>
      </c>
      <c r="AL382" s="6">
        <f t="shared" si="316"/>
        <v>0.59805699821994163</v>
      </c>
      <c r="AM382" s="6">
        <f t="shared" si="317"/>
        <v>48.706854205616573</v>
      </c>
      <c r="AN382" s="11">
        <f t="shared" si="318"/>
        <v>175.19227026380213</v>
      </c>
      <c r="AO382" s="6">
        <f t="shared" si="319"/>
        <v>173.38581989197473</v>
      </c>
      <c r="AP382" s="6">
        <f t="shared" si="320"/>
        <v>108.27456894385269</v>
      </c>
      <c r="AQ382" s="8">
        <f t="shared" si="321"/>
        <v>71.578479661498633</v>
      </c>
      <c r="AR382" s="109">
        <f t="shared" si="322"/>
        <v>0.59978074331252185</v>
      </c>
      <c r="AS382" s="109">
        <f t="shared" si="323"/>
        <v>0.37602205662398386</v>
      </c>
      <c r="AT382" s="109">
        <f t="shared" si="324"/>
        <v>57.915063036134484</v>
      </c>
      <c r="AU382" s="10">
        <f t="shared" si="325"/>
        <v>397544.87004553399</v>
      </c>
      <c r="AV382" s="8">
        <f t="shared" si="326"/>
        <v>30.057747356119108</v>
      </c>
      <c r="AW382" s="12"/>
      <c r="AX382" s="110">
        <f t="shared" si="327"/>
        <v>237.9</v>
      </c>
      <c r="AY382" s="111">
        <f t="shared" si="328"/>
        <v>0</v>
      </c>
      <c r="AZ382" s="12"/>
      <c r="BA382" s="14">
        <f t="shared" si="335"/>
        <v>48.7</v>
      </c>
      <c r="BB382" s="112">
        <f t="shared" si="329"/>
        <v>0</v>
      </c>
      <c r="BC382" s="112">
        <f t="shared" si="330"/>
        <v>0</v>
      </c>
      <c r="BD382" s="12"/>
      <c r="BE382" s="111">
        <f t="shared" si="331"/>
        <v>0</v>
      </c>
      <c r="BF382" s="12"/>
    </row>
    <row r="383" spans="1:58">
      <c r="A383">
        <f t="shared" si="284"/>
        <v>6</v>
      </c>
      <c r="B383" s="106">
        <v>0.26388888888888901</v>
      </c>
      <c r="C383" s="6">
        <f t="shared" si="285"/>
        <v>6.3333333333333357</v>
      </c>
      <c r="D383" s="7">
        <f t="shared" si="332"/>
        <v>16</v>
      </c>
      <c r="E383" s="7">
        <f t="shared" si="333"/>
        <v>9</v>
      </c>
      <c r="F383" s="7">
        <f t="shared" si="334"/>
        <v>2022</v>
      </c>
      <c r="G383" s="12"/>
      <c r="H383" s="101">
        <f t="shared" si="286"/>
        <v>48.582028463522064</v>
      </c>
      <c r="I383" s="102">
        <f t="shared" si="287"/>
        <v>48.596924542160593</v>
      </c>
      <c r="J383" s="101">
        <f t="shared" si="288"/>
        <v>65.793822225532992</v>
      </c>
      <c r="K383" s="101">
        <f t="shared" si="289"/>
        <v>238.19912089342461</v>
      </c>
      <c r="L383" s="11">
        <f t="shared" si="290"/>
        <v>2459838.763888889</v>
      </c>
      <c r="M383" s="108">
        <f t="shared" si="291"/>
        <v>0.22707087991482525</v>
      </c>
      <c r="N383" s="11">
        <f t="shared" si="292"/>
        <v>99.920505457092077</v>
      </c>
      <c r="O383" s="5">
        <f t="shared" si="293"/>
        <v>0.16732525948168586</v>
      </c>
      <c r="P383" s="11">
        <f t="shared" si="294"/>
        <v>17543.873677698506</v>
      </c>
      <c r="Q383" s="6">
        <f t="shared" si="295"/>
        <v>2.3200605946869874</v>
      </c>
      <c r="R383" s="13">
        <f t="shared" si="296"/>
        <v>4.3958531091709121</v>
      </c>
      <c r="S383" s="13">
        <f t="shared" si="297"/>
        <v>4.2768358315709865</v>
      </c>
      <c r="T383" s="13">
        <f t="shared" si="298"/>
        <v>0.2509458276077785</v>
      </c>
      <c r="U383" s="13">
        <f t="shared" si="299"/>
        <v>0.33446932398941859</v>
      </c>
      <c r="V383" s="13">
        <f t="shared" si="300"/>
        <v>-8.3027258355341935</v>
      </c>
      <c r="W383" s="8">
        <f t="shared" si="301"/>
        <v>398.54139956199924</v>
      </c>
      <c r="X383" s="13">
        <f t="shared" si="302"/>
        <v>1.1363907116813974</v>
      </c>
      <c r="Y383" s="11">
        <f t="shared" si="303"/>
        <v>65.110391657212048</v>
      </c>
      <c r="Z383" s="13">
        <f t="shared" si="304"/>
        <v>3.1406539537536984E-2</v>
      </c>
      <c r="AA383" s="13">
        <f t="shared" si="305"/>
        <v>0.42066374660807415</v>
      </c>
      <c r="AB383" s="13">
        <f t="shared" si="306"/>
        <v>0.90667302034986996</v>
      </c>
      <c r="AC383" s="13">
        <f t="shared" si="307"/>
        <v>3.1401376710300632E-2</v>
      </c>
      <c r="AD383" s="13">
        <f t="shared" si="308"/>
        <v>0.81938549241847725</v>
      </c>
      <c r="AE383" s="13">
        <f t="shared" si="309"/>
        <v>0.38942191400046738</v>
      </c>
      <c r="AF383" s="13">
        <f t="shared" si="310"/>
        <v>0.92105948390764247</v>
      </c>
      <c r="AG383" s="11">
        <f t="shared" si="311"/>
        <v>22.918533987081815</v>
      </c>
      <c r="AH383" s="13">
        <f t="shared" si="312"/>
        <v>4.1883013930932202</v>
      </c>
      <c r="AI383" s="11">
        <f t="shared" si="313"/>
        <v>37.095984560693772</v>
      </c>
      <c r="AJ383" s="6">
        <f t="shared" si="314"/>
        <v>0.91916595844911875</v>
      </c>
      <c r="AK383" s="13">
        <f t="shared" si="315"/>
        <v>49.181576951033698</v>
      </c>
      <c r="AL383" s="6">
        <f t="shared" si="316"/>
        <v>0.59954848751163103</v>
      </c>
      <c r="AM383" s="6">
        <f t="shared" si="317"/>
        <v>48.582028463522064</v>
      </c>
      <c r="AN383" s="11">
        <f t="shared" si="318"/>
        <v>175.19295474109822</v>
      </c>
      <c r="AO383" s="6">
        <f t="shared" si="319"/>
        <v>173.38649687775012</v>
      </c>
      <c r="AP383" s="6">
        <f t="shared" si="320"/>
        <v>108.26677405546015</v>
      </c>
      <c r="AQ383" s="8">
        <f t="shared" si="321"/>
        <v>71.586267949646995</v>
      </c>
      <c r="AR383" s="109">
        <f t="shared" si="322"/>
        <v>0.60315208947916976</v>
      </c>
      <c r="AS383" s="109">
        <f t="shared" si="323"/>
        <v>0.37398295182896363</v>
      </c>
      <c r="AT383" s="109">
        <f t="shared" si="324"/>
        <v>58.199120893424606</v>
      </c>
      <c r="AU383" s="10">
        <f t="shared" si="325"/>
        <v>397547.66858635109</v>
      </c>
      <c r="AV383" s="8">
        <f t="shared" si="326"/>
        <v>30.057535775087391</v>
      </c>
      <c r="AW383" s="12"/>
      <c r="AX383" s="110">
        <f t="shared" si="327"/>
        <v>238.2</v>
      </c>
      <c r="AY383" s="111">
        <f t="shared" si="328"/>
        <v>0</v>
      </c>
      <c r="AZ383" s="12"/>
      <c r="BA383" s="14">
        <f t="shared" si="335"/>
        <v>48.6</v>
      </c>
      <c r="BB383" s="112">
        <f t="shared" si="329"/>
        <v>0</v>
      </c>
      <c r="BC383" s="112">
        <f t="shared" si="330"/>
        <v>0</v>
      </c>
      <c r="BD383" s="12"/>
      <c r="BE383" s="111">
        <f t="shared" si="331"/>
        <v>0</v>
      </c>
      <c r="BF383" s="12"/>
    </row>
    <row r="384" spans="1:58">
      <c r="A384">
        <f t="shared" si="284"/>
        <v>6</v>
      </c>
      <c r="B384" s="106">
        <v>0.264583333333333</v>
      </c>
      <c r="C384" s="6">
        <f t="shared" si="285"/>
        <v>6.3499999999999925</v>
      </c>
      <c r="D384" s="7">
        <f t="shared" si="332"/>
        <v>16</v>
      </c>
      <c r="E384" s="7">
        <f t="shared" si="333"/>
        <v>9</v>
      </c>
      <c r="F384" s="7">
        <f t="shared" si="334"/>
        <v>2022</v>
      </c>
      <c r="G384" s="12"/>
      <c r="H384" s="101">
        <f t="shared" si="286"/>
        <v>48.456813158214267</v>
      </c>
      <c r="I384" s="102">
        <f t="shared" si="287"/>
        <v>48.471774804259404</v>
      </c>
      <c r="J384" s="101">
        <f t="shared" si="288"/>
        <v>65.787373596346725</v>
      </c>
      <c r="K384" s="101">
        <f t="shared" si="289"/>
        <v>238.48206871212483</v>
      </c>
      <c r="L384" s="11">
        <f t="shared" si="290"/>
        <v>2459838.7645833334</v>
      </c>
      <c r="M384" s="108">
        <f t="shared" si="291"/>
        <v>0.22707089892767682</v>
      </c>
      <c r="N384" s="11">
        <f t="shared" si="292"/>
        <v>100.17118991957977</v>
      </c>
      <c r="O384" s="5">
        <f t="shared" si="293"/>
        <v>0.16735067691161021</v>
      </c>
      <c r="P384" s="11">
        <f t="shared" si="294"/>
        <v>17541.419710521968</v>
      </c>
      <c r="Q384" s="6">
        <f t="shared" si="295"/>
        <v>2.3202189468608485</v>
      </c>
      <c r="R384" s="13">
        <f t="shared" si="296"/>
        <v>4.3958650549826324</v>
      </c>
      <c r="S384" s="13">
        <f t="shared" si="297"/>
        <v>4.2769835876109763</v>
      </c>
      <c r="T384" s="13">
        <f t="shared" si="298"/>
        <v>0.25110617184818829</v>
      </c>
      <c r="U384" s="13">
        <f t="shared" si="299"/>
        <v>0.33461832281577319</v>
      </c>
      <c r="V384" s="13">
        <f t="shared" si="300"/>
        <v>-8.3028610033737635</v>
      </c>
      <c r="W384" s="8">
        <f t="shared" si="301"/>
        <v>398.5033027830483</v>
      </c>
      <c r="X384" s="13">
        <f t="shared" si="302"/>
        <v>1.1365385169350426</v>
      </c>
      <c r="Y384" s="11">
        <f t="shared" si="303"/>
        <v>65.118860274435775</v>
      </c>
      <c r="Z384" s="13">
        <f t="shared" si="304"/>
        <v>3.1418991383700724E-2</v>
      </c>
      <c r="AA384" s="13">
        <f t="shared" si="305"/>
        <v>0.42052956643481992</v>
      </c>
      <c r="AB384" s="13">
        <f t="shared" si="306"/>
        <v>0.90673483197433058</v>
      </c>
      <c r="AC384" s="13">
        <f t="shared" si="307"/>
        <v>3.1413822413466179E-2</v>
      </c>
      <c r="AD384" s="13">
        <f t="shared" si="308"/>
        <v>0.8194372547104134</v>
      </c>
      <c r="AE384" s="13">
        <f t="shared" si="309"/>
        <v>0.38945791729890822</v>
      </c>
      <c r="AF384" s="13">
        <f t="shared" si="310"/>
        <v>0.9210442609631726</v>
      </c>
      <c r="AG384" s="11">
        <f t="shared" si="311"/>
        <v>22.920773640580911</v>
      </c>
      <c r="AH384" s="13">
        <f t="shared" si="312"/>
        <v>4.188894474462054</v>
      </c>
      <c r="AI384" s="11">
        <f t="shared" si="313"/>
        <v>37.337772802648963</v>
      </c>
      <c r="AJ384" s="6">
        <f t="shared" si="314"/>
        <v>0.91915960521805307</v>
      </c>
      <c r="AK384" s="13">
        <f t="shared" si="315"/>
        <v>49.05785502536564</v>
      </c>
      <c r="AL384" s="6">
        <f t="shared" si="316"/>
        <v>0.6010418671513722</v>
      </c>
      <c r="AM384" s="6">
        <f t="shared" si="317"/>
        <v>48.456813158214267</v>
      </c>
      <c r="AN384" s="11">
        <f t="shared" si="318"/>
        <v>175.19363921839249</v>
      </c>
      <c r="AO384" s="6">
        <f t="shared" si="319"/>
        <v>173.38717386377621</v>
      </c>
      <c r="AP384" s="6">
        <f t="shared" si="320"/>
        <v>108.25897928882594</v>
      </c>
      <c r="AQ384" s="8">
        <f t="shared" si="321"/>
        <v>71.594056118861161</v>
      </c>
      <c r="AR384" s="109">
        <f t="shared" si="322"/>
        <v>0.60651269220649962</v>
      </c>
      <c r="AS384" s="109">
        <f t="shared" si="323"/>
        <v>0.37193260006014917</v>
      </c>
      <c r="AT384" s="109">
        <f t="shared" si="324"/>
        <v>58.482068712124828</v>
      </c>
      <c r="AU384" s="10">
        <f t="shared" si="325"/>
        <v>397550.46665954578</v>
      </c>
      <c r="AV384" s="8">
        <f t="shared" si="326"/>
        <v>30.057324232387696</v>
      </c>
      <c r="AW384" s="12"/>
      <c r="AX384" s="110">
        <f t="shared" si="327"/>
        <v>238.5</v>
      </c>
      <c r="AY384" s="111">
        <f t="shared" si="328"/>
        <v>0</v>
      </c>
      <c r="AZ384" s="12"/>
      <c r="BA384" s="14">
        <f t="shared" si="335"/>
        <v>48.5</v>
      </c>
      <c r="BB384" s="112">
        <f t="shared" si="329"/>
        <v>0</v>
      </c>
      <c r="BC384" s="112">
        <f t="shared" si="330"/>
        <v>0</v>
      </c>
      <c r="BD384" s="12"/>
      <c r="BE384" s="111">
        <f t="shared" si="331"/>
        <v>0</v>
      </c>
      <c r="BF384" s="12"/>
    </row>
    <row r="385" spans="1:58">
      <c r="A385">
        <f t="shared" si="284"/>
        <v>6</v>
      </c>
      <c r="B385" s="106">
        <v>0.265277777777778</v>
      </c>
      <c r="C385" s="6">
        <f t="shared" si="285"/>
        <v>6.3666666666666725</v>
      </c>
      <c r="D385" s="7">
        <f t="shared" si="332"/>
        <v>16</v>
      </c>
      <c r="E385" s="7">
        <f t="shared" si="333"/>
        <v>9</v>
      </c>
      <c r="F385" s="7">
        <f t="shared" si="334"/>
        <v>2022</v>
      </c>
      <c r="G385" s="12"/>
      <c r="H385" s="101">
        <f t="shared" si="286"/>
        <v>48.33121295707717</v>
      </c>
      <c r="I385" s="102">
        <f t="shared" si="287"/>
        <v>48.346240623925127</v>
      </c>
      <c r="J385" s="101">
        <f t="shared" si="288"/>
        <v>65.78092477390706</v>
      </c>
      <c r="K385" s="101">
        <f t="shared" si="289"/>
        <v>238.7639140143969</v>
      </c>
      <c r="L385" s="11">
        <f t="shared" si="290"/>
        <v>2459838.7652777778</v>
      </c>
      <c r="M385" s="108">
        <f t="shared" si="291"/>
        <v>0.22707091794052836</v>
      </c>
      <c r="N385" s="11">
        <f t="shared" si="292"/>
        <v>100.42187438206747</v>
      </c>
      <c r="O385" s="5">
        <f t="shared" si="293"/>
        <v>0.1673760943415914</v>
      </c>
      <c r="P385" s="11">
        <f t="shared" si="294"/>
        <v>17538.96532003647</v>
      </c>
      <c r="Q385" s="6">
        <f t="shared" si="295"/>
        <v>2.3203772990347091</v>
      </c>
      <c r="R385" s="13">
        <f t="shared" si="296"/>
        <v>4.3958770007943082</v>
      </c>
      <c r="S385" s="13">
        <f t="shared" si="297"/>
        <v>4.2771313436506082</v>
      </c>
      <c r="T385" s="13">
        <f t="shared" si="298"/>
        <v>0.25126651608788375</v>
      </c>
      <c r="U385" s="13">
        <f t="shared" si="299"/>
        <v>0.33476731949062566</v>
      </c>
      <c r="V385" s="13">
        <f t="shared" si="300"/>
        <v>-8.3029961712133336</v>
      </c>
      <c r="W385" s="8">
        <f t="shared" si="301"/>
        <v>398.46520067959568</v>
      </c>
      <c r="X385" s="13">
        <f t="shared" si="302"/>
        <v>1.1366863201367849</v>
      </c>
      <c r="Y385" s="11">
        <f t="shared" si="303"/>
        <v>65.127328774094138</v>
      </c>
      <c r="Z385" s="13">
        <f t="shared" si="304"/>
        <v>3.1431442366966079E-2</v>
      </c>
      <c r="AA385" s="13">
        <f t="shared" si="305"/>
        <v>0.42039537898627194</v>
      </c>
      <c r="AB385" s="13">
        <f t="shared" si="306"/>
        <v>0.90679662276265949</v>
      </c>
      <c r="AC385" s="13">
        <f t="shared" si="307"/>
        <v>3.1426267249288882E-2</v>
      </c>
      <c r="AD385" s="13">
        <f t="shared" si="308"/>
        <v>0.81948899823011534</v>
      </c>
      <c r="AE385" s="13">
        <f t="shared" si="309"/>
        <v>0.38949391151440449</v>
      </c>
      <c r="AF385" s="13">
        <f t="shared" si="310"/>
        <v>0.92102904020080134</v>
      </c>
      <c r="AG385" s="11">
        <f t="shared" si="311"/>
        <v>22.923012766063326</v>
      </c>
      <c r="AH385" s="13">
        <f t="shared" si="312"/>
        <v>4.1894875667324509</v>
      </c>
      <c r="AI385" s="11">
        <f t="shared" si="313"/>
        <v>37.57956088108071</v>
      </c>
      <c r="AJ385" s="6">
        <f t="shared" si="314"/>
        <v>0.91915325320096586</v>
      </c>
      <c r="AK385" s="13">
        <f t="shared" si="315"/>
        <v>48.93375000562488</v>
      </c>
      <c r="AL385" s="6">
        <f t="shared" si="316"/>
        <v>0.60253704854770862</v>
      </c>
      <c r="AM385" s="6">
        <f t="shared" si="317"/>
        <v>48.33121295707717</v>
      </c>
      <c r="AN385" s="11">
        <f t="shared" si="318"/>
        <v>175.19432369568676</v>
      </c>
      <c r="AO385" s="6">
        <f t="shared" si="319"/>
        <v>173.3878508500548</v>
      </c>
      <c r="AP385" s="6">
        <f t="shared" si="320"/>
        <v>108.25118464390331</v>
      </c>
      <c r="AQ385" s="8">
        <f t="shared" si="321"/>
        <v>71.601844169187856</v>
      </c>
      <c r="AR385" s="109">
        <f t="shared" si="322"/>
        <v>0.60986249166271467</v>
      </c>
      <c r="AS385" s="109">
        <f t="shared" si="323"/>
        <v>0.36987103735821242</v>
      </c>
      <c r="AT385" s="109">
        <f t="shared" si="324"/>
        <v>58.763914014396903</v>
      </c>
      <c r="AU385" s="10">
        <f t="shared" si="325"/>
        <v>397553.26426502725</v>
      </c>
      <c r="AV385" s="8">
        <f t="shared" si="326"/>
        <v>30.057112728025309</v>
      </c>
      <c r="AW385" s="12"/>
      <c r="AX385" s="110">
        <f t="shared" si="327"/>
        <v>238.8</v>
      </c>
      <c r="AY385" s="111">
        <f t="shared" si="328"/>
        <v>0</v>
      </c>
      <c r="AZ385" s="12"/>
      <c r="BA385" s="14">
        <f t="shared" si="335"/>
        <v>48.3</v>
      </c>
      <c r="BB385" s="112">
        <f t="shared" si="329"/>
        <v>0</v>
      </c>
      <c r="BC385" s="112">
        <f t="shared" si="330"/>
        <v>0</v>
      </c>
      <c r="BD385" s="12"/>
      <c r="BE385" s="111">
        <f t="shared" si="331"/>
        <v>0</v>
      </c>
      <c r="BF385" s="12"/>
    </row>
    <row r="386" spans="1:58">
      <c r="A386">
        <f t="shared" si="284"/>
        <v>6</v>
      </c>
      <c r="B386" s="106">
        <v>0.265972222222222</v>
      </c>
      <c r="C386" s="6">
        <f t="shared" si="285"/>
        <v>6.3833333333333275</v>
      </c>
      <c r="D386" s="7">
        <f t="shared" si="332"/>
        <v>16</v>
      </c>
      <c r="E386" s="7">
        <f t="shared" si="333"/>
        <v>9</v>
      </c>
      <c r="F386" s="7">
        <f t="shared" si="334"/>
        <v>2022</v>
      </c>
      <c r="G386" s="12"/>
      <c r="H386" s="101">
        <f t="shared" si="286"/>
        <v>48.205232489964786</v>
      </c>
      <c r="I386" s="102">
        <f t="shared" si="287"/>
        <v>48.220326632971997</v>
      </c>
      <c r="J386" s="101">
        <f t="shared" si="288"/>
        <v>65.774475758359003</v>
      </c>
      <c r="K386" s="101">
        <f t="shared" si="289"/>
        <v>239.04466433625208</v>
      </c>
      <c r="L386" s="11">
        <f t="shared" si="290"/>
        <v>2459838.7659722222</v>
      </c>
      <c r="M386" s="108">
        <f t="shared" si="291"/>
        <v>0.22707093695337993</v>
      </c>
      <c r="N386" s="11">
        <f t="shared" si="292"/>
        <v>100.67255884455517</v>
      </c>
      <c r="O386" s="5">
        <f t="shared" si="293"/>
        <v>0.16740151177151574</v>
      </c>
      <c r="P386" s="11">
        <f t="shared" si="294"/>
        <v>17536.510506352559</v>
      </c>
      <c r="Q386" s="6">
        <f t="shared" si="295"/>
        <v>2.3205356512085697</v>
      </c>
      <c r="R386" s="13">
        <f t="shared" si="296"/>
        <v>4.3958889466060285</v>
      </c>
      <c r="S386" s="13">
        <f t="shared" si="297"/>
        <v>4.2772790996905972</v>
      </c>
      <c r="T386" s="13">
        <f t="shared" si="298"/>
        <v>0.25142686032793637</v>
      </c>
      <c r="U386" s="13">
        <f t="shared" si="299"/>
        <v>0.33491631401552935</v>
      </c>
      <c r="V386" s="13">
        <f t="shared" si="300"/>
        <v>-8.3031313390532588</v>
      </c>
      <c r="W386" s="8">
        <f t="shared" si="301"/>
        <v>398.42709325247438</v>
      </c>
      <c r="X386" s="13">
        <f t="shared" si="302"/>
        <v>1.1368341212864466</v>
      </c>
      <c r="Y386" s="11">
        <f t="shared" si="303"/>
        <v>65.135797156176935</v>
      </c>
      <c r="Z386" s="13">
        <f t="shared" si="304"/>
        <v>3.1443892487216664E-2</v>
      </c>
      <c r="AA386" s="13">
        <f t="shared" si="305"/>
        <v>0.42026118426597692</v>
      </c>
      <c r="AB386" s="13">
        <f t="shared" si="306"/>
        <v>0.90685839271428248</v>
      </c>
      <c r="AC386" s="13">
        <f t="shared" si="307"/>
        <v>3.1438711217651502E-2</v>
      </c>
      <c r="AD386" s="13">
        <f t="shared" si="308"/>
        <v>0.81954072297710268</v>
      </c>
      <c r="AE386" s="13">
        <f t="shared" si="309"/>
        <v>0.38952989664662019</v>
      </c>
      <c r="AF386" s="13">
        <f t="shared" si="310"/>
        <v>0.92101382162184375</v>
      </c>
      <c r="AG386" s="11">
        <f t="shared" si="311"/>
        <v>22.925251363485405</v>
      </c>
      <c r="AH386" s="13">
        <f t="shared" si="312"/>
        <v>4.1900806699010369</v>
      </c>
      <c r="AI386" s="11">
        <f t="shared" si="313"/>
        <v>37.821348796039615</v>
      </c>
      <c r="AJ386" s="6">
        <f t="shared" si="314"/>
        <v>0.91914690239797514</v>
      </c>
      <c r="AK386" s="13">
        <f t="shared" si="315"/>
        <v>48.8092664337385</v>
      </c>
      <c r="AL386" s="6">
        <f t="shared" si="316"/>
        <v>0.60403394377371689</v>
      </c>
      <c r="AM386" s="6">
        <f t="shared" si="317"/>
        <v>48.205232489964786</v>
      </c>
      <c r="AN386" s="11">
        <f t="shared" si="318"/>
        <v>175.19500817298285</v>
      </c>
      <c r="AO386" s="6">
        <f t="shared" si="319"/>
        <v>173.38852783658777</v>
      </c>
      <c r="AP386" s="6">
        <f t="shared" si="320"/>
        <v>108.2433901207074</v>
      </c>
      <c r="AQ386" s="8">
        <f t="shared" si="321"/>
        <v>71.609632100611961</v>
      </c>
      <c r="AR386" s="109">
        <f t="shared" si="322"/>
        <v>0.61320142821606205</v>
      </c>
      <c r="AS386" s="109">
        <f t="shared" si="323"/>
        <v>0.36779829995900282</v>
      </c>
      <c r="AT386" s="109">
        <f t="shared" si="324"/>
        <v>59.044664336252083</v>
      </c>
      <c r="AU386" s="10">
        <f t="shared" si="325"/>
        <v>397556.06140271475</v>
      </c>
      <c r="AV386" s="8">
        <f t="shared" si="326"/>
        <v>30.056901262004786</v>
      </c>
      <c r="AW386" s="12"/>
      <c r="AX386" s="110">
        <f t="shared" si="327"/>
        <v>239</v>
      </c>
      <c r="AY386" s="111">
        <f t="shared" si="328"/>
        <v>0</v>
      </c>
      <c r="AZ386" s="12"/>
      <c r="BA386" s="14">
        <f t="shared" si="335"/>
        <v>48.2</v>
      </c>
      <c r="BB386" s="112">
        <f t="shared" si="329"/>
        <v>0</v>
      </c>
      <c r="BC386" s="112">
        <f t="shared" si="330"/>
        <v>0</v>
      </c>
      <c r="BD386" s="12"/>
      <c r="BE386" s="111">
        <f t="shared" si="331"/>
        <v>0</v>
      </c>
      <c r="BF386" s="12"/>
    </row>
    <row r="387" spans="1:58">
      <c r="A387">
        <f t="shared" si="284"/>
        <v>6</v>
      </c>
      <c r="B387" s="106">
        <v>0.266666666666667</v>
      </c>
      <c r="C387" s="6">
        <f t="shared" si="285"/>
        <v>6.4000000000000075</v>
      </c>
      <c r="D387" s="7">
        <f t="shared" si="332"/>
        <v>16</v>
      </c>
      <c r="E387" s="7">
        <f t="shared" si="333"/>
        <v>9</v>
      </c>
      <c r="F387" s="7">
        <f t="shared" si="334"/>
        <v>2022</v>
      </c>
      <c r="G387" s="12"/>
      <c r="H387" s="101">
        <f t="shared" si="286"/>
        <v>48.078876349676115</v>
      </c>
      <c r="I387" s="102">
        <f t="shared" si="287"/>
        <v>48.094037426207322</v>
      </c>
      <c r="J387" s="101">
        <f t="shared" si="288"/>
        <v>65.768026549793532</v>
      </c>
      <c r="K387" s="101">
        <f t="shared" si="289"/>
        <v>239.32432722484776</v>
      </c>
      <c r="L387" s="11">
        <f t="shared" si="290"/>
        <v>2459838.7666666666</v>
      </c>
      <c r="M387" s="108">
        <f t="shared" si="291"/>
        <v>0.22707095596623147</v>
      </c>
      <c r="N387" s="11">
        <f t="shared" si="292"/>
        <v>100.92324330704287</v>
      </c>
      <c r="O387" s="5">
        <f t="shared" si="293"/>
        <v>0.16742692920144009</v>
      </c>
      <c r="P387" s="11">
        <f t="shared" si="294"/>
        <v>17534.055269582874</v>
      </c>
      <c r="Q387" s="6">
        <f t="shared" si="295"/>
        <v>2.3206940033820738</v>
      </c>
      <c r="R387" s="13">
        <f t="shared" si="296"/>
        <v>4.3959008924177043</v>
      </c>
      <c r="S387" s="13">
        <f t="shared" si="297"/>
        <v>4.277426855730587</v>
      </c>
      <c r="T387" s="13">
        <f t="shared" si="298"/>
        <v>0.251587204567989</v>
      </c>
      <c r="U387" s="13">
        <f t="shared" si="299"/>
        <v>0.33506530639061438</v>
      </c>
      <c r="V387" s="13">
        <f t="shared" si="300"/>
        <v>-8.3032665068931841</v>
      </c>
      <c r="W387" s="8">
        <f t="shared" si="301"/>
        <v>398.38898050273013</v>
      </c>
      <c r="X387" s="13">
        <f t="shared" si="302"/>
        <v>1.1369819203849305</v>
      </c>
      <c r="Y387" s="11">
        <f t="shared" si="303"/>
        <v>65.144265420735891</v>
      </c>
      <c r="Z387" s="13">
        <f t="shared" si="304"/>
        <v>3.1456341744216465E-2</v>
      </c>
      <c r="AA387" s="13">
        <f t="shared" si="305"/>
        <v>0.42012698227650302</v>
      </c>
      <c r="AB387" s="13">
        <f t="shared" si="306"/>
        <v>0.9069201418290832</v>
      </c>
      <c r="AC387" s="13">
        <f t="shared" si="307"/>
        <v>3.1451154318317222E-2</v>
      </c>
      <c r="AD387" s="13">
        <f t="shared" si="308"/>
        <v>0.81959242895136286</v>
      </c>
      <c r="AE387" s="13">
        <f t="shared" si="309"/>
        <v>0.38956587269529175</v>
      </c>
      <c r="AF387" s="13">
        <f t="shared" si="310"/>
        <v>0.92099860522758425</v>
      </c>
      <c r="AG387" s="11">
        <f t="shared" si="311"/>
        <v>22.927489432807995</v>
      </c>
      <c r="AH387" s="13">
        <f t="shared" si="312"/>
        <v>4.1906737839689336</v>
      </c>
      <c r="AI387" s="11">
        <f t="shared" si="313"/>
        <v>38.063136547508861</v>
      </c>
      <c r="AJ387" s="6">
        <f t="shared" si="314"/>
        <v>0.91914055280922136</v>
      </c>
      <c r="AK387" s="13">
        <f t="shared" si="315"/>
        <v>48.68440881523847</v>
      </c>
      <c r="AL387" s="6">
        <f t="shared" si="316"/>
        <v>0.60553246556235352</v>
      </c>
      <c r="AM387" s="6">
        <f t="shared" si="317"/>
        <v>48.078876349676115</v>
      </c>
      <c r="AN387" s="11">
        <f t="shared" si="318"/>
        <v>175.19569265027894</v>
      </c>
      <c r="AO387" s="6">
        <f t="shared" si="319"/>
        <v>173.38920482337332</v>
      </c>
      <c r="AP387" s="6">
        <f t="shared" si="320"/>
        <v>108.23559571918798</v>
      </c>
      <c r="AQ387" s="8">
        <f t="shared" si="321"/>
        <v>71.617419913183639</v>
      </c>
      <c r="AR387" s="109">
        <f t="shared" si="322"/>
        <v>0.6165294424275054</v>
      </c>
      <c r="AS387" s="109">
        <f t="shared" si="323"/>
        <v>0.36571442429786055</v>
      </c>
      <c r="AT387" s="109">
        <f t="shared" si="324"/>
        <v>59.324327224847764</v>
      </c>
      <c r="AU387" s="10">
        <f t="shared" si="325"/>
        <v>397558.85807251785</v>
      </c>
      <c r="AV387" s="8">
        <f t="shared" si="326"/>
        <v>30.056689834331422</v>
      </c>
      <c r="AW387" s="12"/>
      <c r="AX387" s="110">
        <f t="shared" si="327"/>
        <v>239.3</v>
      </c>
      <c r="AY387" s="111">
        <f t="shared" si="328"/>
        <v>0</v>
      </c>
      <c r="AZ387" s="12"/>
      <c r="BA387" s="14">
        <f t="shared" si="335"/>
        <v>48.1</v>
      </c>
      <c r="BB387" s="112">
        <f t="shared" si="329"/>
        <v>0</v>
      </c>
      <c r="BC387" s="112">
        <f t="shared" si="330"/>
        <v>0</v>
      </c>
      <c r="BD387" s="12"/>
      <c r="BE387" s="111">
        <f t="shared" si="331"/>
        <v>0</v>
      </c>
      <c r="BF387" s="12"/>
    </row>
    <row r="388" spans="1:58">
      <c r="A388">
        <f t="shared" ref="A388:A451" si="336">HOUR(B388)</f>
        <v>6</v>
      </c>
      <c r="B388" s="106">
        <v>0.26736111111111099</v>
      </c>
      <c r="C388" s="6">
        <f t="shared" ref="C388:C451" si="337">B388*24</f>
        <v>6.4166666666666643</v>
      </c>
      <c r="D388" s="7">
        <f t="shared" si="332"/>
        <v>16</v>
      </c>
      <c r="E388" s="7">
        <f t="shared" si="333"/>
        <v>9</v>
      </c>
      <c r="F388" s="7">
        <f t="shared" si="334"/>
        <v>2022</v>
      </c>
      <c r="G388" s="12"/>
      <c r="H388" s="101">
        <f t="shared" ref="H388:H451" si="338">AM388</f>
        <v>47.952149092308687</v>
      </c>
      <c r="I388" s="102">
        <f t="shared" ref="I388:I451" si="339">H388+1.02/(TAN($G$7*(H388+10.3/(H388+5.11)))*60)</f>
        <v>47.967377561785327</v>
      </c>
      <c r="J388" s="101">
        <f t="shared" ref="J388:J451" si="340">100*(1+COS($G$7*AQ388))/2</f>
        <v>65.761577148323241</v>
      </c>
      <c r="K388" s="101">
        <f t="shared" ref="K388:K451" si="341">IF(AI388&gt;180, AT388-180,AT388+180)</f>
        <v>239.60291023611052</v>
      </c>
      <c r="L388" s="11">
        <f t="shared" ref="L388:L451" si="342">INT(365.25*IF(E388&gt;2,F388+4716,F388-1+4716))+INT(30.6001*IF(E388&gt;2,E388+1,E388+12+1))+D388+C388/24+2-INT(IF(E388&gt;2,F388,F388-1)/100)+INT(INT(IF(E388&gt;2,F388,F388-1)/100)/4)-1524.5</f>
        <v>2459838.767361111</v>
      </c>
      <c r="M388" s="108">
        <f t="shared" ref="M388:M451" si="343">(L388-2451545)/36525</f>
        <v>0.22707097497908302</v>
      </c>
      <c r="N388" s="11">
        <f t="shared" ref="N388:N451" si="344">MOD(280.46061837+360.98564736629*(L388-2451545)+0.000387933*M388^2-M388^3/38710000+$G$5,360)</f>
        <v>101.1739277690649</v>
      </c>
      <c r="O388" s="5">
        <f t="shared" ref="O388:O451" si="345">0.606433+1336.855225*M388 - INT(0.606433+1336.855225*M388)</f>
        <v>0.16745234663136443</v>
      </c>
      <c r="P388" s="11">
        <f t="shared" ref="P388:P451" si="346">22640*SIN(Q388)-4586*SIN(Q388-2*S388)+2370*SIN(2*S388)+769*SIN(2*Q388)-668*SIN(R388)-412*SIN(2*T388)-212*SIN(2*Q388-2*S388)-206*SIN(Q388+R388-2*S388)+192*SIN(Q388+2*S388)-165*SIN(R388-2*S388)-125*SIN(S388)-110*SIN(Q388+R388)+148*SIN(Q388-R388)-55*SIN(2*T388-2*S388)</f>
        <v>17531.599609818823</v>
      </c>
      <c r="Q388" s="6">
        <f t="shared" ref="Q388:Q451" si="347">2*PI()*(0.374897+1325.55241*M388 - INT(0.374897+1325.55241*M388))</f>
        <v>2.3208523555559344</v>
      </c>
      <c r="R388" s="13">
        <f t="shared" ref="R388:R451" si="348">2*PI()*(0.993133+99.997361*M388 - INT(0.993133+99.997361*M388))</f>
        <v>4.3959128382294024</v>
      </c>
      <c r="S388" s="13">
        <f t="shared" ref="S388:S451" si="349">2*PI()*(0.827361+1236.853086*M388 - INT(0.827361+1236.853086*M388))</f>
        <v>4.2775746117702189</v>
      </c>
      <c r="T388" s="13">
        <f t="shared" ref="T388:T451" si="350">2*PI()*(0.259086+1342.227825*M388 - INT(0.259086+1342.227825*M388))</f>
        <v>0.25174754880768446</v>
      </c>
      <c r="U388" s="13">
        <f t="shared" ref="U388:U451" si="351">T388+(P388+412*SIN(2*T388)+541*SIN(R388))/206264.8062</f>
        <v>0.33521429661590757</v>
      </c>
      <c r="V388" s="13">
        <f t="shared" ref="V388:V451" si="352">T388-2*S388</f>
        <v>-8.3034016747327541</v>
      </c>
      <c r="W388" s="8">
        <f t="shared" ref="W388:W451" si="353">-526*SIN(V388)+44*SIN(Q388+V388)-31*SIN(-Q388+V388)-23*SIN(R388+V388)+11*SIN(-R388+V388)-25*SIN(-2*Q388+T388)+21*SIN(-Q388+T388)</f>
        <v>398.35086243143576</v>
      </c>
      <c r="X388" s="13">
        <f t="shared" ref="X388:X451" si="354">2*PI()*(O388+P388/1296000-INT(O388+P388/1296000))</f>
        <v>1.1371297174326798</v>
      </c>
      <c r="Y388" s="11">
        <f t="shared" ref="Y388:Y451" si="355">X388/$G$7</f>
        <v>65.152733567796417</v>
      </c>
      <c r="Z388" s="13">
        <f t="shared" ref="Z388:Z451" si="356">(18520*SIN(U388)+W388)/206264.8062</f>
        <v>3.1468790137720838E-2</v>
      </c>
      <c r="AA388" s="13">
        <f t="shared" ref="AA388:AA451" si="357">COS(Z388)*COS(X388)</f>
        <v>0.41999277302083543</v>
      </c>
      <c r="AB388" s="13">
        <f t="shared" ref="AB388:AB451" si="358">COS(Z388)*SIN(X388)</f>
        <v>0.90698187010675269</v>
      </c>
      <c r="AC388" s="13">
        <f t="shared" ref="AC388:AC451" si="359">SIN(Z388)</f>
        <v>3.1463596551040605E-2</v>
      </c>
      <c r="AD388" s="13">
        <f t="shared" ref="AD388:AD451" si="360">COS($G$7*(23.4393-46.815*M388/3600))*AB388-SIN($G$7*(23.4393-46.815*M388/3600))*AC388</f>
        <v>0.81964411615271004</v>
      </c>
      <c r="AE388" s="13">
        <f t="shared" ref="AE388:AE451" si="361">SIN($G$7*(23.4393-46.815*M388/3600))*AB388+COS($G$7*(23.4393-46.815*M388/3600))*AC388</f>
        <v>0.38960183966007117</v>
      </c>
      <c r="AF388" s="13">
        <f t="shared" ref="AF388:AF451" si="362">SQRT(1-AE388*AE388)</f>
        <v>0.92098339101934312</v>
      </c>
      <c r="AG388" s="11">
        <f t="shared" ref="AG388:AG451" si="363">ATAN(AE388/AF388)/$G$7</f>
        <v>22.929726973986671</v>
      </c>
      <c r="AH388" s="13">
        <f t="shared" ref="AH388:AH451" si="364">IF(24*ATAN(AD388/(AA388+AF388))/PI()&gt;0,24*ATAN(AD388/(AA388+AF388))/PI(),24*ATAN(AD388/(AA388+AF388))/PI()+24)</f>
        <v>4.1912669089353889</v>
      </c>
      <c r="AI388" s="11">
        <f t="shared" ref="AI388:AI451" si="365">IF(N388-15*AH388&gt;0,N388-15*AH388,360+N388-15*AH388)</f>
        <v>38.304924135034071</v>
      </c>
      <c r="AJ388" s="6">
        <f t="shared" ref="AJ388:AJ451" si="366">0.950724+0.051818*COS(Q388)+0.009531*COS(2*S388-Q388)+0.007843*COS(2*S388)+0.002824*COS(2*Q388)+0.000857*COS(2*S388+Q388)+0.000533*COS(2*S388-R388)*(1-0.002495*(L388-2415020)/36525)+0.000401*COS(2*S388-R388-Q388)*(1-0.002495*(L388-2415020)/36525)+0.00032*COS(Q388-R388)*(1-0.002495*(L388-2415020)/36525)-0.000271*COS(S388)</f>
        <v>0.91913420443481075</v>
      </c>
      <c r="AK388" s="13">
        <f t="shared" ref="AK388:AK451" si="367">ASIN(COS($G$7*$G$3)*COS($G$7*AG388)*COS($G$7*AI388)+SIN($G$7*$G$3)*SIN($G$7*AG388))/$G$7</f>
        <v>48.559181619611863</v>
      </c>
      <c r="AL388" s="6">
        <f t="shared" ref="AL388:AL451" si="368">ASIN((0.9983271+0.0016764*COS($G$7*2*$G$3))*COS($G$7*AK388)*SIN($G$7*AJ388))/$G$7</f>
        <v>0.60703252730317769</v>
      </c>
      <c r="AM388" s="6">
        <f t="shared" ref="AM388:AM451" si="369">AK388-AL388</f>
        <v>47.952149092308687</v>
      </c>
      <c r="AN388" s="11">
        <f t="shared" ref="AN388:AN451" si="370" xml:space="preserve"> MOD(280.4664567 + 360007.6982779*M388/10 + 0.03032028*M388^2/100 + M388^3/49931000,360)</f>
        <v>175.19637712757321</v>
      </c>
      <c r="AO388" s="6">
        <f t="shared" ref="AO388:AO451" si="371" xml:space="preserve"> AN388 + (1.9146 - 0.004817*M388 - 0.000014*M388^2)*SIN(R388)+ (0.019993 - 0.000101*M388)*SIN(2*R388)+ 0.00029*SIN(3*R388)</f>
        <v>173.38988181040958</v>
      </c>
      <c r="AP388" s="6">
        <f t="shared" ref="AP388:AP451" si="372">ACOS(COS(X388-$G$7*AO388)*COS(Z388))/$G$7</f>
        <v>108.22780143932101</v>
      </c>
      <c r="AQ388" s="8">
        <f t="shared" ref="AQ388:AQ451" si="373">180 - AP388 -0.1468*(1-0.0549*SIN(R388))*SIN($G$7*AP388)/(1-0.0167*SIN($G$7*AO388))</f>
        <v>71.625207606926907</v>
      </c>
      <c r="AR388" s="109">
        <f t="shared" ref="AR388:AR451" si="374">SIN($G$7*AI388)</f>
        <v>0.6198464750467273</v>
      </c>
      <c r="AS388" s="109">
        <f t="shared" ref="AS388:AS451" si="375">COS($G$7*AI388)*SIN($G$7*$G$3) - TAN($G$7*AG388)*COS($G$7*$G$3)</f>
        <v>0.36361944701227772</v>
      </c>
      <c r="AT388" s="109">
        <f t="shared" ref="AT388:AT451" si="376">IF(OR(AND(AR388*AS388&gt;0), AND(AR388&lt;0,AS388&gt;0)), MOD(ATAN2(AS388,AR388)/$G$7+360,360),  ATAN2(AS388,AR388)/$G$7)</f>
        <v>59.602910236110517</v>
      </c>
      <c r="AU388" s="10">
        <f t="shared" ref="AU388:AU451" si="377" xml:space="preserve"> 385000.56 + (-20905355*COS(Q388) - 3699111*COS(2*S388-Q388) - 2955968*COS(2*S388) - 569925*COS(2*Q388) + (1-0.002516*M388)*48888*COS(R388) - 3149*COS(2*T388)  +246158*COS(2*S388-2*Q388) -(1-0.002516*M388)*152138*COS(2*S388-R388-Q388) -170733*COS(2*S388+Q388) -(1-0.002516*M388)*204586*COS(2*S388-R388) -(1-0.002516*M388)*129620*COS(R388-Q388)  + 108743*COS(S388) +(1-0.002516*M388)*104755*COS(R388+Q388) +10321*COS(2*S388-2*T388) +79661*COS(Q388-2*T388) -34782*COS(4*S388-Q388) -23210*COS(3*Q388)  -21636*COS(4*S388-2*Q388) +(1-0.002516*M388)*24208*COS(2*S388+R388-Q388) +(1-0.002516*M388)*30824*COS(2*S388+R388) -8379*COS(S388-Q388) -(1-0.002516*M388)*16675*COS(S388+R388)  -(1-0.002516*M388)*12831*COS(2*S388-R388+Q388) -10445*COS(2*S388+2*Q388) -11650*COS(4*S388) +14403*COS(2*S388-3*Q388) -(1-0.002516*M388)*7003*COS(R388-2*Q388)  + (1-0.002516*M388)*10056*COS(2*S388-R388-2*Q388) +6322*COS(S388+Q388) -(1-0.002516*M388)*(1-0.002516*M388)*9884*COS(2*S388-2*R388) +(1-0.002516*M388)*5751*COS(R388+2*Q388) -(1-0.002516*M388)*(1-0.002516*M388)*4950*COS(2*S388-2*R388-Q388)  +4130*COS(2*S388+Q388-2*T388) -(1-0.002516*M388)*3958*COS(4*S388-R388-Q388) +3258*COS(3*S388-Q388) +(1-0.002516*M388)*2616*COS(2*S388+R388+Q388) -(1-0.002516*M388)*1897*COS(4*S388-R388-2*Q388)  -(1-0.002516*M388)*(1-0.002516*M388)*2117*COS(2*R388-Q388) +(1-0.002516*M388)*(1-0.002516*M388)*2354*COS(2*S388+2*R388-Q388) -1423*COS(4*S388+Q388) -1117*COS(4*Q388) -(1-0.002516*M388)*1571*COS(4*S388-R388)  -1739*COS(S388-2*Q388) -4421*COS(2*Q388-2*T388) +(1-0.002516*M388)*(1-0.002516*M388)*1165*COS(2*R388+Q388) +8752*COS(2*S388-Q388-2*T388))/1000</f>
        <v>397561.65427436051</v>
      </c>
      <c r="AV388" s="8">
        <f t="shared" ref="AV388:AV451" si="378">60*ATAN(3476/AU388)/$G$7</f>
        <v>30.056478445009393</v>
      </c>
      <c r="AW388" s="12"/>
      <c r="AX388" s="110">
        <f t="shared" ref="AX388:AX451" si="379">ROUND(K388,1)</f>
        <v>239.6</v>
      </c>
      <c r="AY388" s="111">
        <f t="shared" ref="AY388:AY451" si="380">IF(AND(AX388&lt;=180.2,AX388&gt;=179.8),B388, 0)</f>
        <v>0</v>
      </c>
      <c r="AZ388" s="12"/>
      <c r="BA388" s="14">
        <f t="shared" si="335"/>
        <v>48</v>
      </c>
      <c r="BB388" s="112">
        <f t="shared" ref="BB388:BB451" si="381">IF(AND(BA388&gt;=0,BA387&lt;0),B388, 0)</f>
        <v>0</v>
      </c>
      <c r="BC388" s="112">
        <f t="shared" ref="BC388:BC451" si="382">IF(AND(BA388&lt;=0,BA387&gt;=0),B388, 0)</f>
        <v>0</v>
      </c>
      <c r="BD388" s="12"/>
      <c r="BE388" s="111">
        <f t="shared" ref="BE388:BE451" si="383">IF(K388=$BE$1,B388,0)</f>
        <v>0</v>
      </c>
      <c r="BF388" s="12"/>
    </row>
    <row r="389" spans="1:58">
      <c r="A389">
        <f t="shared" si="336"/>
        <v>6</v>
      </c>
      <c r="B389" s="106">
        <v>0.26805555555555599</v>
      </c>
      <c r="C389" s="6">
        <f t="shared" si="337"/>
        <v>6.4333333333333442</v>
      </c>
      <c r="D389" s="7">
        <f t="shared" ref="D389:D452" si="384">$D$3</f>
        <v>16</v>
      </c>
      <c r="E389" s="7">
        <f t="shared" ref="E389:E452" si="385">$E$3</f>
        <v>9</v>
      </c>
      <c r="F389" s="7">
        <f t="shared" ref="F389:F452" si="386">$F$3</f>
        <v>2022</v>
      </c>
      <c r="G389" s="12"/>
      <c r="H389" s="101">
        <f t="shared" si="338"/>
        <v>47.825055236482797</v>
      </c>
      <c r="I389" s="102">
        <f t="shared" si="339"/>
        <v>47.84035156043236</v>
      </c>
      <c r="J389" s="101">
        <f t="shared" si="340"/>
        <v>65.755127554042275</v>
      </c>
      <c r="K389" s="101">
        <f t="shared" si="341"/>
        <v>239.88042093492635</v>
      </c>
      <c r="L389" s="11">
        <f t="shared" si="342"/>
        <v>2459838.7680555554</v>
      </c>
      <c r="M389" s="108">
        <f t="shared" si="343"/>
        <v>0.22707099399193459</v>
      </c>
      <c r="N389" s="11">
        <f t="shared" si="344"/>
        <v>101.4246122315526</v>
      </c>
      <c r="O389" s="5">
        <f t="shared" si="345"/>
        <v>0.16747776406134562</v>
      </c>
      <c r="P389" s="11">
        <f t="shared" si="346"/>
        <v>17529.143527177985</v>
      </c>
      <c r="Q389" s="6">
        <f t="shared" si="347"/>
        <v>2.321010707729795</v>
      </c>
      <c r="R389" s="13">
        <f t="shared" si="348"/>
        <v>4.3959247840411013</v>
      </c>
      <c r="S389" s="13">
        <f t="shared" si="349"/>
        <v>4.2777223678102079</v>
      </c>
      <c r="T389" s="13">
        <f t="shared" si="350"/>
        <v>0.2519078930480943</v>
      </c>
      <c r="U389" s="13">
        <f t="shared" si="351"/>
        <v>0.3353632846929967</v>
      </c>
      <c r="V389" s="13">
        <f t="shared" si="352"/>
        <v>-8.3035368425723206</v>
      </c>
      <c r="W389" s="8">
        <f t="shared" si="353"/>
        <v>398.31273903941593</v>
      </c>
      <c r="X389" s="13">
        <f t="shared" si="354"/>
        <v>1.1372775124306216</v>
      </c>
      <c r="Y389" s="11">
        <f t="shared" si="355"/>
        <v>65.161201597411633</v>
      </c>
      <c r="Z389" s="13">
        <f t="shared" si="356"/>
        <v>3.1481237667616374E-2</v>
      </c>
      <c r="AA389" s="13">
        <f t="shared" si="357"/>
        <v>0.4198585565015181</v>
      </c>
      <c r="AB389" s="13">
        <f t="shared" si="358"/>
        <v>0.9070435775471819</v>
      </c>
      <c r="AC389" s="13">
        <f t="shared" si="359"/>
        <v>3.147603791570739E-2</v>
      </c>
      <c r="AD389" s="13">
        <f t="shared" si="360"/>
        <v>0.81969578458108971</v>
      </c>
      <c r="AE389" s="13">
        <f t="shared" si="361"/>
        <v>0.38963779754081018</v>
      </c>
      <c r="AF389" s="13">
        <f t="shared" si="362"/>
        <v>0.92096817899835537</v>
      </c>
      <c r="AG389" s="11">
        <f t="shared" si="363"/>
        <v>22.931963986989462</v>
      </c>
      <c r="AH389" s="13">
        <f t="shared" si="364"/>
        <v>4.1918600448015289</v>
      </c>
      <c r="AI389" s="11">
        <f t="shared" si="365"/>
        <v>38.546711559529669</v>
      </c>
      <c r="AJ389" s="6">
        <f t="shared" si="366"/>
        <v>0.91912785727487367</v>
      </c>
      <c r="AK389" s="13">
        <f t="shared" si="367"/>
        <v>48.43358927953529</v>
      </c>
      <c r="AL389" s="6">
        <f t="shared" si="368"/>
        <v>0.60853404305249592</v>
      </c>
      <c r="AM389" s="6">
        <f t="shared" si="369"/>
        <v>47.825055236482797</v>
      </c>
      <c r="AN389" s="11">
        <f t="shared" si="370"/>
        <v>175.1970616048693</v>
      </c>
      <c r="AO389" s="6">
        <f t="shared" si="371"/>
        <v>173.39055879770015</v>
      </c>
      <c r="AP389" s="6">
        <f t="shared" si="372"/>
        <v>108.22000728106018</v>
      </c>
      <c r="AQ389" s="8">
        <f t="shared" si="373"/>
        <v>71.632995181888035</v>
      </c>
      <c r="AR389" s="109">
        <f t="shared" si="374"/>
        <v>0.62315246703794169</v>
      </c>
      <c r="AS389" s="109">
        <f t="shared" si="375"/>
        <v>0.36151340492555639</v>
      </c>
      <c r="AT389" s="109">
        <f t="shared" si="376"/>
        <v>59.880420934926349</v>
      </c>
      <c r="AU389" s="10">
        <f t="shared" si="377"/>
        <v>397564.45000815723</v>
      </c>
      <c r="AV389" s="8">
        <f t="shared" si="378"/>
        <v>30.056267094043612</v>
      </c>
      <c r="AW389" s="12"/>
      <c r="AX389" s="110">
        <f t="shared" si="379"/>
        <v>239.9</v>
      </c>
      <c r="AY389" s="111">
        <f t="shared" si="380"/>
        <v>0</v>
      </c>
      <c r="AZ389" s="12"/>
      <c r="BA389" s="14">
        <f t="shared" ref="BA389:BA452" si="387">ROUND(I389,1)</f>
        <v>47.8</v>
      </c>
      <c r="BB389" s="112">
        <f t="shared" si="381"/>
        <v>0</v>
      </c>
      <c r="BC389" s="112">
        <f t="shared" si="382"/>
        <v>0</v>
      </c>
      <c r="BD389" s="12"/>
      <c r="BE389" s="111">
        <f t="shared" si="383"/>
        <v>0</v>
      </c>
      <c r="BF389" s="12"/>
    </row>
    <row r="390" spans="1:58">
      <c r="A390">
        <f t="shared" si="336"/>
        <v>6</v>
      </c>
      <c r="B390" s="106">
        <v>0.26874999999999999</v>
      </c>
      <c r="C390" s="6">
        <f t="shared" si="337"/>
        <v>6.4499999999999993</v>
      </c>
      <c r="D390" s="7">
        <f t="shared" si="384"/>
        <v>16</v>
      </c>
      <c r="E390" s="7">
        <f t="shared" si="385"/>
        <v>9</v>
      </c>
      <c r="F390" s="7">
        <f t="shared" si="386"/>
        <v>2022</v>
      </c>
      <c r="G390" s="12"/>
      <c r="H390" s="101">
        <f t="shared" si="338"/>
        <v>47.697599264926104</v>
      </c>
      <c r="I390" s="102">
        <f t="shared" si="339"/>
        <v>47.712963907031181</v>
      </c>
      <c r="J390" s="101">
        <f t="shared" si="340"/>
        <v>65.748677767090612</v>
      </c>
      <c r="K390" s="101">
        <f t="shared" si="341"/>
        <v>240.15686689018389</v>
      </c>
      <c r="L390" s="11">
        <f t="shared" si="342"/>
        <v>2459838.7687499998</v>
      </c>
      <c r="M390" s="108">
        <f t="shared" si="343"/>
        <v>0.22707101300478613</v>
      </c>
      <c r="N390" s="11">
        <f t="shared" si="344"/>
        <v>101.6752966940403</v>
      </c>
      <c r="O390" s="5">
        <f t="shared" si="345"/>
        <v>0.16750318149126997</v>
      </c>
      <c r="P390" s="11">
        <f t="shared" si="346"/>
        <v>17526.687021773851</v>
      </c>
      <c r="Q390" s="6">
        <f t="shared" si="347"/>
        <v>2.321169059903299</v>
      </c>
      <c r="R390" s="13">
        <f t="shared" si="348"/>
        <v>4.3959367298527994</v>
      </c>
      <c r="S390" s="13">
        <f t="shared" si="349"/>
        <v>4.2778701238501977</v>
      </c>
      <c r="T390" s="13">
        <f t="shared" si="350"/>
        <v>0.25206823728778976</v>
      </c>
      <c r="U390" s="13">
        <f t="shared" si="351"/>
        <v>0.33551227062094047</v>
      </c>
      <c r="V390" s="13">
        <f t="shared" si="352"/>
        <v>-8.3036720104126065</v>
      </c>
      <c r="W390" s="8">
        <f t="shared" si="353"/>
        <v>398.27461032738518</v>
      </c>
      <c r="X390" s="13">
        <f t="shared" si="354"/>
        <v>1.1374253053785923</v>
      </c>
      <c r="Y390" s="11">
        <f t="shared" si="355"/>
        <v>65.169669509572159</v>
      </c>
      <c r="Z390" s="13">
        <f t="shared" si="356"/>
        <v>3.1493684333574662E-2</v>
      </c>
      <c r="AA390" s="13">
        <f t="shared" si="357"/>
        <v>0.4197243327220872</v>
      </c>
      <c r="AB390" s="13">
        <f t="shared" si="358"/>
        <v>0.90710526414980996</v>
      </c>
      <c r="AC390" s="13">
        <f t="shared" si="359"/>
        <v>3.1488478411988409E-2</v>
      </c>
      <c r="AD390" s="13">
        <f t="shared" si="360"/>
        <v>0.81974743423611818</v>
      </c>
      <c r="AE390" s="13">
        <f t="shared" si="361"/>
        <v>0.38967374633698365</v>
      </c>
      <c r="AF390" s="13">
        <f t="shared" si="362"/>
        <v>0.92095296916601566</v>
      </c>
      <c r="AG390" s="11">
        <f t="shared" si="363"/>
        <v>22.934200471760924</v>
      </c>
      <c r="AH390" s="13">
        <f t="shared" si="364"/>
        <v>4.1924531915641889</v>
      </c>
      <c r="AI390" s="11">
        <f t="shared" si="365"/>
        <v>38.788498820577466</v>
      </c>
      <c r="AJ390" s="6">
        <f t="shared" si="366"/>
        <v>0.91912151132954922</v>
      </c>
      <c r="AK390" s="13">
        <f t="shared" si="367"/>
        <v>48.307636192441514</v>
      </c>
      <c r="AL390" s="6">
        <f t="shared" si="368"/>
        <v>0.61003692751540783</v>
      </c>
      <c r="AM390" s="6">
        <f t="shared" si="369"/>
        <v>47.697599264926104</v>
      </c>
      <c r="AN390" s="11">
        <f t="shared" si="370"/>
        <v>175.19774608216358</v>
      </c>
      <c r="AO390" s="6">
        <f t="shared" si="371"/>
        <v>173.39123578524149</v>
      </c>
      <c r="AP390" s="6">
        <f t="shared" si="372"/>
        <v>108.21221324441454</v>
      </c>
      <c r="AQ390" s="8">
        <f t="shared" si="373"/>
        <v>71.640782638057971</v>
      </c>
      <c r="AR390" s="109">
        <f t="shared" si="374"/>
        <v>0.62644735954387953</v>
      </c>
      <c r="AS390" s="109">
        <f t="shared" si="375"/>
        <v>0.3593963350696921</v>
      </c>
      <c r="AT390" s="109">
        <f t="shared" si="376"/>
        <v>60.156866890183892</v>
      </c>
      <c r="AU390" s="10">
        <f t="shared" si="377"/>
        <v>397567.24527381745</v>
      </c>
      <c r="AV390" s="8">
        <f t="shared" si="378"/>
        <v>30.056055781439373</v>
      </c>
      <c r="AW390" s="12"/>
      <c r="AX390" s="110">
        <f t="shared" si="379"/>
        <v>240.2</v>
      </c>
      <c r="AY390" s="111">
        <f t="shared" si="380"/>
        <v>0</v>
      </c>
      <c r="AZ390" s="12"/>
      <c r="BA390" s="14">
        <f t="shared" si="387"/>
        <v>47.7</v>
      </c>
      <c r="BB390" s="112">
        <f t="shared" si="381"/>
        <v>0</v>
      </c>
      <c r="BC390" s="112">
        <f t="shared" si="382"/>
        <v>0</v>
      </c>
      <c r="BD390" s="12"/>
      <c r="BE390" s="111">
        <f t="shared" si="383"/>
        <v>0</v>
      </c>
      <c r="BF390" s="12"/>
    </row>
    <row r="391" spans="1:58">
      <c r="A391">
        <f t="shared" si="336"/>
        <v>6</v>
      </c>
      <c r="B391" s="106">
        <v>0.26944444444444399</v>
      </c>
      <c r="C391" s="6">
        <f t="shared" si="337"/>
        <v>6.4666666666666561</v>
      </c>
      <c r="D391" s="7">
        <f t="shared" si="384"/>
        <v>16</v>
      </c>
      <c r="E391" s="7">
        <f t="shared" si="385"/>
        <v>9</v>
      </c>
      <c r="F391" s="7">
        <f t="shared" si="386"/>
        <v>2022</v>
      </c>
      <c r="G391" s="12"/>
      <c r="H391" s="101">
        <f t="shared" si="338"/>
        <v>47.569785623785009</v>
      </c>
      <c r="I391" s="102">
        <f t="shared" si="339"/>
        <v>47.585219049933237</v>
      </c>
      <c r="J391" s="101">
        <f t="shared" si="340"/>
        <v>65.742227787551315</v>
      </c>
      <c r="K391" s="101">
        <f t="shared" si="341"/>
        <v>240.43225567500815</v>
      </c>
      <c r="L391" s="11">
        <f t="shared" si="342"/>
        <v>2459838.7694444442</v>
      </c>
      <c r="M391" s="108">
        <f t="shared" si="343"/>
        <v>0.2270710320176377</v>
      </c>
      <c r="N391" s="11">
        <f t="shared" si="344"/>
        <v>101.925981156528</v>
      </c>
      <c r="O391" s="5">
        <f t="shared" si="345"/>
        <v>0.16752859892125116</v>
      </c>
      <c r="P391" s="11">
        <f t="shared" si="346"/>
        <v>17524.230093698734</v>
      </c>
      <c r="Q391" s="6">
        <f t="shared" si="347"/>
        <v>2.3213274120771596</v>
      </c>
      <c r="R391" s="13">
        <f t="shared" si="348"/>
        <v>4.3959486756644974</v>
      </c>
      <c r="S391" s="13">
        <f t="shared" si="349"/>
        <v>4.2780178798901867</v>
      </c>
      <c r="T391" s="13">
        <f t="shared" si="350"/>
        <v>0.25222858152784239</v>
      </c>
      <c r="U391" s="13">
        <f t="shared" si="351"/>
        <v>0.33566125440120409</v>
      </c>
      <c r="V391" s="13">
        <f t="shared" si="352"/>
        <v>-8.3038071782525318</v>
      </c>
      <c r="W391" s="8">
        <f t="shared" si="353"/>
        <v>398.23647629663719</v>
      </c>
      <c r="X391" s="13">
        <f t="shared" si="354"/>
        <v>1.137573096277753</v>
      </c>
      <c r="Y391" s="11">
        <f t="shared" si="355"/>
        <v>65.178137304344503</v>
      </c>
      <c r="Z391" s="13">
        <f t="shared" si="356"/>
        <v>3.1506130135474229E-2</v>
      </c>
      <c r="AA391" s="13">
        <f t="shared" si="357"/>
        <v>0.41959010168487437</v>
      </c>
      <c r="AB391" s="13">
        <f t="shared" si="358"/>
        <v>0.90716692991462666</v>
      </c>
      <c r="AC391" s="13">
        <f t="shared" si="359"/>
        <v>3.1500918039761343E-2</v>
      </c>
      <c r="AD391" s="13">
        <f t="shared" si="360"/>
        <v>0.81979906511783451</v>
      </c>
      <c r="AE391" s="13">
        <f t="shared" si="361"/>
        <v>0.38970968604847539</v>
      </c>
      <c r="AF391" s="13">
        <f t="shared" si="362"/>
        <v>0.92093776152354545</v>
      </c>
      <c r="AG391" s="11">
        <f t="shared" si="363"/>
        <v>22.936436428271076</v>
      </c>
      <c r="AH391" s="13">
        <f t="shared" si="364"/>
        <v>4.1930463492254484</v>
      </c>
      <c r="AI391" s="11">
        <f t="shared" si="365"/>
        <v>39.030285918146269</v>
      </c>
      <c r="AJ391" s="6">
        <f t="shared" si="366"/>
        <v>0.91911516659894077</v>
      </c>
      <c r="AK391" s="13">
        <f t="shared" si="367"/>
        <v>48.181326719839795</v>
      </c>
      <c r="AL391" s="6">
        <f t="shared" si="368"/>
        <v>0.61154109605478724</v>
      </c>
      <c r="AM391" s="6">
        <f t="shared" si="369"/>
        <v>47.569785623785009</v>
      </c>
      <c r="AN391" s="11">
        <f t="shared" si="370"/>
        <v>175.19843055945967</v>
      </c>
      <c r="AO391" s="6">
        <f t="shared" si="371"/>
        <v>173.39191277303718</v>
      </c>
      <c r="AP391" s="6">
        <f t="shared" si="372"/>
        <v>108.20441932932438</v>
      </c>
      <c r="AQ391" s="8">
        <f t="shared" si="373"/>
        <v>71.648569975496372</v>
      </c>
      <c r="AR391" s="109">
        <f t="shared" si="374"/>
        <v>0.62973109391045667</v>
      </c>
      <c r="AS391" s="109">
        <f t="shared" si="375"/>
        <v>0.35726827466942879</v>
      </c>
      <c r="AT391" s="109">
        <f t="shared" si="376"/>
        <v>60.43225567500815</v>
      </c>
      <c r="AU391" s="10">
        <f t="shared" si="377"/>
        <v>397570.04007126694</v>
      </c>
      <c r="AV391" s="8">
        <f t="shared" si="378"/>
        <v>30.055844507200732</v>
      </c>
      <c r="AW391" s="12"/>
      <c r="AX391" s="110">
        <f t="shared" si="379"/>
        <v>240.4</v>
      </c>
      <c r="AY391" s="111">
        <f t="shared" si="380"/>
        <v>0</v>
      </c>
      <c r="AZ391" s="12"/>
      <c r="BA391" s="14">
        <f t="shared" si="387"/>
        <v>47.6</v>
      </c>
      <c r="BB391" s="112">
        <f t="shared" si="381"/>
        <v>0</v>
      </c>
      <c r="BC391" s="112">
        <f t="shared" si="382"/>
        <v>0</v>
      </c>
      <c r="BD391" s="12"/>
      <c r="BE391" s="111">
        <f t="shared" si="383"/>
        <v>0</v>
      </c>
      <c r="BF391" s="12"/>
    </row>
    <row r="392" spans="1:58">
      <c r="A392">
        <f t="shared" si="336"/>
        <v>6</v>
      </c>
      <c r="B392" s="106">
        <v>0.27013888888888898</v>
      </c>
      <c r="C392" s="6">
        <f t="shared" si="337"/>
        <v>6.4833333333333361</v>
      </c>
      <c r="D392" s="7">
        <f t="shared" si="384"/>
        <v>16</v>
      </c>
      <c r="E392" s="7">
        <f t="shared" si="385"/>
        <v>9</v>
      </c>
      <c r="F392" s="7">
        <f t="shared" si="386"/>
        <v>2022</v>
      </c>
      <c r="G392" s="12"/>
      <c r="H392" s="101">
        <f t="shared" si="338"/>
        <v>47.441618636865407</v>
      </c>
      <c r="I392" s="102">
        <f t="shared" si="339"/>
        <v>47.457121315246454</v>
      </c>
      <c r="J392" s="101">
        <f t="shared" si="340"/>
        <v>65.735777611252402</v>
      </c>
      <c r="K392" s="101">
        <f t="shared" si="341"/>
        <v>240.70659504827336</v>
      </c>
      <c r="L392" s="11">
        <f t="shared" si="342"/>
        <v>2459838.7701388891</v>
      </c>
      <c r="M392" s="108">
        <f t="shared" si="343"/>
        <v>0.22707105103050199</v>
      </c>
      <c r="N392" s="11">
        <f t="shared" si="344"/>
        <v>102.17666578711942</v>
      </c>
      <c r="O392" s="5">
        <f t="shared" si="345"/>
        <v>0.16755401636817169</v>
      </c>
      <c r="P392" s="11">
        <f t="shared" si="346"/>
        <v>17521.772741425932</v>
      </c>
      <c r="Q392" s="6">
        <f t="shared" si="347"/>
        <v>2.3214857643567393</v>
      </c>
      <c r="R392" s="13">
        <f t="shared" si="348"/>
        <v>4.3959606214841864</v>
      </c>
      <c r="S392" s="13">
        <f t="shared" si="349"/>
        <v>4.278165636028751</v>
      </c>
      <c r="T392" s="13">
        <f t="shared" si="350"/>
        <v>0.25238892587539952</v>
      </c>
      <c r="U392" s="13">
        <f t="shared" si="351"/>
        <v>0.33581023613384364</v>
      </c>
      <c r="V392" s="13">
        <f t="shared" si="352"/>
        <v>-8.3039423461821027</v>
      </c>
      <c r="W392" s="8">
        <f t="shared" si="353"/>
        <v>398.19833692271538</v>
      </c>
      <c r="X392" s="13">
        <f t="shared" si="354"/>
        <v>1.1377208852267784</v>
      </c>
      <c r="Y392" s="11">
        <f t="shared" si="355"/>
        <v>65.186604987382339</v>
      </c>
      <c r="Z392" s="13">
        <f t="shared" si="356"/>
        <v>3.1518575081426504E-2</v>
      </c>
      <c r="AA392" s="13">
        <f t="shared" si="357"/>
        <v>0.41945586330363477</v>
      </c>
      <c r="AB392" s="13">
        <f t="shared" si="358"/>
        <v>0.90722857488228881</v>
      </c>
      <c r="AC392" s="13">
        <f t="shared" si="359"/>
        <v>3.1513356807132679E-2</v>
      </c>
      <c r="AD392" s="13">
        <f t="shared" si="360"/>
        <v>0.81985067726031757</v>
      </c>
      <c r="AE392" s="13">
        <f t="shared" si="361"/>
        <v>0.38974561669889357</v>
      </c>
      <c r="AF392" s="13">
        <f t="shared" si="362"/>
        <v>0.92092255606212581</v>
      </c>
      <c r="AG392" s="11">
        <f t="shared" si="363"/>
        <v>22.938671857965936</v>
      </c>
      <c r="AH392" s="13">
        <f t="shared" si="364"/>
        <v>4.1936395181787596</v>
      </c>
      <c r="AI392" s="11">
        <f t="shared" si="365"/>
        <v>39.272073014438021</v>
      </c>
      <c r="AJ392" s="6">
        <f t="shared" si="366"/>
        <v>0.91910882307895059</v>
      </c>
      <c r="AK392" s="13">
        <f t="shared" si="367"/>
        <v>48.054665102563767</v>
      </c>
      <c r="AL392" s="6">
        <f t="shared" si="368"/>
        <v>0.61304646569835763</v>
      </c>
      <c r="AM392" s="6">
        <f t="shared" si="369"/>
        <v>47.441618636865407</v>
      </c>
      <c r="AN392" s="11">
        <f t="shared" si="370"/>
        <v>175.19911503721414</v>
      </c>
      <c r="AO392" s="6">
        <f t="shared" si="371"/>
        <v>173.3925897615388</v>
      </c>
      <c r="AP392" s="6">
        <f t="shared" si="372"/>
        <v>108.19662553058875</v>
      </c>
      <c r="AQ392" s="8">
        <f t="shared" si="373"/>
        <v>71.656357199399807</v>
      </c>
      <c r="AR392" s="109">
        <f t="shared" si="374"/>
        <v>0.63300361387450332</v>
      </c>
      <c r="AS392" s="109">
        <f t="shared" si="375"/>
        <v>0.35512925970661879</v>
      </c>
      <c r="AT392" s="109">
        <f t="shared" si="376"/>
        <v>60.706595048273357</v>
      </c>
      <c r="AU392" s="10">
        <f t="shared" si="377"/>
        <v>397572.83440228214</v>
      </c>
      <c r="AV392" s="8">
        <f t="shared" si="378"/>
        <v>30.05563327119183</v>
      </c>
      <c r="AW392" s="12"/>
      <c r="AX392" s="110">
        <f t="shared" si="379"/>
        <v>240.7</v>
      </c>
      <c r="AY392" s="111">
        <f t="shared" si="380"/>
        <v>0</v>
      </c>
      <c r="AZ392" s="12"/>
      <c r="BA392" s="14">
        <f t="shared" si="387"/>
        <v>47.5</v>
      </c>
      <c r="BB392" s="112">
        <f t="shared" si="381"/>
        <v>0</v>
      </c>
      <c r="BC392" s="112">
        <f t="shared" si="382"/>
        <v>0</v>
      </c>
      <c r="BD392" s="12"/>
      <c r="BE392" s="111">
        <f t="shared" si="383"/>
        <v>0</v>
      </c>
      <c r="BF392" s="12"/>
    </row>
    <row r="393" spans="1:58">
      <c r="A393">
        <f t="shared" si="336"/>
        <v>6</v>
      </c>
      <c r="B393" s="106">
        <v>0.27083333333333298</v>
      </c>
      <c r="C393" s="6">
        <f t="shared" si="337"/>
        <v>6.4999999999999911</v>
      </c>
      <c r="D393" s="7">
        <f t="shared" si="384"/>
        <v>16</v>
      </c>
      <c r="E393" s="7">
        <f t="shared" si="385"/>
        <v>9</v>
      </c>
      <c r="F393" s="7">
        <f t="shared" si="386"/>
        <v>2022</v>
      </c>
      <c r="G393" s="12"/>
      <c r="H393" s="101">
        <f t="shared" si="338"/>
        <v>47.313102850264599</v>
      </c>
      <c r="I393" s="102">
        <f t="shared" si="339"/>
        <v>47.328675251281275</v>
      </c>
      <c r="J393" s="101">
        <f t="shared" si="340"/>
        <v>65.729327246894968</v>
      </c>
      <c r="K393" s="101">
        <f t="shared" si="341"/>
        <v>240.97989221702994</v>
      </c>
      <c r="L393" s="11">
        <f t="shared" si="342"/>
        <v>2459838.7708333335</v>
      </c>
      <c r="M393" s="108">
        <f t="shared" si="343"/>
        <v>0.22707107004335356</v>
      </c>
      <c r="N393" s="11">
        <f t="shared" si="344"/>
        <v>102.42735024914145</v>
      </c>
      <c r="O393" s="5">
        <f t="shared" si="345"/>
        <v>0.16757943379815288</v>
      </c>
      <c r="P393" s="11">
        <f t="shared" si="346"/>
        <v>17519.314968345327</v>
      </c>
      <c r="Q393" s="6">
        <f t="shared" si="347"/>
        <v>2.3216441165305999</v>
      </c>
      <c r="R393" s="13">
        <f t="shared" si="348"/>
        <v>4.3959725672958854</v>
      </c>
      <c r="S393" s="13">
        <f t="shared" si="349"/>
        <v>4.2783133920687408</v>
      </c>
      <c r="T393" s="13">
        <f t="shared" si="350"/>
        <v>0.25254927011545214</v>
      </c>
      <c r="U393" s="13">
        <f t="shared" si="351"/>
        <v>0.33595921561948827</v>
      </c>
      <c r="V393" s="13">
        <f t="shared" si="352"/>
        <v>-8.3040775140220298</v>
      </c>
      <c r="W393" s="8">
        <f t="shared" si="353"/>
        <v>398.16019225712188</v>
      </c>
      <c r="X393" s="13">
        <f t="shared" si="354"/>
        <v>1.1378686720292372</v>
      </c>
      <c r="Y393" s="11">
        <f t="shared" si="355"/>
        <v>65.195072547430954</v>
      </c>
      <c r="Z393" s="13">
        <f t="shared" si="356"/>
        <v>3.1531019154527683E-2</v>
      </c>
      <c r="AA393" s="13">
        <f t="shared" si="357"/>
        <v>0.4193216177601769</v>
      </c>
      <c r="AB393" s="13">
        <f t="shared" si="358"/>
        <v>0.90729019897037233</v>
      </c>
      <c r="AC393" s="13">
        <f t="shared" si="359"/>
        <v>3.1525794697206094E-2</v>
      </c>
      <c r="AD393" s="13">
        <f t="shared" si="360"/>
        <v>0.81990227059466314</v>
      </c>
      <c r="AE393" s="13">
        <f t="shared" si="361"/>
        <v>0.38978153823995315</v>
      </c>
      <c r="AF393" s="13">
        <f t="shared" si="362"/>
        <v>0.920907352803362</v>
      </c>
      <c r="AG393" s="11">
        <f t="shared" si="363"/>
        <v>22.940906757818688</v>
      </c>
      <c r="AH393" s="13">
        <f t="shared" si="364"/>
        <v>4.1942326976332476</v>
      </c>
      <c r="AI393" s="11">
        <f t="shared" si="365"/>
        <v>39.51385978464274</v>
      </c>
      <c r="AJ393" s="6">
        <f t="shared" si="366"/>
        <v>0.91910248077817247</v>
      </c>
      <c r="AK393" s="13">
        <f t="shared" si="367"/>
        <v>47.927655801358078</v>
      </c>
      <c r="AL393" s="6">
        <f t="shared" si="368"/>
        <v>0.61455295109347796</v>
      </c>
      <c r="AM393" s="6">
        <f t="shared" si="369"/>
        <v>47.313102850264599</v>
      </c>
      <c r="AN393" s="11">
        <f t="shared" si="370"/>
        <v>175.19979951450841</v>
      </c>
      <c r="AO393" s="6">
        <f t="shared" si="371"/>
        <v>173.39326674983778</v>
      </c>
      <c r="AP393" s="6">
        <f t="shared" si="372"/>
        <v>108.18883185856119</v>
      </c>
      <c r="AQ393" s="8">
        <f t="shared" si="373"/>
        <v>71.664144299423441</v>
      </c>
      <c r="AR393" s="109">
        <f t="shared" si="374"/>
        <v>0.63626485678499656</v>
      </c>
      <c r="AS393" s="109">
        <f t="shared" si="375"/>
        <v>0.3529793306699302</v>
      </c>
      <c r="AT393" s="109">
        <f t="shared" si="376"/>
        <v>60.979892217029942</v>
      </c>
      <c r="AU393" s="10">
        <f t="shared" si="377"/>
        <v>397575.62826304848</v>
      </c>
      <c r="AV393" s="8">
        <f t="shared" si="378"/>
        <v>30.055422073699489</v>
      </c>
      <c r="AW393" s="12"/>
      <c r="AX393" s="110">
        <f t="shared" si="379"/>
        <v>241</v>
      </c>
      <c r="AY393" s="111">
        <f t="shared" si="380"/>
        <v>0</v>
      </c>
      <c r="AZ393" s="12"/>
      <c r="BA393" s="14">
        <f t="shared" si="387"/>
        <v>47.3</v>
      </c>
      <c r="BB393" s="112">
        <f t="shared" si="381"/>
        <v>0</v>
      </c>
      <c r="BC393" s="112">
        <f t="shared" si="382"/>
        <v>0</v>
      </c>
      <c r="BD393" s="12"/>
      <c r="BE393" s="111">
        <f t="shared" si="383"/>
        <v>0</v>
      </c>
      <c r="BF393" s="12"/>
    </row>
    <row r="394" spans="1:58">
      <c r="A394">
        <f t="shared" si="336"/>
        <v>6</v>
      </c>
      <c r="B394" s="106">
        <v>0.27152777777777798</v>
      </c>
      <c r="C394" s="6">
        <f t="shared" si="337"/>
        <v>6.516666666666671</v>
      </c>
      <c r="D394" s="7">
        <f t="shared" si="384"/>
        <v>16</v>
      </c>
      <c r="E394" s="7">
        <f t="shared" si="385"/>
        <v>9</v>
      </c>
      <c r="F394" s="7">
        <f t="shared" si="386"/>
        <v>2022</v>
      </c>
      <c r="G394" s="12"/>
      <c r="H394" s="101">
        <f t="shared" si="338"/>
        <v>47.184242515701513</v>
      </c>
      <c r="I394" s="102">
        <f t="shared" si="339"/>
        <v>47.199885112160665</v>
      </c>
      <c r="J394" s="101">
        <f t="shared" si="340"/>
        <v>65.722876690311779</v>
      </c>
      <c r="K394" s="101">
        <f t="shared" si="341"/>
        <v>241.25215494102531</v>
      </c>
      <c r="L394" s="11">
        <f t="shared" si="342"/>
        <v>2459838.7715277779</v>
      </c>
      <c r="M394" s="108">
        <f t="shared" si="343"/>
        <v>0.2270710890562051</v>
      </c>
      <c r="N394" s="11">
        <f t="shared" si="344"/>
        <v>102.67803471162915</v>
      </c>
      <c r="O394" s="5">
        <f t="shared" si="345"/>
        <v>0.16760485122807722</v>
      </c>
      <c r="P394" s="11">
        <f t="shared" si="346"/>
        <v>17516.856772923347</v>
      </c>
      <c r="Q394" s="6">
        <f t="shared" si="347"/>
        <v>2.3218024687044605</v>
      </c>
      <c r="R394" s="13">
        <f t="shared" si="348"/>
        <v>4.3959845131075834</v>
      </c>
      <c r="S394" s="13">
        <f t="shared" si="349"/>
        <v>4.2784611481087298</v>
      </c>
      <c r="T394" s="13">
        <f t="shared" si="350"/>
        <v>0.2527096143551476</v>
      </c>
      <c r="U394" s="13">
        <f t="shared" si="351"/>
        <v>0.33610819295816091</v>
      </c>
      <c r="V394" s="13">
        <f t="shared" si="352"/>
        <v>-8.3042126818623121</v>
      </c>
      <c r="W394" s="8">
        <f t="shared" si="353"/>
        <v>398.12204227541429</v>
      </c>
      <c r="X394" s="13">
        <f t="shared" si="354"/>
        <v>1.1380164567837698</v>
      </c>
      <c r="Y394" s="11">
        <f t="shared" si="355"/>
        <v>65.203539990142048</v>
      </c>
      <c r="Z394" s="13">
        <f t="shared" si="356"/>
        <v>3.1543462362886979E-2</v>
      </c>
      <c r="AA394" s="13">
        <f t="shared" si="357"/>
        <v>0.41918736496829295</v>
      </c>
      <c r="AB394" s="13">
        <f t="shared" si="358"/>
        <v>0.90735180221953349</v>
      </c>
      <c r="AC394" s="13">
        <f t="shared" si="359"/>
        <v>3.1538231718085868E-2</v>
      </c>
      <c r="AD394" s="13">
        <f t="shared" si="360"/>
        <v>0.81995384515494996</v>
      </c>
      <c r="AE394" s="13">
        <f t="shared" si="361"/>
        <v>0.38981745069526008</v>
      </c>
      <c r="AF394" s="13">
        <f t="shared" si="362"/>
        <v>0.92089215173843697</v>
      </c>
      <c r="AG394" s="11">
        <f t="shared" si="363"/>
        <v>22.943141129275197</v>
      </c>
      <c r="AH394" s="13">
        <f t="shared" si="364"/>
        <v>4.1948258879822031</v>
      </c>
      <c r="AI394" s="11">
        <f t="shared" si="365"/>
        <v>39.755646391896107</v>
      </c>
      <c r="AJ394" s="6">
        <f t="shared" si="366"/>
        <v>0.91909613969249659</v>
      </c>
      <c r="AK394" s="13">
        <f t="shared" si="367"/>
        <v>47.800302986277948</v>
      </c>
      <c r="AL394" s="6">
        <f t="shared" si="368"/>
        <v>0.61606047057643876</v>
      </c>
      <c r="AM394" s="6">
        <f t="shared" si="369"/>
        <v>47.184242515701513</v>
      </c>
      <c r="AN394" s="11">
        <f t="shared" si="370"/>
        <v>175.20048399180268</v>
      </c>
      <c r="AO394" s="6">
        <f t="shared" si="371"/>
        <v>173.39394373838928</v>
      </c>
      <c r="AP394" s="6">
        <f t="shared" si="372"/>
        <v>108.18103830804627</v>
      </c>
      <c r="AQ394" s="8">
        <f t="shared" si="373"/>
        <v>71.671931280758329</v>
      </c>
      <c r="AR394" s="109">
        <f t="shared" si="374"/>
        <v>0.63951476679982133</v>
      </c>
      <c r="AS394" s="109">
        <f t="shared" si="375"/>
        <v>0.3508185239297455</v>
      </c>
      <c r="AT394" s="109">
        <f t="shared" si="376"/>
        <v>61.25215494102531</v>
      </c>
      <c r="AU394" s="10">
        <f t="shared" si="377"/>
        <v>397578.42165534751</v>
      </c>
      <c r="AV394" s="8">
        <f t="shared" si="378"/>
        <v>30.055210914587484</v>
      </c>
      <c r="AW394" s="12"/>
      <c r="AX394" s="110">
        <f t="shared" si="379"/>
        <v>241.3</v>
      </c>
      <c r="AY394" s="111">
        <f t="shared" si="380"/>
        <v>0</v>
      </c>
      <c r="AZ394" s="12"/>
      <c r="BA394" s="14">
        <f t="shared" si="387"/>
        <v>47.2</v>
      </c>
      <c r="BB394" s="112">
        <f t="shared" si="381"/>
        <v>0</v>
      </c>
      <c r="BC394" s="112">
        <f t="shared" si="382"/>
        <v>0</v>
      </c>
      <c r="BD394" s="12"/>
      <c r="BE394" s="111">
        <f t="shared" si="383"/>
        <v>0</v>
      </c>
      <c r="BF394" s="12"/>
    </row>
    <row r="395" spans="1:58">
      <c r="A395">
        <f t="shared" si="336"/>
        <v>6</v>
      </c>
      <c r="B395" s="106">
        <v>0.27222222222222198</v>
      </c>
      <c r="C395" s="6">
        <f t="shared" si="337"/>
        <v>6.5333333333333279</v>
      </c>
      <c r="D395" s="7">
        <f t="shared" si="384"/>
        <v>16</v>
      </c>
      <c r="E395" s="7">
        <f t="shared" si="385"/>
        <v>9</v>
      </c>
      <c r="F395" s="7">
        <f t="shared" si="386"/>
        <v>2022</v>
      </c>
      <c r="G395" s="12"/>
      <c r="H395" s="101">
        <f t="shared" si="338"/>
        <v>47.055041935949284</v>
      </c>
      <c r="I395" s="102">
        <f t="shared" si="339"/>
        <v>47.070755203066824</v>
      </c>
      <c r="J395" s="101">
        <f t="shared" si="340"/>
        <v>65.716425941581008</v>
      </c>
      <c r="K395" s="101">
        <f t="shared" si="341"/>
        <v>241.5233907912077</v>
      </c>
      <c r="L395" s="11">
        <f t="shared" si="342"/>
        <v>2459838.7722222223</v>
      </c>
      <c r="M395" s="108">
        <f t="shared" si="343"/>
        <v>0.22707110806905667</v>
      </c>
      <c r="N395" s="11">
        <f t="shared" si="344"/>
        <v>102.92871917411685</v>
      </c>
      <c r="O395" s="5">
        <f t="shared" si="345"/>
        <v>0.16763026865805841</v>
      </c>
      <c r="P395" s="11">
        <f t="shared" si="346"/>
        <v>17514.398155266877</v>
      </c>
      <c r="Q395" s="6">
        <f t="shared" si="347"/>
        <v>2.3219608208783216</v>
      </c>
      <c r="R395" s="13">
        <f t="shared" si="348"/>
        <v>4.3959964589192815</v>
      </c>
      <c r="S395" s="13">
        <f t="shared" si="349"/>
        <v>4.2786089041487196</v>
      </c>
      <c r="T395" s="13">
        <f t="shared" si="350"/>
        <v>0.25286995859520023</v>
      </c>
      <c r="U395" s="13">
        <f t="shared" si="351"/>
        <v>0.3362571681510389</v>
      </c>
      <c r="V395" s="13">
        <f t="shared" si="352"/>
        <v>-8.3043478497022392</v>
      </c>
      <c r="W395" s="8">
        <f t="shared" si="353"/>
        <v>398.08388697875506</v>
      </c>
      <c r="X395" s="13">
        <f t="shared" si="354"/>
        <v>1.1381642394916094</v>
      </c>
      <c r="Y395" s="11">
        <f t="shared" si="355"/>
        <v>65.212007315586277</v>
      </c>
      <c r="Z395" s="13">
        <f t="shared" si="356"/>
        <v>3.1555904706357947E-2</v>
      </c>
      <c r="AA395" s="13">
        <f t="shared" si="357"/>
        <v>0.41905310493024855</v>
      </c>
      <c r="AB395" s="13">
        <f t="shared" si="358"/>
        <v>0.90741338462979415</v>
      </c>
      <c r="AC395" s="13">
        <f t="shared" si="359"/>
        <v>3.1550667869624724E-2</v>
      </c>
      <c r="AD395" s="13">
        <f t="shared" si="360"/>
        <v>0.82000540094125673</v>
      </c>
      <c r="AE395" s="13">
        <f t="shared" si="361"/>
        <v>0.38985335406468791</v>
      </c>
      <c r="AF395" s="13">
        <f t="shared" si="362"/>
        <v>0.92087695286857574</v>
      </c>
      <c r="AG395" s="11">
        <f t="shared" si="363"/>
        <v>22.945374972304823</v>
      </c>
      <c r="AH395" s="13">
        <f t="shared" si="364"/>
        <v>4.1954190892280172</v>
      </c>
      <c r="AI395" s="11">
        <f t="shared" si="365"/>
        <v>39.997432835696593</v>
      </c>
      <c r="AJ395" s="6">
        <f t="shared" si="366"/>
        <v>0.91908979982204797</v>
      </c>
      <c r="AK395" s="13">
        <f t="shared" si="367"/>
        <v>47.672610878063097</v>
      </c>
      <c r="AL395" s="6">
        <f t="shared" si="368"/>
        <v>0.61756894211381486</v>
      </c>
      <c r="AM395" s="6">
        <f t="shared" si="369"/>
        <v>47.055041935949284</v>
      </c>
      <c r="AN395" s="11">
        <f t="shared" si="370"/>
        <v>175.20116846909877</v>
      </c>
      <c r="AO395" s="6">
        <f t="shared" si="371"/>
        <v>173.39462072719516</v>
      </c>
      <c r="AP395" s="6">
        <f t="shared" si="372"/>
        <v>108.17324487897844</v>
      </c>
      <c r="AQ395" s="8">
        <f t="shared" si="373"/>
        <v>71.67971814346997</v>
      </c>
      <c r="AR395" s="109">
        <f t="shared" si="374"/>
        <v>0.64275328606038507</v>
      </c>
      <c r="AS395" s="109">
        <f t="shared" si="375"/>
        <v>0.34864687749370937</v>
      </c>
      <c r="AT395" s="109">
        <f t="shared" si="376"/>
        <v>61.523390791207703</v>
      </c>
      <c r="AU395" s="10">
        <f t="shared" si="377"/>
        <v>397581.21457909548</v>
      </c>
      <c r="AV395" s="8">
        <f t="shared" si="378"/>
        <v>30.054999793860567</v>
      </c>
      <c r="AW395" s="12"/>
      <c r="AX395" s="110">
        <f t="shared" si="379"/>
        <v>241.5</v>
      </c>
      <c r="AY395" s="111">
        <f t="shared" si="380"/>
        <v>0</v>
      </c>
      <c r="AZ395" s="12"/>
      <c r="BA395" s="14">
        <f t="shared" si="387"/>
        <v>47.1</v>
      </c>
      <c r="BB395" s="112">
        <f t="shared" si="381"/>
        <v>0</v>
      </c>
      <c r="BC395" s="112">
        <f t="shared" si="382"/>
        <v>0</v>
      </c>
      <c r="BD395" s="12"/>
      <c r="BE395" s="111">
        <f t="shared" si="383"/>
        <v>0</v>
      </c>
      <c r="BF395" s="12"/>
    </row>
    <row r="396" spans="1:58">
      <c r="A396">
        <f t="shared" si="336"/>
        <v>6</v>
      </c>
      <c r="B396" s="106">
        <v>0.27291666666666697</v>
      </c>
      <c r="C396" s="6">
        <f t="shared" si="337"/>
        <v>6.5500000000000078</v>
      </c>
      <c r="D396" s="7">
        <f t="shared" si="384"/>
        <v>16</v>
      </c>
      <c r="E396" s="7">
        <f t="shared" si="385"/>
        <v>9</v>
      </c>
      <c r="F396" s="7">
        <f t="shared" si="386"/>
        <v>2022</v>
      </c>
      <c r="G396" s="12"/>
      <c r="H396" s="101">
        <f t="shared" si="338"/>
        <v>46.925505378079627</v>
      </c>
      <c r="I396" s="102">
        <f t="shared" si="339"/>
        <v>46.941289793532953</v>
      </c>
      <c r="J396" s="101">
        <f t="shared" si="340"/>
        <v>65.709975000844238</v>
      </c>
      <c r="K396" s="101">
        <f t="shared" si="341"/>
        <v>241.79360733479081</v>
      </c>
      <c r="L396" s="11">
        <f t="shared" si="342"/>
        <v>2459838.7729166667</v>
      </c>
      <c r="M396" s="108">
        <f t="shared" si="343"/>
        <v>0.22707112708190821</v>
      </c>
      <c r="N396" s="11">
        <f t="shared" si="344"/>
        <v>103.17940363660455</v>
      </c>
      <c r="O396" s="5">
        <f t="shared" si="345"/>
        <v>0.16765568608798276</v>
      </c>
      <c r="P396" s="11">
        <f t="shared" si="346"/>
        <v>17511.939115488651</v>
      </c>
      <c r="Q396" s="6">
        <f t="shared" si="347"/>
        <v>2.3221191730518251</v>
      </c>
      <c r="R396" s="13">
        <f t="shared" si="348"/>
        <v>4.3960084047309795</v>
      </c>
      <c r="S396" s="13">
        <f t="shared" si="349"/>
        <v>4.2787566601883515</v>
      </c>
      <c r="T396" s="13">
        <f t="shared" si="350"/>
        <v>0.25303030283525285</v>
      </c>
      <c r="U396" s="13">
        <f t="shared" si="351"/>
        <v>0.33640614119825268</v>
      </c>
      <c r="V396" s="13">
        <f t="shared" si="352"/>
        <v>-8.3044830175414504</v>
      </c>
      <c r="W396" s="8">
        <f t="shared" si="353"/>
        <v>398.04572636819131</v>
      </c>
      <c r="X396" s="13">
        <f t="shared" si="354"/>
        <v>1.1383120201525874</v>
      </c>
      <c r="Y396" s="11">
        <f t="shared" si="355"/>
        <v>65.220474523753964</v>
      </c>
      <c r="Z396" s="13">
        <f t="shared" si="356"/>
        <v>3.1568346184704894E-2</v>
      </c>
      <c r="AA396" s="13">
        <f t="shared" si="357"/>
        <v>0.41891883764958204</v>
      </c>
      <c r="AB396" s="13">
        <f t="shared" si="358"/>
        <v>0.90747494620059088</v>
      </c>
      <c r="AC396" s="13">
        <f t="shared" si="359"/>
        <v>3.1563103151586183E-2</v>
      </c>
      <c r="AD396" s="13">
        <f t="shared" si="360"/>
        <v>0.82005693795316059</v>
      </c>
      <c r="AE396" s="13">
        <f t="shared" si="361"/>
        <v>0.38988924834779559</v>
      </c>
      <c r="AF396" s="13">
        <f t="shared" si="362"/>
        <v>0.92086175619513644</v>
      </c>
      <c r="AG396" s="11">
        <f t="shared" si="363"/>
        <v>22.947608286857353</v>
      </c>
      <c r="AH396" s="13">
        <f t="shared" si="364"/>
        <v>4.1960123013674258</v>
      </c>
      <c r="AI396" s="11">
        <f t="shared" si="365"/>
        <v>40.23921911609316</v>
      </c>
      <c r="AJ396" s="6">
        <f t="shared" si="366"/>
        <v>0.91908346116696615</v>
      </c>
      <c r="AK396" s="13">
        <f t="shared" si="367"/>
        <v>47.544583662402722</v>
      </c>
      <c r="AL396" s="6">
        <f t="shared" si="368"/>
        <v>0.61907828432309453</v>
      </c>
      <c r="AM396" s="6">
        <f t="shared" si="369"/>
        <v>46.925505378079627</v>
      </c>
      <c r="AN396" s="11">
        <f t="shared" si="370"/>
        <v>175.20185294639487</v>
      </c>
      <c r="AO396" s="6">
        <f t="shared" si="371"/>
        <v>173.39529771625359</v>
      </c>
      <c r="AP396" s="6">
        <f t="shared" si="372"/>
        <v>108.16545157136872</v>
      </c>
      <c r="AQ396" s="8">
        <f t="shared" si="373"/>
        <v>71.68750488754732</v>
      </c>
      <c r="AR396" s="109">
        <f t="shared" si="374"/>
        <v>0.64598035691856737</v>
      </c>
      <c r="AS396" s="109">
        <f t="shared" si="375"/>
        <v>0.34646442955789181</v>
      </c>
      <c r="AT396" s="109">
        <f t="shared" si="376"/>
        <v>61.793607334790806</v>
      </c>
      <c r="AU396" s="10">
        <f t="shared" si="377"/>
        <v>397584.00703420211</v>
      </c>
      <c r="AV396" s="8">
        <f t="shared" si="378"/>
        <v>30.054788711524019</v>
      </c>
      <c r="AW396" s="12"/>
      <c r="AX396" s="110">
        <f t="shared" si="379"/>
        <v>241.8</v>
      </c>
      <c r="AY396" s="111">
        <f t="shared" si="380"/>
        <v>0</v>
      </c>
      <c r="AZ396" s="12"/>
      <c r="BA396" s="14">
        <f t="shared" si="387"/>
        <v>46.9</v>
      </c>
      <c r="BB396" s="112">
        <f t="shared" si="381"/>
        <v>0</v>
      </c>
      <c r="BC396" s="112">
        <f t="shared" si="382"/>
        <v>0</v>
      </c>
      <c r="BD396" s="12"/>
      <c r="BE396" s="111">
        <f t="shared" si="383"/>
        <v>0</v>
      </c>
      <c r="BF396" s="12"/>
    </row>
    <row r="397" spans="1:58">
      <c r="A397">
        <f t="shared" si="336"/>
        <v>6</v>
      </c>
      <c r="B397" s="106">
        <v>0.27361111111111103</v>
      </c>
      <c r="C397" s="6">
        <f t="shared" si="337"/>
        <v>6.5666666666666647</v>
      </c>
      <c r="D397" s="7">
        <f t="shared" si="384"/>
        <v>16</v>
      </c>
      <c r="E397" s="7">
        <f t="shared" si="385"/>
        <v>9</v>
      </c>
      <c r="F397" s="7">
        <f t="shared" si="386"/>
        <v>2022</v>
      </c>
      <c r="G397" s="12"/>
      <c r="H397" s="101">
        <f t="shared" si="338"/>
        <v>46.795637074050063</v>
      </c>
      <c r="I397" s="102">
        <f t="shared" si="339"/>
        <v>46.811493118030775</v>
      </c>
      <c r="J397" s="101">
        <f t="shared" si="340"/>
        <v>65.70352386817882</v>
      </c>
      <c r="K397" s="101">
        <f t="shared" si="341"/>
        <v>242.06281213310268</v>
      </c>
      <c r="L397" s="11">
        <f t="shared" si="342"/>
        <v>2459838.7736111111</v>
      </c>
      <c r="M397" s="108">
        <f t="shared" si="343"/>
        <v>0.22707114609475978</v>
      </c>
      <c r="N397" s="11">
        <f t="shared" si="344"/>
        <v>103.43008809909225</v>
      </c>
      <c r="O397" s="5">
        <f t="shared" si="345"/>
        <v>0.16768110351796395</v>
      </c>
      <c r="P397" s="11">
        <f t="shared" si="346"/>
        <v>17509.479653685714</v>
      </c>
      <c r="Q397" s="6">
        <f t="shared" si="347"/>
        <v>2.3222775252256858</v>
      </c>
      <c r="R397" s="13">
        <f t="shared" si="348"/>
        <v>4.3960203505426776</v>
      </c>
      <c r="S397" s="13">
        <f t="shared" si="349"/>
        <v>4.2789044162283405</v>
      </c>
      <c r="T397" s="13">
        <f t="shared" si="350"/>
        <v>0.25319064707530553</v>
      </c>
      <c r="U397" s="13">
        <f t="shared" si="351"/>
        <v>0.33655511210021533</v>
      </c>
      <c r="V397" s="13">
        <f t="shared" si="352"/>
        <v>-8.3046181853813756</v>
      </c>
      <c r="W397" s="8">
        <f t="shared" si="353"/>
        <v>398.00756044424196</v>
      </c>
      <c r="X397" s="13">
        <f t="shared" si="354"/>
        <v>1.1384597987678893</v>
      </c>
      <c r="Y397" s="11">
        <f t="shared" si="355"/>
        <v>65.228941614713051</v>
      </c>
      <c r="Z397" s="13">
        <f t="shared" si="356"/>
        <v>3.1580786797713527E-2</v>
      </c>
      <c r="AA397" s="13">
        <f t="shared" si="357"/>
        <v>0.41878456312860279</v>
      </c>
      <c r="AB397" s="13">
        <f t="shared" si="358"/>
        <v>0.90753648693192779</v>
      </c>
      <c r="AC397" s="13">
        <f t="shared" si="359"/>
        <v>3.1575537563755141E-2</v>
      </c>
      <c r="AD397" s="13">
        <f t="shared" si="360"/>
        <v>0.8201084561907509</v>
      </c>
      <c r="AE397" s="13">
        <f t="shared" si="361"/>
        <v>0.3899251335443874</v>
      </c>
      <c r="AF397" s="13">
        <f t="shared" si="362"/>
        <v>0.92084656171937329</v>
      </c>
      <c r="AG397" s="11">
        <f t="shared" si="363"/>
        <v>22.949841072897843</v>
      </c>
      <c r="AH397" s="13">
        <f t="shared" si="364"/>
        <v>4.196605524402667</v>
      </c>
      <c r="AI397" s="11">
        <f t="shared" si="365"/>
        <v>40.481005233052244</v>
      </c>
      <c r="AJ397" s="6">
        <f t="shared" si="366"/>
        <v>0.91907712372734662</v>
      </c>
      <c r="AK397" s="13">
        <f t="shared" si="367"/>
        <v>47.416225490516396</v>
      </c>
      <c r="AL397" s="6">
        <f t="shared" si="368"/>
        <v>0.62058841646633389</v>
      </c>
      <c r="AM397" s="6">
        <f t="shared" si="369"/>
        <v>46.795637074050063</v>
      </c>
      <c r="AN397" s="11">
        <f t="shared" si="370"/>
        <v>175.20253742368914</v>
      </c>
      <c r="AO397" s="6">
        <f t="shared" si="371"/>
        <v>173.39597470556276</v>
      </c>
      <c r="AP397" s="6">
        <f t="shared" si="372"/>
        <v>108.15765838515063</v>
      </c>
      <c r="AQ397" s="8">
        <f t="shared" si="373"/>
        <v>71.695291513056816</v>
      </c>
      <c r="AR397" s="109">
        <f t="shared" si="374"/>
        <v>0.64919592192921161</v>
      </c>
      <c r="AS397" s="109">
        <f t="shared" si="375"/>
        <v>0.3442712185112306</v>
      </c>
      <c r="AT397" s="109">
        <f t="shared" si="376"/>
        <v>62.062812133102682</v>
      </c>
      <c r="AU397" s="10">
        <f t="shared" si="377"/>
        <v>397586.79902059631</v>
      </c>
      <c r="AV397" s="8">
        <f t="shared" si="378"/>
        <v>30.054577667581668</v>
      </c>
      <c r="AW397" s="12"/>
      <c r="AX397" s="110">
        <f t="shared" si="379"/>
        <v>242.1</v>
      </c>
      <c r="AY397" s="111">
        <f t="shared" si="380"/>
        <v>0</v>
      </c>
      <c r="AZ397" s="12"/>
      <c r="BA397" s="14">
        <f t="shared" si="387"/>
        <v>46.8</v>
      </c>
      <c r="BB397" s="112">
        <f t="shared" si="381"/>
        <v>0</v>
      </c>
      <c r="BC397" s="112">
        <f t="shared" si="382"/>
        <v>0</v>
      </c>
      <c r="BD397" s="12"/>
      <c r="BE397" s="111">
        <f t="shared" si="383"/>
        <v>0</v>
      </c>
      <c r="BF397" s="12"/>
    </row>
    <row r="398" spans="1:58">
      <c r="A398">
        <f t="shared" si="336"/>
        <v>6</v>
      </c>
      <c r="B398" s="106">
        <v>0.27430555555555602</v>
      </c>
      <c r="C398" s="6">
        <f t="shared" si="337"/>
        <v>6.5833333333333446</v>
      </c>
      <c r="D398" s="7">
        <f t="shared" si="384"/>
        <v>16</v>
      </c>
      <c r="E398" s="7">
        <f t="shared" si="385"/>
        <v>9</v>
      </c>
      <c r="F398" s="7">
        <f t="shared" si="386"/>
        <v>2022</v>
      </c>
      <c r="G398" s="12"/>
      <c r="H398" s="101">
        <f t="shared" si="338"/>
        <v>46.665441221066551</v>
      </c>
      <c r="I398" s="102">
        <f t="shared" si="339"/>
        <v>46.68136937633362</v>
      </c>
      <c r="J398" s="101">
        <f t="shared" si="340"/>
        <v>65.697072543730812</v>
      </c>
      <c r="K398" s="101">
        <f t="shared" si="341"/>
        <v>242.33101273981129</v>
      </c>
      <c r="L398" s="11">
        <f t="shared" si="342"/>
        <v>2459838.7743055555</v>
      </c>
      <c r="M398" s="108">
        <f t="shared" si="343"/>
        <v>0.22707116510761133</v>
      </c>
      <c r="N398" s="11">
        <f t="shared" si="344"/>
        <v>103.68077256111428</v>
      </c>
      <c r="O398" s="5">
        <f t="shared" si="345"/>
        <v>0.16770652094788829</v>
      </c>
      <c r="P398" s="11">
        <f t="shared" si="346"/>
        <v>17507.019769970564</v>
      </c>
      <c r="Q398" s="6">
        <f t="shared" si="347"/>
        <v>2.3224358773995468</v>
      </c>
      <c r="R398" s="13">
        <f t="shared" si="348"/>
        <v>4.3960322963543756</v>
      </c>
      <c r="S398" s="13">
        <f t="shared" si="349"/>
        <v>4.2790521722683303</v>
      </c>
      <c r="T398" s="13">
        <f t="shared" si="350"/>
        <v>0.25335099131535815</v>
      </c>
      <c r="U398" s="13">
        <f t="shared" si="351"/>
        <v>0.33670408085741438</v>
      </c>
      <c r="V398" s="13">
        <f t="shared" si="352"/>
        <v>-8.3047533532213027</v>
      </c>
      <c r="W398" s="8">
        <f t="shared" si="353"/>
        <v>397.96938920806224</v>
      </c>
      <c r="X398" s="13">
        <f t="shared" si="354"/>
        <v>1.1386075753373457</v>
      </c>
      <c r="Y398" s="11">
        <f t="shared" si="355"/>
        <v>65.237408588453832</v>
      </c>
      <c r="Z398" s="13">
        <f t="shared" si="356"/>
        <v>3.1593226545178994E-2</v>
      </c>
      <c r="AA398" s="13">
        <f t="shared" si="357"/>
        <v>0.41865028137084931</v>
      </c>
      <c r="AB398" s="13">
        <f t="shared" si="358"/>
        <v>0.9075980068232411</v>
      </c>
      <c r="AC398" s="13">
        <f t="shared" si="359"/>
        <v>3.1587971105925955E-2</v>
      </c>
      <c r="AD398" s="13">
        <f t="shared" si="360"/>
        <v>0.82015995565359212</v>
      </c>
      <c r="AE398" s="13">
        <f t="shared" si="361"/>
        <v>0.38996100965405045</v>
      </c>
      <c r="AF398" s="13">
        <f t="shared" si="362"/>
        <v>0.92083136944263233</v>
      </c>
      <c r="AG398" s="11">
        <f t="shared" si="363"/>
        <v>22.952073330377832</v>
      </c>
      <c r="AH398" s="13">
        <f t="shared" si="364"/>
        <v>4.1971987583304475</v>
      </c>
      <c r="AI398" s="11">
        <f t="shared" si="365"/>
        <v>40.722791186157565</v>
      </c>
      <c r="AJ398" s="6">
        <f t="shared" si="366"/>
        <v>0.91907078750332882</v>
      </c>
      <c r="AK398" s="13">
        <f t="shared" si="367"/>
        <v>47.28754047951309</v>
      </c>
      <c r="AL398" s="6">
        <f t="shared" si="368"/>
        <v>0.62209925844654013</v>
      </c>
      <c r="AM398" s="6">
        <f t="shared" si="369"/>
        <v>46.665441221066551</v>
      </c>
      <c r="AN398" s="11">
        <f t="shared" si="370"/>
        <v>175.20322190098523</v>
      </c>
      <c r="AO398" s="6">
        <f t="shared" si="371"/>
        <v>173.39665169512628</v>
      </c>
      <c r="AP398" s="6">
        <f t="shared" si="372"/>
        <v>108.14986532034064</v>
      </c>
      <c r="AQ398" s="8">
        <f t="shared" si="373"/>
        <v>71.703078019982001</v>
      </c>
      <c r="AR398" s="109">
        <f t="shared" si="374"/>
        <v>0.65239992384719625</v>
      </c>
      <c r="AS398" s="109">
        <f t="shared" si="375"/>
        <v>0.34206728293793381</v>
      </c>
      <c r="AT398" s="109">
        <f t="shared" si="376"/>
        <v>62.331012739811285</v>
      </c>
      <c r="AU398" s="10">
        <f t="shared" si="377"/>
        <v>397589.59053818794</v>
      </c>
      <c r="AV398" s="8">
        <f t="shared" si="378"/>
        <v>30.054366662038753</v>
      </c>
      <c r="AW398" s="12"/>
      <c r="AX398" s="110">
        <f t="shared" si="379"/>
        <v>242.3</v>
      </c>
      <c r="AY398" s="111">
        <f t="shared" si="380"/>
        <v>0</v>
      </c>
      <c r="AZ398" s="12"/>
      <c r="BA398" s="14">
        <f t="shared" si="387"/>
        <v>46.7</v>
      </c>
      <c r="BB398" s="112">
        <f t="shared" si="381"/>
        <v>0</v>
      </c>
      <c r="BC398" s="112">
        <f t="shared" si="382"/>
        <v>0</v>
      </c>
      <c r="BD398" s="12"/>
      <c r="BE398" s="111">
        <f t="shared" si="383"/>
        <v>0</v>
      </c>
      <c r="BF398" s="12"/>
    </row>
    <row r="399" spans="1:58">
      <c r="A399">
        <f t="shared" si="336"/>
        <v>6</v>
      </c>
      <c r="B399" s="106">
        <v>0.27500000000000002</v>
      </c>
      <c r="C399" s="6">
        <f t="shared" si="337"/>
        <v>6.6000000000000005</v>
      </c>
      <c r="D399" s="7">
        <f t="shared" si="384"/>
        <v>16</v>
      </c>
      <c r="E399" s="7">
        <f t="shared" si="385"/>
        <v>9</v>
      </c>
      <c r="F399" s="7">
        <f t="shared" si="386"/>
        <v>2022</v>
      </c>
      <c r="G399" s="12"/>
      <c r="H399" s="101">
        <f t="shared" si="338"/>
        <v>46.534921980891539</v>
      </c>
      <c r="I399" s="102">
        <f t="shared" si="339"/>
        <v>46.550922732825484</v>
      </c>
      <c r="J399" s="101">
        <f t="shared" si="340"/>
        <v>65.690621027589415</v>
      </c>
      <c r="K399" s="101">
        <f t="shared" si="341"/>
        <v>242.59821670145334</v>
      </c>
      <c r="L399" s="11">
        <f t="shared" si="342"/>
        <v>2459838.7749999999</v>
      </c>
      <c r="M399" s="108">
        <f t="shared" si="343"/>
        <v>0.22707118412046287</v>
      </c>
      <c r="N399" s="11">
        <f t="shared" si="344"/>
        <v>103.93145702360198</v>
      </c>
      <c r="O399" s="5">
        <f t="shared" si="345"/>
        <v>0.16773193837781264</v>
      </c>
      <c r="P399" s="11">
        <f t="shared" si="346"/>
        <v>17504.559464456019</v>
      </c>
      <c r="Q399" s="6">
        <f t="shared" si="347"/>
        <v>2.3225942295730504</v>
      </c>
      <c r="R399" s="13">
        <f t="shared" si="348"/>
        <v>4.3960442421660515</v>
      </c>
      <c r="S399" s="13">
        <f t="shared" si="349"/>
        <v>4.2791999283079623</v>
      </c>
      <c r="T399" s="13">
        <f t="shared" si="350"/>
        <v>0.25351133555505362</v>
      </c>
      <c r="U399" s="13">
        <f t="shared" si="351"/>
        <v>0.33685304746998096</v>
      </c>
      <c r="V399" s="13">
        <f t="shared" si="352"/>
        <v>-8.3048885210608709</v>
      </c>
      <c r="W399" s="8">
        <f t="shared" si="353"/>
        <v>397.9312126606992</v>
      </c>
      <c r="X399" s="13">
        <f t="shared" si="354"/>
        <v>1.1387553498618612</v>
      </c>
      <c r="Y399" s="11">
        <f t="shared" si="355"/>
        <v>65.245875445028119</v>
      </c>
      <c r="Z399" s="13">
        <f t="shared" si="356"/>
        <v>3.1605665426865756E-2</v>
      </c>
      <c r="AA399" s="13">
        <f t="shared" si="357"/>
        <v>0.41851599237888559</v>
      </c>
      <c r="AB399" s="13">
        <f t="shared" si="358"/>
        <v>0.90765950587441802</v>
      </c>
      <c r="AC399" s="13">
        <f t="shared" si="359"/>
        <v>3.1600403777862295E-2</v>
      </c>
      <c r="AD399" s="13">
        <f t="shared" si="360"/>
        <v>0.82021143634167493</v>
      </c>
      <c r="AE399" s="13">
        <f t="shared" si="361"/>
        <v>0.389996876676523</v>
      </c>
      <c r="AF399" s="13">
        <f t="shared" si="362"/>
        <v>0.9208161793661952</v>
      </c>
      <c r="AG399" s="11">
        <f t="shared" si="363"/>
        <v>22.954305059258253</v>
      </c>
      <c r="AH399" s="13">
        <f t="shared" si="364"/>
        <v>4.1977920031518732</v>
      </c>
      <c r="AI399" s="11">
        <f t="shared" si="365"/>
        <v>40.964576976323883</v>
      </c>
      <c r="AJ399" s="6">
        <f t="shared" si="366"/>
        <v>0.91906445249505209</v>
      </c>
      <c r="AK399" s="13">
        <f t="shared" si="367"/>
        <v>47.158532711707728</v>
      </c>
      <c r="AL399" s="6">
        <f t="shared" si="368"/>
        <v>0.62361073081619189</v>
      </c>
      <c r="AM399" s="6">
        <f t="shared" si="369"/>
        <v>46.534921980891539</v>
      </c>
      <c r="AN399" s="11">
        <f t="shared" si="370"/>
        <v>175.2039063782795</v>
      </c>
      <c r="AO399" s="6">
        <f t="shared" si="371"/>
        <v>173.39732868494056</v>
      </c>
      <c r="AP399" s="6">
        <f t="shared" si="372"/>
        <v>108.1420723768866</v>
      </c>
      <c r="AQ399" s="8">
        <f t="shared" si="373"/>
        <v>71.71086440837496</v>
      </c>
      <c r="AR399" s="109">
        <f t="shared" si="374"/>
        <v>0.65559230565113136</v>
      </c>
      <c r="AS399" s="109">
        <f t="shared" si="375"/>
        <v>0.33985266160105243</v>
      </c>
      <c r="AT399" s="109">
        <f t="shared" si="376"/>
        <v>62.598216701453339</v>
      </c>
      <c r="AU399" s="10">
        <f t="shared" si="377"/>
        <v>397592.38158688683</v>
      </c>
      <c r="AV399" s="8">
        <f t="shared" si="378"/>
        <v>30.054155694900562</v>
      </c>
      <c r="AW399" s="12"/>
      <c r="AX399" s="110">
        <f t="shared" si="379"/>
        <v>242.6</v>
      </c>
      <c r="AY399" s="111">
        <f t="shared" si="380"/>
        <v>0</v>
      </c>
      <c r="AZ399" s="12"/>
      <c r="BA399" s="14">
        <f t="shared" si="387"/>
        <v>46.6</v>
      </c>
      <c r="BB399" s="112">
        <f t="shared" si="381"/>
        <v>0</v>
      </c>
      <c r="BC399" s="112">
        <f t="shared" si="382"/>
        <v>0</v>
      </c>
      <c r="BD399" s="12"/>
      <c r="BE399" s="111">
        <f t="shared" si="383"/>
        <v>0</v>
      </c>
      <c r="BF399" s="12"/>
    </row>
    <row r="400" spans="1:58">
      <c r="A400">
        <f t="shared" si="336"/>
        <v>6</v>
      </c>
      <c r="B400" s="106">
        <v>0.27569444444444402</v>
      </c>
      <c r="C400" s="6">
        <f t="shared" si="337"/>
        <v>6.6166666666666565</v>
      </c>
      <c r="D400" s="7">
        <f t="shared" si="384"/>
        <v>16</v>
      </c>
      <c r="E400" s="7">
        <f t="shared" si="385"/>
        <v>9</v>
      </c>
      <c r="F400" s="7">
        <f t="shared" si="386"/>
        <v>2022</v>
      </c>
      <c r="G400" s="12"/>
      <c r="H400" s="101">
        <f t="shared" si="338"/>
        <v>46.404083481556086</v>
      </c>
      <c r="I400" s="102">
        <f t="shared" si="339"/>
        <v>46.420157318212887</v>
      </c>
      <c r="J400" s="101">
        <f t="shared" si="340"/>
        <v>65.684169319853567</v>
      </c>
      <c r="K400" s="101">
        <f t="shared" si="341"/>
        <v>242.86443155310343</v>
      </c>
      <c r="L400" s="11">
        <f t="shared" si="342"/>
        <v>2459838.7756944443</v>
      </c>
      <c r="M400" s="108">
        <f t="shared" si="343"/>
        <v>0.22707120313331444</v>
      </c>
      <c r="N400" s="11">
        <f t="shared" si="344"/>
        <v>104.18214148608968</v>
      </c>
      <c r="O400" s="5">
        <f t="shared" si="345"/>
        <v>0.16775735580779383</v>
      </c>
      <c r="P400" s="11">
        <f t="shared" si="346"/>
        <v>17502.098737238593</v>
      </c>
      <c r="Q400" s="6">
        <f t="shared" si="347"/>
        <v>2.322752581746911</v>
      </c>
      <c r="R400" s="13">
        <f t="shared" si="348"/>
        <v>4.3960561879777718</v>
      </c>
      <c r="S400" s="13">
        <f t="shared" si="349"/>
        <v>4.2793476843479512</v>
      </c>
      <c r="T400" s="13">
        <f t="shared" si="350"/>
        <v>0.25367167979510624</v>
      </c>
      <c r="U400" s="13">
        <f t="shared" si="351"/>
        <v>0.33700201193904211</v>
      </c>
      <c r="V400" s="13">
        <f t="shared" si="352"/>
        <v>-8.3050236889007962</v>
      </c>
      <c r="W400" s="8">
        <f t="shared" si="353"/>
        <v>397.89303080289102</v>
      </c>
      <c r="X400" s="13">
        <f t="shared" si="354"/>
        <v>1.1389031223422601</v>
      </c>
      <c r="Y400" s="11">
        <f t="shared" si="355"/>
        <v>65.25434218448315</v>
      </c>
      <c r="Z400" s="13">
        <f t="shared" si="356"/>
        <v>3.1618103442621177E-2</v>
      </c>
      <c r="AA400" s="13">
        <f t="shared" si="357"/>
        <v>0.41838169615534732</v>
      </c>
      <c r="AB400" s="13">
        <f t="shared" si="358"/>
        <v>0.9077209840853101</v>
      </c>
      <c r="AC400" s="13">
        <f t="shared" si="359"/>
        <v>3.1612835579410699E-2</v>
      </c>
      <c r="AD400" s="13">
        <f t="shared" si="360"/>
        <v>0.82026289825492404</v>
      </c>
      <c r="AE400" s="13">
        <f t="shared" si="361"/>
        <v>0.39003273461160526</v>
      </c>
      <c r="AF400" s="13">
        <f t="shared" si="362"/>
        <v>0.92080099149131733</v>
      </c>
      <c r="AG400" s="11">
        <f t="shared" si="363"/>
        <v>22.95653625950391</v>
      </c>
      <c r="AH400" s="13">
        <f t="shared" si="364"/>
        <v>4.1983852588676616</v>
      </c>
      <c r="AI400" s="11">
        <f t="shared" si="365"/>
        <v>41.206362603074751</v>
      </c>
      <c r="AJ400" s="6">
        <f t="shared" si="366"/>
        <v>0.91905811870261167</v>
      </c>
      <c r="AK400" s="13">
        <f t="shared" si="367"/>
        <v>47.029206236313854</v>
      </c>
      <c r="AL400" s="6">
        <f t="shared" si="368"/>
        <v>0.62512275475776535</v>
      </c>
      <c r="AM400" s="6">
        <f t="shared" si="369"/>
        <v>46.404083481556086</v>
      </c>
      <c r="AN400" s="11">
        <f t="shared" si="370"/>
        <v>175.20459085557559</v>
      </c>
      <c r="AO400" s="6">
        <f t="shared" si="371"/>
        <v>173.39800567500922</v>
      </c>
      <c r="AP400" s="6">
        <f t="shared" si="372"/>
        <v>108.13427955474809</v>
      </c>
      <c r="AQ400" s="8">
        <f t="shared" si="373"/>
        <v>71.718650678276092</v>
      </c>
      <c r="AR400" s="109">
        <f t="shared" si="374"/>
        <v>0.65877301050830672</v>
      </c>
      <c r="AS400" s="109">
        <f t="shared" si="375"/>
        <v>0.33762739346636367</v>
      </c>
      <c r="AT400" s="109">
        <f t="shared" si="376"/>
        <v>62.864431553103429</v>
      </c>
      <c r="AU400" s="10">
        <f t="shared" si="377"/>
        <v>397595.17216662201</v>
      </c>
      <c r="AV400" s="8">
        <f t="shared" si="378"/>
        <v>30.053944766170869</v>
      </c>
      <c r="AW400" s="12"/>
      <c r="AX400" s="110">
        <f t="shared" si="379"/>
        <v>242.9</v>
      </c>
      <c r="AY400" s="111">
        <f t="shared" si="380"/>
        <v>0</v>
      </c>
      <c r="AZ400" s="12"/>
      <c r="BA400" s="14">
        <f t="shared" si="387"/>
        <v>46.4</v>
      </c>
      <c r="BB400" s="112">
        <f t="shared" si="381"/>
        <v>0</v>
      </c>
      <c r="BC400" s="112">
        <f t="shared" si="382"/>
        <v>0</v>
      </c>
      <c r="BD400" s="12"/>
      <c r="BE400" s="111">
        <f t="shared" si="383"/>
        <v>0</v>
      </c>
      <c r="BF400" s="12"/>
    </row>
    <row r="401" spans="1:58">
      <c r="A401">
        <f t="shared" si="336"/>
        <v>6</v>
      </c>
      <c r="B401" s="106">
        <v>0.27638888888888902</v>
      </c>
      <c r="C401" s="6">
        <f t="shared" si="337"/>
        <v>6.6333333333333364</v>
      </c>
      <c r="D401" s="7">
        <f t="shared" si="384"/>
        <v>16</v>
      </c>
      <c r="E401" s="7">
        <f t="shared" si="385"/>
        <v>9</v>
      </c>
      <c r="F401" s="7">
        <f t="shared" si="386"/>
        <v>2022</v>
      </c>
      <c r="G401" s="12"/>
      <c r="H401" s="101">
        <f t="shared" si="338"/>
        <v>46.272929816533392</v>
      </c>
      <c r="I401" s="102">
        <f t="shared" si="339"/>
        <v>46.289077228699512</v>
      </c>
      <c r="J401" s="101">
        <f t="shared" si="340"/>
        <v>65.677717420661537</v>
      </c>
      <c r="K401" s="101">
        <f t="shared" si="341"/>
        <v>243.12966481918386</v>
      </c>
      <c r="L401" s="11">
        <f t="shared" si="342"/>
        <v>2459838.7763888887</v>
      </c>
      <c r="M401" s="108">
        <f t="shared" si="343"/>
        <v>0.22707122214616599</v>
      </c>
      <c r="N401" s="11">
        <f t="shared" si="344"/>
        <v>104.43282594857737</v>
      </c>
      <c r="O401" s="5">
        <f t="shared" si="345"/>
        <v>0.16778277323771817</v>
      </c>
      <c r="P401" s="11">
        <f t="shared" si="346"/>
        <v>17499.637588438221</v>
      </c>
      <c r="Q401" s="6">
        <f t="shared" si="347"/>
        <v>2.3229109339204146</v>
      </c>
      <c r="R401" s="13">
        <f t="shared" si="348"/>
        <v>4.3960681337894476</v>
      </c>
      <c r="S401" s="13">
        <f t="shared" si="349"/>
        <v>4.2794954403879411</v>
      </c>
      <c r="T401" s="13">
        <f t="shared" si="350"/>
        <v>0.25383202403515887</v>
      </c>
      <c r="U401" s="13">
        <f t="shared" si="351"/>
        <v>0.33715097426476337</v>
      </c>
      <c r="V401" s="13">
        <f t="shared" si="352"/>
        <v>-8.3051588567407233</v>
      </c>
      <c r="W401" s="8">
        <f t="shared" si="353"/>
        <v>397.85484363567377</v>
      </c>
      <c r="X401" s="13">
        <f t="shared" si="354"/>
        <v>1.1390508927784104</v>
      </c>
      <c r="Y401" s="11">
        <f t="shared" si="355"/>
        <v>65.262808806811378</v>
      </c>
      <c r="Z401" s="13">
        <f t="shared" si="356"/>
        <v>3.1630540592212639E-2</v>
      </c>
      <c r="AA401" s="13">
        <f t="shared" si="357"/>
        <v>0.41824739270373884</v>
      </c>
      <c r="AB401" s="13">
        <f t="shared" si="358"/>
        <v>0.90778244145537124</v>
      </c>
      <c r="AC401" s="13">
        <f t="shared" si="359"/>
        <v>3.1625266510337757E-2</v>
      </c>
      <c r="AD401" s="13">
        <f t="shared" si="360"/>
        <v>0.82031434139293102</v>
      </c>
      <c r="AE401" s="13">
        <f t="shared" si="361"/>
        <v>0.39006858345886586</v>
      </c>
      <c r="AF401" s="13">
        <f t="shared" si="362"/>
        <v>0.92078580581935221</v>
      </c>
      <c r="AG401" s="11">
        <f t="shared" si="363"/>
        <v>22.958766931065174</v>
      </c>
      <c r="AH401" s="13">
        <f t="shared" si="364"/>
        <v>4.1989785254746828</v>
      </c>
      <c r="AI401" s="11">
        <f t="shared" si="365"/>
        <v>41.448148066457136</v>
      </c>
      <c r="AJ401" s="6">
        <f t="shared" si="366"/>
        <v>0.91905178612615834</v>
      </c>
      <c r="AK401" s="13">
        <f t="shared" si="367"/>
        <v>46.899565068627261</v>
      </c>
      <c r="AL401" s="6">
        <f t="shared" si="368"/>
        <v>0.62663525209386872</v>
      </c>
      <c r="AM401" s="6">
        <f t="shared" si="369"/>
        <v>46.272929816533392</v>
      </c>
      <c r="AN401" s="11">
        <f t="shared" si="370"/>
        <v>175.20527533286986</v>
      </c>
      <c r="AO401" s="6">
        <f t="shared" si="371"/>
        <v>173.39868266532861</v>
      </c>
      <c r="AP401" s="6">
        <f t="shared" si="372"/>
        <v>108.12648685393219</v>
      </c>
      <c r="AQ401" s="8">
        <f t="shared" si="373"/>
        <v>71.726436829678292</v>
      </c>
      <c r="AR401" s="109">
        <f t="shared" si="374"/>
        <v>0.66194198180108643</v>
      </c>
      <c r="AS401" s="109">
        <f t="shared" si="375"/>
        <v>0.33539151768468739</v>
      </c>
      <c r="AT401" s="109">
        <f t="shared" si="376"/>
        <v>63.129664819183859</v>
      </c>
      <c r="AU401" s="10">
        <f t="shared" si="377"/>
        <v>397597.9622772985</v>
      </c>
      <c r="AV401" s="8">
        <f t="shared" si="378"/>
        <v>30.053733875855318</v>
      </c>
      <c r="AW401" s="12"/>
      <c r="AX401" s="110">
        <f t="shared" si="379"/>
        <v>243.1</v>
      </c>
      <c r="AY401" s="111">
        <f t="shared" si="380"/>
        <v>0</v>
      </c>
      <c r="AZ401" s="12"/>
      <c r="BA401" s="14">
        <f t="shared" si="387"/>
        <v>46.3</v>
      </c>
      <c r="BB401" s="112">
        <f t="shared" si="381"/>
        <v>0</v>
      </c>
      <c r="BC401" s="112">
        <f t="shared" si="382"/>
        <v>0</v>
      </c>
      <c r="BD401" s="12"/>
      <c r="BE401" s="111">
        <f t="shared" si="383"/>
        <v>0</v>
      </c>
      <c r="BF401" s="12"/>
    </row>
    <row r="402" spans="1:58">
      <c r="A402">
        <f t="shared" si="336"/>
        <v>6</v>
      </c>
      <c r="B402" s="106">
        <v>0.27708333333333302</v>
      </c>
      <c r="C402" s="6">
        <f t="shared" si="337"/>
        <v>6.6499999999999924</v>
      </c>
      <c r="D402" s="7">
        <f t="shared" si="384"/>
        <v>16</v>
      </c>
      <c r="E402" s="7">
        <f t="shared" si="385"/>
        <v>9</v>
      </c>
      <c r="F402" s="7">
        <f t="shared" si="386"/>
        <v>2022</v>
      </c>
      <c r="G402" s="12"/>
      <c r="H402" s="101">
        <f t="shared" si="338"/>
        <v>46.141465045314</v>
      </c>
      <c r="I402" s="102">
        <f t="shared" si="339"/>
        <v>46.157686526561776</v>
      </c>
      <c r="J402" s="101">
        <f t="shared" si="340"/>
        <v>65.67126533011303</v>
      </c>
      <c r="K402" s="101">
        <f t="shared" si="341"/>
        <v>243.39392401160723</v>
      </c>
      <c r="L402" s="11">
        <f t="shared" si="342"/>
        <v>2459838.7770833331</v>
      </c>
      <c r="M402" s="108">
        <f t="shared" si="343"/>
        <v>0.22707124115901756</v>
      </c>
      <c r="N402" s="11">
        <f t="shared" si="344"/>
        <v>104.68351041106507</v>
      </c>
      <c r="O402" s="5">
        <f t="shared" si="345"/>
        <v>0.16780819066764252</v>
      </c>
      <c r="P402" s="11">
        <f t="shared" si="346"/>
        <v>17497.176018147995</v>
      </c>
      <c r="Q402" s="6">
        <f t="shared" si="347"/>
        <v>2.3230692860942757</v>
      </c>
      <c r="R402" s="13">
        <f t="shared" si="348"/>
        <v>4.3960800796011457</v>
      </c>
      <c r="S402" s="13">
        <f t="shared" si="349"/>
        <v>4.27964319642793</v>
      </c>
      <c r="T402" s="13">
        <f t="shared" si="350"/>
        <v>0.25399236827521154</v>
      </c>
      <c r="U402" s="13">
        <f t="shared" si="351"/>
        <v>0.33729993444753853</v>
      </c>
      <c r="V402" s="13">
        <f t="shared" si="352"/>
        <v>-8.3052940245806486</v>
      </c>
      <c r="W402" s="8">
        <f t="shared" si="353"/>
        <v>397.81665116001017</v>
      </c>
      <c r="X402" s="13">
        <f t="shared" si="354"/>
        <v>1.1391986611711202</v>
      </c>
      <c r="Y402" s="11">
        <f t="shared" si="355"/>
        <v>65.271275312059075</v>
      </c>
      <c r="Z402" s="13">
        <f t="shared" si="356"/>
        <v>3.1642976875426519E-2</v>
      </c>
      <c r="AA402" s="13">
        <f t="shared" si="357"/>
        <v>0.41811308202671094</v>
      </c>
      <c r="AB402" s="13">
        <f t="shared" si="358"/>
        <v>0.90784387798444854</v>
      </c>
      <c r="AC402" s="13">
        <f t="shared" si="359"/>
        <v>3.1637696570429065E-2</v>
      </c>
      <c r="AD402" s="13">
        <f t="shared" si="360"/>
        <v>0.82036576575564113</v>
      </c>
      <c r="AE402" s="13">
        <f t="shared" si="361"/>
        <v>0.39010442321804728</v>
      </c>
      <c r="AF402" s="13">
        <f t="shared" si="362"/>
        <v>0.92077062235157936</v>
      </c>
      <c r="AG402" s="11">
        <f t="shared" si="363"/>
        <v>22.960997073903247</v>
      </c>
      <c r="AH402" s="13">
        <f t="shared" si="364"/>
        <v>4.1995718029736304</v>
      </c>
      <c r="AI402" s="11">
        <f t="shared" si="365"/>
        <v>41.689933366460615</v>
      </c>
      <c r="AJ402" s="6">
        <f t="shared" si="366"/>
        <v>0.91904545476579369</v>
      </c>
      <c r="AK402" s="13">
        <f t="shared" si="367"/>
        <v>46.769613190594903</v>
      </c>
      <c r="AL402" s="6">
        <f t="shared" si="368"/>
        <v>0.62814814528090235</v>
      </c>
      <c r="AM402" s="6">
        <f t="shared" si="369"/>
        <v>46.141465045314</v>
      </c>
      <c r="AN402" s="11">
        <f t="shared" si="370"/>
        <v>175.20595981016595</v>
      </c>
      <c r="AO402" s="6">
        <f t="shared" si="371"/>
        <v>173.39935965590237</v>
      </c>
      <c r="AP402" s="6">
        <f t="shared" si="372"/>
        <v>108.1186942743995</v>
      </c>
      <c r="AQ402" s="8">
        <f t="shared" si="373"/>
        <v>71.734222862620953</v>
      </c>
      <c r="AR402" s="109">
        <f t="shared" si="374"/>
        <v>0.66509916312021955</v>
      </c>
      <c r="AS402" s="109">
        <f t="shared" si="375"/>
        <v>0.33314507359609719</v>
      </c>
      <c r="AT402" s="109">
        <f t="shared" si="376"/>
        <v>63.393924011607226</v>
      </c>
      <c r="AU402" s="10">
        <f t="shared" si="377"/>
        <v>397600.75191884232</v>
      </c>
      <c r="AV402" s="8">
        <f t="shared" si="378"/>
        <v>30.053523023957947</v>
      </c>
      <c r="AW402" s="12"/>
      <c r="AX402" s="110">
        <f t="shared" si="379"/>
        <v>243.4</v>
      </c>
      <c r="AY402" s="111">
        <f t="shared" si="380"/>
        <v>0</v>
      </c>
      <c r="AZ402" s="12"/>
      <c r="BA402" s="14">
        <f t="shared" si="387"/>
        <v>46.2</v>
      </c>
      <c r="BB402" s="112">
        <f t="shared" si="381"/>
        <v>0</v>
      </c>
      <c r="BC402" s="112">
        <f t="shared" si="382"/>
        <v>0</v>
      </c>
      <c r="BD402" s="12"/>
      <c r="BE402" s="111">
        <f t="shared" si="383"/>
        <v>0</v>
      </c>
      <c r="BF402" s="12"/>
    </row>
    <row r="403" spans="1:58">
      <c r="A403">
        <f t="shared" si="336"/>
        <v>6</v>
      </c>
      <c r="B403" s="106">
        <v>0.27777777777777801</v>
      </c>
      <c r="C403" s="6">
        <f t="shared" si="337"/>
        <v>6.6666666666666723</v>
      </c>
      <c r="D403" s="7">
        <f t="shared" si="384"/>
        <v>16</v>
      </c>
      <c r="E403" s="7">
        <f t="shared" si="385"/>
        <v>9</v>
      </c>
      <c r="F403" s="7">
        <f t="shared" si="386"/>
        <v>2022</v>
      </c>
      <c r="G403" s="12"/>
      <c r="H403" s="101">
        <f t="shared" si="338"/>
        <v>46.009693105403976</v>
      </c>
      <c r="I403" s="102">
        <f t="shared" si="339"/>
        <v>46.025989152197631</v>
      </c>
      <c r="J403" s="101">
        <f t="shared" si="340"/>
        <v>65.664813043969701</v>
      </c>
      <c r="K403" s="101">
        <f t="shared" si="341"/>
        <v>243.65721680436064</v>
      </c>
      <c r="L403" s="11">
        <f t="shared" si="342"/>
        <v>2459838.777777778</v>
      </c>
      <c r="M403" s="108">
        <f t="shared" si="343"/>
        <v>0.22707126017188187</v>
      </c>
      <c r="N403" s="11">
        <f t="shared" si="344"/>
        <v>104.93419504119083</v>
      </c>
      <c r="O403" s="5">
        <f t="shared" si="345"/>
        <v>0.16783360811467674</v>
      </c>
      <c r="P403" s="11">
        <f t="shared" si="346"/>
        <v>17494.714024825655</v>
      </c>
      <c r="Q403" s="6">
        <f t="shared" si="347"/>
        <v>2.3232276383745694</v>
      </c>
      <c r="R403" s="13">
        <f t="shared" si="348"/>
        <v>4.3960920254208578</v>
      </c>
      <c r="S403" s="13">
        <f t="shared" si="349"/>
        <v>4.2797909525668523</v>
      </c>
      <c r="T403" s="13">
        <f t="shared" si="350"/>
        <v>0.25415271262276862</v>
      </c>
      <c r="U403" s="13">
        <f t="shared" si="351"/>
        <v>0.33744889258770583</v>
      </c>
      <c r="V403" s="13">
        <f t="shared" si="352"/>
        <v>-8.3054291925109354</v>
      </c>
      <c r="W403" s="8">
        <f t="shared" si="353"/>
        <v>397.77845335131013</v>
      </c>
      <c r="X403" s="13">
        <f t="shared" si="354"/>
        <v>1.139346427620417</v>
      </c>
      <c r="Y403" s="11">
        <f t="shared" si="355"/>
        <v>65.27974170595742</v>
      </c>
      <c r="Z403" s="13">
        <f t="shared" si="356"/>
        <v>3.1655412300393031E-2</v>
      </c>
      <c r="AA403" s="13">
        <f t="shared" si="357"/>
        <v>0.41797876403672179</v>
      </c>
      <c r="AB403" s="13">
        <f t="shared" si="358"/>
        <v>0.90790529371362083</v>
      </c>
      <c r="AC403" s="13">
        <f t="shared" si="359"/>
        <v>3.1650125767809852E-2</v>
      </c>
      <c r="AD403" s="13">
        <f t="shared" si="360"/>
        <v>0.82041717137751258</v>
      </c>
      <c r="AE403" s="13">
        <f t="shared" si="361"/>
        <v>0.39014025391294271</v>
      </c>
      <c r="AF403" s="13">
        <f t="shared" si="362"/>
        <v>0.92075544107908736</v>
      </c>
      <c r="AG403" s="11">
        <f t="shared" si="363"/>
        <v>22.963226689475942</v>
      </c>
      <c r="AH403" s="13">
        <f t="shared" si="364"/>
        <v>4.2001650917635782</v>
      </c>
      <c r="AI403" s="11">
        <f t="shared" si="365"/>
        <v>41.931718664737161</v>
      </c>
      <c r="AJ403" s="6">
        <f t="shared" si="366"/>
        <v>0.91903912461740334</v>
      </c>
      <c r="AK403" s="13">
        <f t="shared" si="367"/>
        <v>46.63935446382294</v>
      </c>
      <c r="AL403" s="6">
        <f t="shared" si="368"/>
        <v>0.62966135841896198</v>
      </c>
      <c r="AM403" s="6">
        <f t="shared" si="369"/>
        <v>46.009693105403976</v>
      </c>
      <c r="AN403" s="11">
        <f t="shared" si="370"/>
        <v>175.20664428792043</v>
      </c>
      <c r="AO403" s="6">
        <f t="shared" si="371"/>
        <v>173.40003664718205</v>
      </c>
      <c r="AP403" s="6">
        <f t="shared" si="372"/>
        <v>108.11090181087157</v>
      </c>
      <c r="AQ403" s="8">
        <f t="shared" si="373"/>
        <v>71.742008782378065</v>
      </c>
      <c r="AR403" s="109">
        <f t="shared" si="374"/>
        <v>0.66824450036566507</v>
      </c>
      <c r="AS403" s="109">
        <f t="shared" si="375"/>
        <v>0.33088809921619206</v>
      </c>
      <c r="AT403" s="109">
        <f t="shared" si="376"/>
        <v>63.657216804360644</v>
      </c>
      <c r="AU403" s="10">
        <f t="shared" si="377"/>
        <v>397603.54109303775</v>
      </c>
      <c r="AV403" s="8">
        <f t="shared" si="378"/>
        <v>30.053312210342337</v>
      </c>
      <c r="AW403" s="12"/>
      <c r="AX403" s="110">
        <f t="shared" si="379"/>
        <v>243.7</v>
      </c>
      <c r="AY403" s="111">
        <f t="shared" si="380"/>
        <v>0</v>
      </c>
      <c r="AZ403" s="12"/>
      <c r="BA403" s="14">
        <f t="shared" si="387"/>
        <v>46</v>
      </c>
      <c r="BB403" s="112">
        <f t="shared" si="381"/>
        <v>0</v>
      </c>
      <c r="BC403" s="112">
        <f t="shared" si="382"/>
        <v>0</v>
      </c>
      <c r="BD403" s="12"/>
      <c r="BE403" s="111">
        <f t="shared" si="383"/>
        <v>0</v>
      </c>
      <c r="BF403" s="12"/>
    </row>
    <row r="404" spans="1:58">
      <c r="A404">
        <f t="shared" si="336"/>
        <v>6</v>
      </c>
      <c r="B404" s="106">
        <v>0.27847222222222201</v>
      </c>
      <c r="C404" s="6">
        <f t="shared" si="337"/>
        <v>6.6833333333333282</v>
      </c>
      <c r="D404" s="7">
        <f t="shared" si="384"/>
        <v>16</v>
      </c>
      <c r="E404" s="7">
        <f t="shared" si="385"/>
        <v>9</v>
      </c>
      <c r="F404" s="7">
        <f t="shared" si="386"/>
        <v>2022</v>
      </c>
      <c r="G404" s="12"/>
      <c r="H404" s="101">
        <f t="shared" si="338"/>
        <v>45.877618165144938</v>
      </c>
      <c r="I404" s="102">
        <f t="shared" si="339"/>
        <v>45.893989276747426</v>
      </c>
      <c r="J404" s="101">
        <f t="shared" si="340"/>
        <v>65.658360571029633</v>
      </c>
      <c r="K404" s="101">
        <f t="shared" si="341"/>
        <v>243.91955032885107</v>
      </c>
      <c r="L404" s="11">
        <f t="shared" si="342"/>
        <v>2459838.7784722224</v>
      </c>
      <c r="M404" s="108">
        <f t="shared" si="343"/>
        <v>0.22707127918473341</v>
      </c>
      <c r="N404" s="11">
        <f t="shared" si="344"/>
        <v>105.18487950367853</v>
      </c>
      <c r="O404" s="5">
        <f t="shared" si="345"/>
        <v>0.16785902554460108</v>
      </c>
      <c r="P404" s="11">
        <f t="shared" si="346"/>
        <v>17492.251611899046</v>
      </c>
      <c r="Q404" s="6">
        <f t="shared" si="347"/>
        <v>2.3233859905480729</v>
      </c>
      <c r="R404" s="13">
        <f t="shared" si="348"/>
        <v>4.3961039712325558</v>
      </c>
      <c r="S404" s="13">
        <f t="shared" si="349"/>
        <v>4.2799387086068412</v>
      </c>
      <c r="T404" s="13">
        <f t="shared" si="350"/>
        <v>0.25431305686282124</v>
      </c>
      <c r="U404" s="13">
        <f t="shared" si="351"/>
        <v>0.33759784848608032</v>
      </c>
      <c r="V404" s="13">
        <f t="shared" si="352"/>
        <v>-8.3055643603508607</v>
      </c>
      <c r="W404" s="8">
        <f t="shared" si="353"/>
        <v>397.74025026155164</v>
      </c>
      <c r="X404" s="13">
        <f t="shared" si="354"/>
        <v>1.1394941919279102</v>
      </c>
      <c r="Y404" s="11">
        <f t="shared" si="355"/>
        <v>65.28820797713945</v>
      </c>
      <c r="Z404" s="13">
        <f t="shared" si="356"/>
        <v>3.166784685023645E-2</v>
      </c>
      <c r="AA404" s="13">
        <f t="shared" si="357"/>
        <v>0.41784443891748962</v>
      </c>
      <c r="AB404" s="13">
        <f t="shared" si="358"/>
        <v>0.90796668855994045</v>
      </c>
      <c r="AC404" s="13">
        <f t="shared" si="359"/>
        <v>3.1662554085611951E-2</v>
      </c>
      <c r="AD404" s="13">
        <f t="shared" si="360"/>
        <v>0.82046855818914965</v>
      </c>
      <c r="AE404" s="13">
        <f t="shared" si="361"/>
        <v>0.39017607549508476</v>
      </c>
      <c r="AF404" s="13">
        <f t="shared" si="362"/>
        <v>0.92074026202358172</v>
      </c>
      <c r="AG404" s="11">
        <f t="shared" si="363"/>
        <v>22.965455774744512</v>
      </c>
      <c r="AH404" s="13">
        <f t="shared" si="364"/>
        <v>4.2007583910453459</v>
      </c>
      <c r="AI404" s="11">
        <f t="shared" si="365"/>
        <v>42.173503637998344</v>
      </c>
      <c r="AJ404" s="6">
        <f t="shared" si="366"/>
        <v>0.91903279568962426</v>
      </c>
      <c r="AK404" s="13">
        <f t="shared" si="367"/>
        <v>46.508792978347643</v>
      </c>
      <c r="AL404" s="6">
        <f t="shared" si="368"/>
        <v>0.63117481320270596</v>
      </c>
      <c r="AM404" s="6">
        <f t="shared" si="369"/>
        <v>45.877618165144938</v>
      </c>
      <c r="AN404" s="11">
        <f t="shared" si="370"/>
        <v>175.2073287652147</v>
      </c>
      <c r="AO404" s="6">
        <f t="shared" si="371"/>
        <v>173.40071363825911</v>
      </c>
      <c r="AP404" s="6">
        <f t="shared" si="372"/>
        <v>108.10310947381406</v>
      </c>
      <c r="AQ404" s="8">
        <f t="shared" si="373"/>
        <v>71.749794578492754</v>
      </c>
      <c r="AR404" s="109">
        <f t="shared" si="374"/>
        <v>0.671377933343973</v>
      </c>
      <c r="AS404" s="109">
        <f t="shared" si="375"/>
        <v>0.32862063727861573</v>
      </c>
      <c r="AT404" s="109">
        <f t="shared" si="376"/>
        <v>63.919550328851074</v>
      </c>
      <c r="AU404" s="10">
        <f t="shared" si="377"/>
        <v>397606.32979605033</v>
      </c>
      <c r="AV404" s="8">
        <f t="shared" si="378"/>
        <v>30.053101435296753</v>
      </c>
      <c r="AW404" s="12"/>
      <c r="AX404" s="110">
        <f t="shared" si="379"/>
        <v>243.9</v>
      </c>
      <c r="AY404" s="111">
        <f t="shared" si="380"/>
        <v>0</v>
      </c>
      <c r="AZ404" s="12"/>
      <c r="BA404" s="14">
        <f t="shared" si="387"/>
        <v>45.9</v>
      </c>
      <c r="BB404" s="112">
        <f t="shared" si="381"/>
        <v>0</v>
      </c>
      <c r="BC404" s="112">
        <f t="shared" si="382"/>
        <v>0</v>
      </c>
      <c r="BD404" s="12"/>
      <c r="BE404" s="111">
        <f t="shared" si="383"/>
        <v>0</v>
      </c>
      <c r="BF404" s="12"/>
    </row>
    <row r="405" spans="1:58">
      <c r="A405">
        <f t="shared" si="336"/>
        <v>6</v>
      </c>
      <c r="B405" s="106">
        <v>0.27916666666666701</v>
      </c>
      <c r="C405" s="6">
        <f t="shared" si="337"/>
        <v>6.7000000000000082</v>
      </c>
      <c r="D405" s="7">
        <f t="shared" si="384"/>
        <v>16</v>
      </c>
      <c r="E405" s="7">
        <f t="shared" si="385"/>
        <v>9</v>
      </c>
      <c r="F405" s="7">
        <f t="shared" si="386"/>
        <v>2022</v>
      </c>
      <c r="G405" s="12"/>
      <c r="H405" s="101">
        <f t="shared" si="338"/>
        <v>45.745244095411707</v>
      </c>
      <c r="I405" s="102">
        <f t="shared" si="339"/>
        <v>45.761690774091235</v>
      </c>
      <c r="J405" s="101">
        <f t="shared" si="340"/>
        <v>65.651907907062807</v>
      </c>
      <c r="K405" s="101">
        <f t="shared" si="341"/>
        <v>244.18093222898563</v>
      </c>
      <c r="L405" s="11">
        <f t="shared" si="342"/>
        <v>2459838.7791666668</v>
      </c>
      <c r="M405" s="108">
        <f t="shared" si="343"/>
        <v>0.22707129819758495</v>
      </c>
      <c r="N405" s="11">
        <f t="shared" si="344"/>
        <v>105.43556396616623</v>
      </c>
      <c r="O405" s="5">
        <f t="shared" si="345"/>
        <v>0.16788444297452543</v>
      </c>
      <c r="P405" s="11">
        <f t="shared" si="346"/>
        <v>17489.788777810198</v>
      </c>
      <c r="Q405" s="6">
        <f t="shared" si="347"/>
        <v>2.3235443427215765</v>
      </c>
      <c r="R405" s="13">
        <f t="shared" si="348"/>
        <v>4.3961159170442317</v>
      </c>
      <c r="S405" s="13">
        <f t="shared" si="349"/>
        <v>4.2800864646464731</v>
      </c>
      <c r="T405" s="13">
        <f t="shared" si="350"/>
        <v>0.25447340110251676</v>
      </c>
      <c r="U405" s="13">
        <f t="shared" si="351"/>
        <v>0.33774680224256604</v>
      </c>
      <c r="V405" s="13">
        <f t="shared" si="352"/>
        <v>-8.3056995281904289</v>
      </c>
      <c r="W405" s="8">
        <f t="shared" si="353"/>
        <v>397.70204186627802</v>
      </c>
      <c r="X405" s="13">
        <f t="shared" si="354"/>
        <v>1.1396419541935514</v>
      </c>
      <c r="Y405" s="11">
        <f t="shared" si="355"/>
        <v>65.296674131331983</v>
      </c>
      <c r="Z405" s="13">
        <f t="shared" si="356"/>
        <v>3.1680280533051358E-2</v>
      </c>
      <c r="AA405" s="13">
        <f t="shared" si="357"/>
        <v>0.41771010658154778</v>
      </c>
      <c r="AB405" s="13">
        <f t="shared" si="358"/>
        <v>0.90802806256446944</v>
      </c>
      <c r="AC405" s="13">
        <f t="shared" si="359"/>
        <v>3.1674981531924995E-2</v>
      </c>
      <c r="AD405" s="13">
        <f t="shared" si="360"/>
        <v>0.82051992622500947</v>
      </c>
      <c r="AE405" s="13">
        <f t="shared" si="361"/>
        <v>0.3902118879882272</v>
      </c>
      <c r="AF405" s="13">
        <f t="shared" si="362"/>
        <v>0.9207250851761688</v>
      </c>
      <c r="AG405" s="11">
        <f t="shared" si="363"/>
        <v>22.967684331164286</v>
      </c>
      <c r="AH405" s="13">
        <f t="shared" si="364"/>
        <v>4.2013517012177024</v>
      </c>
      <c r="AI405" s="11">
        <f t="shared" si="365"/>
        <v>42.415288447900693</v>
      </c>
      <c r="AJ405" s="6">
        <f t="shared" si="366"/>
        <v>0.91902646797832188</v>
      </c>
      <c r="AK405" s="13">
        <f t="shared" si="367"/>
        <v>46.377932530400109</v>
      </c>
      <c r="AL405" s="6">
        <f t="shared" si="368"/>
        <v>0.6326884349884041</v>
      </c>
      <c r="AM405" s="6">
        <f t="shared" si="369"/>
        <v>45.745244095411707</v>
      </c>
      <c r="AN405" s="11">
        <f t="shared" si="370"/>
        <v>175.20801324251079</v>
      </c>
      <c r="AO405" s="6">
        <f t="shared" si="371"/>
        <v>173.40139062959057</v>
      </c>
      <c r="AP405" s="6">
        <f t="shared" si="372"/>
        <v>108.09531725795841</v>
      </c>
      <c r="AQ405" s="8">
        <f t="shared" si="373"/>
        <v>71.757580256229147</v>
      </c>
      <c r="AR405" s="109">
        <f t="shared" si="374"/>
        <v>0.674499408386383</v>
      </c>
      <c r="AS405" s="109">
        <f t="shared" si="375"/>
        <v>0.32634272618020593</v>
      </c>
      <c r="AT405" s="109">
        <f t="shared" si="376"/>
        <v>64.180932228985625</v>
      </c>
      <c r="AU405" s="10">
        <f t="shared" si="377"/>
        <v>397609.11802967277</v>
      </c>
      <c r="AV405" s="8">
        <f t="shared" si="378"/>
        <v>30.052890698684141</v>
      </c>
      <c r="AW405" s="12"/>
      <c r="AX405" s="110">
        <f t="shared" si="379"/>
        <v>244.2</v>
      </c>
      <c r="AY405" s="111">
        <f t="shared" si="380"/>
        <v>0</v>
      </c>
      <c r="AZ405" s="12"/>
      <c r="BA405" s="14">
        <f t="shared" si="387"/>
        <v>45.8</v>
      </c>
      <c r="BB405" s="112">
        <f t="shared" si="381"/>
        <v>0</v>
      </c>
      <c r="BC405" s="112">
        <f t="shared" si="382"/>
        <v>0</v>
      </c>
      <c r="BD405" s="12"/>
      <c r="BE405" s="111">
        <f t="shared" si="383"/>
        <v>0</v>
      </c>
      <c r="BF405" s="12"/>
    </row>
    <row r="406" spans="1:58">
      <c r="A406">
        <f t="shared" si="336"/>
        <v>6</v>
      </c>
      <c r="B406" s="106">
        <v>0.27986111111111101</v>
      </c>
      <c r="C406" s="6">
        <f t="shared" si="337"/>
        <v>6.7166666666666641</v>
      </c>
      <c r="D406" s="7">
        <f t="shared" si="384"/>
        <v>16</v>
      </c>
      <c r="E406" s="7">
        <f t="shared" si="385"/>
        <v>9</v>
      </c>
      <c r="F406" s="7">
        <f t="shared" si="386"/>
        <v>2022</v>
      </c>
      <c r="G406" s="12"/>
      <c r="H406" s="101">
        <f t="shared" si="338"/>
        <v>45.612574822029252</v>
      </c>
      <c r="I406" s="102">
        <f t="shared" si="339"/>
        <v>45.629097573067334</v>
      </c>
      <c r="J406" s="101">
        <f t="shared" si="340"/>
        <v>65.645455052177297</v>
      </c>
      <c r="K406" s="101">
        <f t="shared" si="341"/>
        <v>244.44136995532864</v>
      </c>
      <c r="L406" s="11">
        <f t="shared" si="342"/>
        <v>2459838.7798611112</v>
      </c>
      <c r="M406" s="108">
        <f t="shared" si="343"/>
        <v>0.22707131721043652</v>
      </c>
      <c r="N406" s="11">
        <f t="shared" si="344"/>
        <v>105.68624842865393</v>
      </c>
      <c r="O406" s="5">
        <f t="shared" si="345"/>
        <v>0.16790986040444977</v>
      </c>
      <c r="P406" s="11">
        <f t="shared" si="346"/>
        <v>17487.325522662806</v>
      </c>
      <c r="Q406" s="6">
        <f t="shared" si="347"/>
        <v>2.3237026948954376</v>
      </c>
      <c r="R406" s="13">
        <f t="shared" si="348"/>
        <v>4.3961278628559519</v>
      </c>
      <c r="S406" s="13">
        <f t="shared" si="349"/>
        <v>4.280234220686463</v>
      </c>
      <c r="T406" s="13">
        <f t="shared" si="350"/>
        <v>0.25463374534256938</v>
      </c>
      <c r="U406" s="13">
        <f t="shared" si="351"/>
        <v>0.33789575385832471</v>
      </c>
      <c r="V406" s="13">
        <f t="shared" si="352"/>
        <v>-8.305834696030356</v>
      </c>
      <c r="W406" s="8">
        <f t="shared" si="353"/>
        <v>397.66382816621802</v>
      </c>
      <c r="X406" s="13">
        <f t="shared" si="354"/>
        <v>1.139789714417843</v>
      </c>
      <c r="Y406" s="11">
        <f t="shared" si="355"/>
        <v>65.305140168563796</v>
      </c>
      <c r="Z406" s="13">
        <f t="shared" si="356"/>
        <v>3.1692713348688187E-2</v>
      </c>
      <c r="AA406" s="13">
        <f t="shared" si="357"/>
        <v>0.41757576703182275</v>
      </c>
      <c r="AB406" s="13">
        <f t="shared" si="358"/>
        <v>0.90808941572692647</v>
      </c>
      <c r="AC406" s="13">
        <f t="shared" si="359"/>
        <v>3.1687408106598591E-2</v>
      </c>
      <c r="AD406" s="13">
        <f t="shared" si="360"/>
        <v>0.8205712754848935</v>
      </c>
      <c r="AE406" s="13">
        <f t="shared" si="361"/>
        <v>0.39024769139212045</v>
      </c>
      <c r="AF406" s="13">
        <f t="shared" si="362"/>
        <v>0.92070991053812401</v>
      </c>
      <c r="AG406" s="11">
        <f t="shared" si="363"/>
        <v>22.969912358696945</v>
      </c>
      <c r="AH406" s="13">
        <f t="shared" si="364"/>
        <v>4.2019450222800421</v>
      </c>
      <c r="AI406" s="11">
        <f t="shared" si="365"/>
        <v>42.657073094453295</v>
      </c>
      <c r="AJ406" s="6">
        <f t="shared" si="366"/>
        <v>0.91902014148360234</v>
      </c>
      <c r="AK406" s="13">
        <f t="shared" si="367"/>
        <v>46.246776970774356</v>
      </c>
      <c r="AL406" s="6">
        <f t="shared" si="368"/>
        <v>0.63420214874510694</v>
      </c>
      <c r="AM406" s="6">
        <f t="shared" si="369"/>
        <v>45.612574822029252</v>
      </c>
      <c r="AN406" s="11">
        <f t="shared" si="370"/>
        <v>175.20869771980506</v>
      </c>
      <c r="AO406" s="6">
        <f t="shared" si="371"/>
        <v>173.40206762117273</v>
      </c>
      <c r="AP406" s="6">
        <f t="shared" si="372"/>
        <v>108.0875251632753</v>
      </c>
      <c r="AQ406" s="8">
        <f t="shared" si="373"/>
        <v>71.765365815616548</v>
      </c>
      <c r="AR406" s="109">
        <f t="shared" si="374"/>
        <v>0.67760886993046188</v>
      </c>
      <c r="AS406" s="109">
        <f t="shared" si="375"/>
        <v>0.32405440600928054</v>
      </c>
      <c r="AT406" s="109">
        <f t="shared" si="376"/>
        <v>64.441369955328639</v>
      </c>
      <c r="AU406" s="10">
        <f t="shared" si="377"/>
        <v>397611.90579382947</v>
      </c>
      <c r="AV406" s="8">
        <f t="shared" si="378"/>
        <v>30.052680000508659</v>
      </c>
      <c r="AW406" s="12"/>
      <c r="AX406" s="110">
        <f t="shared" si="379"/>
        <v>244.4</v>
      </c>
      <c r="AY406" s="111">
        <f t="shared" si="380"/>
        <v>0</v>
      </c>
      <c r="AZ406" s="12"/>
      <c r="BA406" s="14">
        <f t="shared" si="387"/>
        <v>45.6</v>
      </c>
      <c r="BB406" s="112">
        <f t="shared" si="381"/>
        <v>0</v>
      </c>
      <c r="BC406" s="112">
        <f t="shared" si="382"/>
        <v>0</v>
      </c>
      <c r="BD406" s="12"/>
      <c r="BE406" s="111">
        <f t="shared" si="383"/>
        <v>0</v>
      </c>
      <c r="BF406" s="12"/>
    </row>
    <row r="407" spans="1:58">
      <c r="A407">
        <f t="shared" si="336"/>
        <v>6</v>
      </c>
      <c r="B407" s="106">
        <v>0.280555555555556</v>
      </c>
      <c r="C407" s="6">
        <f t="shared" si="337"/>
        <v>6.7333333333333441</v>
      </c>
      <c r="D407" s="7">
        <f t="shared" si="384"/>
        <v>16</v>
      </c>
      <c r="E407" s="7">
        <f t="shared" si="385"/>
        <v>9</v>
      </c>
      <c r="F407" s="7">
        <f t="shared" si="386"/>
        <v>2022</v>
      </c>
      <c r="G407" s="12"/>
      <c r="H407" s="101">
        <f t="shared" si="338"/>
        <v>45.47961423804523</v>
      </c>
      <c r="I407" s="102">
        <f t="shared" si="339"/>
        <v>45.496213569795032</v>
      </c>
      <c r="J407" s="101">
        <f t="shared" si="340"/>
        <v>65.639002006468701</v>
      </c>
      <c r="K407" s="101">
        <f t="shared" si="341"/>
        <v>244.70087094039303</v>
      </c>
      <c r="L407" s="11">
        <f t="shared" si="342"/>
        <v>2459838.7805555556</v>
      </c>
      <c r="M407" s="108">
        <f t="shared" si="343"/>
        <v>0.22707133622328807</v>
      </c>
      <c r="N407" s="11">
        <f t="shared" si="344"/>
        <v>105.93693289114162</v>
      </c>
      <c r="O407" s="5">
        <f t="shared" si="345"/>
        <v>0.16793527783443096</v>
      </c>
      <c r="P407" s="11">
        <f t="shared" si="346"/>
        <v>17484.86184656771</v>
      </c>
      <c r="Q407" s="6">
        <f t="shared" si="347"/>
        <v>2.3238610470692982</v>
      </c>
      <c r="R407" s="13">
        <f t="shared" si="348"/>
        <v>4.3961398086676278</v>
      </c>
      <c r="S407" s="13">
        <f t="shared" si="349"/>
        <v>4.2803819767260949</v>
      </c>
      <c r="T407" s="13">
        <f t="shared" si="350"/>
        <v>0.25479408958262201</v>
      </c>
      <c r="U407" s="13">
        <f t="shared" si="351"/>
        <v>0.33804470333347797</v>
      </c>
      <c r="V407" s="13">
        <f t="shared" si="352"/>
        <v>-8.3059698638695671</v>
      </c>
      <c r="W407" s="8">
        <f t="shared" si="353"/>
        <v>397.62560916263953</v>
      </c>
      <c r="X407" s="13">
        <f t="shared" si="354"/>
        <v>1.13993747260168</v>
      </c>
      <c r="Y407" s="11">
        <f t="shared" si="355"/>
        <v>65.313606088886175</v>
      </c>
      <c r="Z407" s="13">
        <f t="shared" si="356"/>
        <v>3.1705145296911888E-2</v>
      </c>
      <c r="AA407" s="13">
        <f t="shared" si="357"/>
        <v>0.4174414202708856</v>
      </c>
      <c r="AB407" s="13">
        <f t="shared" si="358"/>
        <v>0.90815074804719642</v>
      </c>
      <c r="AC407" s="13">
        <f t="shared" si="359"/>
        <v>3.1699833809396914E-2</v>
      </c>
      <c r="AD407" s="13">
        <f t="shared" si="360"/>
        <v>0.82062260596879033</v>
      </c>
      <c r="AE407" s="13">
        <f t="shared" si="361"/>
        <v>0.39028348570650206</v>
      </c>
      <c r="AF407" s="13">
        <f t="shared" si="362"/>
        <v>0.92069473811072833</v>
      </c>
      <c r="AG407" s="11">
        <f t="shared" si="363"/>
        <v>22.972139857303379</v>
      </c>
      <c r="AH407" s="13">
        <f t="shared" si="364"/>
        <v>4.2025383542334174</v>
      </c>
      <c r="AI407" s="11">
        <f t="shared" si="365"/>
        <v>42.898857577640364</v>
      </c>
      <c r="AJ407" s="6">
        <f t="shared" si="366"/>
        <v>0.91901381620560818</v>
      </c>
      <c r="AK407" s="13">
        <f t="shared" si="367"/>
        <v>46.115330118108659</v>
      </c>
      <c r="AL407" s="6">
        <f t="shared" si="368"/>
        <v>0.63571588006342716</v>
      </c>
      <c r="AM407" s="6">
        <f t="shared" si="369"/>
        <v>45.47961423804523</v>
      </c>
      <c r="AN407" s="11">
        <f t="shared" si="370"/>
        <v>175.20938219710115</v>
      </c>
      <c r="AO407" s="6">
        <f t="shared" si="371"/>
        <v>173.40274461300933</v>
      </c>
      <c r="AP407" s="6">
        <f t="shared" si="372"/>
        <v>108.07973318972039</v>
      </c>
      <c r="AQ407" s="8">
        <f t="shared" si="373"/>
        <v>71.773151256699236</v>
      </c>
      <c r="AR407" s="109">
        <f t="shared" si="374"/>
        <v>0.6807062626275785</v>
      </c>
      <c r="AS407" s="109">
        <f t="shared" si="375"/>
        <v>0.32175571703972972</v>
      </c>
      <c r="AT407" s="109">
        <f t="shared" si="376"/>
        <v>64.700870940393031</v>
      </c>
      <c r="AU407" s="10">
        <f t="shared" si="377"/>
        <v>397614.69308842887</v>
      </c>
      <c r="AV407" s="8">
        <f t="shared" si="378"/>
        <v>30.052469340775676</v>
      </c>
      <c r="AW407" s="12"/>
      <c r="AX407" s="110">
        <f t="shared" si="379"/>
        <v>244.7</v>
      </c>
      <c r="AY407" s="111">
        <f t="shared" si="380"/>
        <v>0</v>
      </c>
      <c r="AZ407" s="12"/>
      <c r="BA407" s="14">
        <f t="shared" si="387"/>
        <v>45.5</v>
      </c>
      <c r="BB407" s="112">
        <f t="shared" si="381"/>
        <v>0</v>
      </c>
      <c r="BC407" s="112">
        <f t="shared" si="382"/>
        <v>0</v>
      </c>
      <c r="BD407" s="12"/>
      <c r="BE407" s="111">
        <f t="shared" si="383"/>
        <v>0</v>
      </c>
      <c r="BF407" s="12"/>
    </row>
    <row r="408" spans="1:58">
      <c r="A408">
        <f t="shared" si="336"/>
        <v>6</v>
      </c>
      <c r="B408" s="106">
        <v>0.28125</v>
      </c>
      <c r="C408" s="6">
        <f t="shared" si="337"/>
        <v>6.75</v>
      </c>
      <c r="D408" s="7">
        <f t="shared" si="384"/>
        <v>16</v>
      </c>
      <c r="E408" s="7">
        <f t="shared" si="385"/>
        <v>9</v>
      </c>
      <c r="F408" s="7">
        <f t="shared" si="386"/>
        <v>2022</v>
      </c>
      <c r="G408" s="12"/>
      <c r="H408" s="101">
        <f t="shared" si="338"/>
        <v>45.346366204187667</v>
      </c>
      <c r="I408" s="102">
        <f t="shared" si="339"/>
        <v>45.36304262813286</v>
      </c>
      <c r="J408" s="101">
        <f t="shared" si="340"/>
        <v>65.632548770076738</v>
      </c>
      <c r="K408" s="101">
        <f t="shared" si="341"/>
        <v>244.95944259724115</v>
      </c>
      <c r="L408" s="11">
        <f t="shared" si="342"/>
        <v>2459838.78125</v>
      </c>
      <c r="M408" s="108">
        <f t="shared" si="343"/>
        <v>0.22707135523613964</v>
      </c>
      <c r="N408" s="11">
        <f t="shared" si="344"/>
        <v>106.18761735316366</v>
      </c>
      <c r="O408" s="5">
        <f t="shared" si="345"/>
        <v>0.16796069526435531</v>
      </c>
      <c r="P408" s="11">
        <f t="shared" si="346"/>
        <v>17482.39774963825</v>
      </c>
      <c r="Q408" s="6">
        <f t="shared" si="347"/>
        <v>2.3240193992431588</v>
      </c>
      <c r="R408" s="13">
        <f t="shared" si="348"/>
        <v>4.3961517544793489</v>
      </c>
      <c r="S408" s="13">
        <f t="shared" si="349"/>
        <v>4.2805297327664409</v>
      </c>
      <c r="T408" s="13">
        <f t="shared" si="350"/>
        <v>0.25495443382267463</v>
      </c>
      <c r="U408" s="13">
        <f t="shared" si="351"/>
        <v>0.3381936506685177</v>
      </c>
      <c r="V408" s="13">
        <f t="shared" si="352"/>
        <v>-8.3061050317102065</v>
      </c>
      <c r="W408" s="8">
        <f t="shared" si="353"/>
        <v>397.58738485582046</v>
      </c>
      <c r="X408" s="13">
        <f t="shared" si="354"/>
        <v>1.140085228744897</v>
      </c>
      <c r="Y408" s="11">
        <f t="shared" si="355"/>
        <v>65.322071892289642</v>
      </c>
      <c r="Z408" s="13">
        <f t="shared" si="356"/>
        <v>3.1717576377514038E-2</v>
      </c>
      <c r="AA408" s="13">
        <f t="shared" si="357"/>
        <v>0.4173070663022696</v>
      </c>
      <c r="AB408" s="13">
        <f t="shared" si="358"/>
        <v>0.90821205952472128</v>
      </c>
      <c r="AC408" s="13">
        <f t="shared" si="359"/>
        <v>3.1712258640110749E-2</v>
      </c>
      <c r="AD408" s="13">
        <f t="shared" si="360"/>
        <v>0.82067391767627074</v>
      </c>
      <c r="AE408" s="13">
        <f t="shared" si="361"/>
        <v>0.39031927093095836</v>
      </c>
      <c r="AF408" s="13">
        <f t="shared" si="362"/>
        <v>0.92067956789532657</v>
      </c>
      <c r="AG408" s="11">
        <f t="shared" si="363"/>
        <v>22.974366826935054</v>
      </c>
      <c r="AH408" s="13">
        <f t="shared" si="364"/>
        <v>4.2031316970745367</v>
      </c>
      <c r="AI408" s="11">
        <f t="shared" si="365"/>
        <v>43.140641897045612</v>
      </c>
      <c r="AJ408" s="6">
        <f t="shared" si="366"/>
        <v>0.91900749214445265</v>
      </c>
      <c r="AK408" s="13">
        <f t="shared" si="367"/>
        <v>45.983595759338172</v>
      </c>
      <c r="AL408" s="6">
        <f t="shared" si="368"/>
        <v>0.63722955515050772</v>
      </c>
      <c r="AM408" s="6">
        <f t="shared" si="369"/>
        <v>45.346366204187667</v>
      </c>
      <c r="AN408" s="11">
        <f t="shared" si="370"/>
        <v>175.21006667439542</v>
      </c>
      <c r="AO408" s="6">
        <f t="shared" si="371"/>
        <v>173.40342160509664</v>
      </c>
      <c r="AP408" s="6">
        <f t="shared" si="372"/>
        <v>108.07194133730262</v>
      </c>
      <c r="AQ408" s="8">
        <f t="shared" si="373"/>
        <v>71.780936579468289</v>
      </c>
      <c r="AR408" s="109">
        <f t="shared" si="374"/>
        <v>0.68379153133911119</v>
      </c>
      <c r="AS408" s="109">
        <f t="shared" si="375"/>
        <v>0.31944669973396339</v>
      </c>
      <c r="AT408" s="109">
        <f t="shared" si="376"/>
        <v>64.95944259724115</v>
      </c>
      <c r="AU408" s="10">
        <f t="shared" si="377"/>
        <v>397617.47991339205</v>
      </c>
      <c r="AV408" s="8">
        <f t="shared" si="378"/>
        <v>30.0522587194896</v>
      </c>
      <c r="AW408" s="12"/>
      <c r="AX408" s="110">
        <f t="shared" si="379"/>
        <v>245</v>
      </c>
      <c r="AY408" s="111">
        <f t="shared" si="380"/>
        <v>0</v>
      </c>
      <c r="AZ408" s="12"/>
      <c r="BA408" s="14">
        <f t="shared" si="387"/>
        <v>45.4</v>
      </c>
      <c r="BB408" s="112">
        <f t="shared" si="381"/>
        <v>0</v>
      </c>
      <c r="BC408" s="112">
        <f t="shared" si="382"/>
        <v>0</v>
      </c>
      <c r="BD408" s="12"/>
      <c r="BE408" s="111">
        <f t="shared" si="383"/>
        <v>0</v>
      </c>
      <c r="BF408" s="12"/>
    </row>
    <row r="409" spans="1:58">
      <c r="A409">
        <f t="shared" si="336"/>
        <v>6</v>
      </c>
      <c r="B409" s="106">
        <v>0.281944444444444</v>
      </c>
      <c r="C409" s="6">
        <f t="shared" si="337"/>
        <v>6.7666666666666559</v>
      </c>
      <c r="D409" s="7">
        <f t="shared" si="384"/>
        <v>16</v>
      </c>
      <c r="E409" s="7">
        <f t="shared" si="385"/>
        <v>9</v>
      </c>
      <c r="F409" s="7">
        <f t="shared" si="386"/>
        <v>2022</v>
      </c>
      <c r="G409" s="12"/>
      <c r="H409" s="101">
        <f t="shared" si="338"/>
        <v>45.212834548168502</v>
      </c>
      <c r="I409" s="102">
        <f t="shared" si="339"/>
        <v>45.229588578983275</v>
      </c>
      <c r="J409" s="101">
        <f t="shared" si="340"/>
        <v>65.626095343096409</v>
      </c>
      <c r="K409" s="101">
        <f t="shared" si="341"/>
        <v>245.21709232038455</v>
      </c>
      <c r="L409" s="11">
        <f t="shared" si="342"/>
        <v>2459838.7819444444</v>
      </c>
      <c r="M409" s="108">
        <f t="shared" si="343"/>
        <v>0.22707137424899118</v>
      </c>
      <c r="N409" s="11">
        <f t="shared" si="344"/>
        <v>106.43830181565136</v>
      </c>
      <c r="O409" s="5">
        <f t="shared" si="345"/>
        <v>0.16798611269427965</v>
      </c>
      <c r="P409" s="11">
        <f t="shared" si="346"/>
        <v>17479.933231981104</v>
      </c>
      <c r="Q409" s="6">
        <f t="shared" si="347"/>
        <v>2.3241777514166628</v>
      </c>
      <c r="R409" s="13">
        <f t="shared" si="348"/>
        <v>4.3961637002910248</v>
      </c>
      <c r="S409" s="13">
        <f t="shared" si="349"/>
        <v>4.2806774888060737</v>
      </c>
      <c r="T409" s="13">
        <f t="shared" si="350"/>
        <v>0.25511477806272725</v>
      </c>
      <c r="U409" s="13">
        <f t="shared" si="351"/>
        <v>0.33834259586390375</v>
      </c>
      <c r="V409" s="13">
        <f t="shared" si="352"/>
        <v>-8.3062401995494195</v>
      </c>
      <c r="W409" s="8">
        <f t="shared" si="353"/>
        <v>397.54915524757985</v>
      </c>
      <c r="X409" s="13">
        <f t="shared" si="354"/>
        <v>1.1402329828483688</v>
      </c>
      <c r="Y409" s="11">
        <f t="shared" si="355"/>
        <v>65.33053757882432</v>
      </c>
      <c r="Z409" s="13">
        <f t="shared" si="356"/>
        <v>3.1730006590290981E-2</v>
      </c>
      <c r="AA409" s="13">
        <f t="shared" si="357"/>
        <v>0.41717270512856336</v>
      </c>
      <c r="AB409" s="13">
        <f t="shared" si="358"/>
        <v>0.90827335015937738</v>
      </c>
      <c r="AC409" s="13">
        <f t="shared" si="359"/>
        <v>3.1724682598535649E-2</v>
      </c>
      <c r="AD409" s="13">
        <f t="shared" si="360"/>
        <v>0.82072521060730275</v>
      </c>
      <c r="AE409" s="13">
        <f t="shared" si="361"/>
        <v>0.39035504706525237</v>
      </c>
      <c r="AF409" s="13">
        <f t="shared" si="362"/>
        <v>0.92066439989318838</v>
      </c>
      <c r="AG409" s="11">
        <f t="shared" si="363"/>
        <v>22.976593267554453</v>
      </c>
      <c r="AH409" s="13">
        <f t="shared" si="364"/>
        <v>4.2037250508043433</v>
      </c>
      <c r="AI409" s="11">
        <f t="shared" si="365"/>
        <v>43.382426053586208</v>
      </c>
      <c r="AJ409" s="6">
        <f t="shared" si="366"/>
        <v>0.91900116930028508</v>
      </c>
      <c r="AK409" s="13">
        <f t="shared" si="367"/>
        <v>45.851577649006686</v>
      </c>
      <c r="AL409" s="6">
        <f t="shared" si="368"/>
        <v>0.63874310083818631</v>
      </c>
      <c r="AM409" s="6">
        <f t="shared" si="369"/>
        <v>45.212834548168502</v>
      </c>
      <c r="AN409" s="11">
        <f t="shared" si="370"/>
        <v>175.21075115168969</v>
      </c>
      <c r="AO409" s="6">
        <f t="shared" si="371"/>
        <v>173.4040985974365</v>
      </c>
      <c r="AP409" s="6">
        <f t="shared" si="372"/>
        <v>108.06414960597691</v>
      </c>
      <c r="AQ409" s="8">
        <f t="shared" si="373"/>
        <v>71.788721783968725</v>
      </c>
      <c r="AR409" s="109">
        <f t="shared" si="374"/>
        <v>0.68686462115952462</v>
      </c>
      <c r="AS409" s="109">
        <f t="shared" si="375"/>
        <v>0.31712739472554896</v>
      </c>
      <c r="AT409" s="109">
        <f t="shared" si="376"/>
        <v>65.217092320384552</v>
      </c>
      <c r="AU409" s="10">
        <f t="shared" si="377"/>
        <v>397620.26626862446</v>
      </c>
      <c r="AV409" s="8">
        <f t="shared" si="378"/>
        <v>30.052048136656019</v>
      </c>
      <c r="AW409" s="12"/>
      <c r="AX409" s="110">
        <f t="shared" si="379"/>
        <v>245.2</v>
      </c>
      <c r="AY409" s="111">
        <f t="shared" si="380"/>
        <v>0</v>
      </c>
      <c r="AZ409" s="12"/>
      <c r="BA409" s="14">
        <f t="shared" si="387"/>
        <v>45.2</v>
      </c>
      <c r="BB409" s="112">
        <f t="shared" si="381"/>
        <v>0</v>
      </c>
      <c r="BC409" s="112">
        <f t="shared" si="382"/>
        <v>0</v>
      </c>
      <c r="BD409" s="12"/>
      <c r="BE409" s="111">
        <f t="shared" si="383"/>
        <v>0</v>
      </c>
      <c r="BF409" s="12"/>
    </row>
    <row r="410" spans="1:58">
      <c r="A410">
        <f t="shared" si="336"/>
        <v>6</v>
      </c>
      <c r="B410" s="106">
        <v>0.28263888888888899</v>
      </c>
      <c r="C410" s="6">
        <f t="shared" si="337"/>
        <v>6.7833333333333359</v>
      </c>
      <c r="D410" s="7">
        <f t="shared" si="384"/>
        <v>16</v>
      </c>
      <c r="E410" s="7">
        <f t="shared" si="385"/>
        <v>9</v>
      </c>
      <c r="F410" s="7">
        <f t="shared" si="386"/>
        <v>2022</v>
      </c>
      <c r="G410" s="12"/>
      <c r="H410" s="101">
        <f t="shared" si="338"/>
        <v>45.079023066456635</v>
      </c>
      <c r="I410" s="102">
        <f t="shared" si="339"/>
        <v>45.095855222065524</v>
      </c>
      <c r="J410" s="101">
        <f t="shared" si="340"/>
        <v>65.619641725625939</v>
      </c>
      <c r="K410" s="101">
        <f t="shared" si="341"/>
        <v>245.47382748195866</v>
      </c>
      <c r="L410" s="11">
        <f t="shared" si="342"/>
        <v>2459838.7826388888</v>
      </c>
      <c r="M410" s="108">
        <f t="shared" si="343"/>
        <v>0.22707139326184275</v>
      </c>
      <c r="N410" s="11">
        <f t="shared" si="344"/>
        <v>106.68898627813905</v>
      </c>
      <c r="O410" s="5">
        <f t="shared" si="345"/>
        <v>0.16801153012426084</v>
      </c>
      <c r="P410" s="11">
        <f t="shared" si="346"/>
        <v>17477.468293695321</v>
      </c>
      <c r="Q410" s="6">
        <f t="shared" si="347"/>
        <v>2.3243361035905235</v>
      </c>
      <c r="R410" s="13">
        <f t="shared" si="348"/>
        <v>4.396175646102745</v>
      </c>
      <c r="S410" s="13">
        <f t="shared" si="349"/>
        <v>4.2808252448460626</v>
      </c>
      <c r="T410" s="13">
        <f t="shared" si="350"/>
        <v>0.25527512230277993</v>
      </c>
      <c r="U410" s="13">
        <f t="shared" si="351"/>
        <v>0.33849153892005868</v>
      </c>
      <c r="V410" s="13">
        <f t="shared" si="352"/>
        <v>-8.3063753673893448</v>
      </c>
      <c r="W410" s="8">
        <f t="shared" si="353"/>
        <v>397.5109203382155</v>
      </c>
      <c r="X410" s="13">
        <f t="shared" si="354"/>
        <v>1.1403807349129325</v>
      </c>
      <c r="Y410" s="11">
        <f t="shared" si="355"/>
        <v>65.339003148538154</v>
      </c>
      <c r="Z410" s="13">
        <f t="shared" si="356"/>
        <v>3.1742435935028568E-2</v>
      </c>
      <c r="AA410" s="13">
        <f t="shared" si="357"/>
        <v>0.4170383367523896</v>
      </c>
      <c r="AB410" s="13">
        <f t="shared" si="358"/>
        <v>0.9083346199510256</v>
      </c>
      <c r="AC410" s="13">
        <f t="shared" si="359"/>
        <v>3.173710568445668E-2</v>
      </c>
      <c r="AD410" s="13">
        <f t="shared" si="360"/>
        <v>0.82077648476184417</v>
      </c>
      <c r="AE410" s="13">
        <f t="shared" si="361"/>
        <v>0.39039081410913168</v>
      </c>
      <c r="AF410" s="13">
        <f t="shared" si="362"/>
        <v>0.92064923410558996</v>
      </c>
      <c r="AG410" s="11">
        <f t="shared" si="363"/>
        <v>22.978819179123075</v>
      </c>
      <c r="AH410" s="13">
        <f t="shared" si="364"/>
        <v>4.2043184154236357</v>
      </c>
      <c r="AI410" s="11">
        <f t="shared" si="365"/>
        <v>43.624210046784519</v>
      </c>
      <c r="AJ410" s="6">
        <f t="shared" si="366"/>
        <v>0.91899484767319661</v>
      </c>
      <c r="AK410" s="13">
        <f t="shared" si="367"/>
        <v>45.71927951101955</v>
      </c>
      <c r="AL410" s="6">
        <f t="shared" si="368"/>
        <v>0.64025644456291486</v>
      </c>
      <c r="AM410" s="6">
        <f t="shared" si="369"/>
        <v>45.079023066456635</v>
      </c>
      <c r="AN410" s="11">
        <f t="shared" si="370"/>
        <v>175.2114356289876</v>
      </c>
      <c r="AO410" s="6">
        <f t="shared" si="371"/>
        <v>173.40477559003259</v>
      </c>
      <c r="AP410" s="6">
        <f t="shared" si="372"/>
        <v>108.05635799570219</v>
      </c>
      <c r="AQ410" s="8">
        <f t="shared" si="373"/>
        <v>71.796506870241586</v>
      </c>
      <c r="AR410" s="109">
        <f t="shared" si="374"/>
        <v>0.6899254773825404</v>
      </c>
      <c r="AS410" s="109">
        <f t="shared" si="375"/>
        <v>0.31479784284438272</v>
      </c>
      <c r="AT410" s="109">
        <f t="shared" si="376"/>
        <v>65.473827481958665</v>
      </c>
      <c r="AU410" s="10">
        <f t="shared" si="377"/>
        <v>397623.05215405684</v>
      </c>
      <c r="AV410" s="8">
        <f t="shared" si="378"/>
        <v>30.051837592278613</v>
      </c>
      <c r="AW410" s="12"/>
      <c r="AX410" s="110">
        <f t="shared" si="379"/>
        <v>245.5</v>
      </c>
      <c r="AY410" s="111">
        <f t="shared" si="380"/>
        <v>0</v>
      </c>
      <c r="AZ410" s="12"/>
      <c r="BA410" s="14">
        <f t="shared" si="387"/>
        <v>45.1</v>
      </c>
      <c r="BB410" s="112">
        <f t="shared" si="381"/>
        <v>0</v>
      </c>
      <c r="BC410" s="112">
        <f t="shared" si="382"/>
        <v>0</v>
      </c>
      <c r="BD410" s="12"/>
      <c r="BE410" s="111">
        <f t="shared" si="383"/>
        <v>0</v>
      </c>
      <c r="BF410" s="12"/>
    </row>
    <row r="411" spans="1:58">
      <c r="A411">
        <f t="shared" si="336"/>
        <v>6</v>
      </c>
      <c r="B411" s="106">
        <v>0.28333333333333299</v>
      </c>
      <c r="C411" s="6">
        <f t="shared" si="337"/>
        <v>6.7999999999999918</v>
      </c>
      <c r="D411" s="7">
        <f t="shared" si="384"/>
        <v>16</v>
      </c>
      <c r="E411" s="7">
        <f t="shared" si="385"/>
        <v>9</v>
      </c>
      <c r="F411" s="7">
        <f t="shared" si="386"/>
        <v>2022</v>
      </c>
      <c r="G411" s="12"/>
      <c r="H411" s="101">
        <f t="shared" si="338"/>
        <v>44.944935523456415</v>
      </c>
      <c r="I411" s="102">
        <f t="shared" si="339"/>
        <v>44.961846325095379</v>
      </c>
      <c r="J411" s="101">
        <f t="shared" si="340"/>
        <v>65.613187917802236</v>
      </c>
      <c r="K411" s="101">
        <f t="shared" si="341"/>
        <v>245.72965543287086</v>
      </c>
      <c r="L411" s="11">
        <f t="shared" si="342"/>
        <v>2459838.7833333332</v>
      </c>
      <c r="M411" s="108">
        <f t="shared" si="343"/>
        <v>0.2270714122746943</v>
      </c>
      <c r="N411" s="11">
        <f t="shared" si="344"/>
        <v>106.93967074062675</v>
      </c>
      <c r="O411" s="5">
        <f t="shared" si="345"/>
        <v>0.16803694755418519</v>
      </c>
      <c r="P411" s="11">
        <f t="shared" si="346"/>
        <v>17475.002934893731</v>
      </c>
      <c r="Q411" s="6">
        <f t="shared" si="347"/>
        <v>2.3244944557643841</v>
      </c>
      <c r="R411" s="13">
        <f t="shared" si="348"/>
        <v>4.3961875919144209</v>
      </c>
      <c r="S411" s="13">
        <f t="shared" si="349"/>
        <v>4.2809730008860516</v>
      </c>
      <c r="T411" s="13">
        <f t="shared" si="350"/>
        <v>0.2554354665424754</v>
      </c>
      <c r="U411" s="13">
        <f t="shared" si="351"/>
        <v>0.33864047983711371</v>
      </c>
      <c r="V411" s="13">
        <f t="shared" si="352"/>
        <v>-8.3065105352296271</v>
      </c>
      <c r="W411" s="8">
        <f t="shared" si="353"/>
        <v>397.47268012877146</v>
      </c>
      <c r="X411" s="13">
        <f t="shared" si="354"/>
        <v>1.1405284849384207</v>
      </c>
      <c r="Y411" s="11">
        <f t="shared" si="355"/>
        <v>65.347468601421582</v>
      </c>
      <c r="Z411" s="13">
        <f t="shared" si="356"/>
        <v>3.1754864411491612E-2</v>
      </c>
      <c r="AA411" s="13">
        <f t="shared" si="357"/>
        <v>0.41690396117728318</v>
      </c>
      <c r="AB411" s="13">
        <f t="shared" si="358"/>
        <v>0.90839586889910917</v>
      </c>
      <c r="AC411" s="13">
        <f t="shared" si="359"/>
        <v>3.1749527897637887E-2</v>
      </c>
      <c r="AD411" s="13">
        <f t="shared" si="360"/>
        <v>0.82082774013947823</v>
      </c>
      <c r="AE411" s="13">
        <f t="shared" si="361"/>
        <v>0.39042657206215842</v>
      </c>
      <c r="AF411" s="13">
        <f t="shared" si="362"/>
        <v>0.92063407053388602</v>
      </c>
      <c r="AG411" s="11">
        <f t="shared" si="363"/>
        <v>22.981044561590874</v>
      </c>
      <c r="AH411" s="13">
        <f t="shared" si="364"/>
        <v>4.2049117909291276</v>
      </c>
      <c r="AI411" s="11">
        <f t="shared" si="365"/>
        <v>43.865993876689842</v>
      </c>
      <c r="AJ411" s="6">
        <f t="shared" si="366"/>
        <v>0.91898852726332614</v>
      </c>
      <c r="AK411" s="13">
        <f t="shared" si="367"/>
        <v>45.58670503783177</v>
      </c>
      <c r="AL411" s="6">
        <f t="shared" si="368"/>
        <v>0.64176951437535135</v>
      </c>
      <c r="AM411" s="6">
        <f t="shared" si="369"/>
        <v>44.944935523456415</v>
      </c>
      <c r="AN411" s="11">
        <f t="shared" si="370"/>
        <v>175.21212010628187</v>
      </c>
      <c r="AO411" s="6">
        <f t="shared" si="371"/>
        <v>173.40545258287761</v>
      </c>
      <c r="AP411" s="6">
        <f t="shared" si="372"/>
        <v>108.04856650648394</v>
      </c>
      <c r="AQ411" s="8">
        <f t="shared" si="373"/>
        <v>71.804291838281387</v>
      </c>
      <c r="AR411" s="109">
        <f t="shared" si="374"/>
        <v>0.69297404552664466</v>
      </c>
      <c r="AS411" s="109">
        <f t="shared" si="375"/>
        <v>0.31245808509797562</v>
      </c>
      <c r="AT411" s="109">
        <f t="shared" si="376"/>
        <v>65.729655432870857</v>
      </c>
      <c r="AU411" s="10">
        <f t="shared" si="377"/>
        <v>397625.83756959927</v>
      </c>
      <c r="AV411" s="8">
        <f t="shared" si="378"/>
        <v>30.051627086362622</v>
      </c>
      <c r="AW411" s="12"/>
      <c r="AX411" s="110">
        <f t="shared" si="379"/>
        <v>245.7</v>
      </c>
      <c r="AY411" s="111">
        <f t="shared" si="380"/>
        <v>0</v>
      </c>
      <c r="AZ411" s="12"/>
      <c r="BA411" s="14">
        <f t="shared" si="387"/>
        <v>45</v>
      </c>
      <c r="BB411" s="112">
        <f t="shared" si="381"/>
        <v>0</v>
      </c>
      <c r="BC411" s="112">
        <f t="shared" si="382"/>
        <v>0</v>
      </c>
      <c r="BD411" s="12"/>
      <c r="BE411" s="111">
        <f t="shared" si="383"/>
        <v>0</v>
      </c>
      <c r="BF411" s="12"/>
    </row>
    <row r="412" spans="1:58">
      <c r="A412">
        <f t="shared" si="336"/>
        <v>6</v>
      </c>
      <c r="B412" s="106">
        <v>0.28402777777777799</v>
      </c>
      <c r="C412" s="6">
        <f t="shared" si="337"/>
        <v>6.8166666666666718</v>
      </c>
      <c r="D412" s="7">
        <f t="shared" si="384"/>
        <v>16</v>
      </c>
      <c r="E412" s="7">
        <f t="shared" si="385"/>
        <v>9</v>
      </c>
      <c r="F412" s="7">
        <f t="shared" si="386"/>
        <v>2022</v>
      </c>
      <c r="G412" s="12"/>
      <c r="H412" s="101">
        <f t="shared" si="338"/>
        <v>44.810575652122196</v>
      </c>
      <c r="I412" s="102">
        <f t="shared" si="339"/>
        <v>44.827565624400172</v>
      </c>
      <c r="J412" s="101">
        <f t="shared" si="340"/>
        <v>65.606733919720455</v>
      </c>
      <c r="K412" s="101">
        <f t="shared" si="341"/>
        <v>245.98458350134865</v>
      </c>
      <c r="L412" s="11">
        <f t="shared" si="342"/>
        <v>2459838.7840277776</v>
      </c>
      <c r="M412" s="108">
        <f t="shared" si="343"/>
        <v>0.22707143128754584</v>
      </c>
      <c r="N412" s="11">
        <f t="shared" si="344"/>
        <v>107.19035520311445</v>
      </c>
      <c r="O412" s="5">
        <f t="shared" si="345"/>
        <v>0.16806236498410954</v>
      </c>
      <c r="P412" s="11">
        <f t="shared" si="346"/>
        <v>17472.537155688478</v>
      </c>
      <c r="Q412" s="6">
        <f t="shared" si="347"/>
        <v>2.3246528079378881</v>
      </c>
      <c r="R412" s="13">
        <f t="shared" si="348"/>
        <v>4.3961995377261189</v>
      </c>
      <c r="S412" s="13">
        <f t="shared" si="349"/>
        <v>4.2811207569256844</v>
      </c>
      <c r="T412" s="13">
        <f t="shared" si="350"/>
        <v>0.25559581078252802</v>
      </c>
      <c r="U412" s="13">
        <f t="shared" si="351"/>
        <v>0.33878941861627182</v>
      </c>
      <c r="V412" s="13">
        <f t="shared" si="352"/>
        <v>-8.3066457030688401</v>
      </c>
      <c r="W412" s="8">
        <f t="shared" si="353"/>
        <v>397.43443462062282</v>
      </c>
      <c r="X412" s="13">
        <f t="shared" si="354"/>
        <v>1.1406762329257347</v>
      </c>
      <c r="Y412" s="11">
        <f t="shared" si="355"/>
        <v>65.355933937526231</v>
      </c>
      <c r="Z412" s="13">
        <f t="shared" si="356"/>
        <v>3.1767292019537346E-2</v>
      </c>
      <c r="AA412" s="13">
        <f t="shared" si="357"/>
        <v>0.41676957840580731</v>
      </c>
      <c r="AB412" s="13">
        <f t="shared" si="358"/>
        <v>0.90845709700351429</v>
      </c>
      <c r="AC412" s="13">
        <f t="shared" si="359"/>
        <v>3.1761949237935676E-2</v>
      </c>
      <c r="AD412" s="13">
        <f t="shared" si="360"/>
        <v>0.82087897674015731</v>
      </c>
      <c r="AE412" s="13">
        <f t="shared" si="361"/>
        <v>0.39046232092415539</v>
      </c>
      <c r="AF412" s="13">
        <f t="shared" si="362"/>
        <v>0.92061890917932043</v>
      </c>
      <c r="AG412" s="11">
        <f t="shared" si="363"/>
        <v>22.983269414924049</v>
      </c>
      <c r="AH412" s="13">
        <f t="shared" si="364"/>
        <v>4.2055051773218199</v>
      </c>
      <c r="AI412" s="11">
        <f t="shared" si="365"/>
        <v>44.107777543287149</v>
      </c>
      <c r="AJ412" s="6">
        <f t="shared" si="366"/>
        <v>0.91898220807081155</v>
      </c>
      <c r="AK412" s="13">
        <f t="shared" si="367"/>
        <v>45.453857891055669</v>
      </c>
      <c r="AL412" s="6">
        <f t="shared" si="368"/>
        <v>0.6432822389334697</v>
      </c>
      <c r="AM412" s="6">
        <f t="shared" si="369"/>
        <v>44.810575652122196</v>
      </c>
      <c r="AN412" s="11">
        <f t="shared" si="370"/>
        <v>175.21280458357614</v>
      </c>
      <c r="AO412" s="6">
        <f t="shared" si="371"/>
        <v>173.40612957597523</v>
      </c>
      <c r="AP412" s="6">
        <f t="shared" si="372"/>
        <v>108.0407751382774</v>
      </c>
      <c r="AQ412" s="8">
        <f t="shared" si="373"/>
        <v>71.812076688132848</v>
      </c>
      <c r="AR412" s="109">
        <f t="shared" si="374"/>
        <v>0.69601027132851412</v>
      </c>
      <c r="AS412" s="109">
        <f t="shared" si="375"/>
        <v>0.31010816267595248</v>
      </c>
      <c r="AT412" s="109">
        <f t="shared" si="376"/>
        <v>65.984583501348652</v>
      </c>
      <c r="AU412" s="10">
        <f t="shared" si="377"/>
        <v>397628.62251516205</v>
      </c>
      <c r="AV412" s="8">
        <f t="shared" si="378"/>
        <v>30.051416618913279</v>
      </c>
      <c r="AW412" s="12"/>
      <c r="AX412" s="110">
        <f t="shared" si="379"/>
        <v>246</v>
      </c>
      <c r="AY412" s="111">
        <f t="shared" si="380"/>
        <v>0</v>
      </c>
      <c r="AZ412" s="12"/>
      <c r="BA412" s="14">
        <f t="shared" si="387"/>
        <v>44.8</v>
      </c>
      <c r="BB412" s="112">
        <f t="shared" si="381"/>
        <v>0</v>
      </c>
      <c r="BC412" s="112">
        <f t="shared" si="382"/>
        <v>0</v>
      </c>
      <c r="BD412" s="12"/>
      <c r="BE412" s="111">
        <f t="shared" si="383"/>
        <v>0</v>
      </c>
      <c r="BF412" s="12"/>
    </row>
    <row r="413" spans="1:58">
      <c r="A413">
        <f t="shared" si="336"/>
        <v>6</v>
      </c>
      <c r="B413" s="106">
        <v>0.28472222222222199</v>
      </c>
      <c r="C413" s="6">
        <f t="shared" si="337"/>
        <v>6.8333333333333277</v>
      </c>
      <c r="D413" s="7">
        <f t="shared" si="384"/>
        <v>16</v>
      </c>
      <c r="E413" s="7">
        <f t="shared" si="385"/>
        <v>9</v>
      </c>
      <c r="F413" s="7">
        <f t="shared" si="386"/>
        <v>2022</v>
      </c>
      <c r="G413" s="12"/>
      <c r="H413" s="101">
        <f t="shared" si="338"/>
        <v>44.675947154428734</v>
      </c>
      <c r="I413" s="102">
        <f t="shared" si="339"/>
        <v>44.693016825389776</v>
      </c>
      <c r="J413" s="101">
        <f t="shared" si="340"/>
        <v>65.600279731476135</v>
      </c>
      <c r="K413" s="101">
        <f t="shared" si="341"/>
        <v>246.23861899169287</v>
      </c>
      <c r="L413" s="11">
        <f t="shared" si="342"/>
        <v>2459838.784722222</v>
      </c>
      <c r="M413" s="108">
        <f t="shared" si="343"/>
        <v>0.22707145030039741</v>
      </c>
      <c r="N413" s="11">
        <f t="shared" si="344"/>
        <v>107.44103966513649</v>
      </c>
      <c r="O413" s="5">
        <f t="shared" si="345"/>
        <v>0.16808778241409073</v>
      </c>
      <c r="P413" s="11">
        <f t="shared" si="346"/>
        <v>17470.070956176878</v>
      </c>
      <c r="Q413" s="6">
        <f t="shared" si="347"/>
        <v>2.3248111601117487</v>
      </c>
      <c r="R413" s="13">
        <f t="shared" si="348"/>
        <v>4.396211483537817</v>
      </c>
      <c r="S413" s="13">
        <f t="shared" si="349"/>
        <v>4.2812685129656733</v>
      </c>
      <c r="T413" s="13">
        <f t="shared" si="350"/>
        <v>0.25575615502258064</v>
      </c>
      <c r="U413" s="13">
        <f t="shared" si="351"/>
        <v>0.33893835525758892</v>
      </c>
      <c r="V413" s="13">
        <f t="shared" si="352"/>
        <v>-8.3067808709087654</v>
      </c>
      <c r="W413" s="8">
        <f t="shared" si="353"/>
        <v>397.39618381417768</v>
      </c>
      <c r="X413" s="13">
        <f t="shared" si="354"/>
        <v>1.1408239788757031</v>
      </c>
      <c r="Y413" s="11">
        <f t="shared" si="355"/>
        <v>65.364399156899566</v>
      </c>
      <c r="Z413" s="13">
        <f t="shared" si="356"/>
        <v>3.1779718758921188E-2</v>
      </c>
      <c r="AA413" s="13">
        <f t="shared" si="357"/>
        <v>0.41663518844059216</v>
      </c>
      <c r="AB413" s="13">
        <f t="shared" si="358"/>
        <v>0.90851830426409996</v>
      </c>
      <c r="AC413" s="13">
        <f t="shared" si="359"/>
        <v>3.1774369705104694E-2</v>
      </c>
      <c r="AD413" s="13">
        <f t="shared" si="360"/>
        <v>0.82093019456384975</v>
      </c>
      <c r="AE413" s="13">
        <f t="shared" si="361"/>
        <v>0.39049806069484161</v>
      </c>
      <c r="AF413" s="13">
        <f t="shared" si="362"/>
        <v>0.92060375004318107</v>
      </c>
      <c r="AG413" s="11">
        <f t="shared" si="363"/>
        <v>22.985493739082315</v>
      </c>
      <c r="AH413" s="13">
        <f t="shared" si="364"/>
        <v>4.2060985746024944</v>
      </c>
      <c r="AI413" s="11">
        <f t="shared" si="365"/>
        <v>44.349561046099069</v>
      </c>
      <c r="AJ413" s="6">
        <f t="shared" si="366"/>
        <v>0.91897589009574754</v>
      </c>
      <c r="AK413" s="13">
        <f t="shared" si="367"/>
        <v>45.32074170192606</v>
      </c>
      <c r="AL413" s="6">
        <f t="shared" si="368"/>
        <v>0.64479454749732956</v>
      </c>
      <c r="AM413" s="6">
        <f t="shared" si="369"/>
        <v>44.675947154428734</v>
      </c>
      <c r="AN413" s="11">
        <f t="shared" si="370"/>
        <v>175.21348906087042</v>
      </c>
      <c r="AO413" s="6">
        <f t="shared" si="371"/>
        <v>173.40680656932537</v>
      </c>
      <c r="AP413" s="6">
        <f t="shared" si="372"/>
        <v>108.03298389103817</v>
      </c>
      <c r="AQ413" s="8">
        <f t="shared" si="373"/>
        <v>71.819861419840308</v>
      </c>
      <c r="AR413" s="109">
        <f t="shared" si="374"/>
        <v>0.69903410073903016</v>
      </c>
      <c r="AS413" s="109">
        <f t="shared" si="375"/>
        <v>0.30774811695346288</v>
      </c>
      <c r="AT413" s="109">
        <f t="shared" si="376"/>
        <v>66.238618991692874</v>
      </c>
      <c r="AU413" s="10">
        <f t="shared" si="377"/>
        <v>397631.40699067427</v>
      </c>
      <c r="AV413" s="8">
        <f t="shared" si="378"/>
        <v>30.051206189934376</v>
      </c>
      <c r="AW413" s="12"/>
      <c r="AX413" s="110">
        <f t="shared" si="379"/>
        <v>246.2</v>
      </c>
      <c r="AY413" s="111">
        <f t="shared" si="380"/>
        <v>0</v>
      </c>
      <c r="AZ413" s="12"/>
      <c r="BA413" s="14">
        <f t="shared" si="387"/>
        <v>44.7</v>
      </c>
      <c r="BB413" s="112">
        <f t="shared" si="381"/>
        <v>0</v>
      </c>
      <c r="BC413" s="112">
        <f t="shared" si="382"/>
        <v>0</v>
      </c>
      <c r="BD413" s="12"/>
      <c r="BE413" s="111">
        <f t="shared" si="383"/>
        <v>0</v>
      </c>
      <c r="BF413" s="12"/>
    </row>
    <row r="414" spans="1:58">
      <c r="A414">
        <f t="shared" si="336"/>
        <v>6</v>
      </c>
      <c r="B414" s="106">
        <v>0.28541666666666698</v>
      </c>
      <c r="C414" s="6">
        <f t="shared" si="337"/>
        <v>6.8500000000000076</v>
      </c>
      <c r="D414" s="7">
        <f t="shared" si="384"/>
        <v>16</v>
      </c>
      <c r="E414" s="7">
        <f t="shared" si="385"/>
        <v>9</v>
      </c>
      <c r="F414" s="7">
        <f t="shared" si="386"/>
        <v>2022</v>
      </c>
      <c r="G414" s="12"/>
      <c r="H414" s="101">
        <f t="shared" si="338"/>
        <v>44.541053610007886</v>
      </c>
      <c r="I414" s="102">
        <f t="shared" si="339"/>
        <v>44.558203511248593</v>
      </c>
      <c r="J414" s="101">
        <f t="shared" si="340"/>
        <v>65.593825348883598</v>
      </c>
      <c r="K414" s="101">
        <f t="shared" si="341"/>
        <v>246.49176935495473</v>
      </c>
      <c r="L414" s="11">
        <f t="shared" si="342"/>
        <v>2459838.7854166669</v>
      </c>
      <c r="M414" s="108">
        <f t="shared" si="343"/>
        <v>0.22707146931326172</v>
      </c>
      <c r="N414" s="11">
        <f t="shared" si="344"/>
        <v>107.69172429572791</v>
      </c>
      <c r="O414" s="5">
        <f t="shared" si="345"/>
        <v>0.1681131998610681</v>
      </c>
      <c r="P414" s="11">
        <f t="shared" si="346"/>
        <v>17467.604334818763</v>
      </c>
      <c r="Q414" s="6">
        <f t="shared" si="347"/>
        <v>2.3249695123916854</v>
      </c>
      <c r="R414" s="13">
        <f t="shared" si="348"/>
        <v>4.3962234293575291</v>
      </c>
      <c r="S414" s="13">
        <f t="shared" si="349"/>
        <v>4.2814162691045956</v>
      </c>
      <c r="T414" s="13">
        <f t="shared" si="350"/>
        <v>0.25591649937013777</v>
      </c>
      <c r="U414" s="13">
        <f t="shared" si="351"/>
        <v>0.33908728986141312</v>
      </c>
      <c r="V414" s="13">
        <f t="shared" si="352"/>
        <v>-8.3069160388390539</v>
      </c>
      <c r="W414" s="8">
        <f t="shared" si="353"/>
        <v>397.35792768501852</v>
      </c>
      <c r="X414" s="13">
        <f t="shared" si="354"/>
        <v>1.140971722887292</v>
      </c>
      <c r="Y414" s="11">
        <f t="shared" si="355"/>
        <v>65.372864265211945</v>
      </c>
      <c r="Z414" s="13">
        <f t="shared" si="356"/>
        <v>3.179214463777047E-2</v>
      </c>
      <c r="AA414" s="13">
        <f t="shared" si="357"/>
        <v>0.41650079119499067</v>
      </c>
      <c r="AB414" s="13">
        <f t="shared" si="358"/>
        <v>0.90857949072135802</v>
      </c>
      <c r="AC414" s="13">
        <f t="shared" si="359"/>
        <v>3.1786789307267291E-2</v>
      </c>
      <c r="AD414" s="13">
        <f t="shared" si="360"/>
        <v>0.82098139364447642</v>
      </c>
      <c r="AE414" s="13">
        <f t="shared" si="361"/>
        <v>0.390533791397774</v>
      </c>
      <c r="AF414" s="13">
        <f t="shared" si="362"/>
        <v>0.92058859311664298</v>
      </c>
      <c r="AG414" s="11">
        <f t="shared" si="363"/>
        <v>22.987717535509024</v>
      </c>
      <c r="AH414" s="13">
        <f t="shared" si="364"/>
        <v>4.2066919831660146</v>
      </c>
      <c r="AI414" s="11">
        <f t="shared" si="365"/>
        <v>44.591344548237693</v>
      </c>
      <c r="AJ414" s="6">
        <f t="shared" si="366"/>
        <v>0.91896957333404217</v>
      </c>
      <c r="AK414" s="13">
        <f t="shared" si="367"/>
        <v>45.187359980959933</v>
      </c>
      <c r="AL414" s="6">
        <f t="shared" si="368"/>
        <v>0.64630637095204491</v>
      </c>
      <c r="AM414" s="6">
        <f t="shared" si="369"/>
        <v>44.541053610007886</v>
      </c>
      <c r="AN414" s="11">
        <f t="shared" si="370"/>
        <v>175.21417353862671</v>
      </c>
      <c r="AO414" s="6">
        <f t="shared" si="371"/>
        <v>173.40748356338511</v>
      </c>
      <c r="AP414" s="6">
        <f t="shared" si="372"/>
        <v>108.02519275955419</v>
      </c>
      <c r="AQ414" s="8">
        <f t="shared" si="373"/>
        <v>71.827646038611505</v>
      </c>
      <c r="AR414" s="109">
        <f t="shared" si="374"/>
        <v>0.70204548196336758</v>
      </c>
      <c r="AS414" s="109">
        <f t="shared" si="375"/>
        <v>0.305377987879214</v>
      </c>
      <c r="AT414" s="109">
        <f t="shared" si="376"/>
        <v>66.491769354954727</v>
      </c>
      <c r="AU414" s="10">
        <f t="shared" si="377"/>
        <v>397634.19099791086</v>
      </c>
      <c r="AV414" s="8">
        <f t="shared" si="378"/>
        <v>30.050995799290245</v>
      </c>
      <c r="AW414" s="12"/>
      <c r="AX414" s="110">
        <f t="shared" si="379"/>
        <v>246.5</v>
      </c>
      <c r="AY414" s="111">
        <f t="shared" si="380"/>
        <v>0</v>
      </c>
      <c r="AZ414" s="12"/>
      <c r="BA414" s="14">
        <f t="shared" si="387"/>
        <v>44.6</v>
      </c>
      <c r="BB414" s="112">
        <f t="shared" si="381"/>
        <v>0</v>
      </c>
      <c r="BC414" s="112">
        <f t="shared" si="382"/>
        <v>0</v>
      </c>
      <c r="BD414" s="12"/>
      <c r="BE414" s="111">
        <f t="shared" si="383"/>
        <v>0</v>
      </c>
      <c r="BF414" s="12"/>
    </row>
    <row r="415" spans="1:58">
      <c r="A415">
        <f t="shared" si="336"/>
        <v>6</v>
      </c>
      <c r="B415" s="106">
        <v>0.28611111111111098</v>
      </c>
      <c r="C415" s="6">
        <f t="shared" si="337"/>
        <v>6.8666666666666636</v>
      </c>
      <c r="D415" s="7">
        <f t="shared" si="384"/>
        <v>16</v>
      </c>
      <c r="E415" s="7">
        <f t="shared" si="385"/>
        <v>9</v>
      </c>
      <c r="F415" s="7">
        <f t="shared" si="386"/>
        <v>2022</v>
      </c>
      <c r="G415" s="12"/>
      <c r="H415" s="101">
        <f t="shared" si="338"/>
        <v>44.405898840073164</v>
      </c>
      <c r="I415" s="102">
        <f t="shared" si="339"/>
        <v>44.423129506644322</v>
      </c>
      <c r="J415" s="101">
        <f t="shared" si="340"/>
        <v>65.587370780691558</v>
      </c>
      <c r="K415" s="101">
        <f t="shared" si="341"/>
        <v>246.74404150673757</v>
      </c>
      <c r="L415" s="11">
        <f t="shared" si="342"/>
        <v>2459838.7861111113</v>
      </c>
      <c r="M415" s="108">
        <f t="shared" si="343"/>
        <v>0.22707148832611326</v>
      </c>
      <c r="N415" s="11">
        <f t="shared" si="344"/>
        <v>107.94240875821561</v>
      </c>
      <c r="O415" s="5">
        <f t="shared" si="345"/>
        <v>0.16813861729099244</v>
      </c>
      <c r="P415" s="11">
        <f t="shared" si="346"/>
        <v>17465.137295034005</v>
      </c>
      <c r="Q415" s="6">
        <f t="shared" si="347"/>
        <v>2.3251278645651889</v>
      </c>
      <c r="R415" s="13">
        <f t="shared" si="348"/>
        <v>4.3962353751692049</v>
      </c>
      <c r="S415" s="13">
        <f t="shared" si="349"/>
        <v>4.2815640251445846</v>
      </c>
      <c r="T415" s="13">
        <f t="shared" si="350"/>
        <v>0.2560768436101904</v>
      </c>
      <c r="U415" s="13">
        <f t="shared" si="351"/>
        <v>0.33923622222852201</v>
      </c>
      <c r="V415" s="13">
        <f t="shared" si="352"/>
        <v>-8.3070512066789792</v>
      </c>
      <c r="W415" s="8">
        <f t="shared" si="353"/>
        <v>397.31966628521923</v>
      </c>
      <c r="X415" s="13">
        <f t="shared" si="354"/>
        <v>1.1411194647631442</v>
      </c>
      <c r="Y415" s="11">
        <f t="shared" si="355"/>
        <v>65.38132925115562</v>
      </c>
      <c r="Z415" s="13">
        <f t="shared" si="356"/>
        <v>3.1804569639216851E-2</v>
      </c>
      <c r="AA415" s="13">
        <f t="shared" si="357"/>
        <v>0.41636638685191452</v>
      </c>
      <c r="AB415" s="13">
        <f t="shared" si="358"/>
        <v>0.90864065629307045</v>
      </c>
      <c r="AC415" s="13">
        <f t="shared" si="359"/>
        <v>3.1799208027562746E-2</v>
      </c>
      <c r="AD415" s="13">
        <f t="shared" si="360"/>
        <v>0.82103257391330831</v>
      </c>
      <c r="AE415" s="13">
        <f t="shared" si="361"/>
        <v>0.39056951298478226</v>
      </c>
      <c r="AF415" s="13">
        <f t="shared" si="362"/>
        <v>0.92057343842130812</v>
      </c>
      <c r="AG415" s="11">
        <f t="shared" si="363"/>
        <v>22.989940801183387</v>
      </c>
      <c r="AH415" s="13">
        <f t="shared" si="364"/>
        <v>4.2072854022171153</v>
      </c>
      <c r="AI415" s="11">
        <f t="shared" si="365"/>
        <v>44.833127724958878</v>
      </c>
      <c r="AJ415" s="6">
        <f t="shared" si="366"/>
        <v>0.918963257794292</v>
      </c>
      <c r="AK415" s="13">
        <f t="shared" si="367"/>
        <v>45.053716477804464</v>
      </c>
      <c r="AL415" s="6">
        <f t="shared" si="368"/>
        <v>0.64781763773130208</v>
      </c>
      <c r="AM415" s="6">
        <f t="shared" si="369"/>
        <v>44.405898840073164</v>
      </c>
      <c r="AN415" s="11">
        <f t="shared" si="370"/>
        <v>175.21485801592098</v>
      </c>
      <c r="AO415" s="6">
        <f t="shared" si="371"/>
        <v>173.40816055724042</v>
      </c>
      <c r="AP415" s="6">
        <f t="shared" si="372"/>
        <v>108.01740175422641</v>
      </c>
      <c r="AQ415" s="8">
        <f t="shared" si="373"/>
        <v>71.835430534054126</v>
      </c>
      <c r="AR415" s="109">
        <f t="shared" si="374"/>
        <v>0.70504435735647408</v>
      </c>
      <c r="AS415" s="109">
        <f t="shared" si="375"/>
        <v>0.30299782036674811</v>
      </c>
      <c r="AT415" s="109">
        <f t="shared" si="376"/>
        <v>66.744041506737574</v>
      </c>
      <c r="AU415" s="10">
        <f t="shared" si="377"/>
        <v>397636.97453305399</v>
      </c>
      <c r="AV415" s="8">
        <f t="shared" si="378"/>
        <v>30.050785447267824</v>
      </c>
      <c r="AW415" s="12"/>
      <c r="AX415" s="110">
        <f t="shared" si="379"/>
        <v>246.7</v>
      </c>
      <c r="AY415" s="111">
        <f t="shared" si="380"/>
        <v>0</v>
      </c>
      <c r="AZ415" s="12"/>
      <c r="BA415" s="14">
        <f t="shared" si="387"/>
        <v>44.4</v>
      </c>
      <c r="BB415" s="112">
        <f t="shared" si="381"/>
        <v>0</v>
      </c>
      <c r="BC415" s="112">
        <f t="shared" si="382"/>
        <v>0</v>
      </c>
      <c r="BD415" s="12"/>
      <c r="BE415" s="111">
        <f t="shared" si="383"/>
        <v>0</v>
      </c>
      <c r="BF415" s="12"/>
    </row>
    <row r="416" spans="1:58">
      <c r="A416">
        <f t="shared" si="336"/>
        <v>6</v>
      </c>
      <c r="B416" s="106">
        <v>0.28680555555555598</v>
      </c>
      <c r="C416" s="6">
        <f t="shared" si="337"/>
        <v>6.8833333333333435</v>
      </c>
      <c r="D416" s="7">
        <f t="shared" si="384"/>
        <v>16</v>
      </c>
      <c r="E416" s="7">
        <f t="shared" si="385"/>
        <v>9</v>
      </c>
      <c r="F416" s="7">
        <f t="shared" si="386"/>
        <v>2022</v>
      </c>
      <c r="G416" s="12"/>
      <c r="H416" s="101">
        <f t="shared" si="338"/>
        <v>44.270486363855049</v>
      </c>
      <c r="I416" s="102">
        <f t="shared" si="339"/>
        <v>44.287798334487427</v>
      </c>
      <c r="J416" s="101">
        <f t="shared" si="340"/>
        <v>65.580916022672682</v>
      </c>
      <c r="K416" s="101">
        <f t="shared" si="341"/>
        <v>246.99544284700613</v>
      </c>
      <c r="L416" s="11">
        <f t="shared" si="342"/>
        <v>2459838.7868055557</v>
      </c>
      <c r="M416" s="108">
        <f t="shared" si="343"/>
        <v>0.22707150733896483</v>
      </c>
      <c r="N416" s="11">
        <f t="shared" si="344"/>
        <v>108.1930932207033</v>
      </c>
      <c r="O416" s="5">
        <f t="shared" si="345"/>
        <v>0.16816403472097363</v>
      </c>
      <c r="P416" s="11">
        <f t="shared" si="346"/>
        <v>17462.669835256143</v>
      </c>
      <c r="Q416" s="6">
        <f t="shared" si="347"/>
        <v>2.3252862167394071</v>
      </c>
      <c r="R416" s="13">
        <f t="shared" si="348"/>
        <v>4.3962473209809252</v>
      </c>
      <c r="S416" s="13">
        <f t="shared" si="349"/>
        <v>4.2817117811845735</v>
      </c>
      <c r="T416" s="13">
        <f t="shared" si="350"/>
        <v>0.25623718785024302</v>
      </c>
      <c r="U416" s="13">
        <f t="shared" si="351"/>
        <v>0.33938515245913631</v>
      </c>
      <c r="V416" s="13">
        <f t="shared" si="352"/>
        <v>-8.3071863745189045</v>
      </c>
      <c r="W416" s="8">
        <f t="shared" si="353"/>
        <v>397.28139959018102</v>
      </c>
      <c r="X416" s="13">
        <f t="shared" si="354"/>
        <v>1.1412672046031691</v>
      </c>
      <c r="Y416" s="11">
        <f t="shared" si="355"/>
        <v>65.389794120454994</v>
      </c>
      <c r="Z416" s="13">
        <f t="shared" si="356"/>
        <v>3.1816993771376478E-2</v>
      </c>
      <c r="AA416" s="13">
        <f t="shared" si="357"/>
        <v>0.41623197532386563</v>
      </c>
      <c r="AB416" s="13">
        <f t="shared" si="358"/>
        <v>0.90870180102013609</v>
      </c>
      <c r="AC416" s="13">
        <f t="shared" si="359"/>
        <v>3.1811625874102231E-2</v>
      </c>
      <c r="AD416" s="13">
        <f t="shared" si="360"/>
        <v>0.82108373540464386</v>
      </c>
      <c r="AE416" s="13">
        <f t="shared" si="361"/>
        <v>0.39060522547957521</v>
      </c>
      <c r="AF416" s="13">
        <f t="shared" si="362"/>
        <v>0.92055828594828815</v>
      </c>
      <c r="AG416" s="11">
        <f t="shared" si="363"/>
        <v>22.992163537558167</v>
      </c>
      <c r="AH416" s="13">
        <f t="shared" si="364"/>
        <v>4.2078788321545018</v>
      </c>
      <c r="AI416" s="11">
        <f t="shared" si="365"/>
        <v>45.074910738385775</v>
      </c>
      <c r="AJ416" s="6">
        <f t="shared" si="366"/>
        <v>0.9189569434723559</v>
      </c>
      <c r="AK416" s="13">
        <f t="shared" si="367"/>
        <v>44.919814643764546</v>
      </c>
      <c r="AL416" s="6">
        <f t="shared" si="368"/>
        <v>0.64932827990949871</v>
      </c>
      <c r="AM416" s="6">
        <f t="shared" si="369"/>
        <v>44.270486363855049</v>
      </c>
      <c r="AN416" s="11">
        <f t="shared" si="370"/>
        <v>175.21554249321889</v>
      </c>
      <c r="AO416" s="6">
        <f t="shared" si="371"/>
        <v>173.40883755135195</v>
      </c>
      <c r="AP416" s="6">
        <f t="shared" si="372"/>
        <v>108.00961086979225</v>
      </c>
      <c r="AQ416" s="8">
        <f t="shared" si="373"/>
        <v>71.843214911426386</v>
      </c>
      <c r="AR416" s="109">
        <f t="shared" si="374"/>
        <v>0.7080306755642567</v>
      </c>
      <c r="AS416" s="109">
        <f t="shared" si="375"/>
        <v>0.30060765473918899</v>
      </c>
      <c r="AT416" s="109">
        <f t="shared" si="376"/>
        <v>66.995442847006132</v>
      </c>
      <c r="AU416" s="10">
        <f t="shared" si="377"/>
        <v>397639.75759789965</v>
      </c>
      <c r="AV416" s="8">
        <f t="shared" si="378"/>
        <v>30.050575133729854</v>
      </c>
      <c r="AW416" s="12"/>
      <c r="AX416" s="110">
        <f t="shared" si="379"/>
        <v>247</v>
      </c>
      <c r="AY416" s="111">
        <f t="shared" si="380"/>
        <v>0</v>
      </c>
      <c r="AZ416" s="12"/>
      <c r="BA416" s="14">
        <f t="shared" si="387"/>
        <v>44.3</v>
      </c>
      <c r="BB416" s="112">
        <f t="shared" si="381"/>
        <v>0</v>
      </c>
      <c r="BC416" s="112">
        <f t="shared" si="382"/>
        <v>0</v>
      </c>
      <c r="BD416" s="12"/>
      <c r="BE416" s="111">
        <f t="shared" si="383"/>
        <v>0</v>
      </c>
      <c r="BF416" s="12"/>
    </row>
    <row r="417" spans="1:58">
      <c r="A417">
        <f t="shared" si="336"/>
        <v>6</v>
      </c>
      <c r="B417" s="106">
        <v>0.28749999999999998</v>
      </c>
      <c r="C417" s="6">
        <f t="shared" si="337"/>
        <v>6.8999999999999995</v>
      </c>
      <c r="D417" s="7">
        <f t="shared" si="384"/>
        <v>16</v>
      </c>
      <c r="E417" s="7">
        <f t="shared" si="385"/>
        <v>9</v>
      </c>
      <c r="F417" s="7">
        <f t="shared" si="386"/>
        <v>2022</v>
      </c>
      <c r="G417" s="12"/>
      <c r="H417" s="101">
        <f t="shared" si="338"/>
        <v>44.134819760743028</v>
      </c>
      <c r="I417" s="102">
        <f t="shared" si="339"/>
        <v>44.15221357785893</v>
      </c>
      <c r="J417" s="101">
        <f t="shared" si="340"/>
        <v>65.574461074957242</v>
      </c>
      <c r="K417" s="101">
        <f t="shared" si="341"/>
        <v>247.24598057934918</v>
      </c>
      <c r="L417" s="11">
        <f t="shared" si="342"/>
        <v>2459838.7875000001</v>
      </c>
      <c r="M417" s="108">
        <f t="shared" si="343"/>
        <v>0.22707152635181638</v>
      </c>
      <c r="N417" s="11">
        <f t="shared" si="344"/>
        <v>108.443777683191</v>
      </c>
      <c r="O417" s="5">
        <f t="shared" si="345"/>
        <v>0.16818945215089798</v>
      </c>
      <c r="P417" s="11">
        <f t="shared" si="346"/>
        <v>17460.201955619505</v>
      </c>
      <c r="Q417" s="6">
        <f t="shared" si="347"/>
        <v>2.3254445689129106</v>
      </c>
      <c r="R417" s="13">
        <f t="shared" si="348"/>
        <v>4.396259266792601</v>
      </c>
      <c r="S417" s="13">
        <f t="shared" si="349"/>
        <v>4.2818595372242063</v>
      </c>
      <c r="T417" s="13">
        <f t="shared" si="350"/>
        <v>0.25639753208993848</v>
      </c>
      <c r="U417" s="13">
        <f t="shared" si="351"/>
        <v>0.33953408055349138</v>
      </c>
      <c r="V417" s="13">
        <f t="shared" si="352"/>
        <v>-8.3073215423584745</v>
      </c>
      <c r="W417" s="8">
        <f t="shared" si="353"/>
        <v>397.24312760092056</v>
      </c>
      <c r="X417" s="13">
        <f t="shared" si="354"/>
        <v>1.1414149424073043</v>
      </c>
      <c r="Y417" s="11">
        <f t="shared" si="355"/>
        <v>65.398258873106471</v>
      </c>
      <c r="Z417" s="13">
        <f t="shared" si="356"/>
        <v>3.1829417034023082E-2</v>
      </c>
      <c r="AA417" s="13">
        <f t="shared" si="357"/>
        <v>0.41609755661428277</v>
      </c>
      <c r="AB417" s="13">
        <f t="shared" si="358"/>
        <v>0.90876292490204391</v>
      </c>
      <c r="AC417" s="13">
        <f t="shared" si="359"/>
        <v>3.1824042846658691E-2</v>
      </c>
      <c r="AD417" s="13">
        <f t="shared" si="360"/>
        <v>0.82113487811810448</v>
      </c>
      <c r="AE417" s="13">
        <f t="shared" si="361"/>
        <v>0.39064092888174123</v>
      </c>
      <c r="AF417" s="13">
        <f t="shared" si="362"/>
        <v>0.92054313569892554</v>
      </c>
      <c r="AG417" s="11">
        <f t="shared" si="363"/>
        <v>22.994385744584967</v>
      </c>
      <c r="AH417" s="13">
        <f t="shared" si="364"/>
        <v>4.2084722729752988</v>
      </c>
      <c r="AI417" s="11">
        <f t="shared" si="365"/>
        <v>45.31669358856152</v>
      </c>
      <c r="AJ417" s="6">
        <f t="shared" si="366"/>
        <v>0.9189506303684053</v>
      </c>
      <c r="AK417" s="13">
        <f t="shared" si="367"/>
        <v>44.785657989883781</v>
      </c>
      <c r="AL417" s="6">
        <f t="shared" si="368"/>
        <v>0.65083822914075162</v>
      </c>
      <c r="AM417" s="6">
        <f t="shared" si="369"/>
        <v>44.134819760743028</v>
      </c>
      <c r="AN417" s="11">
        <f t="shared" si="370"/>
        <v>175.21622697051134</v>
      </c>
      <c r="AO417" s="6">
        <f t="shared" si="371"/>
        <v>173.40951454571061</v>
      </c>
      <c r="AP417" s="6">
        <f t="shared" si="372"/>
        <v>108.00182010624935</v>
      </c>
      <c r="AQ417" s="8">
        <f t="shared" si="373"/>
        <v>71.850999170730617</v>
      </c>
      <c r="AR417" s="109">
        <f t="shared" si="374"/>
        <v>0.71100438343354344</v>
      </c>
      <c r="AS417" s="109">
        <f t="shared" si="375"/>
        <v>0.29820753308323095</v>
      </c>
      <c r="AT417" s="109">
        <f t="shared" si="376"/>
        <v>67.24598057934918</v>
      </c>
      <c r="AU417" s="10">
        <f t="shared" si="377"/>
        <v>397642.54019234359</v>
      </c>
      <c r="AV417" s="8">
        <f t="shared" si="378"/>
        <v>30.050364858682645</v>
      </c>
      <c r="AW417" s="12"/>
      <c r="AX417" s="110">
        <f t="shared" si="379"/>
        <v>247.2</v>
      </c>
      <c r="AY417" s="111">
        <f t="shared" si="380"/>
        <v>0</v>
      </c>
      <c r="AZ417" s="12"/>
      <c r="BA417" s="14">
        <f t="shared" si="387"/>
        <v>44.2</v>
      </c>
      <c r="BB417" s="112">
        <f t="shared" si="381"/>
        <v>0</v>
      </c>
      <c r="BC417" s="112">
        <f t="shared" si="382"/>
        <v>0</v>
      </c>
      <c r="BD417" s="12"/>
      <c r="BE417" s="111">
        <f t="shared" si="383"/>
        <v>0</v>
      </c>
      <c r="BF417" s="12"/>
    </row>
    <row r="418" spans="1:58">
      <c r="A418">
        <f t="shared" si="336"/>
        <v>6</v>
      </c>
      <c r="B418" s="106">
        <v>0.28819444444444398</v>
      </c>
      <c r="C418" s="6">
        <f t="shared" si="337"/>
        <v>6.9166666666666554</v>
      </c>
      <c r="D418" s="7">
        <f t="shared" si="384"/>
        <v>16</v>
      </c>
      <c r="E418" s="7">
        <f t="shared" si="385"/>
        <v>9</v>
      </c>
      <c r="F418" s="7">
        <f t="shared" si="386"/>
        <v>2022</v>
      </c>
      <c r="G418" s="12"/>
      <c r="H418" s="101">
        <f t="shared" si="338"/>
        <v>43.998902580531357</v>
      </c>
      <c r="I418" s="102">
        <f t="shared" si="339"/>
        <v>44.016378790310384</v>
      </c>
      <c r="J418" s="101">
        <f t="shared" si="340"/>
        <v>65.568005937646987</v>
      </c>
      <c r="K418" s="101">
        <f t="shared" si="341"/>
        <v>247.49566187980946</v>
      </c>
      <c r="L418" s="11">
        <f t="shared" si="342"/>
        <v>2459838.7881944445</v>
      </c>
      <c r="M418" s="108">
        <f t="shared" si="343"/>
        <v>0.22707154536466792</v>
      </c>
      <c r="N418" s="11">
        <f t="shared" si="344"/>
        <v>108.69446214521304</v>
      </c>
      <c r="O418" s="5">
        <f t="shared" si="345"/>
        <v>0.16821486958082232</v>
      </c>
      <c r="P418" s="11">
        <f t="shared" si="346"/>
        <v>17457.733656220673</v>
      </c>
      <c r="Q418" s="6">
        <f t="shared" si="347"/>
        <v>2.3256029210864142</v>
      </c>
      <c r="R418" s="13">
        <f t="shared" si="348"/>
        <v>4.3962712126042991</v>
      </c>
      <c r="S418" s="13">
        <f t="shared" si="349"/>
        <v>4.2820072932641953</v>
      </c>
      <c r="T418" s="13">
        <f t="shared" si="350"/>
        <v>0.25655787632999116</v>
      </c>
      <c r="U418" s="13">
        <f t="shared" si="351"/>
        <v>0.33968300651271494</v>
      </c>
      <c r="V418" s="13">
        <f t="shared" si="352"/>
        <v>-8.3074567101983998</v>
      </c>
      <c r="W418" s="8">
        <f t="shared" si="353"/>
        <v>397.20485031817589</v>
      </c>
      <c r="X418" s="13">
        <f t="shared" si="354"/>
        <v>1.141562678176375</v>
      </c>
      <c r="Y418" s="11">
        <f t="shared" si="355"/>
        <v>65.406723509157331</v>
      </c>
      <c r="Z418" s="13">
        <f t="shared" si="356"/>
        <v>3.1841839427004574E-2</v>
      </c>
      <c r="AA418" s="13">
        <f t="shared" si="357"/>
        <v>0.41596313072579683</v>
      </c>
      <c r="AB418" s="13">
        <f t="shared" si="358"/>
        <v>0.90882402793865003</v>
      </c>
      <c r="AC418" s="13">
        <f t="shared" si="359"/>
        <v>3.1836458945079249E-2</v>
      </c>
      <c r="AD418" s="13">
        <f t="shared" si="360"/>
        <v>0.82118600205361914</v>
      </c>
      <c r="AE418" s="13">
        <f t="shared" si="361"/>
        <v>0.39067662319108282</v>
      </c>
      <c r="AF418" s="13">
        <f t="shared" si="362"/>
        <v>0.92052798767447197</v>
      </c>
      <c r="AG418" s="11">
        <f t="shared" si="363"/>
        <v>22.996607422228688</v>
      </c>
      <c r="AH418" s="13">
        <f t="shared" si="364"/>
        <v>4.2090657246801948</v>
      </c>
      <c r="AI418" s="11">
        <f t="shared" si="365"/>
        <v>45.558476275010115</v>
      </c>
      <c r="AJ418" s="6">
        <f t="shared" si="366"/>
        <v>0.91894431848253433</v>
      </c>
      <c r="AK418" s="13">
        <f t="shared" si="367"/>
        <v>44.651249998197258</v>
      </c>
      <c r="AL418" s="6">
        <f t="shared" si="368"/>
        <v>0.65234741766589865</v>
      </c>
      <c r="AM418" s="6">
        <f t="shared" si="369"/>
        <v>43.998902580531357</v>
      </c>
      <c r="AN418" s="11">
        <f t="shared" si="370"/>
        <v>175.21691144780561</v>
      </c>
      <c r="AO418" s="6">
        <f t="shared" si="371"/>
        <v>173.41019154032361</v>
      </c>
      <c r="AP418" s="6">
        <f t="shared" si="372"/>
        <v>107.99402946356089</v>
      </c>
      <c r="AQ418" s="8">
        <f t="shared" si="373"/>
        <v>71.858783312003609</v>
      </c>
      <c r="AR418" s="109">
        <f t="shared" si="374"/>
        <v>0.71396542802954865</v>
      </c>
      <c r="AS418" s="109">
        <f t="shared" si="375"/>
        <v>0.29579749766777158</v>
      </c>
      <c r="AT418" s="109">
        <f t="shared" si="376"/>
        <v>67.495661879809461</v>
      </c>
      <c r="AU418" s="10">
        <f t="shared" si="377"/>
        <v>397645.32231631537</v>
      </c>
      <c r="AV418" s="8">
        <f t="shared" si="378"/>
        <v>30.05015462212998</v>
      </c>
      <c r="AW418" s="12"/>
      <c r="AX418" s="110">
        <f t="shared" si="379"/>
        <v>247.5</v>
      </c>
      <c r="AY418" s="111">
        <f t="shared" si="380"/>
        <v>0</v>
      </c>
      <c r="AZ418" s="12"/>
      <c r="BA418" s="14">
        <f t="shared" si="387"/>
        <v>44</v>
      </c>
      <c r="BB418" s="112">
        <f t="shared" si="381"/>
        <v>0</v>
      </c>
      <c r="BC418" s="112">
        <f t="shared" si="382"/>
        <v>0</v>
      </c>
      <c r="BD418" s="12"/>
      <c r="BE418" s="111">
        <f t="shared" si="383"/>
        <v>0</v>
      </c>
      <c r="BF418" s="12"/>
    </row>
    <row r="419" spans="1:58">
      <c r="A419">
        <f t="shared" si="336"/>
        <v>6</v>
      </c>
      <c r="B419" s="106">
        <v>0.28888888888888897</v>
      </c>
      <c r="C419" s="6">
        <f t="shared" si="337"/>
        <v>6.9333333333333353</v>
      </c>
      <c r="D419" s="7">
        <f t="shared" si="384"/>
        <v>16</v>
      </c>
      <c r="E419" s="7">
        <f t="shared" si="385"/>
        <v>9</v>
      </c>
      <c r="F419" s="7">
        <f t="shared" si="386"/>
        <v>2022</v>
      </c>
      <c r="G419" s="12"/>
      <c r="H419" s="101">
        <f t="shared" si="338"/>
        <v>43.862738342583008</v>
      </c>
      <c r="I419" s="102">
        <f t="shared" si="339"/>
        <v>43.880297495029254</v>
      </c>
      <c r="J419" s="101">
        <f t="shared" si="340"/>
        <v>65.561550610838722</v>
      </c>
      <c r="K419" s="101">
        <f t="shared" si="341"/>
        <v>247.74449389820319</v>
      </c>
      <c r="L419" s="11">
        <f t="shared" si="342"/>
        <v>2459838.7888888889</v>
      </c>
      <c r="M419" s="108">
        <f t="shared" si="343"/>
        <v>0.22707156437751949</v>
      </c>
      <c r="N419" s="11">
        <f t="shared" si="344"/>
        <v>108.94514660770074</v>
      </c>
      <c r="O419" s="5">
        <f t="shared" si="345"/>
        <v>0.16824028701080351</v>
      </c>
      <c r="P419" s="11">
        <f t="shared" si="346"/>
        <v>17455.264937158252</v>
      </c>
      <c r="Q419" s="6">
        <f t="shared" si="347"/>
        <v>2.3257612732602748</v>
      </c>
      <c r="R419" s="13">
        <f t="shared" si="348"/>
        <v>4.3962831584159971</v>
      </c>
      <c r="S419" s="13">
        <f t="shared" si="349"/>
        <v>4.2821550493041842</v>
      </c>
      <c r="T419" s="13">
        <f t="shared" si="350"/>
        <v>0.25671822057004379</v>
      </c>
      <c r="U419" s="13">
        <f t="shared" si="351"/>
        <v>0.33983193033686909</v>
      </c>
      <c r="V419" s="13">
        <f t="shared" si="352"/>
        <v>-8.3075918780383251</v>
      </c>
      <c r="W419" s="8">
        <f t="shared" si="353"/>
        <v>397.16656774300958</v>
      </c>
      <c r="X419" s="13">
        <f t="shared" si="354"/>
        <v>1.1417104119112162</v>
      </c>
      <c r="Y419" s="11">
        <f t="shared" si="355"/>
        <v>65.415188028655436</v>
      </c>
      <c r="Z419" s="13">
        <f t="shared" si="356"/>
        <v>3.1854260950080253E-2</v>
      </c>
      <c r="AA419" s="13">
        <f t="shared" si="357"/>
        <v>0.41582869766103076</v>
      </c>
      <c r="AB419" s="13">
        <f t="shared" si="358"/>
        <v>0.90888511012981754</v>
      </c>
      <c r="AC419" s="13">
        <f t="shared" si="359"/>
        <v>3.1848874169122424E-2</v>
      </c>
      <c r="AD419" s="13">
        <f t="shared" si="360"/>
        <v>0.82123710721115817</v>
      </c>
      <c r="AE419" s="13">
        <f t="shared" si="361"/>
        <v>0.39071230840732385</v>
      </c>
      <c r="AF419" s="13">
        <f t="shared" si="362"/>
        <v>0.92051284187621207</v>
      </c>
      <c r="AG419" s="11">
        <f t="shared" si="363"/>
        <v>22.998828570449358</v>
      </c>
      <c r="AH419" s="13">
        <f t="shared" si="364"/>
        <v>4.2096591872699829</v>
      </c>
      <c r="AI419" s="11">
        <f t="shared" si="365"/>
        <v>45.800258798650994</v>
      </c>
      <c r="AJ419" s="6">
        <f t="shared" si="366"/>
        <v>0.91893800781485913</v>
      </c>
      <c r="AK419" s="13">
        <f t="shared" si="367"/>
        <v>44.516594120904848</v>
      </c>
      <c r="AL419" s="6">
        <f t="shared" si="368"/>
        <v>0.65385577832184283</v>
      </c>
      <c r="AM419" s="6">
        <f t="shared" si="369"/>
        <v>43.862738342583008</v>
      </c>
      <c r="AN419" s="11">
        <f t="shared" si="370"/>
        <v>175.21759592510352</v>
      </c>
      <c r="AO419" s="6">
        <f t="shared" si="371"/>
        <v>173.41086853519289</v>
      </c>
      <c r="AP419" s="6">
        <f t="shared" si="372"/>
        <v>107.98623894168414</v>
      </c>
      <c r="AQ419" s="8">
        <f t="shared" si="373"/>
        <v>71.866567335288053</v>
      </c>
      <c r="AR419" s="109">
        <f t="shared" si="374"/>
        <v>0.71691375666024659</v>
      </c>
      <c r="AS419" s="109">
        <f t="shared" si="375"/>
        <v>0.29337759092451354</v>
      </c>
      <c r="AT419" s="109">
        <f t="shared" si="376"/>
        <v>67.744493898203189</v>
      </c>
      <c r="AU419" s="10">
        <f t="shared" si="377"/>
        <v>397648.10396973474</v>
      </c>
      <c r="AV419" s="8">
        <f t="shared" si="378"/>
        <v>30.049944424076354</v>
      </c>
      <c r="AW419" s="12"/>
      <c r="AX419" s="110">
        <f t="shared" si="379"/>
        <v>247.7</v>
      </c>
      <c r="AY419" s="111">
        <f t="shared" si="380"/>
        <v>0</v>
      </c>
      <c r="AZ419" s="12"/>
      <c r="BA419" s="14">
        <f t="shared" si="387"/>
        <v>43.9</v>
      </c>
      <c r="BB419" s="112">
        <f t="shared" si="381"/>
        <v>0</v>
      </c>
      <c r="BC419" s="112">
        <f t="shared" si="382"/>
        <v>0</v>
      </c>
      <c r="BD419" s="12"/>
      <c r="BE419" s="111">
        <f t="shared" si="383"/>
        <v>0</v>
      </c>
      <c r="BF419" s="12"/>
    </row>
    <row r="420" spans="1:58">
      <c r="A420">
        <f t="shared" si="336"/>
        <v>6</v>
      </c>
      <c r="B420" s="106">
        <v>0.28958333333333303</v>
      </c>
      <c r="C420" s="6">
        <f t="shared" si="337"/>
        <v>6.9499999999999922</v>
      </c>
      <c r="D420" s="7">
        <f t="shared" si="384"/>
        <v>16</v>
      </c>
      <c r="E420" s="7">
        <f t="shared" si="385"/>
        <v>9</v>
      </c>
      <c r="F420" s="7">
        <f t="shared" si="386"/>
        <v>2022</v>
      </c>
      <c r="G420" s="12"/>
      <c r="H420" s="101">
        <f t="shared" si="338"/>
        <v>43.726330537651741</v>
      </c>
      <c r="I420" s="102">
        <f t="shared" si="339"/>
        <v>43.743973186660831</v>
      </c>
      <c r="J420" s="101">
        <f t="shared" si="340"/>
        <v>65.555095094669156</v>
      </c>
      <c r="K420" s="101">
        <f t="shared" si="341"/>
        <v>247.99248375472109</v>
      </c>
      <c r="L420" s="11">
        <f t="shared" si="342"/>
        <v>2459838.7895833333</v>
      </c>
      <c r="M420" s="108">
        <f t="shared" si="343"/>
        <v>0.22707158339037103</v>
      </c>
      <c r="N420" s="11">
        <f t="shared" si="344"/>
        <v>109.19583107018843</v>
      </c>
      <c r="O420" s="5">
        <f t="shared" si="345"/>
        <v>0.16826570444072786</v>
      </c>
      <c r="P420" s="11">
        <f t="shared" si="346"/>
        <v>17452.795798544928</v>
      </c>
      <c r="Q420" s="6">
        <f t="shared" si="347"/>
        <v>2.3259196254341359</v>
      </c>
      <c r="R420" s="13">
        <f t="shared" si="348"/>
        <v>4.3962951042276952</v>
      </c>
      <c r="S420" s="13">
        <f t="shared" si="349"/>
        <v>4.282302805343817</v>
      </c>
      <c r="T420" s="13">
        <f t="shared" si="350"/>
        <v>0.25687856481009641</v>
      </c>
      <c r="U420" s="13">
        <f t="shared" si="351"/>
        <v>0.3399808520264429</v>
      </c>
      <c r="V420" s="13">
        <f t="shared" si="352"/>
        <v>-8.3077270458775381</v>
      </c>
      <c r="W420" s="8">
        <f t="shared" si="353"/>
        <v>397.12827987657573</v>
      </c>
      <c r="X420" s="13">
        <f t="shared" si="354"/>
        <v>1.1418581436116602</v>
      </c>
      <c r="Y420" s="11">
        <f t="shared" si="355"/>
        <v>65.423652431591165</v>
      </c>
      <c r="Z420" s="13">
        <f t="shared" si="356"/>
        <v>3.1866681603046058E-2</v>
      </c>
      <c r="AA420" s="13">
        <f t="shared" si="357"/>
        <v>0.41569425742351834</v>
      </c>
      <c r="AB420" s="13">
        <f t="shared" si="358"/>
        <v>0.9089461714749919</v>
      </c>
      <c r="AC420" s="13">
        <f t="shared" si="359"/>
        <v>3.1861288518583386E-2</v>
      </c>
      <c r="AD420" s="13">
        <f t="shared" si="360"/>
        <v>0.82128819359029426</v>
      </c>
      <c r="AE420" s="13">
        <f t="shared" si="361"/>
        <v>0.39074798453005605</v>
      </c>
      <c r="AF420" s="13">
        <f t="shared" si="362"/>
        <v>0.92049769830548689</v>
      </c>
      <c r="AG420" s="11">
        <f t="shared" si="363"/>
        <v>23.00104918919876</v>
      </c>
      <c r="AH420" s="13">
        <f t="shared" si="364"/>
        <v>4.2102526607413377</v>
      </c>
      <c r="AI420" s="11">
        <f t="shared" si="365"/>
        <v>46.042041159068368</v>
      </c>
      <c r="AJ420" s="6">
        <f t="shared" si="366"/>
        <v>0.91893169836551691</v>
      </c>
      <c r="AK420" s="13">
        <f t="shared" si="367"/>
        <v>44.381693782172952</v>
      </c>
      <c r="AL420" s="6">
        <f t="shared" si="368"/>
        <v>0.65536324452121242</v>
      </c>
      <c r="AM420" s="6">
        <f t="shared" si="369"/>
        <v>43.726330537651741</v>
      </c>
      <c r="AN420" s="11">
        <f t="shared" si="370"/>
        <v>175.2182804023978</v>
      </c>
      <c r="AO420" s="6">
        <f t="shared" si="371"/>
        <v>173.41154553031112</v>
      </c>
      <c r="AP420" s="6">
        <f t="shared" si="372"/>
        <v>107.9784485406245</v>
      </c>
      <c r="AQ420" s="8">
        <f t="shared" si="373"/>
        <v>71.874351240578534</v>
      </c>
      <c r="AR420" s="109">
        <f t="shared" si="374"/>
        <v>0.71984931684385944</v>
      </c>
      <c r="AS420" s="109">
        <f t="shared" si="375"/>
        <v>0.29094785547414692</v>
      </c>
      <c r="AT420" s="109">
        <f t="shared" si="376"/>
        <v>67.992483754721093</v>
      </c>
      <c r="AU420" s="10">
        <f t="shared" si="377"/>
        <v>397650.88515251217</v>
      </c>
      <c r="AV420" s="8">
        <f t="shared" si="378"/>
        <v>30.049734264526986</v>
      </c>
      <c r="AW420" s="12"/>
      <c r="AX420" s="110">
        <f t="shared" si="379"/>
        <v>248</v>
      </c>
      <c r="AY420" s="111">
        <f t="shared" si="380"/>
        <v>0</v>
      </c>
      <c r="AZ420" s="12"/>
      <c r="BA420" s="14">
        <f t="shared" si="387"/>
        <v>43.7</v>
      </c>
      <c r="BB420" s="112">
        <f t="shared" si="381"/>
        <v>0</v>
      </c>
      <c r="BC420" s="112">
        <f t="shared" si="382"/>
        <v>0</v>
      </c>
      <c r="BD420" s="12"/>
      <c r="BE420" s="111">
        <f t="shared" si="383"/>
        <v>0</v>
      </c>
      <c r="BF420" s="12"/>
    </row>
    <row r="421" spans="1:58">
      <c r="A421">
        <f t="shared" si="336"/>
        <v>6</v>
      </c>
      <c r="B421" s="106">
        <v>0.29027777777777802</v>
      </c>
      <c r="C421" s="6">
        <f t="shared" si="337"/>
        <v>6.9666666666666721</v>
      </c>
      <c r="D421" s="7">
        <f t="shared" si="384"/>
        <v>16</v>
      </c>
      <c r="E421" s="7">
        <f t="shared" si="385"/>
        <v>9</v>
      </c>
      <c r="F421" s="7">
        <f t="shared" si="386"/>
        <v>2022</v>
      </c>
      <c r="G421" s="12"/>
      <c r="H421" s="101">
        <f t="shared" si="338"/>
        <v>43.589682627195067</v>
      </c>
      <c r="I421" s="102">
        <f t="shared" si="339"/>
        <v>43.607409330622588</v>
      </c>
      <c r="J421" s="101">
        <f t="shared" si="340"/>
        <v>65.54863938921811</v>
      </c>
      <c r="K421" s="101">
        <f t="shared" si="341"/>
        <v>248.23963854113737</v>
      </c>
      <c r="L421" s="11">
        <f t="shared" si="342"/>
        <v>2459838.7902777777</v>
      </c>
      <c r="M421" s="108">
        <f t="shared" si="343"/>
        <v>0.22707160240322261</v>
      </c>
      <c r="N421" s="11">
        <f t="shared" si="344"/>
        <v>109.44651553267613</v>
      </c>
      <c r="O421" s="5">
        <f t="shared" si="345"/>
        <v>0.16829112187070905</v>
      </c>
      <c r="P421" s="11">
        <f t="shared" si="346"/>
        <v>17450.326240492075</v>
      </c>
      <c r="Q421" s="6">
        <f t="shared" si="347"/>
        <v>2.3260779776079965</v>
      </c>
      <c r="R421" s="13">
        <f t="shared" si="348"/>
        <v>4.3963070500393933</v>
      </c>
      <c r="S421" s="13">
        <f t="shared" si="349"/>
        <v>4.282450561383806</v>
      </c>
      <c r="T421" s="13">
        <f t="shared" si="350"/>
        <v>0.25703890905014903</v>
      </c>
      <c r="U421" s="13">
        <f t="shared" si="351"/>
        <v>0.34012977158191893</v>
      </c>
      <c r="V421" s="13">
        <f t="shared" si="352"/>
        <v>-8.3078622137174634</v>
      </c>
      <c r="W421" s="8">
        <f t="shared" si="353"/>
        <v>397.08998671937331</v>
      </c>
      <c r="X421" s="13">
        <f t="shared" si="354"/>
        <v>1.1420058732789611</v>
      </c>
      <c r="Y421" s="11">
        <f t="shared" si="355"/>
        <v>65.432116718036383</v>
      </c>
      <c r="Z421" s="13">
        <f t="shared" si="356"/>
        <v>3.1879101385694227E-2</v>
      </c>
      <c r="AA421" s="13">
        <f t="shared" si="357"/>
        <v>0.41555981001550052</v>
      </c>
      <c r="AB421" s="13">
        <f t="shared" si="358"/>
        <v>0.90900721197420997</v>
      </c>
      <c r="AC421" s="13">
        <f t="shared" si="359"/>
        <v>3.1873701993253588E-2</v>
      </c>
      <c r="AD421" s="13">
        <f t="shared" si="360"/>
        <v>0.82133926119114442</v>
      </c>
      <c r="AE421" s="13">
        <f t="shared" si="361"/>
        <v>0.39078365155910261</v>
      </c>
      <c r="AF421" s="13">
        <f t="shared" si="362"/>
        <v>0.92048255696353853</v>
      </c>
      <c r="AG421" s="11">
        <f t="shared" si="363"/>
        <v>23.003269278443099</v>
      </c>
      <c r="AH421" s="13">
        <f t="shared" si="364"/>
        <v>4.2108461450967347</v>
      </c>
      <c r="AI421" s="11">
        <f t="shared" si="365"/>
        <v>46.283823356225113</v>
      </c>
      <c r="AJ421" s="6">
        <f t="shared" si="366"/>
        <v>0.91892539013462504</v>
      </c>
      <c r="AK421" s="13">
        <f t="shared" si="367"/>
        <v>44.246552377455004</v>
      </c>
      <c r="AL421" s="6">
        <f t="shared" si="368"/>
        <v>0.65686975025993932</v>
      </c>
      <c r="AM421" s="6">
        <f t="shared" si="369"/>
        <v>43.589682627195067</v>
      </c>
      <c r="AN421" s="11">
        <f t="shared" si="370"/>
        <v>175.21896487969389</v>
      </c>
      <c r="AO421" s="6">
        <f t="shared" si="371"/>
        <v>173.41222252568366</v>
      </c>
      <c r="AP421" s="6">
        <f t="shared" si="372"/>
        <v>107.97065826031874</v>
      </c>
      <c r="AQ421" s="8">
        <f t="shared" si="373"/>
        <v>71.882135027938219</v>
      </c>
      <c r="AR421" s="109">
        <f t="shared" si="374"/>
        <v>0.72277205633081565</v>
      </c>
      <c r="AS421" s="109">
        <f t="shared" si="375"/>
        <v>0.28850833410844678</v>
      </c>
      <c r="AT421" s="109">
        <f t="shared" si="376"/>
        <v>68.239638541137367</v>
      </c>
      <c r="AU421" s="10">
        <f t="shared" si="377"/>
        <v>397653.66586456739</v>
      </c>
      <c r="AV421" s="8">
        <f t="shared" si="378"/>
        <v>30.04952414348638</v>
      </c>
      <c r="AW421" s="12"/>
      <c r="AX421" s="110">
        <f t="shared" si="379"/>
        <v>248.2</v>
      </c>
      <c r="AY421" s="111">
        <f t="shared" si="380"/>
        <v>0</v>
      </c>
      <c r="AZ421" s="12"/>
      <c r="BA421" s="14">
        <f t="shared" si="387"/>
        <v>43.6</v>
      </c>
      <c r="BB421" s="112">
        <f t="shared" si="381"/>
        <v>0</v>
      </c>
      <c r="BC421" s="112">
        <f t="shared" si="382"/>
        <v>0</v>
      </c>
      <c r="BD421" s="12"/>
      <c r="BE421" s="111">
        <f t="shared" si="383"/>
        <v>0</v>
      </c>
      <c r="BF421" s="12"/>
    </row>
    <row r="422" spans="1:58">
      <c r="A422">
        <f t="shared" si="336"/>
        <v>6</v>
      </c>
      <c r="B422" s="106">
        <v>0.29097222222222202</v>
      </c>
      <c r="C422" s="6">
        <f t="shared" si="337"/>
        <v>6.983333333333329</v>
      </c>
      <c r="D422" s="7">
        <f t="shared" si="384"/>
        <v>16</v>
      </c>
      <c r="E422" s="7">
        <f t="shared" si="385"/>
        <v>9</v>
      </c>
      <c r="F422" s="7">
        <f t="shared" si="386"/>
        <v>2022</v>
      </c>
      <c r="G422" s="12"/>
      <c r="H422" s="101">
        <f t="shared" si="338"/>
        <v>43.452798043785975</v>
      </c>
      <c r="I422" s="102">
        <f t="shared" si="339"/>
        <v>43.470609363516651</v>
      </c>
      <c r="J422" s="101">
        <f t="shared" si="340"/>
        <v>65.542183494623856</v>
      </c>
      <c r="K422" s="101">
        <f t="shared" si="341"/>
        <v>248.48596531994031</v>
      </c>
      <c r="L422" s="11">
        <f t="shared" si="342"/>
        <v>2459838.7909722221</v>
      </c>
      <c r="M422" s="108">
        <f t="shared" si="343"/>
        <v>0.22707162141607415</v>
      </c>
      <c r="N422" s="11">
        <f t="shared" si="344"/>
        <v>109.69719999516383</v>
      </c>
      <c r="O422" s="5">
        <f t="shared" si="345"/>
        <v>0.16831653930063339</v>
      </c>
      <c r="P422" s="11">
        <f t="shared" si="346"/>
        <v>17447.856263112633</v>
      </c>
      <c r="Q422" s="6">
        <f t="shared" si="347"/>
        <v>2.3262363297815001</v>
      </c>
      <c r="R422" s="13">
        <f t="shared" si="348"/>
        <v>4.3963189958510913</v>
      </c>
      <c r="S422" s="13">
        <f t="shared" si="349"/>
        <v>4.2825983174237949</v>
      </c>
      <c r="T422" s="13">
        <f t="shared" si="350"/>
        <v>0.2571992532898445</v>
      </c>
      <c r="U422" s="13">
        <f t="shared" si="351"/>
        <v>0.34027868900342895</v>
      </c>
      <c r="V422" s="13">
        <f t="shared" si="352"/>
        <v>-8.3079973815577457</v>
      </c>
      <c r="W422" s="8">
        <f t="shared" si="353"/>
        <v>397.05168827244648</v>
      </c>
      <c r="X422" s="13">
        <f t="shared" si="354"/>
        <v>1.1421536009129523</v>
      </c>
      <c r="Y422" s="11">
        <f t="shared" si="355"/>
        <v>65.440580887981525</v>
      </c>
      <c r="Z422" s="13">
        <f t="shared" si="356"/>
        <v>3.189152029778998E-2</v>
      </c>
      <c r="AA422" s="13">
        <f t="shared" si="357"/>
        <v>0.41542535544051018</v>
      </c>
      <c r="AB422" s="13">
        <f t="shared" si="358"/>
        <v>0.9090682316269193</v>
      </c>
      <c r="AC422" s="13">
        <f t="shared" si="359"/>
        <v>3.1886114592897495E-2</v>
      </c>
      <c r="AD422" s="13">
        <f t="shared" si="360"/>
        <v>0.8213903100132951</v>
      </c>
      <c r="AE422" s="13">
        <f t="shared" si="361"/>
        <v>0.39081930949402771</v>
      </c>
      <c r="AF422" s="13">
        <f t="shared" si="362"/>
        <v>0.92046741785171915</v>
      </c>
      <c r="AG422" s="11">
        <f t="shared" si="363"/>
        <v>23.005488838132454</v>
      </c>
      <c r="AH422" s="13">
        <f t="shared" si="364"/>
        <v>4.2114396403328715</v>
      </c>
      <c r="AI422" s="11">
        <f t="shared" si="365"/>
        <v>46.525605390170753</v>
      </c>
      <c r="AJ422" s="6">
        <f t="shared" si="366"/>
        <v>0.9189190831223204</v>
      </c>
      <c r="AK422" s="13">
        <f t="shared" si="367"/>
        <v>44.111173273898601</v>
      </c>
      <c r="AL422" s="6">
        <f t="shared" si="368"/>
        <v>0.65837523011262233</v>
      </c>
      <c r="AM422" s="6">
        <f t="shared" si="369"/>
        <v>43.452798043785975</v>
      </c>
      <c r="AN422" s="11">
        <f t="shared" si="370"/>
        <v>175.21964935698634</v>
      </c>
      <c r="AO422" s="6">
        <f t="shared" si="371"/>
        <v>173.41289952130521</v>
      </c>
      <c r="AP422" s="6">
        <f t="shared" si="372"/>
        <v>107.96286810077426</v>
      </c>
      <c r="AQ422" s="8">
        <f t="shared" si="373"/>
        <v>71.889918697359747</v>
      </c>
      <c r="AR422" s="109">
        <f t="shared" si="374"/>
        <v>0.72568192310107305</v>
      </c>
      <c r="AS422" s="109">
        <f t="shared" si="375"/>
        <v>0.28605906979274753</v>
      </c>
      <c r="AT422" s="109">
        <f t="shared" si="376"/>
        <v>68.485965319940306</v>
      </c>
      <c r="AU422" s="10">
        <f t="shared" si="377"/>
        <v>397656.44610581076</v>
      </c>
      <c r="AV422" s="8">
        <f t="shared" si="378"/>
        <v>30.049314060959773</v>
      </c>
      <c r="AW422" s="12"/>
      <c r="AX422" s="110">
        <f t="shared" si="379"/>
        <v>248.5</v>
      </c>
      <c r="AY422" s="111">
        <f t="shared" si="380"/>
        <v>0</v>
      </c>
      <c r="AZ422" s="12"/>
      <c r="BA422" s="14">
        <f t="shared" si="387"/>
        <v>43.5</v>
      </c>
      <c r="BB422" s="112">
        <f t="shared" si="381"/>
        <v>0</v>
      </c>
      <c r="BC422" s="112">
        <f t="shared" si="382"/>
        <v>0</v>
      </c>
      <c r="BD422" s="12"/>
      <c r="BE422" s="111">
        <f t="shared" si="383"/>
        <v>0</v>
      </c>
      <c r="BF422" s="12"/>
    </row>
    <row r="423" spans="1:58">
      <c r="A423">
        <f t="shared" si="336"/>
        <v>7</v>
      </c>
      <c r="B423" s="106">
        <v>0.29166666666666702</v>
      </c>
      <c r="C423" s="6">
        <f t="shared" si="337"/>
        <v>7.0000000000000089</v>
      </c>
      <c r="D423" s="7">
        <f t="shared" si="384"/>
        <v>16</v>
      </c>
      <c r="E423" s="7">
        <f t="shared" si="385"/>
        <v>9</v>
      </c>
      <c r="F423" s="7">
        <f t="shared" si="386"/>
        <v>2022</v>
      </c>
      <c r="G423" s="12"/>
      <c r="H423" s="101">
        <f t="shared" si="338"/>
        <v>43.315680191758887</v>
      </c>
      <c r="I423" s="102">
        <f t="shared" si="339"/>
        <v>43.333576693776372</v>
      </c>
      <c r="J423" s="101">
        <f t="shared" si="340"/>
        <v>65.535727410990447</v>
      </c>
      <c r="K423" s="101">
        <f t="shared" si="341"/>
        <v>248.73147112322687</v>
      </c>
      <c r="L423" s="11">
        <f t="shared" si="342"/>
        <v>2459838.7916666665</v>
      </c>
      <c r="M423" s="108">
        <f t="shared" si="343"/>
        <v>0.22707164042892572</v>
      </c>
      <c r="N423" s="11">
        <f t="shared" si="344"/>
        <v>109.94788445718586</v>
      </c>
      <c r="O423" s="5">
        <f t="shared" si="345"/>
        <v>0.16834195673055774</v>
      </c>
      <c r="P423" s="11">
        <f t="shared" si="346"/>
        <v>17445.385866499291</v>
      </c>
      <c r="Q423" s="6">
        <f t="shared" si="347"/>
        <v>2.3263946819553611</v>
      </c>
      <c r="R423" s="13">
        <f t="shared" si="348"/>
        <v>4.3963309416627903</v>
      </c>
      <c r="S423" s="13">
        <f t="shared" si="349"/>
        <v>4.2827460734637848</v>
      </c>
      <c r="T423" s="13">
        <f t="shared" si="350"/>
        <v>0.25735959752989712</v>
      </c>
      <c r="U423" s="13">
        <f t="shared" si="351"/>
        <v>0.34042760429208174</v>
      </c>
      <c r="V423" s="13">
        <f t="shared" si="352"/>
        <v>-8.3081325493976728</v>
      </c>
      <c r="W423" s="8">
        <f t="shared" si="353"/>
        <v>397.0133845369748</v>
      </c>
      <c r="X423" s="13">
        <f t="shared" si="354"/>
        <v>1.1423013265144402</v>
      </c>
      <c r="Y423" s="11">
        <f t="shared" si="355"/>
        <v>65.44904494147282</v>
      </c>
      <c r="Z423" s="13">
        <f t="shared" si="356"/>
        <v>3.1903938339181898E-2</v>
      </c>
      <c r="AA423" s="13">
        <f t="shared" si="357"/>
        <v>0.41529089370119426</v>
      </c>
      <c r="AB423" s="13">
        <f t="shared" si="358"/>
        <v>0.90912923043296978</v>
      </c>
      <c r="AC423" s="13">
        <f t="shared" si="359"/>
        <v>3.1898526317362876E-2</v>
      </c>
      <c r="AD423" s="13">
        <f t="shared" si="360"/>
        <v>0.82144134005666924</v>
      </c>
      <c r="AE423" s="13">
        <f t="shared" si="361"/>
        <v>0.39085495833463207</v>
      </c>
      <c r="AF423" s="13">
        <f t="shared" si="362"/>
        <v>0.92045228097128051</v>
      </c>
      <c r="AG423" s="11">
        <f t="shared" si="363"/>
        <v>23.007707868231606</v>
      </c>
      <c r="AH423" s="13">
        <f t="shared" si="364"/>
        <v>4.2120331464503522</v>
      </c>
      <c r="AI423" s="11">
        <f t="shared" si="365"/>
        <v>46.767387260430581</v>
      </c>
      <c r="AJ423" s="6">
        <f t="shared" si="366"/>
        <v>0.91891277732870413</v>
      </c>
      <c r="AK423" s="13">
        <f t="shared" si="367"/>
        <v>43.975559810984151</v>
      </c>
      <c r="AL423" s="6">
        <f t="shared" si="368"/>
        <v>0.65987961922526461</v>
      </c>
      <c r="AM423" s="6">
        <f t="shared" si="369"/>
        <v>43.315680191758887</v>
      </c>
      <c r="AN423" s="11">
        <f t="shared" si="370"/>
        <v>175.22033383428425</v>
      </c>
      <c r="AO423" s="6">
        <f t="shared" si="371"/>
        <v>173.41357651718479</v>
      </c>
      <c r="AP423" s="6">
        <f t="shared" si="372"/>
        <v>107.95507806195702</v>
      </c>
      <c r="AQ423" s="8">
        <f t="shared" si="373"/>
        <v>71.897702248877067</v>
      </c>
      <c r="AR423" s="109">
        <f t="shared" si="374"/>
        <v>0.72857886535771743</v>
      </c>
      <c r="AS423" s="109">
        <f t="shared" si="375"/>
        <v>0.28360010567092669</v>
      </c>
      <c r="AT423" s="109">
        <f t="shared" si="376"/>
        <v>68.731471123226868</v>
      </c>
      <c r="AU423" s="10">
        <f t="shared" si="377"/>
        <v>397659.2258761687</v>
      </c>
      <c r="AV423" s="8">
        <f t="shared" si="378"/>
        <v>30.049104016951155</v>
      </c>
      <c r="AW423" s="12"/>
      <c r="AX423" s="110">
        <f t="shared" si="379"/>
        <v>248.7</v>
      </c>
      <c r="AY423" s="111">
        <f t="shared" si="380"/>
        <v>0</v>
      </c>
      <c r="AZ423" s="12"/>
      <c r="BA423" s="14">
        <f t="shared" si="387"/>
        <v>43.3</v>
      </c>
      <c r="BB423" s="112">
        <f t="shared" si="381"/>
        <v>0</v>
      </c>
      <c r="BC423" s="112">
        <f t="shared" si="382"/>
        <v>0</v>
      </c>
      <c r="BD423" s="12"/>
      <c r="BE423" s="111">
        <f t="shared" si="383"/>
        <v>0</v>
      </c>
      <c r="BF423" s="12"/>
    </row>
    <row r="424" spans="1:58">
      <c r="A424">
        <f t="shared" si="336"/>
        <v>7</v>
      </c>
      <c r="B424" s="106">
        <v>0.29236111111111102</v>
      </c>
      <c r="C424" s="6">
        <f t="shared" si="337"/>
        <v>7.0166666666666639</v>
      </c>
      <c r="D424" s="7">
        <f t="shared" si="384"/>
        <v>16</v>
      </c>
      <c r="E424" s="7">
        <f t="shared" si="385"/>
        <v>9</v>
      </c>
      <c r="F424" s="7">
        <f t="shared" si="386"/>
        <v>2022</v>
      </c>
      <c r="G424" s="12"/>
      <c r="H424" s="101">
        <f t="shared" si="338"/>
        <v>43.178332446351916</v>
      </c>
      <c r="I424" s="102">
        <f t="shared" si="339"/>
        <v>43.196314700810156</v>
      </c>
      <c r="J424" s="101">
        <f t="shared" si="340"/>
        <v>65.52927113841757</v>
      </c>
      <c r="K424" s="101">
        <f t="shared" si="341"/>
        <v>248.97616295414207</v>
      </c>
      <c r="L424" s="11">
        <f t="shared" si="342"/>
        <v>2459838.7923611109</v>
      </c>
      <c r="M424" s="108">
        <f t="shared" si="343"/>
        <v>0.22707165944177726</v>
      </c>
      <c r="N424" s="11">
        <f t="shared" si="344"/>
        <v>110.19856891967356</v>
      </c>
      <c r="O424" s="5">
        <f t="shared" si="345"/>
        <v>0.16836737416048209</v>
      </c>
      <c r="P424" s="11">
        <f t="shared" si="346"/>
        <v>17442.915050772117</v>
      </c>
      <c r="Q424" s="6">
        <f t="shared" si="347"/>
        <v>2.3265530341288647</v>
      </c>
      <c r="R424" s="13">
        <f t="shared" si="348"/>
        <v>4.3963428874744661</v>
      </c>
      <c r="S424" s="13">
        <f t="shared" si="349"/>
        <v>4.2828938295034167</v>
      </c>
      <c r="T424" s="13">
        <f t="shared" si="350"/>
        <v>0.2575199417699498</v>
      </c>
      <c r="U424" s="13">
        <f t="shared" si="351"/>
        <v>0.34057651744804374</v>
      </c>
      <c r="V424" s="13">
        <f t="shared" si="352"/>
        <v>-8.308267717236884</v>
      </c>
      <c r="W424" s="8">
        <f t="shared" si="353"/>
        <v>396.97507551399485</v>
      </c>
      <c r="X424" s="13">
        <f t="shared" si="354"/>
        <v>1.1424490500840065</v>
      </c>
      <c r="Y424" s="11">
        <f t="shared" si="355"/>
        <v>65.457508878543578</v>
      </c>
      <c r="Z424" s="13">
        <f t="shared" si="356"/>
        <v>3.1916355509638165E-2</v>
      </c>
      <c r="AA424" s="13">
        <f t="shared" si="357"/>
        <v>0.41515642480040488</v>
      </c>
      <c r="AB424" s="13">
        <f t="shared" si="358"/>
        <v>0.90919020839212006</v>
      </c>
      <c r="AC424" s="13">
        <f t="shared" si="359"/>
        <v>3.1910937166417165E-2</v>
      </c>
      <c r="AD424" s="13">
        <f t="shared" si="360"/>
        <v>0.82149235132113785</v>
      </c>
      <c r="AE424" s="13">
        <f t="shared" si="361"/>
        <v>0.39089059808060617</v>
      </c>
      <c r="AF424" s="13">
        <f t="shared" si="362"/>
        <v>0.92043714632352058</v>
      </c>
      <c r="AG424" s="11">
        <f t="shared" si="363"/>
        <v>23.009926368698505</v>
      </c>
      <c r="AH424" s="13">
        <f t="shared" si="364"/>
        <v>4.2126266634489209</v>
      </c>
      <c r="AI424" s="11">
        <f t="shared" si="365"/>
        <v>47.00916896793975</v>
      </c>
      <c r="AJ424" s="6">
        <f t="shared" si="366"/>
        <v>0.91890647275392523</v>
      </c>
      <c r="AK424" s="13">
        <f t="shared" si="367"/>
        <v>43.839715299676563</v>
      </c>
      <c r="AL424" s="6">
        <f t="shared" si="368"/>
        <v>0.66138285332464564</v>
      </c>
      <c r="AM424" s="6">
        <f t="shared" si="369"/>
        <v>43.178332446351916</v>
      </c>
      <c r="AN424" s="11">
        <f t="shared" si="370"/>
        <v>175.22101831157852</v>
      </c>
      <c r="AO424" s="6">
        <f t="shared" si="371"/>
        <v>173.41425351331335</v>
      </c>
      <c r="AP424" s="6">
        <f t="shared" si="372"/>
        <v>107.94728814382788</v>
      </c>
      <c r="AQ424" s="8">
        <f t="shared" si="373"/>
        <v>71.905485682529331</v>
      </c>
      <c r="AR424" s="109">
        <f t="shared" si="374"/>
        <v>0.73146283155104286</v>
      </c>
      <c r="AS424" s="109">
        <f t="shared" si="375"/>
        <v>0.28113148504544844</v>
      </c>
      <c r="AT424" s="109">
        <f t="shared" si="376"/>
        <v>68.976162954142069</v>
      </c>
      <c r="AU424" s="10">
        <f t="shared" si="377"/>
        <v>397662.00517554686</v>
      </c>
      <c r="AV424" s="8">
        <f t="shared" si="378"/>
        <v>30.0488940114661</v>
      </c>
      <c r="AW424" s="12"/>
      <c r="AX424" s="110">
        <f t="shared" si="379"/>
        <v>249</v>
      </c>
      <c r="AY424" s="111">
        <f t="shared" si="380"/>
        <v>0</v>
      </c>
      <c r="AZ424" s="12"/>
      <c r="BA424" s="14">
        <f t="shared" si="387"/>
        <v>43.2</v>
      </c>
      <c r="BB424" s="112">
        <f t="shared" si="381"/>
        <v>0</v>
      </c>
      <c r="BC424" s="112">
        <f t="shared" si="382"/>
        <v>0</v>
      </c>
      <c r="BD424" s="12"/>
      <c r="BE424" s="111">
        <f t="shared" si="383"/>
        <v>0</v>
      </c>
      <c r="BF424" s="12"/>
    </row>
    <row r="425" spans="1:58">
      <c r="A425">
        <f t="shared" si="336"/>
        <v>7</v>
      </c>
      <c r="B425" s="106">
        <v>0.29305555555555601</v>
      </c>
      <c r="C425" s="6">
        <f t="shared" si="337"/>
        <v>7.0333333333333439</v>
      </c>
      <c r="D425" s="7">
        <f t="shared" si="384"/>
        <v>16</v>
      </c>
      <c r="E425" s="7">
        <f t="shared" si="385"/>
        <v>9</v>
      </c>
      <c r="F425" s="7">
        <f t="shared" si="386"/>
        <v>2022</v>
      </c>
      <c r="G425" s="12"/>
      <c r="H425" s="101">
        <f t="shared" si="338"/>
        <v>43.040758063278155</v>
      </c>
      <c r="I425" s="102">
        <f t="shared" si="339"/>
        <v>43.058826644630656</v>
      </c>
      <c r="J425" s="101">
        <f t="shared" si="340"/>
        <v>65.522814672673718</v>
      </c>
      <c r="K425" s="101">
        <f t="shared" si="341"/>
        <v>249.22004794685341</v>
      </c>
      <c r="L425" s="11">
        <f t="shared" si="342"/>
        <v>2459838.7930555558</v>
      </c>
      <c r="M425" s="108">
        <f t="shared" si="343"/>
        <v>0.22707167845464157</v>
      </c>
      <c r="N425" s="11">
        <f t="shared" si="344"/>
        <v>110.44925355026498</v>
      </c>
      <c r="O425" s="5">
        <f t="shared" si="345"/>
        <v>0.1683927916075163</v>
      </c>
      <c r="P425" s="11">
        <f t="shared" si="346"/>
        <v>17440.443814365233</v>
      </c>
      <c r="Q425" s="6">
        <f t="shared" si="347"/>
        <v>2.3267113864091584</v>
      </c>
      <c r="R425" s="13">
        <f t="shared" si="348"/>
        <v>4.3963548332941773</v>
      </c>
      <c r="S425" s="13">
        <f t="shared" si="349"/>
        <v>4.2830415856423389</v>
      </c>
      <c r="T425" s="13">
        <f t="shared" si="350"/>
        <v>0.25768028611750687</v>
      </c>
      <c r="U425" s="13">
        <f t="shared" si="351"/>
        <v>0.34072542857153754</v>
      </c>
      <c r="V425" s="13">
        <f t="shared" si="352"/>
        <v>-8.3084028851671707</v>
      </c>
      <c r="W425" s="8">
        <f t="shared" si="353"/>
        <v>396.93676117842034</v>
      </c>
      <c r="X425" s="13">
        <f t="shared" si="354"/>
        <v>1.1425967717215648</v>
      </c>
      <c r="Y425" s="11">
        <f t="shared" si="355"/>
        <v>65.465972704918428</v>
      </c>
      <c r="Z425" s="13">
        <f t="shared" si="356"/>
        <v>3.1928771817267686E-2</v>
      </c>
      <c r="AA425" s="13">
        <f t="shared" si="357"/>
        <v>0.41502194865056574</v>
      </c>
      <c r="AB425" s="13">
        <f t="shared" si="358"/>
        <v>0.90925116554511221</v>
      </c>
      <c r="AC425" s="13">
        <f t="shared" si="359"/>
        <v>3.1923347148164249E-2</v>
      </c>
      <c r="AD425" s="13">
        <f t="shared" si="360"/>
        <v>0.82154334384085881</v>
      </c>
      <c r="AE425" s="13">
        <f t="shared" si="361"/>
        <v>0.39092622875558969</v>
      </c>
      <c r="AF425" s="13">
        <f t="shared" si="362"/>
        <v>0.92042201389956568</v>
      </c>
      <c r="AG425" s="11">
        <f t="shared" si="363"/>
        <v>23.012144340981898</v>
      </c>
      <c r="AH425" s="13">
        <f t="shared" si="364"/>
        <v>4.2132201917274381</v>
      </c>
      <c r="AI425" s="11">
        <f t="shared" si="365"/>
        <v>47.250950674353412</v>
      </c>
      <c r="AJ425" s="6">
        <f t="shared" si="366"/>
        <v>0.91890016939384422</v>
      </c>
      <c r="AK425" s="13">
        <f t="shared" si="367"/>
        <v>43.703642932982142</v>
      </c>
      <c r="AL425" s="6">
        <f t="shared" si="368"/>
        <v>0.66288486970398752</v>
      </c>
      <c r="AM425" s="6">
        <f t="shared" si="369"/>
        <v>43.040758063278155</v>
      </c>
      <c r="AN425" s="11">
        <f t="shared" si="370"/>
        <v>175.22170278933299</v>
      </c>
      <c r="AO425" s="6">
        <f t="shared" si="371"/>
        <v>173.41493051014962</v>
      </c>
      <c r="AP425" s="6">
        <f t="shared" si="372"/>
        <v>107.93949834112212</v>
      </c>
      <c r="AQ425" s="8">
        <f t="shared" si="373"/>
        <v>71.913269003576843</v>
      </c>
      <c r="AR425" s="109">
        <f t="shared" si="374"/>
        <v>0.73433377226645113</v>
      </c>
      <c r="AS425" s="109">
        <f t="shared" si="375"/>
        <v>0.27865324973978467</v>
      </c>
      <c r="AT425" s="109">
        <f t="shared" si="376"/>
        <v>69.220047946853413</v>
      </c>
      <c r="AU425" s="10">
        <f t="shared" si="377"/>
        <v>397664.7840057406</v>
      </c>
      <c r="AV425" s="8">
        <f t="shared" si="378"/>
        <v>30.048684044367409</v>
      </c>
      <c r="AW425" s="12"/>
      <c r="AX425" s="110">
        <f t="shared" si="379"/>
        <v>249.2</v>
      </c>
      <c r="AY425" s="111">
        <f t="shared" si="380"/>
        <v>0</v>
      </c>
      <c r="AZ425" s="12"/>
      <c r="BA425" s="14">
        <f t="shared" si="387"/>
        <v>43.1</v>
      </c>
      <c r="BB425" s="112">
        <f t="shared" si="381"/>
        <v>0</v>
      </c>
      <c r="BC425" s="112">
        <f t="shared" si="382"/>
        <v>0</v>
      </c>
      <c r="BD425" s="12"/>
      <c r="BE425" s="111">
        <f t="shared" si="383"/>
        <v>0</v>
      </c>
      <c r="BF425" s="12"/>
    </row>
    <row r="426" spans="1:58">
      <c r="A426">
        <f t="shared" si="336"/>
        <v>7</v>
      </c>
      <c r="B426" s="106">
        <v>0.29375000000000001</v>
      </c>
      <c r="C426" s="6">
        <f t="shared" si="337"/>
        <v>7.0500000000000007</v>
      </c>
      <c r="D426" s="7">
        <f t="shared" si="384"/>
        <v>16</v>
      </c>
      <c r="E426" s="7">
        <f t="shared" si="385"/>
        <v>9</v>
      </c>
      <c r="F426" s="7">
        <f t="shared" si="386"/>
        <v>2022</v>
      </c>
      <c r="G426" s="12"/>
      <c r="H426" s="101">
        <f t="shared" si="338"/>
        <v>42.902960547038511</v>
      </c>
      <c r="I426" s="102">
        <f t="shared" si="339"/>
        <v>42.921116033937338</v>
      </c>
      <c r="J426" s="101">
        <f t="shared" si="340"/>
        <v>65.516358022559757</v>
      </c>
      <c r="K426" s="101">
        <f t="shared" si="341"/>
        <v>249.46313271442176</v>
      </c>
      <c r="L426" s="11">
        <f t="shared" si="342"/>
        <v>2459838.7937500002</v>
      </c>
      <c r="M426" s="108">
        <f t="shared" si="343"/>
        <v>0.22707169746749312</v>
      </c>
      <c r="N426" s="11">
        <f t="shared" si="344"/>
        <v>110.69993801275268</v>
      </c>
      <c r="O426" s="5">
        <f t="shared" si="345"/>
        <v>0.16841820903744065</v>
      </c>
      <c r="P426" s="11">
        <f t="shared" si="346"/>
        <v>17437.972160724486</v>
      </c>
      <c r="Q426" s="6">
        <f t="shared" si="347"/>
        <v>2.326869738582662</v>
      </c>
      <c r="R426" s="13">
        <f t="shared" si="348"/>
        <v>4.3963667791058754</v>
      </c>
      <c r="S426" s="13">
        <f t="shared" si="349"/>
        <v>4.2831893416823279</v>
      </c>
      <c r="T426" s="13">
        <f t="shared" si="350"/>
        <v>0.25784063035720239</v>
      </c>
      <c r="U426" s="13">
        <f t="shared" si="351"/>
        <v>0.34087433746311013</v>
      </c>
      <c r="V426" s="13">
        <f t="shared" si="352"/>
        <v>-8.3085380530074531</v>
      </c>
      <c r="W426" s="8">
        <f t="shared" si="353"/>
        <v>396.8984415824857</v>
      </c>
      <c r="X426" s="13">
        <f t="shared" si="354"/>
        <v>1.1427444912288118</v>
      </c>
      <c r="Y426" s="11">
        <f t="shared" si="355"/>
        <v>65.474436409235437</v>
      </c>
      <c r="Z426" s="13">
        <f t="shared" si="356"/>
        <v>3.1941187245193507E-2</v>
      </c>
      <c r="AA426" s="13">
        <f t="shared" si="357"/>
        <v>0.41488746543557953</v>
      </c>
      <c r="AB426" s="13">
        <f t="shared" si="358"/>
        <v>0.90931210180963373</v>
      </c>
      <c r="AC426" s="13">
        <f t="shared" si="359"/>
        <v>3.1935756245734893E-2</v>
      </c>
      <c r="AD426" s="13">
        <f t="shared" si="360"/>
        <v>0.82159431754701961</v>
      </c>
      <c r="AE426" s="13">
        <f t="shared" si="361"/>
        <v>0.3909618503113671</v>
      </c>
      <c r="AF426" s="13">
        <f t="shared" si="362"/>
        <v>0.92040688372105961</v>
      </c>
      <c r="AG426" s="11">
        <f t="shared" si="363"/>
        <v>23.014361782057623</v>
      </c>
      <c r="AH426" s="13">
        <f t="shared" si="364"/>
        <v>4.2138137304864944</v>
      </c>
      <c r="AI426" s="11">
        <f t="shared" si="365"/>
        <v>47.492732055455264</v>
      </c>
      <c r="AJ426" s="6">
        <f t="shared" si="366"/>
        <v>0.91889386725707667</v>
      </c>
      <c r="AK426" s="13">
        <f t="shared" si="367"/>
        <v>43.567346150242791</v>
      </c>
      <c r="AL426" s="6">
        <f t="shared" si="368"/>
        <v>0.66438560320428131</v>
      </c>
      <c r="AM426" s="6">
        <f t="shared" si="369"/>
        <v>42.902960547038511</v>
      </c>
      <c r="AN426" s="11">
        <f t="shared" si="370"/>
        <v>175.22238726662727</v>
      </c>
      <c r="AO426" s="6">
        <f t="shared" si="371"/>
        <v>173.41560750678335</v>
      </c>
      <c r="AP426" s="6">
        <f t="shared" si="372"/>
        <v>107.93170866429858</v>
      </c>
      <c r="AQ426" s="8">
        <f t="shared" si="373"/>
        <v>71.921052201569466</v>
      </c>
      <c r="AR426" s="109">
        <f t="shared" si="374"/>
        <v>0.73719163255662434</v>
      </c>
      <c r="AS426" s="109">
        <f t="shared" si="375"/>
        <v>0.27616544673215726</v>
      </c>
      <c r="AT426" s="109">
        <f t="shared" si="376"/>
        <v>69.463132714421761</v>
      </c>
      <c r="AU426" s="10">
        <f t="shared" si="377"/>
        <v>397667.56236292346</v>
      </c>
      <c r="AV426" s="8">
        <f t="shared" si="378"/>
        <v>30.04847411594266</v>
      </c>
      <c r="AW426" s="12"/>
      <c r="AX426" s="110">
        <f t="shared" si="379"/>
        <v>249.5</v>
      </c>
      <c r="AY426" s="111">
        <f t="shared" si="380"/>
        <v>0</v>
      </c>
      <c r="AZ426" s="12"/>
      <c r="BA426" s="14">
        <f t="shared" si="387"/>
        <v>42.9</v>
      </c>
      <c r="BB426" s="112">
        <f t="shared" si="381"/>
        <v>0</v>
      </c>
      <c r="BC426" s="112">
        <f t="shared" si="382"/>
        <v>0</v>
      </c>
      <c r="BD426" s="12"/>
      <c r="BE426" s="111">
        <f t="shared" si="383"/>
        <v>0</v>
      </c>
      <c r="BF426" s="12"/>
    </row>
    <row r="427" spans="1:58">
      <c r="A427">
        <f t="shared" si="336"/>
        <v>7</v>
      </c>
      <c r="B427" s="106">
        <v>0.29444444444444401</v>
      </c>
      <c r="C427" s="6">
        <f t="shared" si="337"/>
        <v>7.0666666666666558</v>
      </c>
      <c r="D427" s="7">
        <f t="shared" si="384"/>
        <v>16</v>
      </c>
      <c r="E427" s="7">
        <f t="shared" si="385"/>
        <v>9</v>
      </c>
      <c r="F427" s="7">
        <f t="shared" si="386"/>
        <v>2022</v>
      </c>
      <c r="G427" s="12"/>
      <c r="H427" s="101">
        <f t="shared" si="338"/>
        <v>42.764943098023004</v>
      </c>
      <c r="I427" s="102">
        <f t="shared" si="339"/>
        <v>42.78318607356573</v>
      </c>
      <c r="J427" s="101">
        <f t="shared" si="340"/>
        <v>65.509901183842317</v>
      </c>
      <c r="K427" s="101">
        <f t="shared" si="341"/>
        <v>249.70542432907007</v>
      </c>
      <c r="L427" s="11">
        <f t="shared" si="342"/>
        <v>2459838.7944444446</v>
      </c>
      <c r="M427" s="108">
        <f t="shared" si="343"/>
        <v>0.22707171648034469</v>
      </c>
      <c r="N427" s="11">
        <f t="shared" si="344"/>
        <v>110.95062247524038</v>
      </c>
      <c r="O427" s="5">
        <f t="shared" si="345"/>
        <v>0.16844362646736499</v>
      </c>
      <c r="P427" s="11">
        <f t="shared" si="346"/>
        <v>17435.500088279583</v>
      </c>
      <c r="Q427" s="6">
        <f t="shared" si="347"/>
        <v>2.3270280907565231</v>
      </c>
      <c r="R427" s="13">
        <f t="shared" si="348"/>
        <v>4.3963787249175743</v>
      </c>
      <c r="S427" s="13">
        <f t="shared" si="349"/>
        <v>4.2833370977223169</v>
      </c>
      <c r="T427" s="13">
        <f t="shared" si="350"/>
        <v>0.25800097459761218</v>
      </c>
      <c r="U427" s="13">
        <f t="shared" si="351"/>
        <v>0.34102324422403807</v>
      </c>
      <c r="V427" s="13">
        <f t="shared" si="352"/>
        <v>-8.3086732208470213</v>
      </c>
      <c r="W427" s="8">
        <f t="shared" si="353"/>
        <v>396.86011670188344</v>
      </c>
      <c r="X427" s="13">
        <f t="shared" si="354"/>
        <v>1.1428922087056388</v>
      </c>
      <c r="Y427" s="11">
        <f t="shared" si="355"/>
        <v>65.482899997217942</v>
      </c>
      <c r="Z427" s="13">
        <f t="shared" si="356"/>
        <v>3.1953601801617972E-2</v>
      </c>
      <c r="AA427" s="13">
        <f t="shared" si="357"/>
        <v>0.4147529750678946</v>
      </c>
      <c r="AB427" s="13">
        <f t="shared" si="358"/>
        <v>0.90937301722642894</v>
      </c>
      <c r="AC427" s="13">
        <f t="shared" si="359"/>
        <v>3.1948164467326394E-2</v>
      </c>
      <c r="AD427" s="13">
        <f t="shared" si="360"/>
        <v>0.82164527247374286</v>
      </c>
      <c r="AE427" s="13">
        <f t="shared" si="361"/>
        <v>0.39099746277166447</v>
      </c>
      <c r="AF427" s="13">
        <f t="shared" si="362"/>
        <v>0.9203917557790926</v>
      </c>
      <c r="AG427" s="11">
        <f t="shared" si="363"/>
        <v>23.016578693379781</v>
      </c>
      <c r="AH427" s="13">
        <f t="shared" si="364"/>
        <v>4.2144072801247736</v>
      </c>
      <c r="AI427" s="11">
        <f t="shared" si="365"/>
        <v>47.734513273368776</v>
      </c>
      <c r="AJ427" s="6">
        <f t="shared" si="366"/>
        <v>0.91888756633948954</v>
      </c>
      <c r="AK427" s="13">
        <f t="shared" si="367"/>
        <v>43.430828090273479</v>
      </c>
      <c r="AL427" s="6">
        <f t="shared" si="368"/>
        <v>0.66588499225047304</v>
      </c>
      <c r="AM427" s="6">
        <f t="shared" si="369"/>
        <v>42.764943098023004</v>
      </c>
      <c r="AN427" s="11">
        <f t="shared" si="370"/>
        <v>175.22307174392154</v>
      </c>
      <c r="AO427" s="6">
        <f t="shared" si="371"/>
        <v>173.4162845036696</v>
      </c>
      <c r="AP427" s="6">
        <f t="shared" si="372"/>
        <v>107.92391910809013</v>
      </c>
      <c r="AQ427" s="8">
        <f t="shared" si="373"/>
        <v>71.928835281769935</v>
      </c>
      <c r="AR427" s="109">
        <f t="shared" si="374"/>
        <v>0.74003636348655755</v>
      </c>
      <c r="AS427" s="109">
        <f t="shared" si="375"/>
        <v>0.27366811818920228</v>
      </c>
      <c r="AT427" s="109">
        <f t="shared" si="376"/>
        <v>69.70542432907007</v>
      </c>
      <c r="AU427" s="10">
        <f t="shared" si="377"/>
        <v>397670.34024888824</v>
      </c>
      <c r="AV427" s="8">
        <f t="shared" si="378"/>
        <v>30.048264226054808</v>
      </c>
      <c r="AW427" s="12"/>
      <c r="AX427" s="110">
        <f t="shared" si="379"/>
        <v>249.7</v>
      </c>
      <c r="AY427" s="111">
        <f t="shared" si="380"/>
        <v>0</v>
      </c>
      <c r="AZ427" s="12"/>
      <c r="BA427" s="14">
        <f t="shared" si="387"/>
        <v>42.8</v>
      </c>
      <c r="BB427" s="112">
        <f t="shared" si="381"/>
        <v>0</v>
      </c>
      <c r="BC427" s="112">
        <f t="shared" si="382"/>
        <v>0</v>
      </c>
      <c r="BD427" s="12"/>
      <c r="BE427" s="111">
        <f t="shared" si="383"/>
        <v>0</v>
      </c>
      <c r="BF427" s="12"/>
    </row>
    <row r="428" spans="1:58">
      <c r="A428">
        <f t="shared" si="336"/>
        <v>7</v>
      </c>
      <c r="B428" s="106">
        <v>0.29513888888888901</v>
      </c>
      <c r="C428" s="6">
        <f t="shared" si="337"/>
        <v>7.0833333333333357</v>
      </c>
      <c r="D428" s="7">
        <f t="shared" si="384"/>
        <v>16</v>
      </c>
      <c r="E428" s="7">
        <f t="shared" si="385"/>
        <v>9</v>
      </c>
      <c r="F428" s="7">
        <f t="shared" si="386"/>
        <v>2022</v>
      </c>
      <c r="G428" s="12"/>
      <c r="H428" s="101">
        <f t="shared" si="338"/>
        <v>42.626708981868255</v>
      </c>
      <c r="I428" s="102">
        <f t="shared" si="339"/>
        <v>42.645040033614585</v>
      </c>
      <c r="J428" s="101">
        <f t="shared" si="340"/>
        <v>65.503444156614592</v>
      </c>
      <c r="K428" s="101">
        <f t="shared" si="341"/>
        <v>249.94692966664672</v>
      </c>
      <c r="L428" s="11">
        <f t="shared" si="342"/>
        <v>2459838.795138889</v>
      </c>
      <c r="M428" s="108">
        <f t="shared" si="343"/>
        <v>0.22707173549319623</v>
      </c>
      <c r="N428" s="11">
        <f t="shared" si="344"/>
        <v>111.20130693726242</v>
      </c>
      <c r="O428" s="5">
        <f t="shared" si="345"/>
        <v>0.16846904389734618</v>
      </c>
      <c r="P428" s="11">
        <f t="shared" si="346"/>
        <v>17433.027597151417</v>
      </c>
      <c r="Q428" s="6">
        <f t="shared" si="347"/>
        <v>2.3271864429300266</v>
      </c>
      <c r="R428" s="13">
        <f t="shared" si="348"/>
        <v>4.3963906707292724</v>
      </c>
      <c r="S428" s="13">
        <f t="shared" si="349"/>
        <v>4.2834848537619497</v>
      </c>
      <c r="T428" s="13">
        <f t="shared" si="350"/>
        <v>0.25816131883730764</v>
      </c>
      <c r="U428" s="13">
        <f t="shared" si="351"/>
        <v>0.34117214885341651</v>
      </c>
      <c r="V428" s="13">
        <f t="shared" si="352"/>
        <v>-8.3088083886865913</v>
      </c>
      <c r="W428" s="8">
        <f t="shared" si="353"/>
        <v>396.82178653731717</v>
      </c>
      <c r="X428" s="13">
        <f t="shared" si="354"/>
        <v>1.1430399241529894</v>
      </c>
      <c r="Y428" s="11">
        <f t="shared" si="355"/>
        <v>65.491363468920014</v>
      </c>
      <c r="Z428" s="13">
        <f t="shared" si="356"/>
        <v>3.1966015486217143E-2</v>
      </c>
      <c r="AA428" s="13">
        <f t="shared" si="357"/>
        <v>0.41461847755003439</v>
      </c>
      <c r="AB428" s="13">
        <f t="shared" si="358"/>
        <v>0.90943391179541033</v>
      </c>
      <c r="AC428" s="13">
        <f t="shared" si="359"/>
        <v>3.1960571812614101E-2</v>
      </c>
      <c r="AD428" s="13">
        <f t="shared" si="360"/>
        <v>0.82169620862107751</v>
      </c>
      <c r="AE428" s="13">
        <f t="shared" si="361"/>
        <v>0.3910330661361493</v>
      </c>
      <c r="AF428" s="13">
        <f t="shared" si="362"/>
        <v>0.92037663007497206</v>
      </c>
      <c r="AG428" s="11">
        <f t="shared" si="363"/>
        <v>23.018795074904872</v>
      </c>
      <c r="AH428" s="13">
        <f t="shared" si="364"/>
        <v>4.2150008406435608</v>
      </c>
      <c r="AI428" s="11">
        <f t="shared" si="365"/>
        <v>47.976294327609004</v>
      </c>
      <c r="AJ428" s="6">
        <f t="shared" si="366"/>
        <v>0.91888126664123093</v>
      </c>
      <c r="AK428" s="13">
        <f t="shared" si="367"/>
        <v>43.294091956684561</v>
      </c>
      <c r="AL428" s="6">
        <f t="shared" si="368"/>
        <v>0.66738297481630615</v>
      </c>
      <c r="AM428" s="6">
        <f t="shared" si="369"/>
        <v>42.626708981868255</v>
      </c>
      <c r="AN428" s="11">
        <f t="shared" si="370"/>
        <v>175.22375622121945</v>
      </c>
      <c r="AO428" s="6">
        <f t="shared" si="371"/>
        <v>173.41696150081216</v>
      </c>
      <c r="AP428" s="6">
        <f t="shared" si="372"/>
        <v>107.91612967244976</v>
      </c>
      <c r="AQ428" s="8">
        <f t="shared" si="373"/>
        <v>71.93661824422523</v>
      </c>
      <c r="AR428" s="109">
        <f t="shared" si="374"/>
        <v>0.74286791442010702</v>
      </c>
      <c r="AS428" s="109">
        <f t="shared" si="375"/>
        <v>0.27116130811077405</v>
      </c>
      <c r="AT428" s="109">
        <f t="shared" si="376"/>
        <v>69.946929666646724</v>
      </c>
      <c r="AU428" s="10">
        <f t="shared" si="377"/>
        <v>397673.11766354047</v>
      </c>
      <c r="AV428" s="8">
        <f t="shared" si="378"/>
        <v>30.048054374709459</v>
      </c>
      <c r="AW428" s="12"/>
      <c r="AX428" s="110">
        <f t="shared" si="379"/>
        <v>249.9</v>
      </c>
      <c r="AY428" s="111">
        <f t="shared" si="380"/>
        <v>0</v>
      </c>
      <c r="AZ428" s="12"/>
      <c r="BA428" s="14">
        <f t="shared" si="387"/>
        <v>42.6</v>
      </c>
      <c r="BB428" s="112">
        <f t="shared" si="381"/>
        <v>0</v>
      </c>
      <c r="BC428" s="112">
        <f t="shared" si="382"/>
        <v>0</v>
      </c>
      <c r="BD428" s="12"/>
      <c r="BE428" s="111">
        <f t="shared" si="383"/>
        <v>0</v>
      </c>
      <c r="BF428" s="12"/>
    </row>
    <row r="429" spans="1:58">
      <c r="A429">
        <f t="shared" si="336"/>
        <v>7</v>
      </c>
      <c r="B429" s="106">
        <v>0.295833333333333</v>
      </c>
      <c r="C429" s="6">
        <f t="shared" si="337"/>
        <v>7.0999999999999925</v>
      </c>
      <c r="D429" s="7">
        <f t="shared" si="384"/>
        <v>16</v>
      </c>
      <c r="E429" s="7">
        <f t="shared" si="385"/>
        <v>9</v>
      </c>
      <c r="F429" s="7">
        <f t="shared" si="386"/>
        <v>2022</v>
      </c>
      <c r="G429" s="12"/>
      <c r="H429" s="101">
        <f t="shared" si="338"/>
        <v>42.488261436427742</v>
      </c>
      <c r="I429" s="102">
        <f t="shared" si="339"/>
        <v>42.506681156475487</v>
      </c>
      <c r="J429" s="101">
        <f t="shared" si="340"/>
        <v>65.496986941016843</v>
      </c>
      <c r="K429" s="101">
        <f t="shared" si="341"/>
        <v>250.18765557200368</v>
      </c>
      <c r="L429" s="11">
        <f t="shared" si="342"/>
        <v>2459838.7958333334</v>
      </c>
      <c r="M429" s="108">
        <f t="shared" si="343"/>
        <v>0.22707175450604777</v>
      </c>
      <c r="N429" s="11">
        <f t="shared" si="344"/>
        <v>111.45199139975011</v>
      </c>
      <c r="O429" s="5">
        <f t="shared" si="345"/>
        <v>0.16849446132727053</v>
      </c>
      <c r="P429" s="11">
        <f t="shared" si="346"/>
        <v>17430.554687436317</v>
      </c>
      <c r="Q429" s="6">
        <f t="shared" si="347"/>
        <v>2.3273447951038873</v>
      </c>
      <c r="R429" s="13">
        <f t="shared" si="348"/>
        <v>4.3964026165409482</v>
      </c>
      <c r="S429" s="13">
        <f t="shared" si="349"/>
        <v>4.2836326098019386</v>
      </c>
      <c r="T429" s="13">
        <f t="shared" si="350"/>
        <v>0.25832166307736026</v>
      </c>
      <c r="U429" s="13">
        <f t="shared" si="351"/>
        <v>0.34132105135273044</v>
      </c>
      <c r="V429" s="13">
        <f t="shared" si="352"/>
        <v>-8.3089435565265166</v>
      </c>
      <c r="W429" s="8">
        <f t="shared" si="353"/>
        <v>396.78345108963396</v>
      </c>
      <c r="X429" s="13">
        <f t="shared" si="354"/>
        <v>1.1431876375706158</v>
      </c>
      <c r="Y429" s="11">
        <f t="shared" si="355"/>
        <v>65.499826824327471</v>
      </c>
      <c r="Z429" s="13">
        <f t="shared" si="356"/>
        <v>3.1978428298869988E-2</v>
      </c>
      <c r="AA429" s="13">
        <f t="shared" si="357"/>
        <v>0.4144839728856029</v>
      </c>
      <c r="AB429" s="13">
        <f t="shared" si="358"/>
        <v>0.90949478551599139</v>
      </c>
      <c r="AC429" s="13">
        <f t="shared" si="359"/>
        <v>3.1972978281476161E-2</v>
      </c>
      <c r="AD429" s="13">
        <f t="shared" si="360"/>
        <v>0.82174712598853383</v>
      </c>
      <c r="AE429" s="13">
        <f t="shared" si="361"/>
        <v>0.39106866040447635</v>
      </c>
      <c r="AF429" s="13">
        <f t="shared" si="362"/>
        <v>0.92036150661001048</v>
      </c>
      <c r="AG429" s="11">
        <f t="shared" si="363"/>
        <v>23.021010926588609</v>
      </c>
      <c r="AH429" s="13">
        <f t="shared" si="364"/>
        <v>4.2155944120391258</v>
      </c>
      <c r="AI429" s="11">
        <f t="shared" si="365"/>
        <v>48.218075219163225</v>
      </c>
      <c r="AJ429" s="6">
        <f t="shared" si="366"/>
        <v>0.91887496816239489</v>
      </c>
      <c r="AK429" s="13">
        <f t="shared" si="367"/>
        <v>43.15714092586866</v>
      </c>
      <c r="AL429" s="6">
        <f t="shared" si="368"/>
        <v>0.66887948944091979</v>
      </c>
      <c r="AM429" s="6">
        <f t="shared" si="369"/>
        <v>42.488261436427742</v>
      </c>
      <c r="AN429" s="11">
        <f t="shared" si="370"/>
        <v>175.22444069851372</v>
      </c>
      <c r="AO429" s="6">
        <f t="shared" si="371"/>
        <v>173.41763849820362</v>
      </c>
      <c r="AP429" s="6">
        <f t="shared" si="372"/>
        <v>107.90834035738729</v>
      </c>
      <c r="AQ429" s="8">
        <f t="shared" si="373"/>
        <v>71.944401088925517</v>
      </c>
      <c r="AR429" s="109">
        <f t="shared" si="374"/>
        <v>0.74568623497322706</v>
      </c>
      <c r="AS429" s="109">
        <f t="shared" si="375"/>
        <v>0.26864506065042532</v>
      </c>
      <c r="AT429" s="109">
        <f t="shared" si="376"/>
        <v>70.187655572003678</v>
      </c>
      <c r="AU429" s="10">
        <f t="shared" si="377"/>
        <v>397675.89460680989</v>
      </c>
      <c r="AV429" s="8">
        <f t="shared" si="378"/>
        <v>30.047844561910363</v>
      </c>
      <c r="AW429" s="12"/>
      <c r="AX429" s="110">
        <f t="shared" si="379"/>
        <v>250.2</v>
      </c>
      <c r="AY429" s="111">
        <f t="shared" si="380"/>
        <v>0</v>
      </c>
      <c r="AZ429" s="12"/>
      <c r="BA429" s="14">
        <f t="shared" si="387"/>
        <v>42.5</v>
      </c>
      <c r="BB429" s="112">
        <f t="shared" si="381"/>
        <v>0</v>
      </c>
      <c r="BC429" s="112">
        <f t="shared" si="382"/>
        <v>0</v>
      </c>
      <c r="BD429" s="12"/>
      <c r="BE429" s="111">
        <f t="shared" si="383"/>
        <v>0</v>
      </c>
      <c r="BF429" s="12"/>
    </row>
    <row r="430" spans="1:58">
      <c r="A430">
        <f t="shared" si="336"/>
        <v>7</v>
      </c>
      <c r="B430" s="106">
        <v>0.296527777777778</v>
      </c>
      <c r="C430" s="6">
        <f t="shared" si="337"/>
        <v>7.1166666666666725</v>
      </c>
      <c r="D430" s="7">
        <f t="shared" si="384"/>
        <v>16</v>
      </c>
      <c r="E430" s="7">
        <f t="shared" si="385"/>
        <v>9</v>
      </c>
      <c r="F430" s="7">
        <f t="shared" si="386"/>
        <v>2022</v>
      </c>
      <c r="G430" s="12"/>
      <c r="H430" s="101">
        <f t="shared" si="338"/>
        <v>42.34960367374871</v>
      </c>
      <c r="I430" s="102">
        <f t="shared" si="339"/>
        <v>42.368112658809657</v>
      </c>
      <c r="J430" s="101">
        <f t="shared" si="340"/>
        <v>65.490529537145534</v>
      </c>
      <c r="K430" s="101">
        <f t="shared" si="341"/>
        <v>250.42760885573671</v>
      </c>
      <c r="L430" s="11">
        <f t="shared" si="342"/>
        <v>2459838.7965277778</v>
      </c>
      <c r="M430" s="108">
        <f t="shared" si="343"/>
        <v>0.22707177351889934</v>
      </c>
      <c r="N430" s="11">
        <f t="shared" si="344"/>
        <v>111.70267586223781</v>
      </c>
      <c r="O430" s="5">
        <f t="shared" si="345"/>
        <v>0.16851987875719487</v>
      </c>
      <c r="P430" s="11">
        <f t="shared" si="346"/>
        <v>17428.081359247295</v>
      </c>
      <c r="Q430" s="6">
        <f t="shared" si="347"/>
        <v>2.3275031472777483</v>
      </c>
      <c r="R430" s="13">
        <f t="shared" si="348"/>
        <v>4.3964145623526685</v>
      </c>
      <c r="S430" s="13">
        <f t="shared" si="349"/>
        <v>4.2837803658419276</v>
      </c>
      <c r="T430" s="13">
        <f t="shared" si="350"/>
        <v>0.25848200731741289</v>
      </c>
      <c r="U430" s="13">
        <f t="shared" si="351"/>
        <v>0.34146995172211203</v>
      </c>
      <c r="V430" s="13">
        <f t="shared" si="352"/>
        <v>-8.3090787243664419</v>
      </c>
      <c r="W430" s="8">
        <f t="shared" si="353"/>
        <v>396.74511035987763</v>
      </c>
      <c r="X430" s="13">
        <f t="shared" si="354"/>
        <v>1.1433353489594238</v>
      </c>
      <c r="Y430" s="11">
        <f t="shared" si="355"/>
        <v>65.508290063492183</v>
      </c>
      <c r="Z430" s="13">
        <f t="shared" si="356"/>
        <v>3.1990840239342011E-2</v>
      </c>
      <c r="AA430" s="13">
        <f t="shared" si="357"/>
        <v>0.41434946107715626</v>
      </c>
      <c r="AB430" s="13">
        <f t="shared" si="358"/>
        <v>0.90955563838806675</v>
      </c>
      <c r="AC430" s="13">
        <f t="shared" si="359"/>
        <v>3.1985383873677338E-2</v>
      </c>
      <c r="AD430" s="13">
        <f t="shared" si="360"/>
        <v>0.82179802457610873</v>
      </c>
      <c r="AE430" s="13">
        <f t="shared" si="361"/>
        <v>0.3911042455763879</v>
      </c>
      <c r="AF430" s="13">
        <f t="shared" si="362"/>
        <v>0.9203463853854833</v>
      </c>
      <c r="AG430" s="11">
        <f t="shared" si="363"/>
        <v>23.023226248392131</v>
      </c>
      <c r="AH430" s="13">
        <f t="shared" si="364"/>
        <v>4.2161879943125253</v>
      </c>
      <c r="AI430" s="11">
        <f t="shared" si="365"/>
        <v>48.459855947549933</v>
      </c>
      <c r="AJ430" s="6">
        <f t="shared" si="366"/>
        <v>0.91886867090311808</v>
      </c>
      <c r="AK430" s="13">
        <f t="shared" si="367"/>
        <v>43.019978148955936</v>
      </c>
      <c r="AL430" s="6">
        <f t="shared" si="368"/>
        <v>0.67037447520722349</v>
      </c>
      <c r="AM430" s="6">
        <f t="shared" si="369"/>
        <v>42.34960367374871</v>
      </c>
      <c r="AN430" s="11">
        <f t="shared" si="370"/>
        <v>175.22512517580981</v>
      </c>
      <c r="AO430" s="6">
        <f t="shared" si="371"/>
        <v>173.41831549584953</v>
      </c>
      <c r="AP430" s="6">
        <f t="shared" si="372"/>
        <v>107.90055116285967</v>
      </c>
      <c r="AQ430" s="8">
        <f t="shared" si="373"/>
        <v>71.952183815913799</v>
      </c>
      <c r="AR430" s="109">
        <f t="shared" si="374"/>
        <v>0.74849127498042245</v>
      </c>
      <c r="AS430" s="109">
        <f t="shared" si="375"/>
        <v>0.26611942014469758</v>
      </c>
      <c r="AT430" s="109">
        <f t="shared" si="376"/>
        <v>70.427608855736707</v>
      </c>
      <c r="AU430" s="10">
        <f t="shared" si="377"/>
        <v>397678.67107860697</v>
      </c>
      <c r="AV430" s="8">
        <f t="shared" si="378"/>
        <v>30.047634787662727</v>
      </c>
      <c r="AW430" s="12"/>
      <c r="AX430" s="110">
        <f t="shared" si="379"/>
        <v>250.4</v>
      </c>
      <c r="AY430" s="111">
        <f t="shared" si="380"/>
        <v>0</v>
      </c>
      <c r="AZ430" s="12"/>
      <c r="BA430" s="14">
        <f t="shared" si="387"/>
        <v>42.4</v>
      </c>
      <c r="BB430" s="112">
        <f t="shared" si="381"/>
        <v>0</v>
      </c>
      <c r="BC430" s="112">
        <f t="shared" si="382"/>
        <v>0</v>
      </c>
      <c r="BD430" s="12"/>
      <c r="BE430" s="111">
        <f t="shared" si="383"/>
        <v>0</v>
      </c>
      <c r="BF430" s="12"/>
    </row>
    <row r="431" spans="1:58">
      <c r="A431">
        <f t="shared" si="336"/>
        <v>7</v>
      </c>
      <c r="B431" s="106">
        <v>0.297222222222222</v>
      </c>
      <c r="C431" s="6">
        <f t="shared" si="337"/>
        <v>7.1333333333333275</v>
      </c>
      <c r="D431" s="7">
        <f t="shared" si="384"/>
        <v>16</v>
      </c>
      <c r="E431" s="7">
        <f t="shared" si="385"/>
        <v>9</v>
      </c>
      <c r="F431" s="7">
        <f t="shared" si="386"/>
        <v>2022</v>
      </c>
      <c r="G431" s="12"/>
      <c r="H431" s="101">
        <f t="shared" si="338"/>
        <v>42.210738879201195</v>
      </c>
      <c r="I431" s="102">
        <f t="shared" si="339"/>
        <v>42.229337730678687</v>
      </c>
      <c r="J431" s="101">
        <f t="shared" si="340"/>
        <v>65.48407194510483</v>
      </c>
      <c r="K431" s="101">
        <f t="shared" si="341"/>
        <v>250.66679629578977</v>
      </c>
      <c r="L431" s="11">
        <f t="shared" si="342"/>
        <v>2459838.7972222222</v>
      </c>
      <c r="M431" s="108">
        <f t="shared" si="343"/>
        <v>0.22707179253175089</v>
      </c>
      <c r="N431" s="11">
        <f t="shared" si="344"/>
        <v>111.95336032472551</v>
      </c>
      <c r="O431" s="5">
        <f t="shared" si="345"/>
        <v>0.16854529618711922</v>
      </c>
      <c r="P431" s="11">
        <f t="shared" si="346"/>
        <v>17425.607612697328</v>
      </c>
      <c r="Q431" s="6">
        <f t="shared" si="347"/>
        <v>2.3276614994512519</v>
      </c>
      <c r="R431" s="13">
        <f t="shared" si="348"/>
        <v>4.3964265081643443</v>
      </c>
      <c r="S431" s="13">
        <f t="shared" si="349"/>
        <v>4.2839281218815604</v>
      </c>
      <c r="T431" s="13">
        <f t="shared" si="350"/>
        <v>0.25864235155710835</v>
      </c>
      <c r="U431" s="13">
        <f t="shared" si="351"/>
        <v>0.34161884996169345</v>
      </c>
      <c r="V431" s="13">
        <f t="shared" si="352"/>
        <v>-8.3092138922060119</v>
      </c>
      <c r="W431" s="8">
        <f t="shared" si="353"/>
        <v>396.70676434909109</v>
      </c>
      <c r="X431" s="13">
        <f t="shared" si="354"/>
        <v>1.1434830583199604</v>
      </c>
      <c r="Y431" s="11">
        <f t="shared" si="355"/>
        <v>65.516753186445513</v>
      </c>
      <c r="Z431" s="13">
        <f t="shared" si="356"/>
        <v>3.2003251307398742E-2</v>
      </c>
      <c r="AA431" s="13">
        <f t="shared" si="357"/>
        <v>0.41421494212757687</v>
      </c>
      <c r="AB431" s="13">
        <f t="shared" si="358"/>
        <v>0.90961647041138338</v>
      </c>
      <c r="AC431" s="13">
        <f t="shared" si="359"/>
        <v>3.1997788588982404E-2</v>
      </c>
      <c r="AD431" s="13">
        <f t="shared" si="360"/>
        <v>0.82184890438366354</v>
      </c>
      <c r="AE431" s="13">
        <f t="shared" si="361"/>
        <v>0.39113982165156774</v>
      </c>
      <c r="AF431" s="13">
        <f t="shared" si="362"/>
        <v>0.92033126640269036</v>
      </c>
      <c r="AG431" s="11">
        <f t="shared" si="363"/>
        <v>23.025441040272945</v>
      </c>
      <c r="AH431" s="13">
        <f t="shared" si="364"/>
        <v>4.2167815874633563</v>
      </c>
      <c r="AI431" s="11">
        <f t="shared" si="365"/>
        <v>48.701636512775167</v>
      </c>
      <c r="AJ431" s="6">
        <f t="shared" si="366"/>
        <v>0.91886237486353839</v>
      </c>
      <c r="AK431" s="13">
        <f t="shared" si="367"/>
        <v>42.882606750952327</v>
      </c>
      <c r="AL431" s="6">
        <f t="shared" si="368"/>
        <v>0.67186787175113238</v>
      </c>
      <c r="AM431" s="6">
        <f t="shared" si="369"/>
        <v>42.210738879201195</v>
      </c>
      <c r="AN431" s="11">
        <f t="shared" si="370"/>
        <v>175.22580965310226</v>
      </c>
      <c r="AO431" s="6">
        <f t="shared" si="371"/>
        <v>173.41899249374438</v>
      </c>
      <c r="AP431" s="6">
        <f t="shared" si="372"/>
        <v>107.89276208883319</v>
      </c>
      <c r="AQ431" s="8">
        <f t="shared" si="373"/>
        <v>71.959966425223769</v>
      </c>
      <c r="AR431" s="109">
        <f t="shared" si="374"/>
        <v>0.75128298451857944</v>
      </c>
      <c r="AS431" s="109">
        <f t="shared" si="375"/>
        <v>0.26358443109240415</v>
      </c>
      <c r="AT431" s="109">
        <f t="shared" si="376"/>
        <v>70.666796295789766</v>
      </c>
      <c r="AU431" s="10">
        <f t="shared" si="377"/>
        <v>397681.44707884238</v>
      </c>
      <c r="AV431" s="8">
        <f t="shared" si="378"/>
        <v>30.047425051971754</v>
      </c>
      <c r="AW431" s="12"/>
      <c r="AX431" s="110">
        <f t="shared" si="379"/>
        <v>250.7</v>
      </c>
      <c r="AY431" s="111">
        <f t="shared" si="380"/>
        <v>0</v>
      </c>
      <c r="AZ431" s="12"/>
      <c r="BA431" s="14">
        <f t="shared" si="387"/>
        <v>42.2</v>
      </c>
      <c r="BB431" s="112">
        <f t="shared" si="381"/>
        <v>0</v>
      </c>
      <c r="BC431" s="112">
        <f t="shared" si="382"/>
        <v>0</v>
      </c>
      <c r="BD431" s="12"/>
      <c r="BE431" s="111">
        <f t="shared" si="383"/>
        <v>0</v>
      </c>
      <c r="BF431" s="12"/>
    </row>
    <row r="432" spans="1:58">
      <c r="A432">
        <f t="shared" si="336"/>
        <v>7</v>
      </c>
      <c r="B432" s="106">
        <v>0.297916666666667</v>
      </c>
      <c r="C432" s="6">
        <f t="shared" si="337"/>
        <v>7.1500000000000075</v>
      </c>
      <c r="D432" s="7">
        <f t="shared" si="384"/>
        <v>16</v>
      </c>
      <c r="E432" s="7">
        <f t="shared" si="385"/>
        <v>9</v>
      </c>
      <c r="F432" s="7">
        <f t="shared" si="386"/>
        <v>2022</v>
      </c>
      <c r="G432" s="12"/>
      <c r="H432" s="101">
        <f t="shared" si="338"/>
        <v>42.071670212047245</v>
      </c>
      <c r="I432" s="102">
        <f t="shared" si="339"/>
        <v>42.090359536114612</v>
      </c>
      <c r="J432" s="101">
        <f t="shared" si="340"/>
        <v>65.47761416499776</v>
      </c>
      <c r="K432" s="101">
        <f t="shared" si="341"/>
        <v>250.90522463665775</v>
      </c>
      <c r="L432" s="11">
        <f t="shared" si="342"/>
        <v>2459838.7979166666</v>
      </c>
      <c r="M432" s="108">
        <f t="shared" si="343"/>
        <v>0.22707181154460246</v>
      </c>
      <c r="N432" s="11">
        <f t="shared" si="344"/>
        <v>112.20404478721321</v>
      </c>
      <c r="O432" s="5">
        <f t="shared" si="345"/>
        <v>0.16857071361710041</v>
      </c>
      <c r="P432" s="11">
        <f t="shared" si="346"/>
        <v>17423.133447882788</v>
      </c>
      <c r="Q432" s="6">
        <f t="shared" si="347"/>
        <v>2.3278198516251125</v>
      </c>
      <c r="R432" s="13">
        <f t="shared" si="348"/>
        <v>4.3964384539760646</v>
      </c>
      <c r="S432" s="13">
        <f t="shared" si="349"/>
        <v>4.2840758779215493</v>
      </c>
      <c r="T432" s="13">
        <f t="shared" si="350"/>
        <v>0.25880269579751819</v>
      </c>
      <c r="U432" s="13">
        <f t="shared" si="351"/>
        <v>0.34176774607295973</v>
      </c>
      <c r="V432" s="13">
        <f t="shared" si="352"/>
        <v>-8.3093490600455802</v>
      </c>
      <c r="W432" s="8">
        <f t="shared" si="353"/>
        <v>396.6684130581217</v>
      </c>
      <c r="X432" s="13">
        <f t="shared" si="354"/>
        <v>1.1436307656530504</v>
      </c>
      <c r="Y432" s="11">
        <f t="shared" si="355"/>
        <v>65.525216193234698</v>
      </c>
      <c r="Z432" s="13">
        <f t="shared" si="356"/>
        <v>3.2015661502919235E-2</v>
      </c>
      <c r="AA432" s="13">
        <f t="shared" si="357"/>
        <v>0.41408041603949258</v>
      </c>
      <c r="AB432" s="13">
        <f t="shared" si="358"/>
        <v>0.90967728158579941</v>
      </c>
      <c r="AC432" s="13">
        <f t="shared" si="359"/>
        <v>3.2010192427269601E-2</v>
      </c>
      <c r="AD432" s="13">
        <f t="shared" si="360"/>
        <v>0.82189976541111653</v>
      </c>
      <c r="AE432" s="13">
        <f t="shared" si="361"/>
        <v>0.39117538862984746</v>
      </c>
      <c r="AF432" s="13">
        <f t="shared" si="362"/>
        <v>0.92031614966286879</v>
      </c>
      <c r="AG432" s="11">
        <f t="shared" si="363"/>
        <v>23.027655302197768</v>
      </c>
      <c r="AH432" s="13">
        <f t="shared" si="364"/>
        <v>4.2173751914922555</v>
      </c>
      <c r="AI432" s="11">
        <f t="shared" si="365"/>
        <v>48.943416914829371</v>
      </c>
      <c r="AJ432" s="6">
        <f t="shared" si="366"/>
        <v>0.91885608004374875</v>
      </c>
      <c r="AK432" s="13">
        <f t="shared" si="367"/>
        <v>42.745029831302368</v>
      </c>
      <c r="AL432" s="6">
        <f t="shared" si="368"/>
        <v>0.67335961925512655</v>
      </c>
      <c r="AM432" s="6">
        <f t="shared" si="369"/>
        <v>42.071670212047245</v>
      </c>
      <c r="AN432" s="11">
        <f t="shared" si="370"/>
        <v>175.22649413040017</v>
      </c>
      <c r="AO432" s="6">
        <f t="shared" si="371"/>
        <v>173.41966949189722</v>
      </c>
      <c r="AP432" s="6">
        <f t="shared" si="372"/>
        <v>107.88497313527279</v>
      </c>
      <c r="AQ432" s="8">
        <f t="shared" si="373"/>
        <v>71.967748916890443</v>
      </c>
      <c r="AR432" s="109">
        <f t="shared" si="374"/>
        <v>0.7540613139019513</v>
      </c>
      <c r="AS432" s="109">
        <f t="shared" si="375"/>
        <v>0.26104013815882893</v>
      </c>
      <c r="AT432" s="109">
        <f t="shared" si="376"/>
        <v>70.905224636657749</v>
      </c>
      <c r="AU432" s="10">
        <f t="shared" si="377"/>
        <v>397684.22260744579</v>
      </c>
      <c r="AV432" s="8">
        <f t="shared" si="378"/>
        <v>30.047215354841203</v>
      </c>
      <c r="AW432" s="12"/>
      <c r="AX432" s="110">
        <f t="shared" si="379"/>
        <v>250.9</v>
      </c>
      <c r="AY432" s="111">
        <f t="shared" si="380"/>
        <v>0</v>
      </c>
      <c r="AZ432" s="12"/>
      <c r="BA432" s="14">
        <f t="shared" si="387"/>
        <v>42.1</v>
      </c>
      <c r="BB432" s="112">
        <f t="shared" si="381"/>
        <v>0</v>
      </c>
      <c r="BC432" s="112">
        <f t="shared" si="382"/>
        <v>0</v>
      </c>
      <c r="BD432" s="12"/>
      <c r="BE432" s="111">
        <f t="shared" si="383"/>
        <v>0</v>
      </c>
      <c r="BF432" s="12"/>
    </row>
    <row r="433" spans="1:58">
      <c r="A433">
        <f t="shared" si="336"/>
        <v>7</v>
      </c>
      <c r="B433" s="106">
        <v>0.29861111111111099</v>
      </c>
      <c r="C433" s="6">
        <f t="shared" si="337"/>
        <v>7.1666666666666643</v>
      </c>
      <c r="D433" s="7">
        <f t="shared" si="384"/>
        <v>16</v>
      </c>
      <c r="E433" s="7">
        <f t="shared" si="385"/>
        <v>9</v>
      </c>
      <c r="F433" s="7">
        <f t="shared" si="386"/>
        <v>2022</v>
      </c>
      <c r="G433" s="12"/>
      <c r="H433" s="101">
        <f t="shared" si="338"/>
        <v>41.932400805912479</v>
      </c>
      <c r="I433" s="102">
        <f t="shared" si="339"/>
        <v>41.951181213592342</v>
      </c>
      <c r="J433" s="101">
        <f t="shared" si="340"/>
        <v>65.471156196959399</v>
      </c>
      <c r="K433" s="101">
        <f t="shared" si="341"/>
        <v>251.14290058869051</v>
      </c>
      <c r="L433" s="11">
        <f t="shared" si="342"/>
        <v>2459838.798611111</v>
      </c>
      <c r="M433" s="108">
        <f t="shared" si="343"/>
        <v>0.227071830557454</v>
      </c>
      <c r="N433" s="11">
        <f t="shared" si="344"/>
        <v>112.45472924923524</v>
      </c>
      <c r="O433" s="5">
        <f t="shared" si="345"/>
        <v>0.16859613104702476</v>
      </c>
      <c r="P433" s="11">
        <f t="shared" si="346"/>
        <v>17420.658864917412</v>
      </c>
      <c r="Q433" s="6">
        <f t="shared" si="347"/>
        <v>2.3279782037989731</v>
      </c>
      <c r="R433" s="13">
        <f t="shared" si="348"/>
        <v>4.3964503997877404</v>
      </c>
      <c r="S433" s="13">
        <f t="shared" si="349"/>
        <v>4.2842236339615383</v>
      </c>
      <c r="T433" s="13">
        <f t="shared" si="350"/>
        <v>0.25896304003721365</v>
      </c>
      <c r="U433" s="13">
        <f t="shared" si="351"/>
        <v>0.34191664005497152</v>
      </c>
      <c r="V433" s="13">
        <f t="shared" si="352"/>
        <v>-8.3094842278858625</v>
      </c>
      <c r="W433" s="8">
        <f t="shared" si="353"/>
        <v>396.63005648768103</v>
      </c>
      <c r="X433" s="13">
        <f t="shared" si="354"/>
        <v>1.1437784709585308</v>
      </c>
      <c r="Y433" s="11">
        <f t="shared" si="355"/>
        <v>65.533679083850416</v>
      </c>
      <c r="Z433" s="13">
        <f t="shared" si="356"/>
        <v>3.2028070825576835E-2</v>
      </c>
      <c r="AA433" s="13">
        <f t="shared" si="357"/>
        <v>0.41394588281643246</v>
      </c>
      <c r="AB433" s="13">
        <f t="shared" si="358"/>
        <v>0.90973807191077105</v>
      </c>
      <c r="AC433" s="13">
        <f t="shared" si="359"/>
        <v>3.2022595388211575E-2</v>
      </c>
      <c r="AD433" s="13">
        <f t="shared" si="360"/>
        <v>0.82195060765809902</v>
      </c>
      <c r="AE433" s="13">
        <f t="shared" si="361"/>
        <v>0.39121094651071053</v>
      </c>
      <c r="AF433" s="13">
        <f t="shared" si="362"/>
        <v>0.92030103516740325</v>
      </c>
      <c r="AG433" s="11">
        <f t="shared" si="363"/>
        <v>23.029869034111631</v>
      </c>
      <c r="AH433" s="13">
        <f t="shared" si="364"/>
        <v>4.2179688063959881</v>
      </c>
      <c r="AI433" s="11">
        <f t="shared" si="365"/>
        <v>49.18519715329542</v>
      </c>
      <c r="AJ433" s="6">
        <f t="shared" si="366"/>
        <v>0.91884978644388637</v>
      </c>
      <c r="AK433" s="13">
        <f t="shared" si="367"/>
        <v>42.607250464355481</v>
      </c>
      <c r="AL433" s="6">
        <f t="shared" si="368"/>
        <v>0.67484965844300215</v>
      </c>
      <c r="AM433" s="6">
        <f t="shared" si="369"/>
        <v>41.932400805912479</v>
      </c>
      <c r="AN433" s="11">
        <f t="shared" si="370"/>
        <v>175.22717860769444</v>
      </c>
      <c r="AO433" s="6">
        <f t="shared" si="371"/>
        <v>173.42034649029907</v>
      </c>
      <c r="AP433" s="6">
        <f t="shared" si="372"/>
        <v>107.87718430218202</v>
      </c>
      <c r="AQ433" s="8">
        <f t="shared" si="373"/>
        <v>71.975531290910268</v>
      </c>
      <c r="AR433" s="109">
        <f t="shared" si="374"/>
        <v>0.75682621367857517</v>
      </c>
      <c r="AS433" s="109">
        <f t="shared" si="375"/>
        <v>0.25848658617942288</v>
      </c>
      <c r="AT433" s="109">
        <f t="shared" si="376"/>
        <v>71.142900588690509</v>
      </c>
      <c r="AU433" s="10">
        <f t="shared" si="377"/>
        <v>397686.99766432768</v>
      </c>
      <c r="AV433" s="8">
        <f t="shared" si="378"/>
        <v>30.047005696276269</v>
      </c>
      <c r="AW433" s="12"/>
      <c r="AX433" s="110">
        <f t="shared" si="379"/>
        <v>251.1</v>
      </c>
      <c r="AY433" s="111">
        <f t="shared" si="380"/>
        <v>0</v>
      </c>
      <c r="AZ433" s="12"/>
      <c r="BA433" s="14">
        <f t="shared" si="387"/>
        <v>42</v>
      </c>
      <c r="BB433" s="112">
        <f t="shared" si="381"/>
        <v>0</v>
      </c>
      <c r="BC433" s="112">
        <f t="shared" si="382"/>
        <v>0</v>
      </c>
      <c r="BD433" s="12"/>
      <c r="BE433" s="111">
        <f t="shared" si="383"/>
        <v>0</v>
      </c>
      <c r="BF433" s="12"/>
    </row>
    <row r="434" spans="1:58">
      <c r="A434">
        <f t="shared" si="336"/>
        <v>7</v>
      </c>
      <c r="B434" s="106">
        <v>0.29930555555555599</v>
      </c>
      <c r="C434" s="6">
        <f t="shared" si="337"/>
        <v>7.1833333333333442</v>
      </c>
      <c r="D434" s="7">
        <f t="shared" si="384"/>
        <v>16</v>
      </c>
      <c r="E434" s="7">
        <f t="shared" si="385"/>
        <v>9</v>
      </c>
      <c r="F434" s="7">
        <f t="shared" si="386"/>
        <v>2022</v>
      </c>
      <c r="G434" s="12"/>
      <c r="H434" s="101">
        <f t="shared" si="338"/>
        <v>41.792933768085717</v>
      </c>
      <c r="I434" s="102">
        <f t="shared" si="339"/>
        <v>41.811805875331011</v>
      </c>
      <c r="J434" s="101">
        <f t="shared" si="340"/>
        <v>65.464698041068885</v>
      </c>
      <c r="K434" s="101">
        <f t="shared" si="341"/>
        <v>251.37983082954167</v>
      </c>
      <c r="L434" s="11">
        <f t="shared" si="342"/>
        <v>2459838.7993055554</v>
      </c>
      <c r="M434" s="108">
        <f t="shared" si="343"/>
        <v>0.22707184957030557</v>
      </c>
      <c r="N434" s="11">
        <f t="shared" si="344"/>
        <v>112.70541371172294</v>
      </c>
      <c r="O434" s="5">
        <f t="shared" si="345"/>
        <v>0.16862154847700594</v>
      </c>
      <c r="P434" s="11">
        <f t="shared" si="346"/>
        <v>17418.183863907998</v>
      </c>
      <c r="Q434" s="6">
        <f t="shared" si="347"/>
        <v>2.3281365559728342</v>
      </c>
      <c r="R434" s="13">
        <f t="shared" si="348"/>
        <v>4.3964623455994385</v>
      </c>
      <c r="S434" s="13">
        <f t="shared" si="349"/>
        <v>4.2843713900015281</v>
      </c>
      <c r="T434" s="13">
        <f t="shared" si="350"/>
        <v>0.25912338427726628</v>
      </c>
      <c r="U434" s="13">
        <f t="shared" si="351"/>
        <v>0.34206553190926448</v>
      </c>
      <c r="V434" s="13">
        <f t="shared" si="352"/>
        <v>-8.3096193957257896</v>
      </c>
      <c r="W434" s="8">
        <f t="shared" si="353"/>
        <v>396.59169463904101</v>
      </c>
      <c r="X434" s="13">
        <f t="shared" si="354"/>
        <v>1.1439261742376337</v>
      </c>
      <c r="Y434" s="11">
        <f t="shared" si="355"/>
        <v>65.542141858363252</v>
      </c>
      <c r="Z434" s="13">
        <f t="shared" si="356"/>
        <v>3.2040479275256994E-2</v>
      </c>
      <c r="AA434" s="13">
        <f t="shared" si="357"/>
        <v>0.41381134246065332</v>
      </c>
      <c r="AB434" s="13">
        <f t="shared" si="358"/>
        <v>0.90979884138632561</v>
      </c>
      <c r="AC434" s="13">
        <f t="shared" si="359"/>
        <v>3.2034997471692965E-2</v>
      </c>
      <c r="AD434" s="13">
        <f t="shared" si="360"/>
        <v>0.82200143112468205</v>
      </c>
      <c r="AE434" s="13">
        <f t="shared" si="361"/>
        <v>0.39124649529406197</v>
      </c>
      <c r="AF434" s="13">
        <f t="shared" si="362"/>
        <v>0.92028592291749933</v>
      </c>
      <c r="AG434" s="11">
        <f t="shared" si="363"/>
        <v>23.032082235985804</v>
      </c>
      <c r="AH434" s="13">
        <f t="shared" si="364"/>
        <v>4.2185624321768485</v>
      </c>
      <c r="AI434" s="11">
        <f t="shared" si="365"/>
        <v>49.426977229070211</v>
      </c>
      <c r="AJ434" s="6">
        <f t="shared" si="366"/>
        <v>0.91884349406407384</v>
      </c>
      <c r="AK434" s="13">
        <f t="shared" si="367"/>
        <v>42.469271698672792</v>
      </c>
      <c r="AL434" s="6">
        <f t="shared" si="368"/>
        <v>0.67633793058707126</v>
      </c>
      <c r="AM434" s="6">
        <f t="shared" si="369"/>
        <v>41.792933768085717</v>
      </c>
      <c r="AN434" s="11">
        <f t="shared" si="370"/>
        <v>175.22786308498871</v>
      </c>
      <c r="AO434" s="6">
        <f t="shared" si="371"/>
        <v>173.42102348895355</v>
      </c>
      <c r="AP434" s="6">
        <f t="shared" si="372"/>
        <v>107.86939558949705</v>
      </c>
      <c r="AQ434" s="8">
        <f t="shared" si="373"/>
        <v>71.983313547347024</v>
      </c>
      <c r="AR434" s="109">
        <f t="shared" si="374"/>
        <v>0.75957763465080796</v>
      </c>
      <c r="AS434" s="109">
        <f t="shared" si="375"/>
        <v>0.25592382014039788</v>
      </c>
      <c r="AT434" s="109">
        <f t="shared" si="376"/>
        <v>71.379830829541675</v>
      </c>
      <c r="AU434" s="10">
        <f t="shared" si="377"/>
        <v>397689.77224940521</v>
      </c>
      <c r="AV434" s="8">
        <f t="shared" si="378"/>
        <v>30.046796076281684</v>
      </c>
      <c r="AW434" s="12"/>
      <c r="AX434" s="110">
        <f t="shared" si="379"/>
        <v>251.4</v>
      </c>
      <c r="AY434" s="111">
        <f t="shared" si="380"/>
        <v>0</v>
      </c>
      <c r="AZ434" s="12"/>
      <c r="BA434" s="14">
        <f t="shared" si="387"/>
        <v>41.8</v>
      </c>
      <c r="BB434" s="112">
        <f t="shared" si="381"/>
        <v>0</v>
      </c>
      <c r="BC434" s="112">
        <f t="shared" si="382"/>
        <v>0</v>
      </c>
      <c r="BD434" s="12"/>
      <c r="BE434" s="111">
        <f t="shared" si="383"/>
        <v>0</v>
      </c>
      <c r="BF434" s="12"/>
    </row>
    <row r="435" spans="1:58">
      <c r="A435">
        <f t="shared" si="336"/>
        <v>7</v>
      </c>
      <c r="B435" s="106">
        <v>0.3</v>
      </c>
      <c r="C435" s="6">
        <f t="shared" si="337"/>
        <v>7.1999999999999993</v>
      </c>
      <c r="D435" s="7">
        <f t="shared" si="384"/>
        <v>16</v>
      </c>
      <c r="E435" s="7">
        <f t="shared" si="385"/>
        <v>9</v>
      </c>
      <c r="F435" s="7">
        <f t="shared" si="386"/>
        <v>2022</v>
      </c>
      <c r="G435" s="12"/>
      <c r="H435" s="101">
        <f t="shared" si="338"/>
        <v>41.65327218127927</v>
      </c>
      <c r="I435" s="102">
        <f t="shared" si="339"/>
        <v>41.672236609054387</v>
      </c>
      <c r="J435" s="101">
        <f t="shared" si="340"/>
        <v>65.458239697470361</v>
      </c>
      <c r="K435" s="101">
        <f t="shared" si="341"/>
        <v>251.61602200131597</v>
      </c>
      <c r="L435" s="11">
        <f t="shared" si="342"/>
        <v>2459838.7999999998</v>
      </c>
      <c r="M435" s="108">
        <f t="shared" si="343"/>
        <v>0.22707186858315712</v>
      </c>
      <c r="N435" s="11">
        <f t="shared" si="344"/>
        <v>112.95609817421064</v>
      </c>
      <c r="O435" s="5">
        <f t="shared" si="345"/>
        <v>0.16864696590693029</v>
      </c>
      <c r="P435" s="11">
        <f t="shared" si="346"/>
        <v>17415.708444967579</v>
      </c>
      <c r="Q435" s="6">
        <f t="shared" si="347"/>
        <v>2.3282949081463378</v>
      </c>
      <c r="R435" s="13">
        <f t="shared" si="348"/>
        <v>4.3964742914111365</v>
      </c>
      <c r="S435" s="13">
        <f t="shared" si="349"/>
        <v>4.28451914604116</v>
      </c>
      <c r="T435" s="13">
        <f t="shared" si="350"/>
        <v>0.2592837285173189</v>
      </c>
      <c r="U435" s="13">
        <f t="shared" si="351"/>
        <v>0.34221442163597099</v>
      </c>
      <c r="V435" s="13">
        <f t="shared" si="352"/>
        <v>-8.3097545635650008</v>
      </c>
      <c r="W435" s="8">
        <f t="shared" si="353"/>
        <v>396.55332751324642</v>
      </c>
      <c r="X435" s="13">
        <f t="shared" si="354"/>
        <v>1.1440738754901925</v>
      </c>
      <c r="Y435" s="11">
        <f t="shared" si="355"/>
        <v>65.55060451676367</v>
      </c>
      <c r="Z435" s="13">
        <f t="shared" si="356"/>
        <v>3.2052886851725401E-2</v>
      </c>
      <c r="AA435" s="13">
        <f t="shared" si="357"/>
        <v>0.41367679497568582</v>
      </c>
      <c r="AB435" s="13">
        <f t="shared" si="358"/>
        <v>0.90985959001191563</v>
      </c>
      <c r="AC435" s="13">
        <f t="shared" si="359"/>
        <v>3.204739867747871E-2</v>
      </c>
      <c r="AD435" s="13">
        <f t="shared" si="360"/>
        <v>0.82205223581045672</v>
      </c>
      <c r="AE435" s="13">
        <f t="shared" si="361"/>
        <v>0.39128203497946829</v>
      </c>
      <c r="AF435" s="13">
        <f t="shared" si="362"/>
        <v>0.9202708129145063</v>
      </c>
      <c r="AG435" s="11">
        <f t="shared" si="363"/>
        <v>23.034294907770498</v>
      </c>
      <c r="AH435" s="13">
        <f t="shared" si="364"/>
        <v>4.219156068831512</v>
      </c>
      <c r="AI435" s="11">
        <f t="shared" si="365"/>
        <v>49.668757141737956</v>
      </c>
      <c r="AJ435" s="6">
        <f t="shared" si="366"/>
        <v>0.91883720290444737</v>
      </c>
      <c r="AK435" s="13">
        <f t="shared" si="367"/>
        <v>42.331096558768294</v>
      </c>
      <c r="AL435" s="6">
        <f t="shared" si="368"/>
        <v>0.67782437748902669</v>
      </c>
      <c r="AM435" s="6">
        <f t="shared" si="369"/>
        <v>41.65327218127927</v>
      </c>
      <c r="AN435" s="11">
        <f t="shared" si="370"/>
        <v>175.2285475622848</v>
      </c>
      <c r="AO435" s="6">
        <f t="shared" si="371"/>
        <v>173.42170048786241</v>
      </c>
      <c r="AP435" s="6">
        <f t="shared" si="372"/>
        <v>107.86160699723239</v>
      </c>
      <c r="AQ435" s="8">
        <f t="shared" si="373"/>
        <v>71.991095686186185</v>
      </c>
      <c r="AR435" s="109">
        <f t="shared" si="374"/>
        <v>0.76231552784616374</v>
      </c>
      <c r="AS435" s="109">
        <f t="shared" si="375"/>
        <v>0.25335188520595842</v>
      </c>
      <c r="AT435" s="109">
        <f t="shared" si="376"/>
        <v>71.616022001315969</v>
      </c>
      <c r="AU435" s="10">
        <f t="shared" si="377"/>
        <v>397692.54636258906</v>
      </c>
      <c r="AV435" s="8">
        <f t="shared" si="378"/>
        <v>30.046586494862616</v>
      </c>
      <c r="AW435" s="12"/>
      <c r="AX435" s="110">
        <f t="shared" si="379"/>
        <v>251.6</v>
      </c>
      <c r="AY435" s="111">
        <f t="shared" si="380"/>
        <v>0</v>
      </c>
      <c r="AZ435" s="12"/>
      <c r="BA435" s="14">
        <f t="shared" si="387"/>
        <v>41.7</v>
      </c>
      <c r="BB435" s="112">
        <f t="shared" si="381"/>
        <v>0</v>
      </c>
      <c r="BC435" s="112">
        <f t="shared" si="382"/>
        <v>0</v>
      </c>
      <c r="BD435" s="12"/>
      <c r="BE435" s="111">
        <f t="shared" si="383"/>
        <v>0</v>
      </c>
      <c r="BF435" s="12"/>
    </row>
    <row r="436" spans="1:58">
      <c r="A436">
        <f t="shared" si="336"/>
        <v>7</v>
      </c>
      <c r="B436" s="106">
        <v>0.30069444444444399</v>
      </c>
      <c r="C436" s="6">
        <f t="shared" si="337"/>
        <v>7.2166666666666561</v>
      </c>
      <c r="D436" s="7">
        <f t="shared" si="384"/>
        <v>16</v>
      </c>
      <c r="E436" s="7">
        <f t="shared" si="385"/>
        <v>9</v>
      </c>
      <c r="F436" s="7">
        <f t="shared" si="386"/>
        <v>2022</v>
      </c>
      <c r="G436" s="12"/>
      <c r="H436" s="101">
        <f t="shared" si="338"/>
        <v>41.513419102933391</v>
      </c>
      <c r="I436" s="102">
        <f t="shared" si="339"/>
        <v>41.53247647729701</v>
      </c>
      <c r="J436" s="101">
        <f t="shared" si="340"/>
        <v>65.451781166239144</v>
      </c>
      <c r="K436" s="101">
        <f t="shared" si="341"/>
        <v>251.85148071202354</v>
      </c>
      <c r="L436" s="11">
        <f t="shared" si="342"/>
        <v>2459838.8006944442</v>
      </c>
      <c r="M436" s="108">
        <f t="shared" si="343"/>
        <v>0.22707188759600869</v>
      </c>
      <c r="N436" s="11">
        <f t="shared" si="344"/>
        <v>113.20678263669834</v>
      </c>
      <c r="O436" s="5">
        <f t="shared" si="345"/>
        <v>0.16867238333691148</v>
      </c>
      <c r="P436" s="11">
        <f t="shared" si="346"/>
        <v>17413.232608193259</v>
      </c>
      <c r="Q436" s="6">
        <f t="shared" si="347"/>
        <v>2.3284532603201984</v>
      </c>
      <c r="R436" s="13">
        <f t="shared" si="348"/>
        <v>4.3964862372228346</v>
      </c>
      <c r="S436" s="13">
        <f t="shared" si="349"/>
        <v>4.284666902081149</v>
      </c>
      <c r="T436" s="13">
        <f t="shared" si="350"/>
        <v>0.25944407275737152</v>
      </c>
      <c r="U436" s="13">
        <f t="shared" si="351"/>
        <v>0.34236330923550462</v>
      </c>
      <c r="V436" s="13">
        <f t="shared" si="352"/>
        <v>-8.309889731404926</v>
      </c>
      <c r="W436" s="8">
        <f t="shared" si="353"/>
        <v>396.51495511081083</v>
      </c>
      <c r="X436" s="13">
        <f t="shared" si="354"/>
        <v>1.1442215747173929</v>
      </c>
      <c r="Y436" s="11">
        <f t="shared" si="355"/>
        <v>65.559067059119599</v>
      </c>
      <c r="Z436" s="13">
        <f t="shared" si="356"/>
        <v>3.2065293554768948E-2</v>
      </c>
      <c r="AA436" s="13">
        <f t="shared" si="357"/>
        <v>0.41354224036382997</v>
      </c>
      <c r="AB436" s="13">
        <f t="shared" si="358"/>
        <v>0.90992031778755256</v>
      </c>
      <c r="AC436" s="13">
        <f t="shared" si="359"/>
        <v>3.2059799005354939E-2</v>
      </c>
      <c r="AD436" s="13">
        <f t="shared" si="360"/>
        <v>0.82210302171551852</v>
      </c>
      <c r="AE436" s="13">
        <f t="shared" si="361"/>
        <v>0.39131756556673791</v>
      </c>
      <c r="AF436" s="13">
        <f t="shared" si="362"/>
        <v>0.92025570515967015</v>
      </c>
      <c r="AG436" s="11">
        <f t="shared" si="363"/>
        <v>23.036507049430973</v>
      </c>
      <c r="AH436" s="13">
        <f t="shared" si="364"/>
        <v>4.2197497163621529</v>
      </c>
      <c r="AI436" s="11">
        <f t="shared" si="365"/>
        <v>49.910536891266041</v>
      </c>
      <c r="AJ436" s="6">
        <f t="shared" si="366"/>
        <v>0.91883091296510089</v>
      </c>
      <c r="AK436" s="13">
        <f t="shared" si="367"/>
        <v>42.192728044420491</v>
      </c>
      <c r="AL436" s="6">
        <f t="shared" si="368"/>
        <v>0.67930894148710175</v>
      </c>
      <c r="AM436" s="6">
        <f t="shared" si="369"/>
        <v>41.513419102933391</v>
      </c>
      <c r="AN436" s="11">
        <f t="shared" si="370"/>
        <v>175.22923203957907</v>
      </c>
      <c r="AO436" s="6">
        <f t="shared" si="371"/>
        <v>173.42237748702203</v>
      </c>
      <c r="AP436" s="6">
        <f t="shared" si="372"/>
        <v>107.85381852531958</v>
      </c>
      <c r="AQ436" s="8">
        <f t="shared" si="373"/>
        <v>71.998877707496149</v>
      </c>
      <c r="AR436" s="109">
        <f t="shared" si="374"/>
        <v>0.76503984453761276</v>
      </c>
      <c r="AS436" s="109">
        <f t="shared" si="375"/>
        <v>0.25077082669935125</v>
      </c>
      <c r="AT436" s="109">
        <f t="shared" si="376"/>
        <v>71.851480712023545</v>
      </c>
      <c r="AU436" s="10">
        <f t="shared" si="377"/>
        <v>397695.32000380888</v>
      </c>
      <c r="AV436" s="8">
        <f t="shared" si="378"/>
        <v>30.046376952022847</v>
      </c>
      <c r="AW436" s="12"/>
      <c r="AX436" s="110">
        <f t="shared" si="379"/>
        <v>251.9</v>
      </c>
      <c r="AY436" s="111">
        <f t="shared" si="380"/>
        <v>0</v>
      </c>
      <c r="AZ436" s="12"/>
      <c r="BA436" s="14">
        <f t="shared" si="387"/>
        <v>41.5</v>
      </c>
      <c r="BB436" s="112">
        <f t="shared" si="381"/>
        <v>0</v>
      </c>
      <c r="BC436" s="112">
        <f t="shared" si="382"/>
        <v>0</v>
      </c>
      <c r="BD436" s="12"/>
      <c r="BE436" s="111">
        <f t="shared" si="383"/>
        <v>0</v>
      </c>
      <c r="BF436" s="12"/>
    </row>
    <row r="437" spans="1:58">
      <c r="A437">
        <f t="shared" si="336"/>
        <v>7</v>
      </c>
      <c r="B437" s="106">
        <v>0.30138888888888898</v>
      </c>
      <c r="C437" s="6">
        <f t="shared" si="337"/>
        <v>7.2333333333333361</v>
      </c>
      <c r="D437" s="7">
        <f t="shared" si="384"/>
        <v>16</v>
      </c>
      <c r="E437" s="7">
        <f t="shared" si="385"/>
        <v>9</v>
      </c>
      <c r="F437" s="7">
        <f t="shared" si="386"/>
        <v>2022</v>
      </c>
      <c r="G437" s="12"/>
      <c r="H437" s="101">
        <f t="shared" si="338"/>
        <v>41.373377471648261</v>
      </c>
      <c r="I437" s="102">
        <f t="shared" si="339"/>
        <v>41.392528423900238</v>
      </c>
      <c r="J437" s="101">
        <f t="shared" si="340"/>
        <v>65.445322443203196</v>
      </c>
      <c r="K437" s="101">
        <f t="shared" si="341"/>
        <v>252.0862136922226</v>
      </c>
      <c r="L437" s="11">
        <f t="shared" si="342"/>
        <v>2459838.8013888891</v>
      </c>
      <c r="M437" s="108">
        <f t="shared" si="343"/>
        <v>0.22707190660887297</v>
      </c>
      <c r="N437" s="11">
        <f t="shared" si="344"/>
        <v>113.45746726728976</v>
      </c>
      <c r="O437" s="5">
        <f t="shared" si="345"/>
        <v>0.16869780078383201</v>
      </c>
      <c r="P437" s="11">
        <f t="shared" si="346"/>
        <v>17410.756352046013</v>
      </c>
      <c r="Q437" s="6">
        <f t="shared" si="347"/>
        <v>2.328611612599778</v>
      </c>
      <c r="R437" s="13">
        <f t="shared" si="348"/>
        <v>4.3964981830425245</v>
      </c>
      <c r="S437" s="13">
        <f t="shared" si="349"/>
        <v>4.2848146582200712</v>
      </c>
      <c r="T437" s="13">
        <f t="shared" si="350"/>
        <v>0.25960441710457149</v>
      </c>
      <c r="U437" s="13">
        <f t="shared" si="351"/>
        <v>0.34251219480785927</v>
      </c>
      <c r="V437" s="13">
        <f t="shared" si="352"/>
        <v>-8.3100248993355716</v>
      </c>
      <c r="W437" s="8">
        <f t="shared" si="353"/>
        <v>396.47657740711492</v>
      </c>
      <c r="X437" s="13">
        <f t="shared" si="354"/>
        <v>1.1443692720178489</v>
      </c>
      <c r="Y437" s="11">
        <f t="shared" si="355"/>
        <v>65.567529491081203</v>
      </c>
      <c r="Z437" s="13">
        <f t="shared" si="356"/>
        <v>3.2077699392474478E-2</v>
      </c>
      <c r="AA437" s="13">
        <f t="shared" si="357"/>
        <v>0.41340767853861743</v>
      </c>
      <c r="AB437" s="13">
        <f t="shared" si="358"/>
        <v>0.90998102475328302</v>
      </c>
      <c r="AC437" s="13">
        <f t="shared" si="359"/>
        <v>3.2072198463403485E-2</v>
      </c>
      <c r="AD437" s="13">
        <f t="shared" si="360"/>
        <v>0.82215378887339585</v>
      </c>
      <c r="AE437" s="13">
        <f t="shared" si="361"/>
        <v>0.39135308707921368</v>
      </c>
      <c r="AF437" s="13">
        <f t="shared" si="362"/>
        <v>0.92024059964422855</v>
      </c>
      <c r="AG437" s="11">
        <f t="shared" si="363"/>
        <v>23.038718662397773</v>
      </c>
      <c r="AH437" s="13">
        <f t="shared" si="364"/>
        <v>4.2203433751624715</v>
      </c>
      <c r="AI437" s="11">
        <f t="shared" si="365"/>
        <v>50.152316639852685</v>
      </c>
      <c r="AJ437" s="6">
        <f t="shared" si="366"/>
        <v>0.91882462424197009</v>
      </c>
      <c r="AK437" s="13">
        <f t="shared" si="367"/>
        <v>42.054169038093349</v>
      </c>
      <c r="AL437" s="6">
        <f t="shared" si="368"/>
        <v>0.68079156644508665</v>
      </c>
      <c r="AM437" s="6">
        <f t="shared" si="369"/>
        <v>41.373377471648261</v>
      </c>
      <c r="AN437" s="11">
        <f t="shared" si="370"/>
        <v>175.22991651733537</v>
      </c>
      <c r="AO437" s="6">
        <f t="shared" si="371"/>
        <v>173.42305448689132</v>
      </c>
      <c r="AP437" s="6">
        <f t="shared" si="372"/>
        <v>107.84603016856862</v>
      </c>
      <c r="AQ437" s="8">
        <f t="shared" si="373"/>
        <v>72.006659616462642</v>
      </c>
      <c r="AR437" s="109">
        <f t="shared" si="374"/>
        <v>0.76775053805431126</v>
      </c>
      <c r="AS437" s="109">
        <f t="shared" si="375"/>
        <v>0.24818068836549251</v>
      </c>
      <c r="AT437" s="109">
        <f t="shared" si="376"/>
        <v>72.0862136922226</v>
      </c>
      <c r="AU437" s="10">
        <f t="shared" si="377"/>
        <v>397698.09317482798</v>
      </c>
      <c r="AV437" s="8">
        <f t="shared" si="378"/>
        <v>30.0461674476276</v>
      </c>
      <c r="AW437" s="12"/>
      <c r="AX437" s="110">
        <f t="shared" si="379"/>
        <v>252.1</v>
      </c>
      <c r="AY437" s="111">
        <f t="shared" si="380"/>
        <v>0</v>
      </c>
      <c r="AZ437" s="12"/>
      <c r="BA437" s="14">
        <f t="shared" si="387"/>
        <v>41.4</v>
      </c>
      <c r="BB437" s="112">
        <f t="shared" si="381"/>
        <v>0</v>
      </c>
      <c r="BC437" s="112">
        <f t="shared" si="382"/>
        <v>0</v>
      </c>
      <c r="BD437" s="12"/>
      <c r="BE437" s="111">
        <f t="shared" si="383"/>
        <v>0</v>
      </c>
      <c r="BF437" s="12"/>
    </row>
    <row r="438" spans="1:58">
      <c r="A438">
        <f t="shared" si="336"/>
        <v>7</v>
      </c>
      <c r="B438" s="106">
        <v>0.30208333333333298</v>
      </c>
      <c r="C438" s="6">
        <f t="shared" si="337"/>
        <v>7.2499999999999911</v>
      </c>
      <c r="D438" s="7">
        <f t="shared" si="384"/>
        <v>16</v>
      </c>
      <c r="E438" s="7">
        <f t="shared" si="385"/>
        <v>9</v>
      </c>
      <c r="F438" s="7">
        <f t="shared" si="386"/>
        <v>2022</v>
      </c>
      <c r="G438" s="12"/>
      <c r="H438" s="101">
        <f t="shared" si="338"/>
        <v>41.23315048365437</v>
      </c>
      <c r="I438" s="102">
        <f t="shared" si="339"/>
        <v>41.252395650232025</v>
      </c>
      <c r="J438" s="101">
        <f t="shared" si="340"/>
        <v>65.43886353707093</v>
      </c>
      <c r="K438" s="101">
        <f t="shared" si="341"/>
        <v>252.32022716505196</v>
      </c>
      <c r="L438" s="11">
        <f t="shared" si="342"/>
        <v>2459838.8020833335</v>
      </c>
      <c r="M438" s="108">
        <f t="shared" si="343"/>
        <v>0.22707192562172454</v>
      </c>
      <c r="N438" s="11">
        <f t="shared" si="344"/>
        <v>113.70815172931179</v>
      </c>
      <c r="O438" s="5">
        <f t="shared" si="345"/>
        <v>0.1687232182138132</v>
      </c>
      <c r="P438" s="11">
        <f t="shared" si="346"/>
        <v>17408.27967993651</v>
      </c>
      <c r="Q438" s="6">
        <f t="shared" si="347"/>
        <v>2.3287699647736386</v>
      </c>
      <c r="R438" s="13">
        <f t="shared" si="348"/>
        <v>4.3965101288542447</v>
      </c>
      <c r="S438" s="13">
        <f t="shared" si="349"/>
        <v>4.2849624142600602</v>
      </c>
      <c r="T438" s="13">
        <f t="shared" si="350"/>
        <v>0.25976476134498128</v>
      </c>
      <c r="U438" s="13">
        <f t="shared" si="351"/>
        <v>0.34266107815484648</v>
      </c>
      <c r="V438" s="13">
        <f t="shared" si="352"/>
        <v>-8.3101600671751399</v>
      </c>
      <c r="W438" s="8">
        <f t="shared" si="353"/>
        <v>396.43819445475287</v>
      </c>
      <c r="X438" s="13">
        <f t="shared" si="354"/>
        <v>1.1445169671952298</v>
      </c>
      <c r="Y438" s="11">
        <f t="shared" si="355"/>
        <v>65.575991801399553</v>
      </c>
      <c r="Z438" s="13">
        <f t="shared" si="356"/>
        <v>3.2090104348084819E-2</v>
      </c>
      <c r="AA438" s="13">
        <f t="shared" si="357"/>
        <v>0.41327310968229725</v>
      </c>
      <c r="AB438" s="13">
        <f t="shared" si="358"/>
        <v>0.91004171082793439</v>
      </c>
      <c r="AC438" s="13">
        <f t="shared" si="359"/>
        <v>3.2084597034874915E-2</v>
      </c>
      <c r="AD438" s="13">
        <f t="shared" si="360"/>
        <v>0.82220453721627473</v>
      </c>
      <c r="AE438" s="13">
        <f t="shared" si="361"/>
        <v>0.39138859946924309</v>
      </c>
      <c r="AF438" s="13">
        <f t="shared" si="362"/>
        <v>0.92022549638961015</v>
      </c>
      <c r="AG438" s="11">
        <f t="shared" si="363"/>
        <v>23.0409297436812</v>
      </c>
      <c r="AH438" s="13">
        <f t="shared" si="364"/>
        <v>4.2209370444407073</v>
      </c>
      <c r="AI438" s="11">
        <f t="shared" si="365"/>
        <v>50.394096062701188</v>
      </c>
      <c r="AJ438" s="6">
        <f t="shared" si="366"/>
        <v>0.91881833674357927</v>
      </c>
      <c r="AK438" s="13">
        <f t="shared" si="367"/>
        <v>41.915422677423223</v>
      </c>
      <c r="AL438" s="6">
        <f t="shared" si="368"/>
        <v>0.68227219376884984</v>
      </c>
      <c r="AM438" s="6">
        <f t="shared" si="369"/>
        <v>41.23315048365437</v>
      </c>
      <c r="AN438" s="11">
        <f t="shared" si="370"/>
        <v>175.23060099462964</v>
      </c>
      <c r="AO438" s="6">
        <f t="shared" si="371"/>
        <v>173.42373148655614</v>
      </c>
      <c r="AP438" s="6">
        <f t="shared" si="372"/>
        <v>107.83824193732136</v>
      </c>
      <c r="AQ438" s="8">
        <f t="shared" si="373"/>
        <v>72.01444140275234</v>
      </c>
      <c r="AR438" s="109">
        <f t="shared" si="374"/>
        <v>0.7704475565128851</v>
      </c>
      <c r="AS438" s="109">
        <f t="shared" si="375"/>
        <v>0.24558151933063399</v>
      </c>
      <c r="AT438" s="109">
        <f t="shared" si="376"/>
        <v>72.320227165051961</v>
      </c>
      <c r="AU438" s="10">
        <f t="shared" si="377"/>
        <v>397700.86587185814</v>
      </c>
      <c r="AV438" s="8">
        <f t="shared" si="378"/>
        <v>30.045957981961507</v>
      </c>
      <c r="AW438" s="12"/>
      <c r="AX438" s="110">
        <f t="shared" si="379"/>
        <v>252.3</v>
      </c>
      <c r="AY438" s="111">
        <f t="shared" si="380"/>
        <v>0</v>
      </c>
      <c r="AZ438" s="12"/>
      <c r="BA438" s="14">
        <f t="shared" si="387"/>
        <v>41.3</v>
      </c>
      <c r="BB438" s="112">
        <f t="shared" si="381"/>
        <v>0</v>
      </c>
      <c r="BC438" s="112">
        <f t="shared" si="382"/>
        <v>0</v>
      </c>
      <c r="BD438" s="12"/>
      <c r="BE438" s="111">
        <f t="shared" si="383"/>
        <v>0</v>
      </c>
      <c r="BF438" s="12"/>
    </row>
    <row r="439" spans="1:58">
      <c r="A439">
        <f t="shared" si="336"/>
        <v>7</v>
      </c>
      <c r="B439" s="106">
        <v>0.30277777777777798</v>
      </c>
      <c r="C439" s="6">
        <f t="shared" si="337"/>
        <v>7.266666666666671</v>
      </c>
      <c r="D439" s="7">
        <f t="shared" si="384"/>
        <v>16</v>
      </c>
      <c r="E439" s="7">
        <f t="shared" si="385"/>
        <v>9</v>
      </c>
      <c r="F439" s="7">
        <f t="shared" si="386"/>
        <v>2022</v>
      </c>
      <c r="G439" s="12"/>
      <c r="H439" s="101">
        <f t="shared" si="338"/>
        <v>41.092741028318358</v>
      </c>
      <c r="I439" s="102">
        <f t="shared" si="339"/>
        <v>41.112081051071328</v>
      </c>
      <c r="J439" s="101">
        <f t="shared" si="340"/>
        <v>65.432404443671402</v>
      </c>
      <c r="K439" s="101">
        <f t="shared" si="341"/>
        <v>252.55352779247301</v>
      </c>
      <c r="L439" s="11">
        <f t="shared" si="342"/>
        <v>2459838.8027777779</v>
      </c>
      <c r="M439" s="108">
        <f t="shared" si="343"/>
        <v>0.22707194463457608</v>
      </c>
      <c r="N439" s="11">
        <f t="shared" si="344"/>
        <v>113.95883619179949</v>
      </c>
      <c r="O439" s="5">
        <f t="shared" si="345"/>
        <v>0.16874863564373754</v>
      </c>
      <c r="P439" s="11">
        <f t="shared" si="346"/>
        <v>17405.802590321498</v>
      </c>
      <c r="Q439" s="6">
        <f t="shared" si="347"/>
        <v>2.3289283169474997</v>
      </c>
      <c r="R439" s="13">
        <f t="shared" si="348"/>
        <v>4.3965220746659206</v>
      </c>
      <c r="S439" s="13">
        <f t="shared" si="349"/>
        <v>4.28511017030005</v>
      </c>
      <c r="T439" s="13">
        <f t="shared" si="350"/>
        <v>0.25992510558467674</v>
      </c>
      <c r="U439" s="13">
        <f t="shared" si="351"/>
        <v>0.34280995937536451</v>
      </c>
      <c r="V439" s="13">
        <f t="shared" si="352"/>
        <v>-8.310295235015424</v>
      </c>
      <c r="W439" s="8">
        <f t="shared" si="353"/>
        <v>396.39980622856302</v>
      </c>
      <c r="X439" s="13">
        <f t="shared" si="354"/>
        <v>1.1446646603481299</v>
      </c>
      <c r="Y439" s="11">
        <f t="shared" si="355"/>
        <v>65.584453995723706</v>
      </c>
      <c r="Z439" s="13">
        <f t="shared" si="356"/>
        <v>3.2102508429592017E-2</v>
      </c>
      <c r="AA439" s="13">
        <f t="shared" si="357"/>
        <v>0.41313853370842579</v>
      </c>
      <c r="AB439" s="13">
        <f t="shared" si="358"/>
        <v>0.91010237605156175</v>
      </c>
      <c r="AC439" s="13">
        <f t="shared" si="359"/>
        <v>3.2096994727756296E-2</v>
      </c>
      <c r="AD439" s="13">
        <f t="shared" si="360"/>
        <v>0.82225526677772875</v>
      </c>
      <c r="AE439" s="13">
        <f t="shared" si="361"/>
        <v>0.39142410276008538</v>
      </c>
      <c r="AF439" s="13">
        <f t="shared" si="362"/>
        <v>0.92021039538708871</v>
      </c>
      <c r="AG439" s="11">
        <f t="shared" si="363"/>
        <v>23.043140294706554</v>
      </c>
      <c r="AH439" s="13">
        <f t="shared" si="364"/>
        <v>4.2215307245905302</v>
      </c>
      <c r="AI439" s="11">
        <f t="shared" si="365"/>
        <v>50.635875322941537</v>
      </c>
      <c r="AJ439" s="6">
        <f t="shared" si="366"/>
        <v>0.91881205046584946</v>
      </c>
      <c r="AK439" s="13">
        <f t="shared" si="367"/>
        <v>41.776491796700803</v>
      </c>
      <c r="AL439" s="6">
        <f t="shared" si="368"/>
        <v>0.68375076838244886</v>
      </c>
      <c r="AM439" s="6">
        <f t="shared" si="369"/>
        <v>41.092741028318358</v>
      </c>
      <c r="AN439" s="11">
        <f t="shared" si="370"/>
        <v>175.23128547192573</v>
      </c>
      <c r="AO439" s="6">
        <f t="shared" si="371"/>
        <v>173.42440848647541</v>
      </c>
      <c r="AP439" s="6">
        <f t="shared" si="372"/>
        <v>107.83045382638892</v>
      </c>
      <c r="AQ439" s="8">
        <f t="shared" si="373"/>
        <v>72.022223071549831</v>
      </c>
      <c r="AR439" s="109">
        <f t="shared" si="374"/>
        <v>0.77313085374845669</v>
      </c>
      <c r="AS439" s="109">
        <f t="shared" si="375"/>
        <v>0.24297336365831429</v>
      </c>
      <c r="AT439" s="109">
        <f t="shared" si="376"/>
        <v>72.553527792473005</v>
      </c>
      <c r="AU439" s="10">
        <f t="shared" si="377"/>
        <v>397703.63809666911</v>
      </c>
      <c r="AV439" s="8">
        <f t="shared" si="378"/>
        <v>30.045748554889329</v>
      </c>
      <c r="AW439" s="12"/>
      <c r="AX439" s="110">
        <f t="shared" si="379"/>
        <v>252.6</v>
      </c>
      <c r="AY439" s="111">
        <f t="shared" si="380"/>
        <v>0</v>
      </c>
      <c r="AZ439" s="12"/>
      <c r="BA439" s="14">
        <f t="shared" si="387"/>
        <v>41.1</v>
      </c>
      <c r="BB439" s="112">
        <f t="shared" si="381"/>
        <v>0</v>
      </c>
      <c r="BC439" s="112">
        <f t="shared" si="382"/>
        <v>0</v>
      </c>
      <c r="BD439" s="12"/>
      <c r="BE439" s="111">
        <f t="shared" si="383"/>
        <v>0</v>
      </c>
      <c r="BF439" s="12"/>
    </row>
    <row r="440" spans="1:58">
      <c r="A440">
        <f t="shared" si="336"/>
        <v>7</v>
      </c>
      <c r="B440" s="106">
        <v>0.30347222222222198</v>
      </c>
      <c r="C440" s="6">
        <f t="shared" si="337"/>
        <v>7.2833333333333279</v>
      </c>
      <c r="D440" s="7">
        <f t="shared" si="384"/>
        <v>16</v>
      </c>
      <c r="E440" s="7">
        <f t="shared" si="385"/>
        <v>9</v>
      </c>
      <c r="F440" s="7">
        <f t="shared" si="386"/>
        <v>2022</v>
      </c>
      <c r="G440" s="12"/>
      <c r="H440" s="101">
        <f t="shared" si="338"/>
        <v>40.952152065742602</v>
      </c>
      <c r="I440" s="102">
        <f t="shared" si="339"/>
        <v>40.971587591957089</v>
      </c>
      <c r="J440" s="101">
        <f t="shared" si="340"/>
        <v>65.425945163077671</v>
      </c>
      <c r="K440" s="101">
        <f t="shared" si="341"/>
        <v>252.78612204214272</v>
      </c>
      <c r="L440" s="11">
        <f t="shared" si="342"/>
        <v>2459838.8034722223</v>
      </c>
      <c r="M440" s="108">
        <f t="shared" si="343"/>
        <v>0.22707196364742765</v>
      </c>
      <c r="N440" s="11">
        <f t="shared" si="344"/>
        <v>114.20952065428719</v>
      </c>
      <c r="O440" s="5">
        <f t="shared" si="345"/>
        <v>0.16877405307371873</v>
      </c>
      <c r="P440" s="11">
        <f t="shared" si="346"/>
        <v>17403.32508330786</v>
      </c>
      <c r="Q440" s="6">
        <f t="shared" si="347"/>
        <v>2.3290866691213603</v>
      </c>
      <c r="R440" s="13">
        <f t="shared" si="348"/>
        <v>4.3965340204776409</v>
      </c>
      <c r="S440" s="13">
        <f t="shared" si="349"/>
        <v>4.285257926340039</v>
      </c>
      <c r="T440" s="13">
        <f t="shared" si="350"/>
        <v>0.26008544982472942</v>
      </c>
      <c r="U440" s="13">
        <f t="shared" si="351"/>
        <v>0.34295883847094966</v>
      </c>
      <c r="V440" s="13">
        <f t="shared" si="352"/>
        <v>-8.3104304028553493</v>
      </c>
      <c r="W440" s="8">
        <f t="shared" si="353"/>
        <v>396.36141272981905</v>
      </c>
      <c r="X440" s="13">
        <f t="shared" si="354"/>
        <v>1.1448123514777813</v>
      </c>
      <c r="Y440" s="11">
        <f t="shared" si="355"/>
        <v>65.592916074124261</v>
      </c>
      <c r="Z440" s="13">
        <f t="shared" si="356"/>
        <v>3.2114911636881738E-2</v>
      </c>
      <c r="AA440" s="13">
        <f t="shared" si="357"/>
        <v>0.4130039506192586</v>
      </c>
      <c r="AB440" s="13">
        <f t="shared" si="358"/>
        <v>0.91016302042419395</v>
      </c>
      <c r="AC440" s="13">
        <f t="shared" si="359"/>
        <v>3.2109391541932507E-2</v>
      </c>
      <c r="AD440" s="13">
        <f t="shared" si="360"/>
        <v>0.82230597755783041</v>
      </c>
      <c r="AE440" s="13">
        <f t="shared" si="361"/>
        <v>0.39145959695164662</v>
      </c>
      <c r="AF440" s="13">
        <f t="shared" si="362"/>
        <v>0.92019529663786825</v>
      </c>
      <c r="AG440" s="11">
        <f t="shared" si="363"/>
        <v>23.045350315445184</v>
      </c>
      <c r="AH440" s="13">
        <f t="shared" si="364"/>
        <v>4.2221244156142284</v>
      </c>
      <c r="AI440" s="11">
        <f t="shared" si="365"/>
        <v>50.877654420073767</v>
      </c>
      <c r="AJ440" s="6">
        <f t="shared" si="366"/>
        <v>0.91880576540890213</v>
      </c>
      <c r="AK440" s="13">
        <f t="shared" si="367"/>
        <v>41.637379300470037</v>
      </c>
      <c r="AL440" s="6">
        <f t="shared" si="368"/>
        <v>0.68522723472743552</v>
      </c>
      <c r="AM440" s="6">
        <f t="shared" si="369"/>
        <v>40.952152065742602</v>
      </c>
      <c r="AN440" s="11">
        <f t="shared" si="370"/>
        <v>175.23196994922</v>
      </c>
      <c r="AO440" s="6">
        <f t="shared" si="371"/>
        <v>173.42508548664546</v>
      </c>
      <c r="AP440" s="6">
        <f t="shared" si="372"/>
        <v>107.82266583570015</v>
      </c>
      <c r="AQ440" s="8">
        <f t="shared" si="373"/>
        <v>72.030004622926199</v>
      </c>
      <c r="AR440" s="109">
        <f t="shared" si="374"/>
        <v>0.77580038200161894</v>
      </c>
      <c r="AS440" s="109">
        <f t="shared" si="375"/>
        <v>0.24035626732144771</v>
      </c>
      <c r="AT440" s="109">
        <f t="shared" si="376"/>
        <v>72.786122042142722</v>
      </c>
      <c r="AU440" s="10">
        <f t="shared" si="377"/>
        <v>397706.40984917828</v>
      </c>
      <c r="AV440" s="8">
        <f t="shared" si="378"/>
        <v>30.045539166415743</v>
      </c>
      <c r="AW440" s="12"/>
      <c r="AX440" s="110">
        <f t="shared" si="379"/>
        <v>252.8</v>
      </c>
      <c r="AY440" s="111">
        <f t="shared" si="380"/>
        <v>0</v>
      </c>
      <c r="AZ440" s="12"/>
      <c r="BA440" s="14">
        <f t="shared" si="387"/>
        <v>41</v>
      </c>
      <c r="BB440" s="112">
        <f t="shared" si="381"/>
        <v>0</v>
      </c>
      <c r="BC440" s="112">
        <f t="shared" si="382"/>
        <v>0</v>
      </c>
      <c r="BD440" s="12"/>
      <c r="BE440" s="111">
        <f t="shared" si="383"/>
        <v>0</v>
      </c>
      <c r="BF440" s="12"/>
    </row>
    <row r="441" spans="1:58">
      <c r="A441">
        <f t="shared" si="336"/>
        <v>7</v>
      </c>
      <c r="B441" s="106">
        <v>0.30416666666666697</v>
      </c>
      <c r="C441" s="6">
        <f t="shared" si="337"/>
        <v>7.3000000000000078</v>
      </c>
      <c r="D441" s="7">
        <f t="shared" si="384"/>
        <v>16</v>
      </c>
      <c r="E441" s="7">
        <f t="shared" si="385"/>
        <v>9</v>
      </c>
      <c r="F441" s="7">
        <f t="shared" si="386"/>
        <v>2022</v>
      </c>
      <c r="G441" s="12"/>
      <c r="H441" s="101">
        <f t="shared" si="338"/>
        <v>40.81138653193679</v>
      </c>
      <c r="I441" s="102">
        <f t="shared" si="339"/>
        <v>40.830918214424422</v>
      </c>
      <c r="J441" s="101">
        <f t="shared" si="340"/>
        <v>65.419485695435327</v>
      </c>
      <c r="K441" s="101">
        <f t="shared" si="341"/>
        <v>253.01801634683767</v>
      </c>
      <c r="L441" s="11">
        <f t="shared" si="342"/>
        <v>2459838.8041666667</v>
      </c>
      <c r="M441" s="108">
        <f t="shared" si="343"/>
        <v>0.2270719826602792</v>
      </c>
      <c r="N441" s="11">
        <f t="shared" si="344"/>
        <v>114.46020511677489</v>
      </c>
      <c r="O441" s="5">
        <f t="shared" si="345"/>
        <v>0.16879947050364308</v>
      </c>
      <c r="P441" s="11">
        <f t="shared" si="346"/>
        <v>17400.847159008597</v>
      </c>
      <c r="Q441" s="6">
        <f t="shared" si="347"/>
        <v>2.3292450212948639</v>
      </c>
      <c r="R441" s="13">
        <f t="shared" si="348"/>
        <v>4.3965459662893167</v>
      </c>
      <c r="S441" s="13">
        <f t="shared" si="349"/>
        <v>4.2854056823796709</v>
      </c>
      <c r="T441" s="13">
        <f t="shared" si="350"/>
        <v>0.26024579406478204</v>
      </c>
      <c r="U441" s="13">
        <f t="shared" si="351"/>
        <v>0.34310771544173402</v>
      </c>
      <c r="V441" s="13">
        <f t="shared" si="352"/>
        <v>-8.3105655706945605</v>
      </c>
      <c r="W441" s="8">
        <f t="shared" si="353"/>
        <v>396.3230139595633</v>
      </c>
      <c r="X441" s="13">
        <f t="shared" si="354"/>
        <v>1.1449600405840177</v>
      </c>
      <c r="Y441" s="11">
        <f t="shared" si="355"/>
        <v>65.601378036591669</v>
      </c>
      <c r="Z441" s="13">
        <f t="shared" si="356"/>
        <v>3.2127313969719816E-2</v>
      </c>
      <c r="AA441" s="13">
        <f t="shared" si="357"/>
        <v>0.41286936041832528</v>
      </c>
      <c r="AB441" s="13">
        <f t="shared" si="358"/>
        <v>0.91022364394528588</v>
      </c>
      <c r="AC441" s="13">
        <f t="shared" si="359"/>
        <v>3.212178747716863E-2</v>
      </c>
      <c r="AD441" s="13">
        <f t="shared" si="360"/>
        <v>0.82235666955617293</v>
      </c>
      <c r="AE441" s="13">
        <f t="shared" si="361"/>
        <v>0.3914950820434942</v>
      </c>
      <c r="AF441" s="13">
        <f t="shared" si="362"/>
        <v>0.92018020014329682</v>
      </c>
      <c r="AG441" s="11">
        <f t="shared" si="363"/>
        <v>23.047559805847342</v>
      </c>
      <c r="AH441" s="13">
        <f t="shared" si="364"/>
        <v>4.2227181175084674</v>
      </c>
      <c r="AI441" s="11">
        <f t="shared" si="365"/>
        <v>51.119433354147873</v>
      </c>
      <c r="AJ441" s="6">
        <f t="shared" si="366"/>
        <v>0.91879948157287417</v>
      </c>
      <c r="AK441" s="13">
        <f t="shared" si="367"/>
        <v>41.498088069704636</v>
      </c>
      <c r="AL441" s="6">
        <f t="shared" si="368"/>
        <v>0.68670153776784637</v>
      </c>
      <c r="AM441" s="6">
        <f t="shared" si="369"/>
        <v>40.81138653193679</v>
      </c>
      <c r="AN441" s="11">
        <f t="shared" si="370"/>
        <v>175.23265442651609</v>
      </c>
      <c r="AO441" s="6">
        <f t="shared" si="371"/>
        <v>173.42576248706993</v>
      </c>
      <c r="AP441" s="6">
        <f t="shared" si="372"/>
        <v>107.81487796527138</v>
      </c>
      <c r="AQ441" s="8">
        <f t="shared" si="373"/>
        <v>72.037786056865116</v>
      </c>
      <c r="AR441" s="109">
        <f t="shared" si="374"/>
        <v>0.77845609376444924</v>
      </c>
      <c r="AS441" s="109">
        <f t="shared" si="375"/>
        <v>0.23773027644652223</v>
      </c>
      <c r="AT441" s="109">
        <f t="shared" si="376"/>
        <v>73.018016346837669</v>
      </c>
      <c r="AU441" s="10">
        <f t="shared" si="377"/>
        <v>397709.18112929637</v>
      </c>
      <c r="AV441" s="8">
        <f t="shared" si="378"/>
        <v>30.045329816545951</v>
      </c>
      <c r="AW441" s="12"/>
      <c r="AX441" s="110">
        <f t="shared" si="379"/>
        <v>253</v>
      </c>
      <c r="AY441" s="111">
        <f t="shared" si="380"/>
        <v>0</v>
      </c>
      <c r="AZ441" s="12"/>
      <c r="BA441" s="14">
        <f t="shared" si="387"/>
        <v>40.799999999999997</v>
      </c>
      <c r="BB441" s="112">
        <f t="shared" si="381"/>
        <v>0</v>
      </c>
      <c r="BC441" s="112">
        <f t="shared" si="382"/>
        <v>0</v>
      </c>
      <c r="BD441" s="12"/>
      <c r="BE441" s="111">
        <f t="shared" si="383"/>
        <v>0</v>
      </c>
      <c r="BF441" s="12"/>
    </row>
    <row r="442" spans="1:58">
      <c r="A442">
        <f t="shared" si="336"/>
        <v>7</v>
      </c>
      <c r="B442" s="106">
        <v>0.30486111111111103</v>
      </c>
      <c r="C442" s="6">
        <f t="shared" si="337"/>
        <v>7.3166666666666647</v>
      </c>
      <c r="D442" s="7">
        <f t="shared" si="384"/>
        <v>16</v>
      </c>
      <c r="E442" s="7">
        <f t="shared" si="385"/>
        <v>9</v>
      </c>
      <c r="F442" s="7">
        <f t="shared" si="386"/>
        <v>2022</v>
      </c>
      <c r="G442" s="12"/>
      <c r="H442" s="101">
        <f t="shared" si="338"/>
        <v>40.670447339458761</v>
      </c>
      <c r="I442" s="102">
        <f t="shared" si="339"/>
        <v>40.690075836646464</v>
      </c>
      <c r="J442" s="101">
        <f t="shared" si="340"/>
        <v>65.413026040836627</v>
      </c>
      <c r="K442" s="101">
        <f t="shared" si="341"/>
        <v>253.2492171037585</v>
      </c>
      <c r="L442" s="11">
        <f t="shared" si="342"/>
        <v>2459838.8048611111</v>
      </c>
      <c r="M442" s="108">
        <f t="shared" si="343"/>
        <v>0.22707200167313074</v>
      </c>
      <c r="N442" s="11">
        <f t="shared" si="344"/>
        <v>114.71088957926258</v>
      </c>
      <c r="O442" s="5">
        <f t="shared" si="345"/>
        <v>0.16882488793356742</v>
      </c>
      <c r="P442" s="11">
        <f t="shared" si="346"/>
        <v>17398.368817521132</v>
      </c>
      <c r="Q442" s="6">
        <f t="shared" si="347"/>
        <v>2.3294033734687249</v>
      </c>
      <c r="R442" s="13">
        <f t="shared" si="348"/>
        <v>4.3965579121010157</v>
      </c>
      <c r="S442" s="13">
        <f t="shared" si="349"/>
        <v>4.2855534384196607</v>
      </c>
      <c r="T442" s="13">
        <f t="shared" si="350"/>
        <v>0.26040613830447751</v>
      </c>
      <c r="U442" s="13">
        <f t="shared" si="351"/>
        <v>0.3432565902877745</v>
      </c>
      <c r="V442" s="13">
        <f t="shared" si="352"/>
        <v>-8.3107007385348446</v>
      </c>
      <c r="W442" s="8">
        <f t="shared" si="353"/>
        <v>396.2846099181981</v>
      </c>
      <c r="X442" s="13">
        <f t="shared" si="354"/>
        <v>1.1451077276676689</v>
      </c>
      <c r="Y442" s="11">
        <f t="shared" si="355"/>
        <v>65.609839883173478</v>
      </c>
      <c r="Z442" s="13">
        <f t="shared" si="356"/>
        <v>3.2139715427862654E-2</v>
      </c>
      <c r="AA442" s="13">
        <f t="shared" si="357"/>
        <v>0.41273476310824864</v>
      </c>
      <c r="AB442" s="13">
        <f t="shared" si="358"/>
        <v>0.9102842466147042</v>
      </c>
      <c r="AC442" s="13">
        <f t="shared" si="359"/>
        <v>3.2134182533220326E-2</v>
      </c>
      <c r="AD442" s="13">
        <f t="shared" si="360"/>
        <v>0.8224073427727312</v>
      </c>
      <c r="AE442" s="13">
        <f t="shared" si="361"/>
        <v>0.39153055803535108</v>
      </c>
      <c r="AF442" s="13">
        <f t="shared" si="362"/>
        <v>0.92016510590465583</v>
      </c>
      <c r="AG442" s="11">
        <f t="shared" si="363"/>
        <v>23.049768765872951</v>
      </c>
      <c r="AH442" s="13">
        <f t="shared" si="364"/>
        <v>4.2233118302739836</v>
      </c>
      <c r="AI442" s="11">
        <f t="shared" si="365"/>
        <v>51.361212125152832</v>
      </c>
      <c r="AJ442" s="6">
        <f t="shared" si="366"/>
        <v>0.91879319895785794</v>
      </c>
      <c r="AK442" s="13">
        <f t="shared" si="367"/>
        <v>41.358620962441812</v>
      </c>
      <c r="AL442" s="6">
        <f t="shared" si="368"/>
        <v>0.68817362298304818</v>
      </c>
      <c r="AM442" s="6">
        <f t="shared" si="369"/>
        <v>40.670447339458761</v>
      </c>
      <c r="AN442" s="11">
        <f t="shared" si="370"/>
        <v>175.23333890381036</v>
      </c>
      <c r="AO442" s="6">
        <f t="shared" si="371"/>
        <v>173.42643948774523</v>
      </c>
      <c r="AP442" s="6">
        <f t="shared" si="372"/>
        <v>107.80709021505469</v>
      </c>
      <c r="AQ442" s="8">
        <f t="shared" si="373"/>
        <v>72.045567373414457</v>
      </c>
      <c r="AR442" s="109">
        <f t="shared" si="374"/>
        <v>0.78109794177453895</v>
      </c>
      <c r="AS442" s="109">
        <f t="shared" si="375"/>
        <v>0.23509543731888727</v>
      </c>
      <c r="AT442" s="109">
        <f t="shared" si="376"/>
        <v>73.249217103758497</v>
      </c>
      <c r="AU442" s="10">
        <f t="shared" si="377"/>
        <v>397711.95193695318</v>
      </c>
      <c r="AV442" s="8">
        <f t="shared" si="378"/>
        <v>30.045120505283691</v>
      </c>
      <c r="AW442" s="12"/>
      <c r="AX442" s="110">
        <f t="shared" si="379"/>
        <v>253.2</v>
      </c>
      <c r="AY442" s="111">
        <f t="shared" si="380"/>
        <v>0</v>
      </c>
      <c r="AZ442" s="12"/>
      <c r="BA442" s="14">
        <f t="shared" si="387"/>
        <v>40.700000000000003</v>
      </c>
      <c r="BB442" s="112">
        <f t="shared" si="381"/>
        <v>0</v>
      </c>
      <c r="BC442" s="112">
        <f t="shared" si="382"/>
        <v>0</v>
      </c>
      <c r="BD442" s="12"/>
      <c r="BE442" s="111">
        <f t="shared" si="383"/>
        <v>0</v>
      </c>
      <c r="BF442" s="12"/>
    </row>
    <row r="443" spans="1:58">
      <c r="A443">
        <f t="shared" si="336"/>
        <v>7</v>
      </c>
      <c r="B443" s="106">
        <v>0.30555555555555602</v>
      </c>
      <c r="C443" s="6">
        <f t="shared" si="337"/>
        <v>7.3333333333333446</v>
      </c>
      <c r="D443" s="7">
        <f t="shared" si="384"/>
        <v>16</v>
      </c>
      <c r="E443" s="7">
        <f t="shared" si="385"/>
        <v>9</v>
      </c>
      <c r="F443" s="7">
        <f t="shared" si="386"/>
        <v>2022</v>
      </c>
      <c r="G443" s="12"/>
      <c r="H443" s="101">
        <f t="shared" si="338"/>
        <v>40.529337377910011</v>
      </c>
      <c r="I443" s="102">
        <f t="shared" si="339"/>
        <v>40.549063353930961</v>
      </c>
      <c r="J443" s="101">
        <f t="shared" si="340"/>
        <v>65.406566199374808</v>
      </c>
      <c r="K443" s="101">
        <f t="shared" si="341"/>
        <v>253.47973067402336</v>
      </c>
      <c r="L443" s="11">
        <f t="shared" si="342"/>
        <v>2459838.8055555555</v>
      </c>
      <c r="M443" s="108">
        <f t="shared" si="343"/>
        <v>0.22707202068598231</v>
      </c>
      <c r="N443" s="11">
        <f t="shared" si="344"/>
        <v>114.96157404128462</v>
      </c>
      <c r="O443" s="5">
        <f t="shared" si="345"/>
        <v>0.16885030536354861</v>
      </c>
      <c r="P443" s="11">
        <f t="shared" si="346"/>
        <v>17395.890058957775</v>
      </c>
      <c r="Q443" s="6">
        <f t="shared" si="347"/>
        <v>2.3295617256425856</v>
      </c>
      <c r="R443" s="13">
        <f t="shared" si="348"/>
        <v>4.3965698579127137</v>
      </c>
      <c r="S443" s="13">
        <f t="shared" si="349"/>
        <v>4.2857011944596497</v>
      </c>
      <c r="T443" s="13">
        <f t="shared" si="350"/>
        <v>0.26056648254453013</v>
      </c>
      <c r="U443" s="13">
        <f t="shared" si="351"/>
        <v>0.34340546301027519</v>
      </c>
      <c r="V443" s="13">
        <f t="shared" si="352"/>
        <v>-8.3108359063747699</v>
      </c>
      <c r="W443" s="8">
        <f t="shared" si="353"/>
        <v>396.24620060709952</v>
      </c>
      <c r="X443" s="13">
        <f t="shared" si="354"/>
        <v>1.1452554127296362</v>
      </c>
      <c r="Y443" s="11">
        <f t="shared" si="355"/>
        <v>65.618301613921332</v>
      </c>
      <c r="Z443" s="13">
        <f t="shared" si="356"/>
        <v>3.2152116011168401E-2</v>
      </c>
      <c r="AA443" s="13">
        <f t="shared" si="357"/>
        <v>0.41260015869158495</v>
      </c>
      <c r="AB443" s="13">
        <f t="shared" si="358"/>
        <v>0.9103448284323421</v>
      </c>
      <c r="AC443" s="13">
        <f t="shared" si="359"/>
        <v>3.2146576709944967E-2</v>
      </c>
      <c r="AD443" s="13">
        <f t="shared" si="360"/>
        <v>0.82245799720746371</v>
      </c>
      <c r="AE443" s="13">
        <f t="shared" si="361"/>
        <v>0.3915660249270439</v>
      </c>
      <c r="AF443" s="13">
        <f t="shared" si="362"/>
        <v>0.92015001392318296</v>
      </c>
      <c r="AG443" s="11">
        <f t="shared" si="363"/>
        <v>23.051977195488398</v>
      </c>
      <c r="AH443" s="13">
        <f t="shared" si="364"/>
        <v>4.2239055539117247</v>
      </c>
      <c r="AI443" s="11">
        <f t="shared" si="365"/>
        <v>51.602990732608752</v>
      </c>
      <c r="AJ443" s="6">
        <f t="shared" si="366"/>
        <v>0.91878691756399067</v>
      </c>
      <c r="AK443" s="13">
        <f t="shared" si="367"/>
        <v>41.218980814272292</v>
      </c>
      <c r="AL443" s="6">
        <f t="shared" si="368"/>
        <v>0.68964343636228076</v>
      </c>
      <c r="AM443" s="6">
        <f t="shared" si="369"/>
        <v>40.529337377910011</v>
      </c>
      <c r="AN443" s="11">
        <f t="shared" si="370"/>
        <v>175.23402338110463</v>
      </c>
      <c r="AO443" s="6">
        <f t="shared" si="371"/>
        <v>173.42711648867311</v>
      </c>
      <c r="AP443" s="6">
        <f t="shared" si="372"/>
        <v>107.79930258500329</v>
      </c>
      <c r="AQ443" s="8">
        <f t="shared" si="373"/>
        <v>72.053348572620962</v>
      </c>
      <c r="AR443" s="109">
        <f t="shared" si="374"/>
        <v>0.78372587901143043</v>
      </c>
      <c r="AS443" s="109">
        <f t="shared" si="375"/>
        <v>0.23245179638640173</v>
      </c>
      <c r="AT443" s="109">
        <f t="shared" si="376"/>
        <v>73.479730674023358</v>
      </c>
      <c r="AU443" s="10">
        <f t="shared" si="377"/>
        <v>397714.72227205965</v>
      </c>
      <c r="AV443" s="8">
        <f t="shared" si="378"/>
        <v>30.044911232634146</v>
      </c>
      <c r="AW443" s="12"/>
      <c r="AX443" s="110">
        <f t="shared" si="379"/>
        <v>253.5</v>
      </c>
      <c r="AY443" s="111">
        <f t="shared" si="380"/>
        <v>0</v>
      </c>
      <c r="AZ443" s="12"/>
      <c r="BA443" s="14">
        <f t="shared" si="387"/>
        <v>40.5</v>
      </c>
      <c r="BB443" s="112">
        <f t="shared" si="381"/>
        <v>0</v>
      </c>
      <c r="BC443" s="112">
        <f t="shared" si="382"/>
        <v>0</v>
      </c>
      <c r="BD443" s="12"/>
      <c r="BE443" s="111">
        <f t="shared" si="383"/>
        <v>0</v>
      </c>
      <c r="BF443" s="12"/>
    </row>
    <row r="444" spans="1:58">
      <c r="A444">
        <f t="shared" si="336"/>
        <v>7</v>
      </c>
      <c r="B444" s="106">
        <v>0.30625000000000002</v>
      </c>
      <c r="C444" s="6">
        <f t="shared" si="337"/>
        <v>7.3500000000000005</v>
      </c>
      <c r="D444" s="7">
        <f t="shared" si="384"/>
        <v>16</v>
      </c>
      <c r="E444" s="7">
        <f t="shared" si="385"/>
        <v>9</v>
      </c>
      <c r="F444" s="7">
        <f t="shared" si="386"/>
        <v>2022</v>
      </c>
      <c r="G444" s="12"/>
      <c r="H444" s="101">
        <f t="shared" si="338"/>
        <v>40.388059513032751</v>
      </c>
      <c r="I444" s="102">
        <f t="shared" si="339"/>
        <v>40.407883637819495</v>
      </c>
      <c r="J444" s="101">
        <f t="shared" si="340"/>
        <v>65.400106171193869</v>
      </c>
      <c r="K444" s="101">
        <f t="shared" si="341"/>
        <v>253.70956338436582</v>
      </c>
      <c r="L444" s="11">
        <f t="shared" si="342"/>
        <v>2459838.8062499999</v>
      </c>
      <c r="M444" s="108">
        <f t="shared" si="343"/>
        <v>0.22707203969883386</v>
      </c>
      <c r="N444" s="11">
        <f t="shared" si="344"/>
        <v>115.21225850377232</v>
      </c>
      <c r="O444" s="5">
        <f t="shared" si="345"/>
        <v>0.16887572279347296</v>
      </c>
      <c r="P444" s="11">
        <f t="shared" si="346"/>
        <v>17393.41088343157</v>
      </c>
      <c r="Q444" s="6">
        <f t="shared" si="347"/>
        <v>2.3297200778160891</v>
      </c>
      <c r="R444" s="13">
        <f t="shared" si="348"/>
        <v>4.3965818037244118</v>
      </c>
      <c r="S444" s="13">
        <f t="shared" si="349"/>
        <v>4.2858489504992816</v>
      </c>
      <c r="T444" s="13">
        <f t="shared" si="350"/>
        <v>0.26072682678458275</v>
      </c>
      <c r="U444" s="13">
        <f t="shared" si="351"/>
        <v>0.3435543336093686</v>
      </c>
      <c r="V444" s="13">
        <f t="shared" si="352"/>
        <v>-8.3109710742139811</v>
      </c>
      <c r="W444" s="8">
        <f t="shared" si="353"/>
        <v>396.20778602731019</v>
      </c>
      <c r="X444" s="13">
        <f t="shared" si="354"/>
        <v>1.1454030957697534</v>
      </c>
      <c r="Y444" s="11">
        <f t="shared" si="355"/>
        <v>65.626763228825709</v>
      </c>
      <c r="Z444" s="13">
        <f t="shared" si="356"/>
        <v>3.2164515719403028E-2</v>
      </c>
      <c r="AA444" s="13">
        <f t="shared" si="357"/>
        <v>0.41246554717186312</v>
      </c>
      <c r="AB444" s="13">
        <f t="shared" si="358"/>
        <v>0.91040538939765592</v>
      </c>
      <c r="AC444" s="13">
        <f t="shared" si="359"/>
        <v>3.2158970007107782E-2</v>
      </c>
      <c r="AD444" s="13">
        <f t="shared" si="360"/>
        <v>0.82250863285996534</v>
      </c>
      <c r="AE444" s="13">
        <f t="shared" si="361"/>
        <v>0.39160148271814088</v>
      </c>
      <c r="AF444" s="13">
        <f t="shared" si="362"/>
        <v>0.92013492420022491</v>
      </c>
      <c r="AG444" s="11">
        <f t="shared" si="363"/>
        <v>23.054185094643987</v>
      </c>
      <c r="AH444" s="13">
        <f t="shared" si="364"/>
        <v>4.2244992884183548</v>
      </c>
      <c r="AI444" s="11">
        <f t="shared" si="365"/>
        <v>51.844769177497</v>
      </c>
      <c r="AJ444" s="6">
        <f t="shared" si="366"/>
        <v>0.91878063739140725</v>
      </c>
      <c r="AK444" s="13">
        <f t="shared" si="367"/>
        <v>41.079170437446436</v>
      </c>
      <c r="AL444" s="6">
        <f t="shared" si="368"/>
        <v>0.69111092441368793</v>
      </c>
      <c r="AM444" s="6">
        <f t="shared" si="369"/>
        <v>40.388059513032751</v>
      </c>
      <c r="AN444" s="11">
        <f t="shared" si="370"/>
        <v>175.23470785840072</v>
      </c>
      <c r="AO444" s="6">
        <f t="shared" si="371"/>
        <v>173.42779348985542</v>
      </c>
      <c r="AP444" s="6">
        <f t="shared" si="372"/>
        <v>107.7915150751317</v>
      </c>
      <c r="AQ444" s="8">
        <f t="shared" si="373"/>
        <v>72.061129654470136</v>
      </c>
      <c r="AR444" s="109">
        <f t="shared" si="374"/>
        <v>0.78633985871839929</v>
      </c>
      <c r="AS444" s="109">
        <f t="shared" si="375"/>
        <v>0.22979940023798617</v>
      </c>
      <c r="AT444" s="109">
        <f t="shared" si="376"/>
        <v>73.709563384365822</v>
      </c>
      <c r="AU444" s="10">
        <f t="shared" si="377"/>
        <v>397717.49213452672</v>
      </c>
      <c r="AV444" s="8">
        <f t="shared" si="378"/>
        <v>30.044701998602477</v>
      </c>
      <c r="AW444" s="12"/>
      <c r="AX444" s="110">
        <f t="shared" si="379"/>
        <v>253.7</v>
      </c>
      <c r="AY444" s="111">
        <f t="shared" si="380"/>
        <v>0</v>
      </c>
      <c r="AZ444" s="12"/>
      <c r="BA444" s="14">
        <f t="shared" si="387"/>
        <v>40.4</v>
      </c>
      <c r="BB444" s="112">
        <f t="shared" si="381"/>
        <v>0</v>
      </c>
      <c r="BC444" s="112">
        <f t="shared" si="382"/>
        <v>0</v>
      </c>
      <c r="BD444" s="12"/>
      <c r="BE444" s="111">
        <f t="shared" si="383"/>
        <v>0</v>
      </c>
      <c r="BF444" s="12"/>
    </row>
    <row r="445" spans="1:58">
      <c r="A445">
        <f t="shared" si="336"/>
        <v>7</v>
      </c>
      <c r="B445" s="106">
        <v>0.30694444444444402</v>
      </c>
      <c r="C445" s="6">
        <f t="shared" si="337"/>
        <v>7.3666666666666565</v>
      </c>
      <c r="D445" s="7">
        <f t="shared" si="384"/>
        <v>16</v>
      </c>
      <c r="E445" s="7">
        <f t="shared" si="385"/>
        <v>9</v>
      </c>
      <c r="F445" s="7">
        <f t="shared" si="386"/>
        <v>2022</v>
      </c>
      <c r="G445" s="12"/>
      <c r="H445" s="101">
        <f t="shared" si="338"/>
        <v>40.24661658870987</v>
      </c>
      <c r="I445" s="102">
        <f t="shared" si="339"/>
        <v>40.266539538087535</v>
      </c>
      <c r="J445" s="101">
        <f t="shared" si="340"/>
        <v>65.393645956386123</v>
      </c>
      <c r="K445" s="101">
        <f t="shared" si="341"/>
        <v>253.93872152430623</v>
      </c>
      <c r="L445" s="11">
        <f t="shared" si="342"/>
        <v>2459838.8069444443</v>
      </c>
      <c r="M445" s="108">
        <f t="shared" si="343"/>
        <v>0.22707205871168543</v>
      </c>
      <c r="N445" s="11">
        <f t="shared" si="344"/>
        <v>115.46294296626002</v>
      </c>
      <c r="O445" s="5">
        <f t="shared" si="345"/>
        <v>0.16890114022339731</v>
      </c>
      <c r="P445" s="11">
        <f t="shared" si="346"/>
        <v>17390.931291039702</v>
      </c>
      <c r="Q445" s="6">
        <f t="shared" si="347"/>
        <v>2.3298784299899502</v>
      </c>
      <c r="R445" s="13">
        <f t="shared" si="348"/>
        <v>4.3965937495361098</v>
      </c>
      <c r="S445" s="13">
        <f t="shared" si="349"/>
        <v>4.2859967065392715</v>
      </c>
      <c r="T445" s="13">
        <f t="shared" si="350"/>
        <v>0.26088717102463543</v>
      </c>
      <c r="U445" s="13">
        <f t="shared" si="351"/>
        <v>0.3437032020854689</v>
      </c>
      <c r="V445" s="13">
        <f t="shared" si="352"/>
        <v>-8.3111062420539081</v>
      </c>
      <c r="W445" s="8">
        <f t="shared" si="353"/>
        <v>396.16936617934209</v>
      </c>
      <c r="X445" s="13">
        <f t="shared" si="354"/>
        <v>1.1455507767888486</v>
      </c>
      <c r="Y445" s="11">
        <f t="shared" si="355"/>
        <v>65.635224727934059</v>
      </c>
      <c r="Z445" s="13">
        <f t="shared" si="356"/>
        <v>3.2176914552353761E-2</v>
      </c>
      <c r="AA445" s="13">
        <f t="shared" si="357"/>
        <v>0.41233092855170661</v>
      </c>
      <c r="AB445" s="13">
        <f t="shared" si="358"/>
        <v>0.91046592951051131</v>
      </c>
      <c r="AC445" s="13">
        <f t="shared" si="359"/>
        <v>3.2171362424495246E-2</v>
      </c>
      <c r="AD445" s="13">
        <f t="shared" si="360"/>
        <v>0.82255924973019745</v>
      </c>
      <c r="AE445" s="13">
        <f t="shared" si="361"/>
        <v>0.39163693140839284</v>
      </c>
      <c r="AF445" s="13">
        <f t="shared" si="362"/>
        <v>0.92011983673705122</v>
      </c>
      <c r="AG445" s="11">
        <f t="shared" si="363"/>
        <v>23.056392463301378</v>
      </c>
      <c r="AH445" s="13">
        <f t="shared" si="364"/>
        <v>4.2250930337945736</v>
      </c>
      <c r="AI445" s="11">
        <f t="shared" si="365"/>
        <v>52.086547459341411</v>
      </c>
      <c r="AJ445" s="6">
        <f t="shared" si="366"/>
        <v>0.91877435844020161</v>
      </c>
      <c r="AK445" s="13">
        <f t="shared" si="367"/>
        <v>40.9391926228529</v>
      </c>
      <c r="AL445" s="6">
        <f t="shared" si="368"/>
        <v>0.69257603414303326</v>
      </c>
      <c r="AM445" s="6">
        <f t="shared" si="369"/>
        <v>40.24661658870987</v>
      </c>
      <c r="AN445" s="11">
        <f t="shared" si="370"/>
        <v>175.235392335695</v>
      </c>
      <c r="AO445" s="6">
        <f t="shared" si="371"/>
        <v>173.42847049128849</v>
      </c>
      <c r="AP445" s="6">
        <f t="shared" si="372"/>
        <v>107.78372768539201</v>
      </c>
      <c r="AQ445" s="8">
        <f t="shared" si="373"/>
        <v>72.068910619009813</v>
      </c>
      <c r="AR445" s="109">
        <f t="shared" si="374"/>
        <v>0.7889398343715619</v>
      </c>
      <c r="AS445" s="109">
        <f t="shared" si="375"/>
        <v>0.22713829563402665</v>
      </c>
      <c r="AT445" s="109">
        <f t="shared" si="376"/>
        <v>73.938721524306231</v>
      </c>
      <c r="AU445" s="10">
        <f t="shared" si="377"/>
        <v>397720.26152428426</v>
      </c>
      <c r="AV445" s="8">
        <f t="shared" si="378"/>
        <v>30.044492803192455</v>
      </c>
      <c r="AW445" s="12"/>
      <c r="AX445" s="110">
        <f t="shared" si="379"/>
        <v>253.9</v>
      </c>
      <c r="AY445" s="111">
        <f t="shared" si="380"/>
        <v>0</v>
      </c>
      <c r="AZ445" s="12"/>
      <c r="BA445" s="14">
        <f t="shared" si="387"/>
        <v>40.299999999999997</v>
      </c>
      <c r="BB445" s="112">
        <f t="shared" si="381"/>
        <v>0</v>
      </c>
      <c r="BC445" s="112">
        <f t="shared" si="382"/>
        <v>0</v>
      </c>
      <c r="BD445" s="12"/>
      <c r="BE445" s="111">
        <f t="shared" si="383"/>
        <v>0</v>
      </c>
      <c r="BF445" s="12"/>
    </row>
    <row r="446" spans="1:58">
      <c r="A446">
        <f t="shared" si="336"/>
        <v>7</v>
      </c>
      <c r="B446" s="106">
        <v>0.30763888888888902</v>
      </c>
      <c r="C446" s="6">
        <f t="shared" si="337"/>
        <v>7.3833333333333364</v>
      </c>
      <c r="D446" s="7">
        <f t="shared" si="384"/>
        <v>16</v>
      </c>
      <c r="E446" s="7">
        <f t="shared" si="385"/>
        <v>9</v>
      </c>
      <c r="F446" s="7">
        <f t="shared" si="386"/>
        <v>2022</v>
      </c>
      <c r="G446" s="12"/>
      <c r="H446" s="101">
        <f t="shared" si="338"/>
        <v>40.105011426062248</v>
      </c>
      <c r="I446" s="102">
        <f t="shared" si="339"/>
        <v>40.12503388184394</v>
      </c>
      <c r="J446" s="101">
        <f t="shared" si="340"/>
        <v>65.387185555062999</v>
      </c>
      <c r="K446" s="101">
        <f t="shared" si="341"/>
        <v>254.16721134789532</v>
      </c>
      <c r="L446" s="11">
        <f t="shared" si="342"/>
        <v>2459838.8076388887</v>
      </c>
      <c r="M446" s="108">
        <f t="shared" si="343"/>
        <v>0.22707207772453697</v>
      </c>
      <c r="N446" s="11">
        <f t="shared" si="344"/>
        <v>115.71362742874771</v>
      </c>
      <c r="O446" s="5">
        <f t="shared" si="345"/>
        <v>0.16892655765332165</v>
      </c>
      <c r="P446" s="11">
        <f t="shared" si="346"/>
        <v>17388.451281902158</v>
      </c>
      <c r="Q446" s="6">
        <f t="shared" si="347"/>
        <v>2.3300367821634538</v>
      </c>
      <c r="R446" s="13">
        <f t="shared" si="348"/>
        <v>4.3966056953478079</v>
      </c>
      <c r="S446" s="13">
        <f t="shared" si="349"/>
        <v>4.2861444625792604</v>
      </c>
      <c r="T446" s="13">
        <f t="shared" si="350"/>
        <v>0.26104751526468806</v>
      </c>
      <c r="U446" s="13">
        <f t="shared" si="351"/>
        <v>0.34385206843910049</v>
      </c>
      <c r="V446" s="13">
        <f t="shared" si="352"/>
        <v>-8.3112414098938334</v>
      </c>
      <c r="W446" s="8">
        <f t="shared" si="353"/>
        <v>396.13094106434119</v>
      </c>
      <c r="X446" s="13">
        <f t="shared" si="354"/>
        <v>1.1456984557875041</v>
      </c>
      <c r="Y446" s="11">
        <f t="shared" si="355"/>
        <v>65.643686111279735</v>
      </c>
      <c r="Z446" s="13">
        <f t="shared" si="356"/>
        <v>3.2189312509820253E-2</v>
      </c>
      <c r="AA446" s="13">
        <f t="shared" si="357"/>
        <v>0.41219630283396236</v>
      </c>
      <c r="AB446" s="13">
        <f t="shared" si="358"/>
        <v>0.91052644877067235</v>
      </c>
      <c r="AC446" s="13">
        <f t="shared" si="359"/>
        <v>3.2183753961906265E-2</v>
      </c>
      <c r="AD446" s="13">
        <f t="shared" si="360"/>
        <v>0.82260984781802382</v>
      </c>
      <c r="AE446" s="13">
        <f t="shared" si="361"/>
        <v>0.39167237099752134</v>
      </c>
      <c r="AF446" s="13">
        <f t="shared" si="362"/>
        <v>0.92010475153494342</v>
      </c>
      <c r="AG446" s="11">
        <f t="shared" si="363"/>
        <v>23.058599301420408</v>
      </c>
      <c r="AH446" s="13">
        <f t="shared" si="364"/>
        <v>4.2256867900400668</v>
      </c>
      <c r="AI446" s="11">
        <f t="shared" si="365"/>
        <v>52.32832557814671</v>
      </c>
      <c r="AJ446" s="6">
        <f t="shared" si="366"/>
        <v>0.91876808071052052</v>
      </c>
      <c r="AK446" s="13">
        <f t="shared" si="367"/>
        <v>40.7990501391251</v>
      </c>
      <c r="AL446" s="6">
        <f t="shared" si="368"/>
        <v>0.6940387130628517</v>
      </c>
      <c r="AM446" s="6">
        <f t="shared" si="369"/>
        <v>40.105011426062248</v>
      </c>
      <c r="AN446" s="11">
        <f t="shared" si="370"/>
        <v>175.23607681299291</v>
      </c>
      <c r="AO446" s="6">
        <f t="shared" si="371"/>
        <v>173.42914749297785</v>
      </c>
      <c r="AP446" s="6">
        <f t="shared" si="372"/>
        <v>107.77594041575948</v>
      </c>
      <c r="AQ446" s="8">
        <f t="shared" si="373"/>
        <v>72.076691466264734</v>
      </c>
      <c r="AR446" s="109">
        <f t="shared" si="374"/>
        <v>0.79152575970179961</v>
      </c>
      <c r="AS446" s="109">
        <f t="shared" si="375"/>
        <v>0.22446852948475288</v>
      </c>
      <c r="AT446" s="109">
        <f t="shared" si="376"/>
        <v>74.167211347895318</v>
      </c>
      <c r="AU446" s="10">
        <f t="shared" si="377"/>
        <v>397723.03044123837</v>
      </c>
      <c r="AV446" s="8">
        <f t="shared" si="378"/>
        <v>30.044283646409589</v>
      </c>
      <c r="AW446" s="12"/>
      <c r="AX446" s="110">
        <f t="shared" si="379"/>
        <v>254.2</v>
      </c>
      <c r="AY446" s="111">
        <f t="shared" si="380"/>
        <v>0</v>
      </c>
      <c r="AZ446" s="12"/>
      <c r="BA446" s="14">
        <f t="shared" si="387"/>
        <v>40.1</v>
      </c>
      <c r="BB446" s="112">
        <f t="shared" si="381"/>
        <v>0</v>
      </c>
      <c r="BC446" s="112">
        <f t="shared" si="382"/>
        <v>0</v>
      </c>
      <c r="BD446" s="12"/>
      <c r="BE446" s="111">
        <f t="shared" si="383"/>
        <v>0</v>
      </c>
      <c r="BF446" s="12"/>
    </row>
    <row r="447" spans="1:58">
      <c r="A447">
        <f t="shared" si="336"/>
        <v>7</v>
      </c>
      <c r="B447" s="106">
        <v>0.30833333333333302</v>
      </c>
      <c r="C447" s="6">
        <f t="shared" si="337"/>
        <v>7.3999999999999924</v>
      </c>
      <c r="D447" s="7">
        <f t="shared" si="384"/>
        <v>16</v>
      </c>
      <c r="E447" s="7">
        <f t="shared" si="385"/>
        <v>9</v>
      </c>
      <c r="F447" s="7">
        <f t="shared" si="386"/>
        <v>2022</v>
      </c>
      <c r="G447" s="12"/>
      <c r="H447" s="101">
        <f t="shared" si="338"/>
        <v>39.963246823995199</v>
      </c>
      <c r="I447" s="102">
        <f t="shared" si="339"/>
        <v>39.9833694740786</v>
      </c>
      <c r="J447" s="101">
        <f t="shared" si="340"/>
        <v>65.380724967314677</v>
      </c>
      <c r="K447" s="101">
        <f t="shared" si="341"/>
        <v>254.3950390731822</v>
      </c>
      <c r="L447" s="11">
        <f t="shared" si="342"/>
        <v>2459838.8083333331</v>
      </c>
      <c r="M447" s="108">
        <f t="shared" si="343"/>
        <v>0.22707209673738854</v>
      </c>
      <c r="N447" s="11">
        <f t="shared" si="344"/>
        <v>115.96431189123541</v>
      </c>
      <c r="O447" s="5">
        <f t="shared" si="345"/>
        <v>0.16895197508330284</v>
      </c>
      <c r="P447" s="11">
        <f t="shared" si="346"/>
        <v>17385.970856112213</v>
      </c>
      <c r="Q447" s="6">
        <f t="shared" si="347"/>
        <v>2.3301951343373144</v>
      </c>
      <c r="R447" s="13">
        <f t="shared" si="348"/>
        <v>4.3966176411595059</v>
      </c>
      <c r="S447" s="13">
        <f t="shared" si="349"/>
        <v>4.2862922186192502</v>
      </c>
      <c r="T447" s="13">
        <f t="shared" si="350"/>
        <v>0.26120785950474068</v>
      </c>
      <c r="U447" s="13">
        <f t="shared" si="351"/>
        <v>0.34400093267065857</v>
      </c>
      <c r="V447" s="13">
        <f t="shared" si="352"/>
        <v>-8.3113765777337605</v>
      </c>
      <c r="W447" s="8">
        <f t="shared" si="353"/>
        <v>396.09251068326415</v>
      </c>
      <c r="X447" s="13">
        <f t="shared" si="354"/>
        <v>1.1458461327665286</v>
      </c>
      <c r="Y447" s="11">
        <f t="shared" si="355"/>
        <v>65.652147378909078</v>
      </c>
      <c r="Z447" s="13">
        <f t="shared" si="356"/>
        <v>3.2201709591590362E-2</v>
      </c>
      <c r="AA447" s="13">
        <f t="shared" si="357"/>
        <v>0.4120616700212707</v>
      </c>
      <c r="AB447" s="13">
        <f t="shared" si="358"/>
        <v>0.91058694717799771</v>
      </c>
      <c r="AC447" s="13">
        <f t="shared" si="359"/>
        <v>3.2196144619127939E-2</v>
      </c>
      <c r="AD447" s="13">
        <f t="shared" si="360"/>
        <v>0.82266042712339937</v>
      </c>
      <c r="AE447" s="13">
        <f t="shared" si="361"/>
        <v>0.39170780148527484</v>
      </c>
      <c r="AF447" s="13">
        <f t="shared" si="362"/>
        <v>0.92008966859517149</v>
      </c>
      <c r="AG447" s="11">
        <f t="shared" si="363"/>
        <v>23.0608056089626</v>
      </c>
      <c r="AH447" s="13">
        <f t="shared" si="364"/>
        <v>4.2262805571554569</v>
      </c>
      <c r="AI447" s="11">
        <f t="shared" si="365"/>
        <v>52.570103533903556</v>
      </c>
      <c r="AJ447" s="6">
        <f t="shared" si="366"/>
        <v>0.91876180420246334</v>
      </c>
      <c r="AK447" s="13">
        <f t="shared" si="367"/>
        <v>40.658745733181505</v>
      </c>
      <c r="AL447" s="6">
        <f t="shared" si="368"/>
        <v>0.69549890918630486</v>
      </c>
      <c r="AM447" s="6">
        <f t="shared" si="369"/>
        <v>39.963246823995199</v>
      </c>
      <c r="AN447" s="11">
        <f t="shared" si="370"/>
        <v>175.23676129028718</v>
      </c>
      <c r="AO447" s="6">
        <f t="shared" si="371"/>
        <v>173.42982449491618</v>
      </c>
      <c r="AP447" s="6">
        <f t="shared" si="372"/>
        <v>107.76815326618369</v>
      </c>
      <c r="AQ447" s="8">
        <f t="shared" si="373"/>
        <v>72.084472196285247</v>
      </c>
      <c r="AR447" s="109">
        <f t="shared" si="374"/>
        <v>0.79409758869019176</v>
      </c>
      <c r="AS447" s="109">
        <f t="shared" si="375"/>
        <v>0.22179014885470683</v>
      </c>
      <c r="AT447" s="109">
        <f t="shared" si="376"/>
        <v>74.395039073182204</v>
      </c>
      <c r="AU447" s="10">
        <f t="shared" si="377"/>
        <v>397725.79888531595</v>
      </c>
      <c r="AV447" s="8">
        <f t="shared" si="378"/>
        <v>30.044074528257873</v>
      </c>
      <c r="AW447" s="12"/>
      <c r="AX447" s="110">
        <f t="shared" si="379"/>
        <v>254.4</v>
      </c>
      <c r="AY447" s="111">
        <f t="shared" si="380"/>
        <v>0</v>
      </c>
      <c r="AZ447" s="12"/>
      <c r="BA447" s="14">
        <f t="shared" si="387"/>
        <v>40</v>
      </c>
      <c r="BB447" s="112">
        <f t="shared" si="381"/>
        <v>0</v>
      </c>
      <c r="BC447" s="112">
        <f t="shared" si="382"/>
        <v>0</v>
      </c>
      <c r="BD447" s="12"/>
      <c r="BE447" s="111">
        <f t="shared" si="383"/>
        <v>0</v>
      </c>
      <c r="BF447" s="12"/>
    </row>
    <row r="448" spans="1:58">
      <c r="A448">
        <f t="shared" si="336"/>
        <v>7</v>
      </c>
      <c r="B448" s="106">
        <v>0.30902777777777801</v>
      </c>
      <c r="C448" s="6">
        <f t="shared" si="337"/>
        <v>7.4166666666666723</v>
      </c>
      <c r="D448" s="7">
        <f t="shared" si="384"/>
        <v>16</v>
      </c>
      <c r="E448" s="7">
        <f t="shared" si="385"/>
        <v>9</v>
      </c>
      <c r="F448" s="7">
        <f t="shared" si="386"/>
        <v>2022</v>
      </c>
      <c r="G448" s="12"/>
      <c r="H448" s="101">
        <f t="shared" si="338"/>
        <v>39.821325464452528</v>
      </c>
      <c r="I448" s="102">
        <f t="shared" si="339"/>
        <v>39.841549002985644</v>
      </c>
      <c r="J448" s="101">
        <f t="shared" si="340"/>
        <v>65.374264188952154</v>
      </c>
      <c r="K448" s="101">
        <f t="shared" si="341"/>
        <v>254.62221103390004</v>
      </c>
      <c r="L448" s="11">
        <f t="shared" si="342"/>
        <v>2459838.809027778</v>
      </c>
      <c r="M448" s="108">
        <f t="shared" si="343"/>
        <v>0.22707211575025282</v>
      </c>
      <c r="N448" s="11">
        <f t="shared" si="344"/>
        <v>116.21499652136117</v>
      </c>
      <c r="O448" s="5">
        <f t="shared" si="345"/>
        <v>0.16897739253028021</v>
      </c>
      <c r="P448" s="11">
        <f t="shared" si="346"/>
        <v>17383.490012120634</v>
      </c>
      <c r="Q448" s="6">
        <f t="shared" si="347"/>
        <v>2.3303534866172511</v>
      </c>
      <c r="R448" s="13">
        <f t="shared" si="348"/>
        <v>4.3966295869791958</v>
      </c>
      <c r="S448" s="13">
        <f t="shared" si="349"/>
        <v>4.2864399747578146</v>
      </c>
      <c r="T448" s="13">
        <f t="shared" si="350"/>
        <v>0.26136820385194065</v>
      </c>
      <c r="U448" s="13">
        <f t="shared" si="351"/>
        <v>0.3441497948800869</v>
      </c>
      <c r="V448" s="13">
        <f t="shared" si="352"/>
        <v>-8.3115117456636884</v>
      </c>
      <c r="W448" s="8">
        <f t="shared" si="353"/>
        <v>396.05407501146442</v>
      </c>
      <c r="X448" s="13">
        <f t="shared" si="354"/>
        <v>1.1459938078248448</v>
      </c>
      <c r="Y448" s="11">
        <f t="shared" si="355"/>
        <v>65.660608536489946</v>
      </c>
      <c r="Z448" s="13">
        <f t="shared" si="356"/>
        <v>3.2214105805741931E-2</v>
      </c>
      <c r="AA448" s="13">
        <f t="shared" si="357"/>
        <v>0.41192703002681463</v>
      </c>
      <c r="AB448" s="13">
        <f t="shared" si="358"/>
        <v>0.91064742477251814</v>
      </c>
      <c r="AC448" s="13">
        <f t="shared" si="359"/>
        <v>3.2208534404233075E-2</v>
      </c>
      <c r="AD448" s="13">
        <f t="shared" si="360"/>
        <v>0.82271098767984152</v>
      </c>
      <c r="AE448" s="13">
        <f t="shared" si="361"/>
        <v>0.39174322289498176</v>
      </c>
      <c r="AF448" s="13">
        <f t="shared" si="362"/>
        <v>0.92007458790896546</v>
      </c>
      <c r="AG448" s="11">
        <f t="shared" si="363"/>
        <v>23.063011387357854</v>
      </c>
      <c r="AH448" s="13">
        <f t="shared" si="364"/>
        <v>4.2268743355358245</v>
      </c>
      <c r="AI448" s="11">
        <f t="shared" si="365"/>
        <v>52.811881488323806</v>
      </c>
      <c r="AJ448" s="6">
        <f t="shared" si="366"/>
        <v>0.91875552891196333</v>
      </c>
      <c r="AK448" s="13">
        <f t="shared" si="367"/>
        <v>40.518282036451104</v>
      </c>
      <c r="AL448" s="6">
        <f t="shared" si="368"/>
        <v>0.6969565719985783</v>
      </c>
      <c r="AM448" s="6">
        <f t="shared" si="369"/>
        <v>39.821325464452528</v>
      </c>
      <c r="AN448" s="11">
        <f t="shared" si="370"/>
        <v>175.23744576804165</v>
      </c>
      <c r="AO448" s="6">
        <f t="shared" si="371"/>
        <v>173.43050149756232</v>
      </c>
      <c r="AP448" s="6">
        <f t="shared" si="372"/>
        <v>107.7603662314568</v>
      </c>
      <c r="AQ448" s="8">
        <f t="shared" si="373"/>
        <v>72.0922528142749</v>
      </c>
      <c r="AR448" s="109">
        <f t="shared" si="374"/>
        <v>0.79665527727504215</v>
      </c>
      <c r="AS448" s="109">
        <f t="shared" si="375"/>
        <v>0.21910319916174803</v>
      </c>
      <c r="AT448" s="109">
        <f t="shared" si="376"/>
        <v>74.622211033900044</v>
      </c>
      <c r="AU448" s="10">
        <f t="shared" si="377"/>
        <v>397728.56685828185</v>
      </c>
      <c r="AV448" s="8">
        <f t="shared" si="378"/>
        <v>30.043865448602432</v>
      </c>
      <c r="AW448" s="12"/>
      <c r="AX448" s="110">
        <f t="shared" si="379"/>
        <v>254.6</v>
      </c>
      <c r="AY448" s="111">
        <f t="shared" si="380"/>
        <v>0</v>
      </c>
      <c r="AZ448" s="12"/>
      <c r="BA448" s="14">
        <f t="shared" si="387"/>
        <v>39.799999999999997</v>
      </c>
      <c r="BB448" s="112">
        <f t="shared" si="381"/>
        <v>0</v>
      </c>
      <c r="BC448" s="112">
        <f t="shared" si="382"/>
        <v>0</v>
      </c>
      <c r="BD448" s="12"/>
      <c r="BE448" s="111">
        <f t="shared" si="383"/>
        <v>0</v>
      </c>
      <c r="BF448" s="12"/>
    </row>
    <row r="449" spans="1:58">
      <c r="A449">
        <f t="shared" si="336"/>
        <v>7</v>
      </c>
      <c r="B449" s="106">
        <v>0.30972222222222201</v>
      </c>
      <c r="C449" s="6">
        <f t="shared" si="337"/>
        <v>7.4333333333333282</v>
      </c>
      <c r="D449" s="7">
        <f t="shared" si="384"/>
        <v>16</v>
      </c>
      <c r="E449" s="7">
        <f t="shared" si="385"/>
        <v>9</v>
      </c>
      <c r="F449" s="7">
        <f t="shared" si="386"/>
        <v>2022</v>
      </c>
      <c r="G449" s="12"/>
      <c r="H449" s="101">
        <f t="shared" si="338"/>
        <v>39.679250292424548</v>
      </c>
      <c r="I449" s="102">
        <f t="shared" si="339"/>
        <v>39.699575419702562</v>
      </c>
      <c r="J449" s="101">
        <f t="shared" si="340"/>
        <v>65.367803228736193</v>
      </c>
      <c r="K449" s="101">
        <f t="shared" si="341"/>
        <v>254.8487330721714</v>
      </c>
      <c r="L449" s="11">
        <f t="shared" si="342"/>
        <v>2459838.8097222224</v>
      </c>
      <c r="M449" s="108">
        <f t="shared" si="343"/>
        <v>0.22707213476310439</v>
      </c>
      <c r="N449" s="11">
        <f t="shared" si="344"/>
        <v>116.46568098384887</v>
      </c>
      <c r="O449" s="5">
        <f t="shared" si="345"/>
        <v>0.16900280996020456</v>
      </c>
      <c r="P449" s="11">
        <f t="shared" si="346"/>
        <v>17381.008753362767</v>
      </c>
      <c r="Q449" s="6">
        <f t="shared" si="347"/>
        <v>2.3305118387911121</v>
      </c>
      <c r="R449" s="13">
        <f t="shared" si="348"/>
        <v>4.3966415327908939</v>
      </c>
      <c r="S449" s="13">
        <f t="shared" si="349"/>
        <v>4.2865877307978044</v>
      </c>
      <c r="T449" s="13">
        <f t="shared" si="350"/>
        <v>0.26152854809199327</v>
      </c>
      <c r="U449" s="13">
        <f t="shared" si="351"/>
        <v>0.34429865486895989</v>
      </c>
      <c r="V449" s="13">
        <f t="shared" si="352"/>
        <v>-8.3116469135036155</v>
      </c>
      <c r="W449" s="8">
        <f t="shared" si="353"/>
        <v>396.01563410103438</v>
      </c>
      <c r="X449" s="13">
        <f t="shared" si="354"/>
        <v>1.1461414807651698</v>
      </c>
      <c r="Y449" s="11">
        <f t="shared" si="355"/>
        <v>65.669069572718854</v>
      </c>
      <c r="Z449" s="13">
        <f t="shared" si="356"/>
        <v>3.2226501135505486E-2</v>
      </c>
      <c r="AA449" s="13">
        <f t="shared" si="357"/>
        <v>0.41179238303384003</v>
      </c>
      <c r="AB449" s="13">
        <f t="shared" si="358"/>
        <v>0.91070788147296544</v>
      </c>
      <c r="AC449" s="13">
        <f t="shared" si="359"/>
        <v>3.222092330046003E-2</v>
      </c>
      <c r="AD449" s="13">
        <f t="shared" si="360"/>
        <v>0.82276152941945324</v>
      </c>
      <c r="AE449" s="13">
        <f t="shared" si="361"/>
        <v>0.39177863517894018</v>
      </c>
      <c r="AF449" s="13">
        <f t="shared" si="362"/>
        <v>0.92005950949779702</v>
      </c>
      <c r="AG449" s="11">
        <f t="shared" si="363"/>
        <v>23.065216633612838</v>
      </c>
      <c r="AH449" s="13">
        <f t="shared" si="364"/>
        <v>4.2274681243852372</v>
      </c>
      <c r="AI449" s="11">
        <f t="shared" si="365"/>
        <v>53.053659118070314</v>
      </c>
      <c r="AJ449" s="6">
        <f t="shared" si="366"/>
        <v>0.91874925484754133</v>
      </c>
      <c r="AK449" s="13">
        <f t="shared" si="367"/>
        <v>40.377661940980737</v>
      </c>
      <c r="AL449" s="6">
        <f t="shared" si="368"/>
        <v>0.69841164855618765</v>
      </c>
      <c r="AM449" s="6">
        <f t="shared" si="369"/>
        <v>39.679250292424548</v>
      </c>
      <c r="AN449" s="11">
        <f t="shared" si="370"/>
        <v>175.23813024533592</v>
      </c>
      <c r="AO449" s="6">
        <f t="shared" si="371"/>
        <v>173.43117850000587</v>
      </c>
      <c r="AP449" s="6">
        <f t="shared" si="372"/>
        <v>107.75257932197889</v>
      </c>
      <c r="AQ449" s="8">
        <f t="shared" si="373"/>
        <v>72.100033309842189</v>
      </c>
      <c r="AR449" s="109">
        <f t="shared" si="374"/>
        <v>0.7991987765201688</v>
      </c>
      <c r="AS449" s="109">
        <f t="shared" si="375"/>
        <v>0.21640773136958286</v>
      </c>
      <c r="AT449" s="109">
        <f t="shared" si="376"/>
        <v>74.848733072171399</v>
      </c>
      <c r="AU449" s="10">
        <f t="shared" si="377"/>
        <v>397731.3343563485</v>
      </c>
      <c r="AV449" s="8">
        <f t="shared" si="378"/>
        <v>30.043656407727827</v>
      </c>
      <c r="AW449" s="12"/>
      <c r="AX449" s="110">
        <f t="shared" si="379"/>
        <v>254.8</v>
      </c>
      <c r="AY449" s="111">
        <f t="shared" si="380"/>
        <v>0</v>
      </c>
      <c r="AZ449" s="12"/>
      <c r="BA449" s="14">
        <f t="shared" si="387"/>
        <v>39.700000000000003</v>
      </c>
      <c r="BB449" s="112">
        <f t="shared" si="381"/>
        <v>0</v>
      </c>
      <c r="BC449" s="112">
        <f t="shared" si="382"/>
        <v>0</v>
      </c>
      <c r="BD449" s="12"/>
      <c r="BE449" s="111">
        <f t="shared" si="383"/>
        <v>0</v>
      </c>
      <c r="BF449" s="12"/>
    </row>
    <row r="450" spans="1:58">
      <c r="A450">
        <f t="shared" si="336"/>
        <v>7</v>
      </c>
      <c r="B450" s="106">
        <v>0.31041666666666701</v>
      </c>
      <c r="C450" s="6">
        <f t="shared" si="337"/>
        <v>7.4500000000000082</v>
      </c>
      <c r="D450" s="7">
        <f t="shared" si="384"/>
        <v>16</v>
      </c>
      <c r="E450" s="7">
        <f t="shared" si="385"/>
        <v>9</v>
      </c>
      <c r="F450" s="7">
        <f t="shared" si="386"/>
        <v>2022</v>
      </c>
      <c r="G450" s="12"/>
      <c r="H450" s="101">
        <f t="shared" si="338"/>
        <v>39.537023946798556</v>
      </c>
      <c r="I450" s="102">
        <f t="shared" si="339"/>
        <v>39.557451369566955</v>
      </c>
      <c r="J450" s="101">
        <f t="shared" si="340"/>
        <v>65.361342082423988</v>
      </c>
      <c r="K450" s="101">
        <f t="shared" si="341"/>
        <v>255.07461144991061</v>
      </c>
      <c r="L450" s="11">
        <f t="shared" si="342"/>
        <v>2459838.8104166668</v>
      </c>
      <c r="M450" s="108">
        <f t="shared" si="343"/>
        <v>0.22707215377595594</v>
      </c>
      <c r="N450" s="11">
        <f t="shared" si="344"/>
        <v>116.71636544633657</v>
      </c>
      <c r="O450" s="5">
        <f t="shared" si="345"/>
        <v>0.16902822739018575</v>
      </c>
      <c r="P450" s="11">
        <f t="shared" si="346"/>
        <v>17378.527078289717</v>
      </c>
      <c r="Q450" s="6">
        <f t="shared" si="347"/>
        <v>2.3306701909646157</v>
      </c>
      <c r="R450" s="13">
        <f t="shared" si="348"/>
        <v>4.3966534786025919</v>
      </c>
      <c r="S450" s="13">
        <f t="shared" si="349"/>
        <v>4.2867354868377934</v>
      </c>
      <c r="T450" s="13">
        <f t="shared" si="350"/>
        <v>0.2616888923320459</v>
      </c>
      <c r="U450" s="13">
        <f t="shared" si="351"/>
        <v>0.34444751273722296</v>
      </c>
      <c r="V450" s="13">
        <f t="shared" si="352"/>
        <v>-8.3117820813435408</v>
      </c>
      <c r="W450" s="8">
        <f t="shared" si="353"/>
        <v>395.97718792733053</v>
      </c>
      <c r="X450" s="13">
        <f t="shared" si="354"/>
        <v>1.1462891516874991</v>
      </c>
      <c r="Y450" s="11">
        <f t="shared" si="355"/>
        <v>65.677530493325122</v>
      </c>
      <c r="Z450" s="13">
        <f t="shared" si="356"/>
        <v>3.2238895588959544E-2</v>
      </c>
      <c r="AA450" s="13">
        <f t="shared" si="357"/>
        <v>0.41165772895455832</v>
      </c>
      <c r="AB450" s="13">
        <f t="shared" si="358"/>
        <v>0.91076831731982677</v>
      </c>
      <c r="AC450" s="13">
        <f t="shared" si="359"/>
        <v>3.2233311315882286E-2</v>
      </c>
      <c r="AD450" s="13">
        <f t="shared" si="360"/>
        <v>0.82281205237617061</v>
      </c>
      <c r="AE450" s="13">
        <f t="shared" si="361"/>
        <v>0.39181403836066064</v>
      </c>
      <c r="AF450" s="13">
        <f t="shared" si="362"/>
        <v>0.92004443335281949</v>
      </c>
      <c r="AG450" s="11">
        <f t="shared" si="363"/>
        <v>23.067421349168772</v>
      </c>
      <c r="AH450" s="13">
        <f t="shared" si="364"/>
        <v>4.2280619241031472</v>
      </c>
      <c r="AI450" s="11">
        <f t="shared" si="365"/>
        <v>53.295436584789357</v>
      </c>
      <c r="AJ450" s="6">
        <f t="shared" si="366"/>
        <v>0.91874298200512972</v>
      </c>
      <c r="AK450" s="13">
        <f t="shared" si="367"/>
        <v>40.23688803613085</v>
      </c>
      <c r="AL450" s="6">
        <f t="shared" si="368"/>
        <v>0.6998640893322976</v>
      </c>
      <c r="AM450" s="6">
        <f t="shared" si="369"/>
        <v>39.537023946798556</v>
      </c>
      <c r="AN450" s="11">
        <f t="shared" si="370"/>
        <v>175.2388147226302</v>
      </c>
      <c r="AO450" s="6">
        <f t="shared" si="371"/>
        <v>173.43185550270204</v>
      </c>
      <c r="AP450" s="6">
        <f t="shared" si="372"/>
        <v>107.74479253247708</v>
      </c>
      <c r="AQ450" s="8">
        <f t="shared" si="373"/>
        <v>72.107813688255632</v>
      </c>
      <c r="AR450" s="109">
        <f t="shared" si="374"/>
        <v>0.80172804287741961</v>
      </c>
      <c r="AS450" s="109">
        <f t="shared" si="375"/>
        <v>0.21370379120652111</v>
      </c>
      <c r="AT450" s="109">
        <f t="shared" si="376"/>
        <v>75.074611449910606</v>
      </c>
      <c r="AU450" s="10">
        <f t="shared" si="377"/>
        <v>397734.1013812811</v>
      </c>
      <c r="AV450" s="8">
        <f t="shared" si="378"/>
        <v>30.043447405499144</v>
      </c>
      <c r="AW450" s="12"/>
      <c r="AX450" s="110">
        <f t="shared" si="379"/>
        <v>255.1</v>
      </c>
      <c r="AY450" s="111">
        <f t="shared" si="380"/>
        <v>0</v>
      </c>
      <c r="AZ450" s="12"/>
      <c r="BA450" s="14">
        <f t="shared" si="387"/>
        <v>39.6</v>
      </c>
      <c r="BB450" s="112">
        <f t="shared" si="381"/>
        <v>0</v>
      </c>
      <c r="BC450" s="112">
        <f t="shared" si="382"/>
        <v>0</v>
      </c>
      <c r="BD450" s="12"/>
      <c r="BE450" s="111">
        <f t="shared" si="383"/>
        <v>0</v>
      </c>
      <c r="BF450" s="12"/>
    </row>
    <row r="451" spans="1:58">
      <c r="A451">
        <f t="shared" si="336"/>
        <v>7</v>
      </c>
      <c r="B451" s="106">
        <v>0.31111111111111101</v>
      </c>
      <c r="C451" s="6">
        <f t="shared" si="337"/>
        <v>7.4666666666666641</v>
      </c>
      <c r="D451" s="7">
        <f t="shared" si="384"/>
        <v>16</v>
      </c>
      <c r="E451" s="7">
        <f t="shared" si="385"/>
        <v>9</v>
      </c>
      <c r="F451" s="7">
        <f t="shared" si="386"/>
        <v>2022</v>
      </c>
      <c r="G451" s="12"/>
      <c r="H451" s="101">
        <f t="shared" si="338"/>
        <v>39.394649140013343</v>
      </c>
      <c r="I451" s="102">
        <f t="shared" si="339"/>
        <v>39.415179571503238</v>
      </c>
      <c r="J451" s="101">
        <f t="shared" si="340"/>
        <v>65.354880750165563</v>
      </c>
      <c r="K451" s="101">
        <f t="shared" si="341"/>
        <v>255.29985224083458</v>
      </c>
      <c r="L451" s="11">
        <f t="shared" si="342"/>
        <v>2459838.8111111112</v>
      </c>
      <c r="M451" s="108">
        <f t="shared" si="343"/>
        <v>0.22707217278880751</v>
      </c>
      <c r="N451" s="11">
        <f t="shared" si="344"/>
        <v>116.96704990882427</v>
      </c>
      <c r="O451" s="5">
        <f t="shared" si="345"/>
        <v>0.16905364482011009</v>
      </c>
      <c r="P451" s="11">
        <f t="shared" si="346"/>
        <v>17376.044986994733</v>
      </c>
      <c r="Q451" s="6">
        <f t="shared" si="347"/>
        <v>2.3308285431384763</v>
      </c>
      <c r="R451" s="13">
        <f t="shared" si="348"/>
        <v>4.39666542441429</v>
      </c>
      <c r="S451" s="13">
        <f t="shared" si="349"/>
        <v>4.2868832428777823</v>
      </c>
      <c r="T451" s="13">
        <f t="shared" si="350"/>
        <v>0.26184923657209852</v>
      </c>
      <c r="U451" s="13">
        <f t="shared" si="351"/>
        <v>0.34459636848527125</v>
      </c>
      <c r="V451" s="13">
        <f t="shared" si="352"/>
        <v>-8.3119172491834661</v>
      </c>
      <c r="W451" s="8">
        <f t="shared" si="353"/>
        <v>395.93873649131035</v>
      </c>
      <c r="X451" s="13">
        <f t="shared" si="354"/>
        <v>1.1464368205915703</v>
      </c>
      <c r="Y451" s="11">
        <f t="shared" si="355"/>
        <v>65.685991298293729</v>
      </c>
      <c r="Z451" s="13">
        <f t="shared" si="356"/>
        <v>3.2251289165892073E-2</v>
      </c>
      <c r="AA451" s="13">
        <f t="shared" si="357"/>
        <v>0.41152306779258496</v>
      </c>
      <c r="AB451" s="13">
        <f t="shared" si="358"/>
        <v>0.91082873231252026</v>
      </c>
      <c r="AC451" s="13">
        <f t="shared" si="359"/>
        <v>3.2245698450287075E-2</v>
      </c>
      <c r="AD451" s="13">
        <f t="shared" si="360"/>
        <v>0.8228625565495441</v>
      </c>
      <c r="AE451" s="13">
        <f t="shared" si="361"/>
        <v>0.39184943243971659</v>
      </c>
      <c r="AF451" s="13">
        <f t="shared" si="362"/>
        <v>0.92002935947537678</v>
      </c>
      <c r="AG451" s="11">
        <f t="shared" si="363"/>
        <v>23.069625533976261</v>
      </c>
      <c r="AH451" s="13">
        <f t="shared" si="364"/>
        <v>4.2286557346857876</v>
      </c>
      <c r="AI451" s="11">
        <f t="shared" si="365"/>
        <v>53.537213888537451</v>
      </c>
      <c r="AJ451" s="6">
        <f t="shared" si="366"/>
        <v>0.91873671038482774</v>
      </c>
      <c r="AK451" s="13">
        <f t="shared" si="367"/>
        <v>40.09596298432745</v>
      </c>
      <c r="AL451" s="6">
        <f t="shared" si="368"/>
        <v>0.70131384431410992</v>
      </c>
      <c r="AM451" s="6">
        <f t="shared" si="369"/>
        <v>39.394649140013343</v>
      </c>
      <c r="AN451" s="11">
        <f t="shared" si="370"/>
        <v>175.2394991999281</v>
      </c>
      <c r="AO451" s="6">
        <f t="shared" si="371"/>
        <v>173.43253250565442</v>
      </c>
      <c r="AP451" s="6">
        <f t="shared" si="372"/>
        <v>107.73700586297312</v>
      </c>
      <c r="AQ451" s="8">
        <f t="shared" si="373"/>
        <v>72.115593949493473</v>
      </c>
      <c r="AR451" s="109">
        <f t="shared" si="374"/>
        <v>0.80424303133808872</v>
      </c>
      <c r="AS451" s="109">
        <f t="shared" si="375"/>
        <v>0.21099142634481333</v>
      </c>
      <c r="AT451" s="109">
        <f t="shared" si="376"/>
        <v>75.299852240834582</v>
      </c>
      <c r="AU451" s="10">
        <f t="shared" si="377"/>
        <v>397736.86793300655</v>
      </c>
      <c r="AV451" s="8">
        <f t="shared" si="378"/>
        <v>30.043238441920369</v>
      </c>
      <c r="AW451" s="12"/>
      <c r="AX451" s="110">
        <f t="shared" si="379"/>
        <v>255.3</v>
      </c>
      <c r="AY451" s="111">
        <f t="shared" si="380"/>
        <v>0</v>
      </c>
      <c r="AZ451" s="12"/>
      <c r="BA451" s="14">
        <f t="shared" si="387"/>
        <v>39.4</v>
      </c>
      <c r="BB451" s="112">
        <f t="shared" si="381"/>
        <v>0</v>
      </c>
      <c r="BC451" s="112">
        <f t="shared" si="382"/>
        <v>0</v>
      </c>
      <c r="BD451" s="12"/>
      <c r="BE451" s="111">
        <f t="shared" si="383"/>
        <v>0</v>
      </c>
      <c r="BF451" s="12"/>
    </row>
    <row r="452" spans="1:58">
      <c r="A452">
        <f t="shared" ref="A452:A515" si="388">HOUR(B452)</f>
        <v>7</v>
      </c>
      <c r="B452" s="106">
        <v>0.311805555555556</v>
      </c>
      <c r="C452" s="6">
        <f t="shared" ref="C452:C515" si="389">B452*24</f>
        <v>7.4833333333333441</v>
      </c>
      <c r="D452" s="7">
        <f t="shared" si="384"/>
        <v>16</v>
      </c>
      <c r="E452" s="7">
        <f t="shared" si="385"/>
        <v>9</v>
      </c>
      <c r="F452" s="7">
        <f t="shared" si="386"/>
        <v>2022</v>
      </c>
      <c r="G452" s="12"/>
      <c r="H452" s="101">
        <f t="shared" ref="H452:H515" si="390">AM452</f>
        <v>39.252128563568156</v>
      </c>
      <c r="I452" s="102">
        <f t="shared" ref="I452:I515" si="391">H452+1.02/(TAN($G$7*(H452+10.3/(H452+5.11)))*60)</f>
        <v>39.272762723600302</v>
      </c>
      <c r="J452" s="101">
        <f t="shared" ref="J452:J515" si="392">100*(1+COS($G$7*AQ452))/2</f>
        <v>65.34841923204506</v>
      </c>
      <c r="K452" s="101">
        <f t="shared" ref="K452:K515" si="393">IF(AI452&gt;180, AT452-180,AT452+180)</f>
        <v>255.52446148245883</v>
      </c>
      <c r="L452" s="11">
        <f t="shared" ref="L452:L515" si="394">INT(365.25*IF(E452&gt;2,F452+4716,F452-1+4716))+INT(30.6001*IF(E452&gt;2,E452+1,E452+12+1))+D452+C452/24+2-INT(IF(E452&gt;2,F452,F452-1)/100)+INT(INT(IF(E452&gt;2,F452,F452-1)/100)/4)-1524.5</f>
        <v>2459838.8118055556</v>
      </c>
      <c r="M452" s="108">
        <f t="shared" ref="M452:M515" si="395">(L452-2451545)/36525</f>
        <v>0.22707219180165905</v>
      </c>
      <c r="N452" s="11">
        <f t="shared" ref="N452:N515" si="396">MOD(280.46061837+360.98564736629*(L452-2451545)+0.000387933*M452^2-M452^3/38710000+$G$5,360)</f>
        <v>117.21773437131196</v>
      </c>
      <c r="O452" s="5">
        <f t="shared" ref="O452:O515" si="397">0.606433+1336.855225*M452 - INT(0.606433+1336.855225*M452)</f>
        <v>0.16907906225003444</v>
      </c>
      <c r="P452" s="11">
        <f t="shared" ref="P452:P515" si="398">22640*SIN(Q452)-4586*SIN(Q452-2*S452)+2370*SIN(2*S452)+769*SIN(2*Q452)-668*SIN(R452)-412*SIN(2*T452)-212*SIN(2*Q452-2*S452)-206*SIN(Q452+R452-2*S452)+192*SIN(Q452+2*S452)-165*SIN(R452-2*S452)-125*SIN(S452)-110*SIN(Q452+R452)+148*SIN(Q452-R452)-55*SIN(2*T452-2*S452)</f>
        <v>17373.562479590692</v>
      </c>
      <c r="Q452" s="6">
        <f t="shared" ref="Q452:Q515" si="399">2*PI()*(0.374897+1325.55241*M452 - INT(0.374897+1325.55241*M452))</f>
        <v>2.3309868953123374</v>
      </c>
      <c r="R452" s="13">
        <f t="shared" ref="R452:R515" si="400">2*PI()*(0.993133+99.997361*M452 - INT(0.993133+99.997361*M452))</f>
        <v>4.396677370225988</v>
      </c>
      <c r="S452" s="13">
        <f t="shared" ref="S452:S515" si="401">2*PI()*(0.827361+1236.853086*M452 - INT(0.827361+1236.853086*M452))</f>
        <v>4.2870309989174151</v>
      </c>
      <c r="T452" s="13">
        <f t="shared" ref="T452:T515" si="402">2*PI()*(0.259086+1342.227825*M452 - INT(0.259086+1342.227825*M452))</f>
        <v>0.26200958081215114</v>
      </c>
      <c r="U452" s="13">
        <f t="shared" ref="U452:U515" si="403">T452+(P452+412*SIN(2*T452)+541*SIN(R452))/206264.8062</f>
        <v>0.34474522211359482</v>
      </c>
      <c r="V452" s="13">
        <f t="shared" ref="V452:V515" si="404">T452-2*S452</f>
        <v>-8.3120524170226791</v>
      </c>
      <c r="W452" s="8">
        <f t="shared" ref="W452:W515" si="405">-526*SIN(V452)+44*SIN(Q452+V452)-31*SIN(-Q452+V452)-23*SIN(R452+V452)+11*SIN(-R452+V452)-25*SIN(-2*Q452+T452)+21*SIN(-Q452+T452)</f>
        <v>395.9002797941265</v>
      </c>
      <c r="X452" s="13">
        <f t="shared" ref="X452:X515" si="406">2*PI()*(O452+P452/1296000-INT(O452+P452/1296000))</f>
        <v>1.1465844874782878</v>
      </c>
      <c r="Y452" s="11">
        <f t="shared" ref="Y452:Y515" si="407">X452/$G$7</f>
        <v>65.694451987676473</v>
      </c>
      <c r="Z452" s="13">
        <f t="shared" ref="Z452:Z515" si="408">(18520*SIN(U452)+W452)/206264.8062</f>
        <v>3.2263681866100041E-2</v>
      </c>
      <c r="AA452" s="13">
        <f t="shared" ref="AA452:AA515" si="409">COS(Z452)*COS(X452)</f>
        <v>0.41138839955047207</v>
      </c>
      <c r="AB452" s="13">
        <f t="shared" ref="AB452:AB515" si="410">COS(Z452)*SIN(X452)</f>
        <v>0.91088912645094455</v>
      </c>
      <c r="AC452" s="13">
        <f t="shared" ref="AC452:AC515" si="411">SIN(Z452)</f>
        <v>3.2258084703470601E-2</v>
      </c>
      <c r="AD452" s="13">
        <f t="shared" ref="AD452:AD515" si="412">COS($G$7*(23.4393-46.815*M452/3600))*AB452-SIN($G$7*(23.4393-46.815*M452/3600))*AC452</f>
        <v>0.82291304193956194</v>
      </c>
      <c r="AE452" s="13">
        <f t="shared" ref="AE452:AE515" si="413">SIN($G$7*(23.4393-46.815*M452/3600))*AB452+COS($G$7*(23.4393-46.815*M452/3600))*AC452</f>
        <v>0.39188481741588055</v>
      </c>
      <c r="AF452" s="13">
        <f t="shared" ref="AF452:AF515" si="414">SQRT(1-AE452*AE452)</f>
        <v>0.92001428786672768</v>
      </c>
      <c r="AG452" s="11">
        <f t="shared" ref="AG452:AG515" si="415">ATAN(AE452/AF452)/$G$7</f>
        <v>23.071829187998322</v>
      </c>
      <c r="AH452" s="13">
        <f t="shared" ref="AH452:AH515" si="416">IF(24*ATAN(AD452/(AA452+AF452))/PI()&gt;0,24*ATAN(AD452/(AA452+AF452))/PI(),24*ATAN(AD452/(AA452+AF452))/PI()+24)</f>
        <v>4.2292495561341559</v>
      </c>
      <c r="AI452" s="11">
        <f t="shared" ref="AI452:AI515" si="417">IF(N452-15*AH452&gt;0,N452-15*AH452,360+N452-15*AH452)</f>
        <v>53.778991029299625</v>
      </c>
      <c r="AJ452" s="6">
        <f t="shared" ref="AJ452:AJ515" si="418">0.950724+0.051818*COS(Q452)+0.009531*COS(2*S452-Q452)+0.007843*COS(2*S452)+0.002824*COS(2*Q452)+0.000857*COS(2*S452+Q452)+0.000533*COS(2*S452-R452)*(1-0.002495*(L452-2415020)/36525)+0.000401*COS(2*S452-R452-Q452)*(1-0.002495*(L452-2415020)/36525)+0.00032*COS(Q452-R452)*(1-0.002495*(L452-2415020)/36525)-0.000271*COS(S452)</f>
        <v>0.91873043998677095</v>
      </c>
      <c r="AK452" s="13">
        <f t="shared" ref="AK452:AK515" si="419">ASIN(COS($G$7*$G$3)*COS($G$7*AG452)*COS($G$7*AI452)+SIN($G$7*$G$3)*SIN($G$7*AG452))/$G$7</f>
        <v>39.954889427542575</v>
      </c>
      <c r="AL452" s="6">
        <f t="shared" ref="AL452:AL515" si="420">ASIN((0.9983271+0.0016764*COS($G$7*2*$G$3))*COS($G$7*AK452)*SIN($G$7*AJ452))/$G$7</f>
        <v>0.70276086397441695</v>
      </c>
      <c r="AM452" s="6">
        <f t="shared" ref="AM452:AM515" si="421">AK452-AL452</f>
        <v>39.252128563568156</v>
      </c>
      <c r="AN452" s="11">
        <f t="shared" ref="AN452:AN515" si="422" xml:space="preserve"> MOD(280.4664567 + 360007.6982779*M452/10 + 0.03032028*M452^2/100 + M452^3/49931000,360)</f>
        <v>175.24018367722056</v>
      </c>
      <c r="AO452" s="6">
        <f t="shared" ref="AO452:AO515" si="423" xml:space="preserve"> AN452 + (1.9146 - 0.004817*M452 - 0.000014*M452^2)*SIN(R452)+ (0.019993 - 0.000101*M452)*SIN(2*R452)+ 0.00029*SIN(3*R452)</f>
        <v>173.43320950885402</v>
      </c>
      <c r="AP452" s="6">
        <f t="shared" ref="AP452:AP515" si="424">ACOS(COS(X452-$G$7*AO452)*COS(Z452))/$G$7</f>
        <v>107.72921931340942</v>
      </c>
      <c r="AQ452" s="8">
        <f t="shared" ref="AQ452:AQ515" si="425">180 - AP452 -0.1468*(1-0.0549*SIN(R452))*SIN($G$7*AP452)/(1-0.0167*SIN($G$7*AO452))</f>
        <v>72.123374093613279</v>
      </c>
      <c r="AR452" s="109">
        <f t="shared" ref="AR452:AR515" si="426">SIN($G$7*AI452)</f>
        <v>0.80674369714711425</v>
      </c>
      <c r="AS452" s="109">
        <f t="shared" ref="AS452:AS515" si="427">COS($G$7*AI452)*SIN($G$7*$G$3) - TAN($G$7*AG452)*COS($G$7*$G$3)</f>
        <v>0.2082706846073023</v>
      </c>
      <c r="AT452" s="109">
        <f t="shared" ref="AT452:AT515" si="428">IF(OR(AND(AR452*AS452&gt;0), AND(AR452&lt;0,AS452&gt;0)), MOD(ATAN2(AS452,AR452)/$G$7+360,360),  ATAN2(AS452,AR452)/$G$7)</f>
        <v>75.524461482458833</v>
      </c>
      <c r="AU452" s="10">
        <f t="shared" ref="AU452:AU515" si="429" xml:space="preserve"> 385000.56 + (-20905355*COS(Q452) - 3699111*COS(2*S452-Q452) - 2955968*COS(2*S452) - 569925*COS(2*Q452) + (1-0.002516*M452)*48888*COS(R452) - 3149*COS(2*T452)  +246158*COS(2*S452-2*Q452) -(1-0.002516*M452)*152138*COS(2*S452-R452-Q452) -170733*COS(2*S452+Q452) -(1-0.002516*M452)*204586*COS(2*S452-R452) -(1-0.002516*M452)*129620*COS(R452-Q452)  + 108743*COS(S452) +(1-0.002516*M452)*104755*COS(R452+Q452) +10321*COS(2*S452-2*T452) +79661*COS(Q452-2*T452) -34782*COS(4*S452-Q452) -23210*COS(3*Q452)  -21636*COS(4*S452-2*Q452) +(1-0.002516*M452)*24208*COS(2*S452+R452-Q452) +(1-0.002516*M452)*30824*COS(2*S452+R452) -8379*COS(S452-Q452) -(1-0.002516*M452)*16675*COS(S452+R452)  -(1-0.002516*M452)*12831*COS(2*S452-R452+Q452) -10445*COS(2*S452+2*Q452) -11650*COS(4*S452) +14403*COS(2*S452-3*Q452) -(1-0.002516*M452)*7003*COS(R452-2*Q452)  + (1-0.002516*M452)*10056*COS(2*S452-R452-2*Q452) +6322*COS(S452+Q452) -(1-0.002516*M452)*(1-0.002516*M452)*9884*COS(2*S452-2*R452) +(1-0.002516*M452)*5751*COS(R452+2*Q452) -(1-0.002516*M452)*(1-0.002516*M452)*4950*COS(2*S452-2*R452-Q452)  +4130*COS(2*S452+Q452-2*T452) -(1-0.002516*M452)*3958*COS(4*S452-R452-Q452) +3258*COS(3*S452-Q452) +(1-0.002516*M452)*2616*COS(2*S452+R452+Q452) -(1-0.002516*M452)*1897*COS(4*S452-R452-2*Q452)  -(1-0.002516*M452)*(1-0.002516*M452)*2117*COS(2*R452-Q452) +(1-0.002516*M452)*(1-0.002516*M452)*2354*COS(2*S452+2*R452-Q452) -1423*COS(4*S452+Q452) -1117*COS(4*Q452) -(1-0.002516*M452)*1571*COS(4*S452-R452)  -1739*COS(S452-2*Q452) -4421*COS(2*Q452-2*T452) +(1-0.002516*M452)*(1-0.002516*M452)*1165*COS(2*R452+Q452) +8752*COS(2*S452-Q452-2*T452))/1000</f>
        <v>397739.63401143602</v>
      </c>
      <c r="AV452" s="8">
        <f t="shared" ref="AV452:AV515" si="430">60*ATAN(3476/AU452)/$G$7</f>
        <v>30.043029516996658</v>
      </c>
      <c r="AW452" s="12"/>
      <c r="AX452" s="110">
        <f t="shared" ref="AX452:AX515" si="431">ROUND(K452,1)</f>
        <v>255.5</v>
      </c>
      <c r="AY452" s="111">
        <f t="shared" ref="AY452:AY515" si="432">IF(AND(AX452&lt;=180.2,AX452&gt;=179.8),B452, 0)</f>
        <v>0</v>
      </c>
      <c r="AZ452" s="12"/>
      <c r="BA452" s="14">
        <f t="shared" si="387"/>
        <v>39.299999999999997</v>
      </c>
      <c r="BB452" s="112">
        <f t="shared" ref="BB452:BB515" si="433">IF(AND(BA452&gt;=0,BA451&lt;0),B452, 0)</f>
        <v>0</v>
      </c>
      <c r="BC452" s="112">
        <f t="shared" ref="BC452:BC515" si="434">IF(AND(BA452&lt;=0,BA451&gt;=0),B452, 0)</f>
        <v>0</v>
      </c>
      <c r="BD452" s="12"/>
      <c r="BE452" s="111">
        <f t="shared" ref="BE452:BE515" si="435">IF(K452=$BE$1,B452,0)</f>
        <v>0</v>
      </c>
      <c r="BF452" s="12"/>
    </row>
    <row r="453" spans="1:58">
      <c r="A453">
        <f t="shared" si="388"/>
        <v>7</v>
      </c>
      <c r="B453" s="106">
        <v>0.3125</v>
      </c>
      <c r="C453" s="6">
        <f t="shared" si="389"/>
        <v>7.5</v>
      </c>
      <c r="D453" s="7">
        <f t="shared" ref="D453:D516" si="436">$D$3</f>
        <v>16</v>
      </c>
      <c r="E453" s="7">
        <f t="shared" ref="E453:E516" si="437">$E$3</f>
        <v>9</v>
      </c>
      <c r="F453" s="7">
        <f t="shared" ref="F453:F516" si="438">$F$3</f>
        <v>2022</v>
      </c>
      <c r="G453" s="12"/>
      <c r="H453" s="101">
        <f t="shared" si="390"/>
        <v>39.109464888490187</v>
      </c>
      <c r="I453" s="102">
        <f t="shared" si="391"/>
        <v>39.130203503580454</v>
      </c>
      <c r="J453" s="101">
        <f t="shared" si="392"/>
        <v>65.341957528163249</v>
      </c>
      <c r="K453" s="101">
        <f t="shared" si="393"/>
        <v>255.74844517572757</v>
      </c>
      <c r="L453" s="11">
        <f t="shared" si="394"/>
        <v>2459838.8125</v>
      </c>
      <c r="M453" s="108">
        <f t="shared" si="395"/>
        <v>0.22707221081451062</v>
      </c>
      <c r="N453" s="11">
        <f t="shared" si="396"/>
        <v>117.468418833334</v>
      </c>
      <c r="O453" s="5">
        <f t="shared" si="397"/>
        <v>0.16910447968001563</v>
      </c>
      <c r="P453" s="11">
        <f t="shared" si="398"/>
        <v>17371.079556189135</v>
      </c>
      <c r="Q453" s="6">
        <f t="shared" si="399"/>
        <v>2.331145247486198</v>
      </c>
      <c r="R453" s="13">
        <f t="shared" si="400"/>
        <v>4.3966893160376861</v>
      </c>
      <c r="S453" s="13">
        <f t="shared" si="401"/>
        <v>4.2871787549574041</v>
      </c>
      <c r="T453" s="13">
        <f t="shared" si="402"/>
        <v>0.26216992505220377</v>
      </c>
      <c r="U453" s="13">
        <f t="shared" si="403"/>
        <v>0.34489407362267749</v>
      </c>
      <c r="V453" s="13">
        <f t="shared" si="404"/>
        <v>-8.3121875848626043</v>
      </c>
      <c r="W453" s="8">
        <f t="shared" si="405"/>
        <v>395.86181783627364</v>
      </c>
      <c r="X453" s="13">
        <f t="shared" si="406"/>
        <v>1.1467321523485496</v>
      </c>
      <c r="Y453" s="11">
        <f t="shared" si="407"/>
        <v>65.702912561524826</v>
      </c>
      <c r="Z453" s="13">
        <f t="shared" si="408"/>
        <v>3.2276073689376711E-2</v>
      </c>
      <c r="AA453" s="13">
        <f t="shared" si="409"/>
        <v>0.41125372423077755</v>
      </c>
      <c r="AB453" s="13">
        <f t="shared" si="410"/>
        <v>0.91094949973499606</v>
      </c>
      <c r="AC453" s="13">
        <f t="shared" si="411"/>
        <v>3.2270470075225398E-2</v>
      </c>
      <c r="AD453" s="13">
        <f t="shared" si="412"/>
        <v>0.82296350854621159</v>
      </c>
      <c r="AE453" s="13">
        <f t="shared" si="413"/>
        <v>0.39192019328892103</v>
      </c>
      <c r="AF453" s="13">
        <f t="shared" si="414"/>
        <v>0.91999921852813271</v>
      </c>
      <c r="AG453" s="11">
        <f t="shared" si="415"/>
        <v>23.074032311197705</v>
      </c>
      <c r="AH453" s="13">
        <f t="shared" si="416"/>
        <v>4.2298433884492219</v>
      </c>
      <c r="AI453" s="11">
        <f t="shared" si="417"/>
        <v>54.020768006595674</v>
      </c>
      <c r="AJ453" s="6">
        <f t="shared" si="418"/>
        <v>0.91872417081107394</v>
      </c>
      <c r="AK453" s="13">
        <f t="shared" si="419"/>
        <v>39.81366998775659</v>
      </c>
      <c r="AL453" s="6">
        <f t="shared" si="420"/>
        <v>0.70420509926640107</v>
      </c>
      <c r="AM453" s="6">
        <f t="shared" si="421"/>
        <v>39.109464888490187</v>
      </c>
      <c r="AN453" s="11">
        <f t="shared" si="422"/>
        <v>175.24086815451847</v>
      </c>
      <c r="AO453" s="6">
        <f t="shared" si="423"/>
        <v>173.43388651231169</v>
      </c>
      <c r="AP453" s="6">
        <f t="shared" si="424"/>
        <v>107.72143288374843</v>
      </c>
      <c r="AQ453" s="8">
        <f t="shared" si="425"/>
        <v>72.131154120652539</v>
      </c>
      <c r="AR453" s="109">
        <f t="shared" si="426"/>
        <v>0.80922999579985844</v>
      </c>
      <c r="AS453" s="109">
        <f t="shared" si="427"/>
        <v>0.20554161397114845</v>
      </c>
      <c r="AT453" s="109">
        <f t="shared" si="428"/>
        <v>75.748445175727568</v>
      </c>
      <c r="AU453" s="10">
        <f t="shared" si="429"/>
        <v>397742.39961648994</v>
      </c>
      <c r="AV453" s="8">
        <f t="shared" si="430"/>
        <v>30.042820630732464</v>
      </c>
      <c r="AW453" s="12"/>
      <c r="AX453" s="110">
        <f t="shared" si="431"/>
        <v>255.7</v>
      </c>
      <c r="AY453" s="111">
        <f t="shared" si="432"/>
        <v>0</v>
      </c>
      <c r="AZ453" s="12"/>
      <c r="BA453" s="14">
        <f t="shared" ref="BA453:BA516" si="439">ROUND(I453,1)</f>
        <v>39.1</v>
      </c>
      <c r="BB453" s="112">
        <f t="shared" si="433"/>
        <v>0</v>
      </c>
      <c r="BC453" s="112">
        <f t="shared" si="434"/>
        <v>0</v>
      </c>
      <c r="BD453" s="12"/>
      <c r="BE453" s="111">
        <f t="shared" si="435"/>
        <v>0</v>
      </c>
      <c r="BF453" s="12"/>
    </row>
    <row r="454" spans="1:58">
      <c r="A454">
        <f t="shared" si="388"/>
        <v>7</v>
      </c>
      <c r="B454" s="106">
        <v>0.313194444444444</v>
      </c>
      <c r="C454" s="6">
        <f t="shared" si="389"/>
        <v>7.5166666666666559</v>
      </c>
      <c r="D454" s="7">
        <f t="shared" si="436"/>
        <v>16</v>
      </c>
      <c r="E454" s="7">
        <f t="shared" si="437"/>
        <v>9</v>
      </c>
      <c r="F454" s="7">
        <f t="shared" si="438"/>
        <v>2022</v>
      </c>
      <c r="G454" s="12"/>
      <c r="H454" s="101">
        <f t="shared" si="390"/>
        <v>38.966660764414755</v>
      </c>
      <c r="I454" s="102">
        <f t="shared" si="391"/>
        <v>38.987504567882041</v>
      </c>
      <c r="J454" s="101">
        <f t="shared" si="392"/>
        <v>65.335495638653526</v>
      </c>
      <c r="K454" s="101">
        <f t="shared" si="393"/>
        <v>255.97180928678461</v>
      </c>
      <c r="L454" s="11">
        <f t="shared" si="394"/>
        <v>2459838.8131944444</v>
      </c>
      <c r="M454" s="108">
        <f t="shared" si="395"/>
        <v>0.22707222982736217</v>
      </c>
      <c r="N454" s="11">
        <f t="shared" si="396"/>
        <v>117.7191032958217</v>
      </c>
      <c r="O454" s="5">
        <f t="shared" si="397"/>
        <v>0.16912989710993998</v>
      </c>
      <c r="P454" s="11">
        <f t="shared" si="398"/>
        <v>17368.596216903163</v>
      </c>
      <c r="Q454" s="6">
        <f t="shared" si="399"/>
        <v>2.3313035996597016</v>
      </c>
      <c r="R454" s="13">
        <f t="shared" si="400"/>
        <v>4.3967012618493841</v>
      </c>
      <c r="S454" s="13">
        <f t="shared" si="401"/>
        <v>4.287326510997393</v>
      </c>
      <c r="T454" s="13">
        <f t="shared" si="402"/>
        <v>0.26233026929189929</v>
      </c>
      <c r="U454" s="13">
        <f t="shared" si="403"/>
        <v>0.34504292301265221</v>
      </c>
      <c r="V454" s="13">
        <f t="shared" si="404"/>
        <v>-8.3123227527028867</v>
      </c>
      <c r="W454" s="8">
        <f t="shared" si="405"/>
        <v>395.8233506187932</v>
      </c>
      <c r="X454" s="13">
        <f t="shared" si="406"/>
        <v>1.1468798152021897</v>
      </c>
      <c r="Y454" s="11">
        <f t="shared" si="407"/>
        <v>65.711373019829267</v>
      </c>
      <c r="Z454" s="13">
        <f t="shared" si="408"/>
        <v>3.2288464635488408E-2</v>
      </c>
      <c r="AA454" s="13">
        <f t="shared" si="409"/>
        <v>0.41111904183702896</v>
      </c>
      <c r="AB454" s="13">
        <f t="shared" si="410"/>
        <v>0.91100985216413433</v>
      </c>
      <c r="AC454" s="13">
        <f t="shared" si="411"/>
        <v>3.2282854565317057E-2</v>
      </c>
      <c r="AD454" s="13">
        <f t="shared" si="412"/>
        <v>0.82301395636909036</v>
      </c>
      <c r="AE454" s="13">
        <f t="shared" si="413"/>
        <v>0.39195556005840815</v>
      </c>
      <c r="AF454" s="13">
        <f t="shared" si="414"/>
        <v>0.91998415146093671</v>
      </c>
      <c r="AG454" s="11">
        <f t="shared" si="415"/>
        <v>23.076234903524814</v>
      </c>
      <c r="AH454" s="13">
        <f t="shared" si="416"/>
        <v>4.2304372316276249</v>
      </c>
      <c r="AI454" s="11">
        <f t="shared" si="417"/>
        <v>54.262544821407324</v>
      </c>
      <c r="AJ454" s="6">
        <f t="shared" si="418"/>
        <v>0.91871790285787192</v>
      </c>
      <c r="AK454" s="13">
        <f t="shared" si="419"/>
        <v>39.672307266047333</v>
      </c>
      <c r="AL454" s="6">
        <f t="shared" si="420"/>
        <v>0.70564650163257869</v>
      </c>
      <c r="AM454" s="6">
        <f t="shared" si="421"/>
        <v>38.966660764414755</v>
      </c>
      <c r="AN454" s="11">
        <f t="shared" si="422"/>
        <v>175.24155263181092</v>
      </c>
      <c r="AO454" s="6">
        <f t="shared" si="423"/>
        <v>173.43456351601648</v>
      </c>
      <c r="AP454" s="6">
        <f t="shared" si="424"/>
        <v>107.71364657399194</v>
      </c>
      <c r="AQ454" s="8">
        <f t="shared" si="425"/>
        <v>72.138934030609462</v>
      </c>
      <c r="AR454" s="109">
        <f t="shared" si="426"/>
        <v>0.81170188306268243</v>
      </c>
      <c r="AS454" s="109">
        <f t="shared" si="427"/>
        <v>0.2028042625455761</v>
      </c>
      <c r="AT454" s="109">
        <f t="shared" si="428"/>
        <v>75.971809286784605</v>
      </c>
      <c r="AU454" s="10">
        <f t="shared" si="429"/>
        <v>397745.16474807938</v>
      </c>
      <c r="AV454" s="8">
        <f t="shared" si="430"/>
        <v>30.042611783132955</v>
      </c>
      <c r="AW454" s="12"/>
      <c r="AX454" s="110">
        <f t="shared" si="431"/>
        <v>256</v>
      </c>
      <c r="AY454" s="111">
        <f t="shared" si="432"/>
        <v>0</v>
      </c>
      <c r="AZ454" s="12"/>
      <c r="BA454" s="14">
        <f t="shared" si="439"/>
        <v>39</v>
      </c>
      <c r="BB454" s="112">
        <f t="shared" si="433"/>
        <v>0</v>
      </c>
      <c r="BC454" s="112">
        <f t="shared" si="434"/>
        <v>0</v>
      </c>
      <c r="BD454" s="12"/>
      <c r="BE454" s="111">
        <f t="shared" si="435"/>
        <v>0</v>
      </c>
      <c r="BF454" s="12"/>
    </row>
    <row r="455" spans="1:58">
      <c r="A455">
        <f t="shared" si="388"/>
        <v>7</v>
      </c>
      <c r="B455" s="106">
        <v>0.31388888888888899</v>
      </c>
      <c r="C455" s="6">
        <f t="shared" si="389"/>
        <v>7.5333333333333359</v>
      </c>
      <c r="D455" s="7">
        <f t="shared" si="436"/>
        <v>16</v>
      </c>
      <c r="E455" s="7">
        <f t="shared" si="437"/>
        <v>9</v>
      </c>
      <c r="F455" s="7">
        <f t="shared" si="438"/>
        <v>2022</v>
      </c>
      <c r="G455" s="12"/>
      <c r="H455" s="101">
        <f t="shared" si="390"/>
        <v>38.823718821586546</v>
      </c>
      <c r="I455" s="102">
        <f t="shared" si="391"/>
        <v>38.844668553661116</v>
      </c>
      <c r="J455" s="101">
        <f t="shared" si="392"/>
        <v>65.329033563621621</v>
      </c>
      <c r="K455" s="101">
        <f t="shared" si="393"/>
        <v>256.19455974433612</v>
      </c>
      <c r="L455" s="11">
        <f t="shared" si="394"/>
        <v>2459838.8138888888</v>
      </c>
      <c r="M455" s="108">
        <f t="shared" si="395"/>
        <v>0.22707224884021371</v>
      </c>
      <c r="N455" s="11">
        <f t="shared" si="396"/>
        <v>117.96978775830939</v>
      </c>
      <c r="O455" s="5">
        <f t="shared" si="397"/>
        <v>0.16915531453986432</v>
      </c>
      <c r="P455" s="11">
        <f t="shared" si="398"/>
        <v>17366.112461823639</v>
      </c>
      <c r="Q455" s="6">
        <f t="shared" si="399"/>
        <v>2.3314619518335622</v>
      </c>
      <c r="R455" s="13">
        <f t="shared" si="400"/>
        <v>4.39671320766106</v>
      </c>
      <c r="S455" s="13">
        <f t="shared" si="401"/>
        <v>4.2874742670370258</v>
      </c>
      <c r="T455" s="13">
        <f t="shared" si="402"/>
        <v>0.26249061353195191</v>
      </c>
      <c r="U455" s="13">
        <f t="shared" si="403"/>
        <v>0.34519177028461911</v>
      </c>
      <c r="V455" s="13">
        <f t="shared" si="404"/>
        <v>-8.3124579205420996</v>
      </c>
      <c r="W455" s="8">
        <f t="shared" si="405"/>
        <v>395.78487814308755</v>
      </c>
      <c r="X455" s="13">
        <f t="shared" si="406"/>
        <v>1.1470274760400061</v>
      </c>
      <c r="Y455" s="11">
        <f t="shared" si="407"/>
        <v>65.719833362635512</v>
      </c>
      <c r="Z455" s="13">
        <f t="shared" si="408"/>
        <v>3.230085470428494E-2</v>
      </c>
      <c r="AA455" s="13">
        <f t="shared" si="409"/>
        <v>0.41098435237187392</v>
      </c>
      <c r="AB455" s="13">
        <f t="shared" si="410"/>
        <v>0.91107018373821358</v>
      </c>
      <c r="AC455" s="13">
        <f t="shared" si="411"/>
        <v>3.2295238173594622E-2</v>
      </c>
      <c r="AD455" s="13">
        <f t="shared" si="412"/>
        <v>0.82306438540812454</v>
      </c>
      <c r="AE455" s="13">
        <f t="shared" si="413"/>
        <v>0.39199091772414518</v>
      </c>
      <c r="AF455" s="13">
        <f t="shared" si="414"/>
        <v>0.91996908666638488</v>
      </c>
      <c r="AG455" s="11">
        <f t="shared" si="415"/>
        <v>23.078436964944572</v>
      </c>
      <c r="AH455" s="13">
        <f t="shared" si="416"/>
        <v>4.2310310856698843</v>
      </c>
      <c r="AI455" s="11">
        <f t="shared" si="417"/>
        <v>54.504321473261129</v>
      </c>
      <c r="AJ455" s="6">
        <f t="shared" si="418"/>
        <v>0.91871163612726747</v>
      </c>
      <c r="AK455" s="13">
        <f t="shared" si="419"/>
        <v>39.530803844570563</v>
      </c>
      <c r="AL455" s="6">
        <f t="shared" si="420"/>
        <v>0.70708502298401821</v>
      </c>
      <c r="AM455" s="6">
        <f t="shared" si="421"/>
        <v>38.823718821586546</v>
      </c>
      <c r="AN455" s="11">
        <f t="shared" si="422"/>
        <v>175.24223710910883</v>
      </c>
      <c r="AO455" s="6">
        <f t="shared" si="423"/>
        <v>173.43524051997943</v>
      </c>
      <c r="AP455" s="6">
        <f t="shared" si="424"/>
        <v>107.70586038410836</v>
      </c>
      <c r="AQ455" s="8">
        <f t="shared" si="425"/>
        <v>72.146713823515611</v>
      </c>
      <c r="AR455" s="109">
        <f t="shared" si="426"/>
        <v>0.81415931494373406</v>
      </c>
      <c r="AS455" s="109">
        <f t="shared" si="427"/>
        <v>0.20005867860326892</v>
      </c>
      <c r="AT455" s="109">
        <f t="shared" si="428"/>
        <v>76.194559744336118</v>
      </c>
      <c r="AU455" s="10">
        <f t="shared" si="429"/>
        <v>397747.92940613005</v>
      </c>
      <c r="AV455" s="8">
        <f t="shared" si="430"/>
        <v>30.042402974202183</v>
      </c>
      <c r="AW455" s="12"/>
      <c r="AX455" s="110">
        <f t="shared" si="431"/>
        <v>256.2</v>
      </c>
      <c r="AY455" s="111">
        <f t="shared" si="432"/>
        <v>0</v>
      </c>
      <c r="AZ455" s="12"/>
      <c r="BA455" s="14">
        <f t="shared" si="439"/>
        <v>38.799999999999997</v>
      </c>
      <c r="BB455" s="112">
        <f t="shared" si="433"/>
        <v>0</v>
      </c>
      <c r="BC455" s="112">
        <f t="shared" si="434"/>
        <v>0</v>
      </c>
      <c r="BD455" s="12"/>
      <c r="BE455" s="111">
        <f t="shared" si="435"/>
        <v>0</v>
      </c>
      <c r="BF455" s="12"/>
    </row>
    <row r="456" spans="1:58">
      <c r="A456">
        <f t="shared" si="388"/>
        <v>7</v>
      </c>
      <c r="B456" s="106">
        <v>0.31458333333333299</v>
      </c>
      <c r="C456" s="6">
        <f t="shared" si="389"/>
        <v>7.5499999999999918</v>
      </c>
      <c r="D456" s="7">
        <f t="shared" si="436"/>
        <v>16</v>
      </c>
      <c r="E456" s="7">
        <f t="shared" si="437"/>
        <v>9</v>
      </c>
      <c r="F456" s="7">
        <f t="shared" si="438"/>
        <v>2022</v>
      </c>
      <c r="G456" s="12"/>
      <c r="H456" s="101">
        <f t="shared" si="390"/>
        <v>38.680641669941721</v>
      </c>
      <c r="I456" s="102">
        <f t="shared" si="391"/>
        <v>38.701698077876031</v>
      </c>
      <c r="J456" s="101">
        <f t="shared" si="392"/>
        <v>65.322571303149985</v>
      </c>
      <c r="K456" s="101">
        <f t="shared" si="393"/>
        <v>256.41670244142432</v>
      </c>
      <c r="L456" s="11">
        <f t="shared" si="394"/>
        <v>2459838.8145833332</v>
      </c>
      <c r="M456" s="108">
        <f t="shared" si="395"/>
        <v>0.22707226785306528</v>
      </c>
      <c r="N456" s="11">
        <f t="shared" si="396"/>
        <v>118.22047222079709</v>
      </c>
      <c r="O456" s="5">
        <f t="shared" si="397"/>
        <v>0.16918073196984551</v>
      </c>
      <c r="P456" s="11">
        <f t="shared" si="398"/>
        <v>17363.628291069548</v>
      </c>
      <c r="Q456" s="6">
        <f t="shared" si="399"/>
        <v>2.3316203040074233</v>
      </c>
      <c r="R456" s="13">
        <f t="shared" si="400"/>
        <v>4.3967251534727811</v>
      </c>
      <c r="S456" s="13">
        <f t="shared" si="401"/>
        <v>4.2876220230770148</v>
      </c>
      <c r="T456" s="13">
        <f t="shared" si="402"/>
        <v>0.26265095777200453</v>
      </c>
      <c r="U456" s="13">
        <f t="shared" si="403"/>
        <v>0.34534061543873973</v>
      </c>
      <c r="V456" s="13">
        <f t="shared" si="404"/>
        <v>-8.3125930883820249</v>
      </c>
      <c r="W456" s="8">
        <f t="shared" si="405"/>
        <v>395.74640040953062</v>
      </c>
      <c r="X456" s="13">
        <f t="shared" si="406"/>
        <v>1.147175134862932</v>
      </c>
      <c r="Y456" s="11">
        <f t="shared" si="407"/>
        <v>65.728293589997023</v>
      </c>
      <c r="Z456" s="13">
        <f t="shared" si="408"/>
        <v>3.2313243895531855E-2</v>
      </c>
      <c r="AA456" s="13">
        <f t="shared" si="409"/>
        <v>0.410849655837838</v>
      </c>
      <c r="AB456" s="13">
        <f t="shared" si="410"/>
        <v>0.91113049445714611</v>
      </c>
      <c r="AC456" s="13">
        <f t="shared" si="411"/>
        <v>3.2307620899822906E-2</v>
      </c>
      <c r="AD456" s="13">
        <f t="shared" si="412"/>
        <v>0.82311479566332746</v>
      </c>
      <c r="AE456" s="13">
        <f t="shared" si="413"/>
        <v>0.39202626628588166</v>
      </c>
      <c r="AF456" s="13">
        <f t="shared" si="414"/>
        <v>0.91995402414574556</v>
      </c>
      <c r="AG456" s="11">
        <f t="shared" si="415"/>
        <v>23.080638495418544</v>
      </c>
      <c r="AH456" s="13">
        <f t="shared" si="416"/>
        <v>4.2316249505771264</v>
      </c>
      <c r="AI456" s="11">
        <f t="shared" si="417"/>
        <v>54.746097962140198</v>
      </c>
      <c r="AJ456" s="6">
        <f t="shared" si="418"/>
        <v>0.91870537061938573</v>
      </c>
      <c r="AK456" s="13">
        <f t="shared" si="419"/>
        <v>39.389162285651025</v>
      </c>
      <c r="AL456" s="6">
        <f t="shared" si="420"/>
        <v>0.70852061570930236</v>
      </c>
      <c r="AM456" s="6">
        <f t="shared" si="421"/>
        <v>38.680641669941721</v>
      </c>
      <c r="AN456" s="11">
        <f t="shared" si="422"/>
        <v>175.2429215864031</v>
      </c>
      <c r="AO456" s="6">
        <f t="shared" si="423"/>
        <v>173.43591752419132</v>
      </c>
      <c r="AP456" s="6">
        <f t="shared" si="424"/>
        <v>107.69807431403817</v>
      </c>
      <c r="AQ456" s="8">
        <f t="shared" si="425"/>
        <v>72.154493499430458</v>
      </c>
      <c r="AR456" s="109">
        <f t="shared" si="426"/>
        <v>0.8166022477134246</v>
      </c>
      <c r="AS456" s="109">
        <f t="shared" si="427"/>
        <v>0.19730491055839627</v>
      </c>
      <c r="AT456" s="109">
        <f t="shared" si="428"/>
        <v>76.41670244142432</v>
      </c>
      <c r="AU456" s="10">
        <f t="shared" si="429"/>
        <v>397750.69359055755</v>
      </c>
      <c r="AV456" s="8">
        <f t="shared" si="430"/>
        <v>30.042194203944977</v>
      </c>
      <c r="AW456" s="12"/>
      <c r="AX456" s="110">
        <f t="shared" si="431"/>
        <v>256.39999999999998</v>
      </c>
      <c r="AY456" s="111">
        <f t="shared" si="432"/>
        <v>0</v>
      </c>
      <c r="AZ456" s="12"/>
      <c r="BA456" s="14">
        <f t="shared" si="439"/>
        <v>38.700000000000003</v>
      </c>
      <c r="BB456" s="112">
        <f t="shared" si="433"/>
        <v>0</v>
      </c>
      <c r="BC456" s="112">
        <f t="shared" si="434"/>
        <v>0</v>
      </c>
      <c r="BD456" s="12"/>
      <c r="BE456" s="111">
        <f t="shared" si="435"/>
        <v>0</v>
      </c>
      <c r="BF456" s="12"/>
    </row>
    <row r="457" spans="1:58">
      <c r="A457">
        <f t="shared" si="388"/>
        <v>7</v>
      </c>
      <c r="B457" s="106">
        <v>0.31527777777777799</v>
      </c>
      <c r="C457" s="6">
        <f t="shared" si="389"/>
        <v>7.5666666666666718</v>
      </c>
      <c r="D457" s="7">
        <f t="shared" si="436"/>
        <v>16</v>
      </c>
      <c r="E457" s="7">
        <f t="shared" si="437"/>
        <v>9</v>
      </c>
      <c r="F457" s="7">
        <f t="shared" si="438"/>
        <v>2022</v>
      </c>
      <c r="G457" s="12"/>
      <c r="H457" s="101">
        <f t="shared" si="390"/>
        <v>38.537431899570656</v>
      </c>
      <c r="I457" s="102">
        <f t="shared" si="391"/>
        <v>38.558595737751787</v>
      </c>
      <c r="J457" s="101">
        <f t="shared" si="392"/>
        <v>65.316108857384123</v>
      </c>
      <c r="K457" s="101">
        <f t="shared" si="393"/>
        <v>256.63824323510272</v>
      </c>
      <c r="L457" s="11">
        <f t="shared" si="394"/>
        <v>2459838.8152777776</v>
      </c>
      <c r="M457" s="108">
        <f t="shared" si="395"/>
        <v>0.22707228686591682</v>
      </c>
      <c r="N457" s="11">
        <f t="shared" si="396"/>
        <v>118.47115668328479</v>
      </c>
      <c r="O457" s="5">
        <f t="shared" si="397"/>
        <v>0.16920614939976986</v>
      </c>
      <c r="P457" s="11">
        <f t="shared" si="398"/>
        <v>17361.143704753762</v>
      </c>
      <c r="Q457" s="6">
        <f t="shared" si="399"/>
        <v>2.3317786561809268</v>
      </c>
      <c r="R457" s="13">
        <f t="shared" si="400"/>
        <v>4.396737099284457</v>
      </c>
      <c r="S457" s="13">
        <f t="shared" si="401"/>
        <v>4.2877697791170037</v>
      </c>
      <c r="T457" s="13">
        <f t="shared" si="402"/>
        <v>0.26281130201205716</v>
      </c>
      <c r="U457" s="13">
        <f t="shared" si="403"/>
        <v>0.34548945847550427</v>
      </c>
      <c r="V457" s="13">
        <f t="shared" si="404"/>
        <v>-8.3127282562219502</v>
      </c>
      <c r="W457" s="8">
        <f t="shared" si="405"/>
        <v>395.70791741927462</v>
      </c>
      <c r="X457" s="13">
        <f t="shared" si="406"/>
        <v>1.1473227916708011</v>
      </c>
      <c r="Y457" s="11">
        <f t="shared" si="407"/>
        <v>65.736753701904306</v>
      </c>
      <c r="Z457" s="13">
        <f t="shared" si="408"/>
        <v>3.2325632209026289E-2</v>
      </c>
      <c r="AA457" s="13">
        <f t="shared" si="409"/>
        <v>0.41071495223844795</v>
      </c>
      <c r="AB457" s="13">
        <f t="shared" si="410"/>
        <v>0.91119078432039158</v>
      </c>
      <c r="AC457" s="13">
        <f t="shared" si="411"/>
        <v>3.2320002743798308E-2</v>
      </c>
      <c r="AD457" s="13">
        <f t="shared" si="412"/>
        <v>0.82316518713428388</v>
      </c>
      <c r="AE457" s="13">
        <f t="shared" si="413"/>
        <v>0.3920616057432158</v>
      </c>
      <c r="AF457" s="13">
        <f t="shared" si="414"/>
        <v>0.9199389639003509</v>
      </c>
      <c r="AG457" s="11">
        <f t="shared" si="415"/>
        <v>23.082839494898881</v>
      </c>
      <c r="AH457" s="13">
        <f t="shared" si="416"/>
        <v>4.2322188263459672</v>
      </c>
      <c r="AI457" s="11">
        <f t="shared" si="417"/>
        <v>54.987874288095284</v>
      </c>
      <c r="AJ457" s="6">
        <f t="shared" si="418"/>
        <v>0.91869910633436225</v>
      </c>
      <c r="AK457" s="13">
        <f t="shared" si="419"/>
        <v>39.247385132240055</v>
      </c>
      <c r="AL457" s="6">
        <f t="shared" si="420"/>
        <v>0.70995323266939592</v>
      </c>
      <c r="AM457" s="6">
        <f t="shared" si="421"/>
        <v>38.537431899570656</v>
      </c>
      <c r="AN457" s="11">
        <f t="shared" si="422"/>
        <v>175.24360606369737</v>
      </c>
      <c r="AO457" s="6">
        <f t="shared" si="423"/>
        <v>173.43659452865583</v>
      </c>
      <c r="AP457" s="6">
        <f t="shared" si="424"/>
        <v>107.69028836379768</v>
      </c>
      <c r="AQ457" s="8">
        <f t="shared" si="425"/>
        <v>72.162273058337661</v>
      </c>
      <c r="AR457" s="109">
        <f t="shared" si="426"/>
        <v>0.81903063790117414</v>
      </c>
      <c r="AS457" s="109">
        <f t="shared" si="427"/>
        <v>0.19454300697015292</v>
      </c>
      <c r="AT457" s="109">
        <f t="shared" si="428"/>
        <v>76.638243235102721</v>
      </c>
      <c r="AU457" s="10">
        <f t="shared" si="429"/>
        <v>397753.45730127324</v>
      </c>
      <c r="AV457" s="8">
        <f t="shared" si="430"/>
        <v>30.041985472366477</v>
      </c>
      <c r="AW457" s="12"/>
      <c r="AX457" s="110">
        <f t="shared" si="431"/>
        <v>256.60000000000002</v>
      </c>
      <c r="AY457" s="111">
        <f t="shared" si="432"/>
        <v>0</v>
      </c>
      <c r="AZ457" s="12"/>
      <c r="BA457" s="14">
        <f t="shared" si="439"/>
        <v>38.6</v>
      </c>
      <c r="BB457" s="112">
        <f t="shared" si="433"/>
        <v>0</v>
      </c>
      <c r="BC457" s="112">
        <f t="shared" si="434"/>
        <v>0</v>
      </c>
      <c r="BD457" s="12"/>
      <c r="BE457" s="111">
        <f t="shared" si="435"/>
        <v>0</v>
      </c>
      <c r="BF457" s="12"/>
    </row>
    <row r="458" spans="1:58">
      <c r="A458">
        <f t="shared" si="388"/>
        <v>7</v>
      </c>
      <c r="B458" s="106">
        <v>0.31597222222222199</v>
      </c>
      <c r="C458" s="6">
        <f t="shared" si="389"/>
        <v>7.5833333333333277</v>
      </c>
      <c r="D458" s="7">
        <f t="shared" si="436"/>
        <v>16</v>
      </c>
      <c r="E458" s="7">
        <f t="shared" si="437"/>
        <v>9</v>
      </c>
      <c r="F458" s="7">
        <f t="shared" si="438"/>
        <v>2022</v>
      </c>
      <c r="G458" s="12"/>
      <c r="H458" s="101">
        <f t="shared" si="390"/>
        <v>38.394092081337817</v>
      </c>
      <c r="I458" s="102">
        <f t="shared" si="391"/>
        <v>38.415364111401374</v>
      </c>
      <c r="J458" s="101">
        <f t="shared" si="392"/>
        <v>65.309646226404553</v>
      </c>
      <c r="K458" s="101">
        <f t="shared" si="393"/>
        <v>256.85918794594534</v>
      </c>
      <c r="L458" s="11">
        <f t="shared" si="394"/>
        <v>2459838.815972222</v>
      </c>
      <c r="M458" s="108">
        <f t="shared" si="395"/>
        <v>0.22707230587876839</v>
      </c>
      <c r="N458" s="11">
        <f t="shared" si="396"/>
        <v>118.72184114530683</v>
      </c>
      <c r="O458" s="5">
        <f t="shared" si="397"/>
        <v>0.16923156682975105</v>
      </c>
      <c r="P458" s="11">
        <f t="shared" si="398"/>
        <v>17358.658702969609</v>
      </c>
      <c r="Q458" s="6">
        <f t="shared" si="399"/>
        <v>2.3319370083547875</v>
      </c>
      <c r="R458" s="13">
        <f t="shared" si="400"/>
        <v>4.3967490450961551</v>
      </c>
      <c r="S458" s="13">
        <f t="shared" si="401"/>
        <v>4.2879175351569936</v>
      </c>
      <c r="T458" s="13">
        <f t="shared" si="402"/>
        <v>0.26297164625210978</v>
      </c>
      <c r="U458" s="13">
        <f t="shared" si="403"/>
        <v>0.34563829939530827</v>
      </c>
      <c r="V458" s="13">
        <f t="shared" si="404"/>
        <v>-8.3128634240618773</v>
      </c>
      <c r="W458" s="8">
        <f t="shared" si="405"/>
        <v>395.66942917327685</v>
      </c>
      <c r="X458" s="13">
        <f t="shared" si="406"/>
        <v>1.1474704464647798</v>
      </c>
      <c r="Y458" s="11">
        <f t="shared" si="407"/>
        <v>65.745213698424152</v>
      </c>
      <c r="Z458" s="13">
        <f t="shared" si="408"/>
        <v>3.2338019644556425E-2</v>
      </c>
      <c r="AA458" s="13">
        <f t="shared" si="409"/>
        <v>0.41058024157601614</v>
      </c>
      <c r="AB458" s="13">
        <f t="shared" si="410"/>
        <v>0.91125105332795797</v>
      </c>
      <c r="AC458" s="13">
        <f t="shared" si="411"/>
        <v>3.2332383705308276E-2</v>
      </c>
      <c r="AD458" s="13">
        <f t="shared" si="412"/>
        <v>0.82321555982108618</v>
      </c>
      <c r="AE458" s="13">
        <f t="shared" si="413"/>
        <v>0.39209693609595575</v>
      </c>
      <c r="AF458" s="13">
        <f t="shared" si="414"/>
        <v>0.91992390593144391</v>
      </c>
      <c r="AG458" s="11">
        <f t="shared" si="415"/>
        <v>23.085039963350795</v>
      </c>
      <c r="AH458" s="13">
        <f t="shared" si="416"/>
        <v>4.2328127129784647</v>
      </c>
      <c r="AI458" s="11">
        <f t="shared" si="417"/>
        <v>55.229650450629855</v>
      </c>
      <c r="AJ458" s="6">
        <f t="shared" si="418"/>
        <v>0.9186928432722955</v>
      </c>
      <c r="AK458" s="13">
        <f t="shared" si="419"/>
        <v>39.105474908528784</v>
      </c>
      <c r="AL458" s="6">
        <f t="shared" si="420"/>
        <v>0.71138282719096713</v>
      </c>
      <c r="AM458" s="6">
        <f t="shared" si="421"/>
        <v>38.394092081337817</v>
      </c>
      <c r="AN458" s="11">
        <f t="shared" si="422"/>
        <v>175.24429054099346</v>
      </c>
      <c r="AO458" s="6">
        <f t="shared" si="423"/>
        <v>173.4372715333748</v>
      </c>
      <c r="AP458" s="6">
        <f t="shared" si="424"/>
        <v>107.68250253332506</v>
      </c>
      <c r="AQ458" s="8">
        <f t="shared" si="425"/>
        <v>72.170052500299022</v>
      </c>
      <c r="AR458" s="109">
        <f t="shared" si="426"/>
        <v>0.82144444229004387</v>
      </c>
      <c r="AS458" s="109">
        <f t="shared" si="427"/>
        <v>0.19177301654858492</v>
      </c>
      <c r="AT458" s="109">
        <f t="shared" si="428"/>
        <v>76.859187945945337</v>
      </c>
      <c r="AU458" s="10">
        <f t="shared" si="429"/>
        <v>397756.22053820407</v>
      </c>
      <c r="AV458" s="8">
        <f t="shared" si="430"/>
        <v>30.041776779470659</v>
      </c>
      <c r="AW458" s="12"/>
      <c r="AX458" s="110">
        <f t="shared" si="431"/>
        <v>256.89999999999998</v>
      </c>
      <c r="AY458" s="111">
        <f t="shared" si="432"/>
        <v>0</v>
      </c>
      <c r="AZ458" s="12"/>
      <c r="BA458" s="14">
        <f t="shared" si="439"/>
        <v>38.4</v>
      </c>
      <c r="BB458" s="112">
        <f t="shared" si="433"/>
        <v>0</v>
      </c>
      <c r="BC458" s="112">
        <f t="shared" si="434"/>
        <v>0</v>
      </c>
      <c r="BD458" s="12"/>
      <c r="BE458" s="111">
        <f t="shared" si="435"/>
        <v>0</v>
      </c>
      <c r="BF458" s="12"/>
    </row>
    <row r="459" spans="1:58">
      <c r="A459">
        <f t="shared" si="388"/>
        <v>7</v>
      </c>
      <c r="B459" s="106">
        <v>0.31666666666666698</v>
      </c>
      <c r="C459" s="6">
        <f t="shared" si="389"/>
        <v>7.6000000000000076</v>
      </c>
      <c r="D459" s="7">
        <f t="shared" si="436"/>
        <v>16</v>
      </c>
      <c r="E459" s="7">
        <f t="shared" si="437"/>
        <v>9</v>
      </c>
      <c r="F459" s="7">
        <f t="shared" si="438"/>
        <v>2022</v>
      </c>
      <c r="G459" s="12"/>
      <c r="H459" s="101">
        <f t="shared" si="390"/>
        <v>38.250624669617508</v>
      </c>
      <c r="I459" s="102">
        <f t="shared" si="391"/>
        <v>38.272005660637603</v>
      </c>
      <c r="J459" s="101">
        <f t="shared" si="392"/>
        <v>65.303183406028225</v>
      </c>
      <c r="K459" s="101">
        <f t="shared" si="393"/>
        <v>257.07954250749492</v>
      </c>
      <c r="L459" s="11">
        <f t="shared" si="394"/>
        <v>2459838.8166666669</v>
      </c>
      <c r="M459" s="108">
        <f t="shared" si="395"/>
        <v>0.22707232489163268</v>
      </c>
      <c r="N459" s="11">
        <f t="shared" si="396"/>
        <v>118.97252577589825</v>
      </c>
      <c r="O459" s="5">
        <f t="shared" si="397"/>
        <v>0.16925698427667157</v>
      </c>
      <c r="P459" s="11">
        <f t="shared" si="398"/>
        <v>17356.173284173983</v>
      </c>
      <c r="Q459" s="6">
        <f t="shared" si="399"/>
        <v>2.3320953606343671</v>
      </c>
      <c r="R459" s="13">
        <f t="shared" si="400"/>
        <v>4.3967609909158663</v>
      </c>
      <c r="S459" s="13">
        <f t="shared" si="401"/>
        <v>4.288065291295915</v>
      </c>
      <c r="T459" s="13">
        <f t="shared" si="402"/>
        <v>0.26313199059930975</v>
      </c>
      <c r="U459" s="13">
        <f t="shared" si="403"/>
        <v>0.34578713829812446</v>
      </c>
      <c r="V459" s="13">
        <f t="shared" si="404"/>
        <v>-8.3129985919925193</v>
      </c>
      <c r="W459" s="8">
        <f t="shared" si="405"/>
        <v>395.63093564661824</v>
      </c>
      <c r="X459" s="13">
        <f t="shared" si="406"/>
        <v>1.1476180993434628</v>
      </c>
      <c r="Y459" s="11">
        <f t="shared" si="407"/>
        <v>65.753673585205647</v>
      </c>
      <c r="Z459" s="13">
        <f t="shared" si="408"/>
        <v>3.2350406210196657E-2</v>
      </c>
      <c r="AA459" s="13">
        <f t="shared" si="409"/>
        <v>0.41044552376395699</v>
      </c>
      <c r="AB459" s="13">
        <f t="shared" si="410"/>
        <v>0.91131130151959794</v>
      </c>
      <c r="AC459" s="13">
        <f t="shared" si="411"/>
        <v>3.2344763792422133E-2</v>
      </c>
      <c r="AD459" s="13">
        <f t="shared" si="412"/>
        <v>0.82326591375699765</v>
      </c>
      <c r="AE459" s="13">
        <f t="shared" si="413"/>
        <v>0.39213225736731588</v>
      </c>
      <c r="AF459" s="13">
        <f t="shared" si="414"/>
        <v>0.91990885023028945</v>
      </c>
      <c r="AG459" s="11">
        <f t="shared" si="415"/>
        <v>23.087239902197354</v>
      </c>
      <c r="AH459" s="13">
        <f t="shared" si="416"/>
        <v>4.2334066108684851</v>
      </c>
      <c r="AI459" s="11">
        <f t="shared" si="417"/>
        <v>55.471426612870971</v>
      </c>
      <c r="AJ459" s="6">
        <f t="shared" si="418"/>
        <v>0.91868658142913462</v>
      </c>
      <c r="AK459" s="13">
        <f t="shared" si="419"/>
        <v>38.963434023649242</v>
      </c>
      <c r="AL459" s="6">
        <f t="shared" si="420"/>
        <v>0.71280935403173051</v>
      </c>
      <c r="AM459" s="6">
        <f t="shared" si="421"/>
        <v>38.250624669617508</v>
      </c>
      <c r="AN459" s="11">
        <f t="shared" si="422"/>
        <v>175.24497501874612</v>
      </c>
      <c r="AO459" s="6">
        <f t="shared" si="423"/>
        <v>173.43794853879794</v>
      </c>
      <c r="AP459" s="6">
        <f t="shared" si="424"/>
        <v>107.67471681742227</v>
      </c>
      <c r="AQ459" s="8">
        <f t="shared" si="425"/>
        <v>72.177831830508325</v>
      </c>
      <c r="AR459" s="109">
        <f t="shared" si="426"/>
        <v>0.82384361954178387</v>
      </c>
      <c r="AS459" s="109">
        <f t="shared" si="427"/>
        <v>0.18899498626536987</v>
      </c>
      <c r="AT459" s="109">
        <f t="shared" si="428"/>
        <v>77.079542507494921</v>
      </c>
      <c r="AU459" s="10">
        <f t="shared" si="429"/>
        <v>397758.98330310843</v>
      </c>
      <c r="AV459" s="8">
        <f t="shared" si="430"/>
        <v>30.04156812512316</v>
      </c>
      <c r="AW459" s="12"/>
      <c r="AX459" s="110">
        <f t="shared" si="431"/>
        <v>257.10000000000002</v>
      </c>
      <c r="AY459" s="111">
        <f t="shared" si="432"/>
        <v>0</v>
      </c>
      <c r="AZ459" s="12"/>
      <c r="BA459" s="14">
        <f t="shared" si="439"/>
        <v>38.299999999999997</v>
      </c>
      <c r="BB459" s="112">
        <f t="shared" si="433"/>
        <v>0</v>
      </c>
      <c r="BC459" s="112">
        <f t="shared" si="434"/>
        <v>0</v>
      </c>
      <c r="BD459" s="12"/>
      <c r="BE459" s="111">
        <f t="shared" si="435"/>
        <v>0</v>
      </c>
      <c r="BF459" s="12"/>
    </row>
    <row r="460" spans="1:58">
      <c r="A460">
        <f t="shared" si="388"/>
        <v>7</v>
      </c>
      <c r="B460" s="106">
        <v>0.31736111111111098</v>
      </c>
      <c r="C460" s="6">
        <f t="shared" si="389"/>
        <v>7.6166666666666636</v>
      </c>
      <c r="D460" s="7">
        <f t="shared" si="436"/>
        <v>16</v>
      </c>
      <c r="E460" s="7">
        <f t="shared" si="437"/>
        <v>9</v>
      </c>
      <c r="F460" s="7">
        <f t="shared" si="438"/>
        <v>2022</v>
      </c>
      <c r="G460" s="12"/>
      <c r="H460" s="101">
        <f t="shared" si="390"/>
        <v>38.107032389282047</v>
      </c>
      <c r="I460" s="102">
        <f t="shared" si="391"/>
        <v>38.12852311766899</v>
      </c>
      <c r="J460" s="101">
        <f t="shared" si="392"/>
        <v>65.296720404979254</v>
      </c>
      <c r="K460" s="101">
        <f t="shared" si="393"/>
        <v>257.2993123729608</v>
      </c>
      <c r="L460" s="11">
        <f t="shared" si="394"/>
        <v>2459838.8173611113</v>
      </c>
      <c r="M460" s="108">
        <f t="shared" si="395"/>
        <v>0.22707234390448425</v>
      </c>
      <c r="N460" s="11">
        <f t="shared" si="396"/>
        <v>119.22321023838595</v>
      </c>
      <c r="O460" s="5">
        <f t="shared" si="397"/>
        <v>0.16928240170665276</v>
      </c>
      <c r="P460" s="11">
        <f t="shared" si="398"/>
        <v>17353.68745179016</v>
      </c>
      <c r="Q460" s="6">
        <f t="shared" si="399"/>
        <v>2.3322537128082277</v>
      </c>
      <c r="R460" s="13">
        <f t="shared" si="400"/>
        <v>4.3967729367275643</v>
      </c>
      <c r="S460" s="13">
        <f t="shared" si="401"/>
        <v>4.2882130473359048</v>
      </c>
      <c r="T460" s="13">
        <f t="shared" si="402"/>
        <v>0.26329233483936237</v>
      </c>
      <c r="U460" s="13">
        <f t="shared" si="403"/>
        <v>0.34593597498547035</v>
      </c>
      <c r="V460" s="13">
        <f t="shared" si="404"/>
        <v>-8.3131337598324464</v>
      </c>
      <c r="W460" s="8">
        <f t="shared" si="405"/>
        <v>395.59243689193255</v>
      </c>
      <c r="X460" s="13">
        <f t="shared" si="406"/>
        <v>1.1477657501105807</v>
      </c>
      <c r="Y460" s="11">
        <f t="shared" si="407"/>
        <v>65.762133351003371</v>
      </c>
      <c r="Z460" s="13">
        <f t="shared" si="408"/>
        <v>3.2362791889185519E-2</v>
      </c>
      <c r="AA460" s="13">
        <f t="shared" si="409"/>
        <v>0.41031079898472173</v>
      </c>
      <c r="AB460" s="13">
        <f t="shared" si="410"/>
        <v>0.91137152881475747</v>
      </c>
      <c r="AC460" s="13">
        <f t="shared" si="411"/>
        <v>3.2357142988386337E-2</v>
      </c>
      <c r="AD460" s="13">
        <f t="shared" si="412"/>
        <v>0.82331624887477339</v>
      </c>
      <c r="AE460" s="13">
        <f t="shared" si="413"/>
        <v>0.39216756950988618</v>
      </c>
      <c r="AF460" s="13">
        <f t="shared" si="414"/>
        <v>0.91989379681825689</v>
      </c>
      <c r="AG460" s="11">
        <f t="shared" si="415"/>
        <v>23.089439308462843</v>
      </c>
      <c r="AH460" s="13">
        <f t="shared" si="416"/>
        <v>4.2340005192239367</v>
      </c>
      <c r="AI460" s="11">
        <f t="shared" si="417"/>
        <v>55.713202450026898</v>
      </c>
      <c r="AJ460" s="6">
        <f t="shared" si="418"/>
        <v>0.9186803208133667</v>
      </c>
      <c r="AK460" s="13">
        <f t="shared" si="419"/>
        <v>38.821265154816849</v>
      </c>
      <c r="AL460" s="6">
        <f t="shared" si="420"/>
        <v>0.71423276553480275</v>
      </c>
      <c r="AM460" s="6">
        <f t="shared" si="421"/>
        <v>38.107032389282047</v>
      </c>
      <c r="AN460" s="11">
        <f t="shared" si="422"/>
        <v>175.24565949604403</v>
      </c>
      <c r="AO460" s="6">
        <f t="shared" si="423"/>
        <v>173.43862554402398</v>
      </c>
      <c r="AP460" s="6">
        <f t="shared" si="424"/>
        <v>107.66693122644027</v>
      </c>
      <c r="AQ460" s="8">
        <f t="shared" si="425"/>
        <v>72.185611038623051</v>
      </c>
      <c r="AR460" s="109">
        <f t="shared" si="426"/>
        <v>0.82622812374188059</v>
      </c>
      <c r="AS460" s="109">
        <f t="shared" si="427"/>
        <v>0.18620896884362886</v>
      </c>
      <c r="AT460" s="109">
        <f t="shared" si="428"/>
        <v>77.299312372960799</v>
      </c>
      <c r="AU460" s="10">
        <f t="shared" si="429"/>
        <v>397761.74559221248</v>
      </c>
      <c r="AV460" s="8">
        <f t="shared" si="430"/>
        <v>30.041359509607439</v>
      </c>
      <c r="AW460" s="12"/>
      <c r="AX460" s="110">
        <f t="shared" si="431"/>
        <v>257.3</v>
      </c>
      <c r="AY460" s="111">
        <f t="shared" si="432"/>
        <v>0</v>
      </c>
      <c r="AZ460" s="12"/>
      <c r="BA460" s="14">
        <f t="shared" si="439"/>
        <v>38.1</v>
      </c>
      <c r="BB460" s="112">
        <f t="shared" si="433"/>
        <v>0</v>
      </c>
      <c r="BC460" s="112">
        <f t="shared" si="434"/>
        <v>0</v>
      </c>
      <c r="BD460" s="12"/>
      <c r="BE460" s="111">
        <f t="shared" si="435"/>
        <v>0</v>
      </c>
      <c r="BF460" s="12"/>
    </row>
    <row r="461" spans="1:58">
      <c r="A461">
        <f t="shared" si="388"/>
        <v>7</v>
      </c>
      <c r="B461" s="106">
        <v>0.31805555555555598</v>
      </c>
      <c r="C461" s="6">
        <f t="shared" si="389"/>
        <v>7.6333333333333435</v>
      </c>
      <c r="D461" s="7">
        <f t="shared" si="436"/>
        <v>16</v>
      </c>
      <c r="E461" s="7">
        <f t="shared" si="437"/>
        <v>9</v>
      </c>
      <c r="F461" s="7">
        <f t="shared" si="438"/>
        <v>2022</v>
      </c>
      <c r="G461" s="12"/>
      <c r="H461" s="101">
        <f t="shared" si="390"/>
        <v>37.963317657371512</v>
      </c>
      <c r="I461" s="102">
        <f t="shared" si="391"/>
        <v>37.984918907210719</v>
      </c>
      <c r="J461" s="101">
        <f t="shared" si="392"/>
        <v>65.290257219072217</v>
      </c>
      <c r="K461" s="101">
        <f t="shared" si="393"/>
        <v>257.51850340376018</v>
      </c>
      <c r="L461" s="11">
        <f t="shared" si="394"/>
        <v>2459838.8180555557</v>
      </c>
      <c r="M461" s="108">
        <f t="shared" si="395"/>
        <v>0.22707236291733579</v>
      </c>
      <c r="N461" s="11">
        <f t="shared" si="396"/>
        <v>119.47389470087364</v>
      </c>
      <c r="O461" s="5">
        <f t="shared" si="397"/>
        <v>0.16930781913657711</v>
      </c>
      <c r="P461" s="11">
        <f t="shared" si="398"/>
        <v>17351.201204266203</v>
      </c>
      <c r="Q461" s="6">
        <f t="shared" si="399"/>
        <v>2.3324120649820888</v>
      </c>
      <c r="R461" s="13">
        <f t="shared" si="400"/>
        <v>4.3967848825392402</v>
      </c>
      <c r="S461" s="13">
        <f t="shared" si="401"/>
        <v>4.2883608033755367</v>
      </c>
      <c r="T461" s="13">
        <f t="shared" si="402"/>
        <v>0.263452679079415</v>
      </c>
      <c r="U461" s="13">
        <f t="shared" si="403"/>
        <v>0.34608480955727616</v>
      </c>
      <c r="V461" s="13">
        <f t="shared" si="404"/>
        <v>-8.3132689276716576</v>
      </c>
      <c r="W461" s="8">
        <f t="shared" si="405"/>
        <v>395.55393288453712</v>
      </c>
      <c r="X461" s="13">
        <f t="shared" si="406"/>
        <v>1.1479133988646852</v>
      </c>
      <c r="Y461" s="11">
        <f t="shared" si="407"/>
        <v>65.770593001463922</v>
      </c>
      <c r="Z461" s="13">
        <f t="shared" si="408"/>
        <v>3.2375176689595449E-2</v>
      </c>
      <c r="AA461" s="13">
        <f t="shared" si="409"/>
        <v>0.41017606715176963</v>
      </c>
      <c r="AB461" s="13">
        <f t="shared" si="410"/>
        <v>0.91143173525318599</v>
      </c>
      <c r="AC461" s="13">
        <f t="shared" si="411"/>
        <v>3.2369521301268259E-2</v>
      </c>
      <c r="AD461" s="13">
        <f t="shared" si="412"/>
        <v>0.82336656520767493</v>
      </c>
      <c r="AE461" s="13">
        <f t="shared" si="413"/>
        <v>0.39220287254687786</v>
      </c>
      <c r="AF461" s="13">
        <f t="shared" si="414"/>
        <v>0.91987874568661354</v>
      </c>
      <c r="AG461" s="11">
        <f t="shared" si="415"/>
        <v>23.091638183570105</v>
      </c>
      <c r="AH461" s="13">
        <f t="shared" si="416"/>
        <v>4.2345944384384975</v>
      </c>
      <c r="AI461" s="11">
        <f t="shared" si="417"/>
        <v>55.954978124296183</v>
      </c>
      <c r="AJ461" s="6">
        <f t="shared" si="418"/>
        <v>0.91867406142093233</v>
      </c>
      <c r="AK461" s="13">
        <f t="shared" si="419"/>
        <v>38.678970674750417</v>
      </c>
      <c r="AL461" s="6">
        <f t="shared" si="420"/>
        <v>0.71565301737890519</v>
      </c>
      <c r="AM461" s="6">
        <f t="shared" si="421"/>
        <v>37.963317657371512</v>
      </c>
      <c r="AN461" s="11">
        <f t="shared" si="422"/>
        <v>175.24634397333648</v>
      </c>
      <c r="AO461" s="6">
        <f t="shared" si="423"/>
        <v>173.43930254949717</v>
      </c>
      <c r="AP461" s="6">
        <f t="shared" si="424"/>
        <v>107.659145755178</v>
      </c>
      <c r="AQ461" s="8">
        <f t="shared" si="425"/>
        <v>72.193390129840012</v>
      </c>
      <c r="AR461" s="109">
        <f t="shared" si="426"/>
        <v>0.82859791407465266</v>
      </c>
      <c r="AS461" s="109">
        <f t="shared" si="427"/>
        <v>0.18341501155621054</v>
      </c>
      <c r="AT461" s="109">
        <f t="shared" si="428"/>
        <v>77.518503403760178</v>
      </c>
      <c r="AU461" s="10">
        <f t="shared" si="429"/>
        <v>397764.50740727817</v>
      </c>
      <c r="AV461" s="8">
        <f t="shared" si="430"/>
        <v>30.041150932788884</v>
      </c>
      <c r="AW461" s="12"/>
      <c r="AX461" s="110">
        <f t="shared" si="431"/>
        <v>257.5</v>
      </c>
      <c r="AY461" s="111">
        <f t="shared" si="432"/>
        <v>0</v>
      </c>
      <c r="AZ461" s="12"/>
      <c r="BA461" s="14">
        <f t="shared" si="439"/>
        <v>38</v>
      </c>
      <c r="BB461" s="112">
        <f t="shared" si="433"/>
        <v>0</v>
      </c>
      <c r="BC461" s="112">
        <f t="shared" si="434"/>
        <v>0</v>
      </c>
      <c r="BD461" s="12"/>
      <c r="BE461" s="111">
        <f t="shared" si="435"/>
        <v>0</v>
      </c>
      <c r="BF461" s="12"/>
    </row>
    <row r="462" spans="1:58">
      <c r="A462">
        <f t="shared" si="388"/>
        <v>7</v>
      </c>
      <c r="B462" s="106">
        <v>0.31874999999999998</v>
      </c>
      <c r="C462" s="6">
        <f t="shared" si="389"/>
        <v>7.6499999999999995</v>
      </c>
      <c r="D462" s="7">
        <f t="shared" si="436"/>
        <v>16</v>
      </c>
      <c r="E462" s="7">
        <f t="shared" si="437"/>
        <v>9</v>
      </c>
      <c r="F462" s="7">
        <f t="shared" si="438"/>
        <v>2022</v>
      </c>
      <c r="G462" s="12"/>
      <c r="H462" s="101">
        <f t="shared" si="390"/>
        <v>37.819482968520653</v>
      </c>
      <c r="I462" s="102">
        <f t="shared" si="391"/>
        <v>37.84119553162148</v>
      </c>
      <c r="J462" s="101">
        <f t="shared" si="392"/>
        <v>65.283793848390985</v>
      </c>
      <c r="K462" s="101">
        <f t="shared" si="393"/>
        <v>257.73712127754584</v>
      </c>
      <c r="L462" s="11">
        <f t="shared" si="394"/>
        <v>2459838.8187500001</v>
      </c>
      <c r="M462" s="108">
        <f t="shared" si="395"/>
        <v>0.22707238193018736</v>
      </c>
      <c r="N462" s="11">
        <f t="shared" si="396"/>
        <v>119.72457916336134</v>
      </c>
      <c r="O462" s="5">
        <f t="shared" si="397"/>
        <v>0.1693332365665583</v>
      </c>
      <c r="P462" s="11">
        <f t="shared" si="398"/>
        <v>17348.714541713722</v>
      </c>
      <c r="Q462" s="6">
        <f t="shared" si="399"/>
        <v>2.3325704171559494</v>
      </c>
      <c r="R462" s="13">
        <f t="shared" si="400"/>
        <v>4.3967968283509613</v>
      </c>
      <c r="S462" s="13">
        <f t="shared" si="401"/>
        <v>4.2885085594155257</v>
      </c>
      <c r="T462" s="13">
        <f t="shared" si="402"/>
        <v>0.26361302331946768</v>
      </c>
      <c r="U462" s="13">
        <f t="shared" si="403"/>
        <v>0.34623364201402596</v>
      </c>
      <c r="V462" s="13">
        <f t="shared" si="404"/>
        <v>-8.3134040955115829</v>
      </c>
      <c r="W462" s="8">
        <f t="shared" si="405"/>
        <v>395.51542362492336</v>
      </c>
      <c r="X462" s="13">
        <f t="shared" si="406"/>
        <v>1.1480610456070317</v>
      </c>
      <c r="Y462" s="11">
        <f t="shared" si="407"/>
        <v>65.779052536659236</v>
      </c>
      <c r="Z462" s="13">
        <f t="shared" si="408"/>
        <v>3.2387560611219994E-2</v>
      </c>
      <c r="AA462" s="13">
        <f t="shared" si="409"/>
        <v>0.41004132826733103</v>
      </c>
      <c r="AB462" s="13">
        <f t="shared" si="410"/>
        <v>0.91149192083492825</v>
      </c>
      <c r="AC462" s="13">
        <f t="shared" si="411"/>
        <v>3.2381898730860718E-2</v>
      </c>
      <c r="AD462" s="13">
        <f t="shared" si="412"/>
        <v>0.82341686275582571</v>
      </c>
      <c r="AE462" s="13">
        <f t="shared" si="413"/>
        <v>0.39223816647811882</v>
      </c>
      <c r="AF462" s="13">
        <f t="shared" si="414"/>
        <v>0.91986369683659308</v>
      </c>
      <c r="AG462" s="11">
        <f t="shared" si="415"/>
        <v>23.093836527485582</v>
      </c>
      <c r="AH462" s="13">
        <f t="shared" si="416"/>
        <v>4.2351883685145761</v>
      </c>
      <c r="AI462" s="11">
        <f t="shared" si="417"/>
        <v>56.1967536356427</v>
      </c>
      <c r="AJ462" s="6">
        <f t="shared" si="418"/>
        <v>0.91866780325194541</v>
      </c>
      <c r="AK462" s="13">
        <f t="shared" si="419"/>
        <v>38.536553033263189</v>
      </c>
      <c r="AL462" s="6">
        <f t="shared" si="420"/>
        <v>0.71707006474253476</v>
      </c>
      <c r="AM462" s="6">
        <f t="shared" si="421"/>
        <v>37.819482968520653</v>
      </c>
      <c r="AN462" s="11">
        <f t="shared" si="422"/>
        <v>175.24702845063439</v>
      </c>
      <c r="AO462" s="6">
        <f t="shared" si="423"/>
        <v>173.43997955522849</v>
      </c>
      <c r="AP462" s="6">
        <f t="shared" si="424"/>
        <v>107.65136040357766</v>
      </c>
      <c r="AQ462" s="8">
        <f t="shared" si="425"/>
        <v>72.201169104216959</v>
      </c>
      <c r="AR462" s="109">
        <f t="shared" si="426"/>
        <v>0.83095294837178446</v>
      </c>
      <c r="AS462" s="109">
        <f t="shared" si="427"/>
        <v>0.18061316367843516</v>
      </c>
      <c r="AT462" s="109">
        <f t="shared" si="428"/>
        <v>77.737121277545839</v>
      </c>
      <c r="AU462" s="10">
        <f t="shared" si="429"/>
        <v>397767.26874822623</v>
      </c>
      <c r="AV462" s="8">
        <f t="shared" si="430"/>
        <v>30.040942394671923</v>
      </c>
      <c r="AW462" s="12"/>
      <c r="AX462" s="110">
        <f t="shared" si="431"/>
        <v>257.7</v>
      </c>
      <c r="AY462" s="111">
        <f t="shared" si="432"/>
        <v>0</v>
      </c>
      <c r="AZ462" s="12"/>
      <c r="BA462" s="14">
        <f t="shared" si="439"/>
        <v>37.799999999999997</v>
      </c>
      <c r="BB462" s="112">
        <f t="shared" si="433"/>
        <v>0</v>
      </c>
      <c r="BC462" s="112">
        <f t="shared" si="434"/>
        <v>0</v>
      </c>
      <c r="BD462" s="12"/>
      <c r="BE462" s="111">
        <f t="shared" si="435"/>
        <v>0</v>
      </c>
      <c r="BF462" s="12"/>
    </row>
    <row r="463" spans="1:58">
      <c r="A463">
        <f t="shared" si="388"/>
        <v>7</v>
      </c>
      <c r="B463" s="106">
        <v>0.31944444444444398</v>
      </c>
      <c r="C463" s="6">
        <f t="shared" si="389"/>
        <v>7.6666666666666554</v>
      </c>
      <c r="D463" s="7">
        <f t="shared" si="436"/>
        <v>16</v>
      </c>
      <c r="E463" s="7">
        <f t="shared" si="437"/>
        <v>9</v>
      </c>
      <c r="F463" s="7">
        <f t="shared" si="438"/>
        <v>2022</v>
      </c>
      <c r="G463" s="12"/>
      <c r="H463" s="101">
        <f t="shared" si="390"/>
        <v>37.675530799159951</v>
      </c>
      <c r="I463" s="102">
        <f t="shared" si="391"/>
        <v>37.697355475179123</v>
      </c>
      <c r="J463" s="101">
        <f t="shared" si="392"/>
        <v>65.277330293068886</v>
      </c>
      <c r="K463" s="101">
        <f t="shared" si="393"/>
        <v>257.95517163598362</v>
      </c>
      <c r="L463" s="11">
        <f t="shared" si="394"/>
        <v>2459838.8194444445</v>
      </c>
      <c r="M463" s="108">
        <f t="shared" si="395"/>
        <v>0.2270724009430389</v>
      </c>
      <c r="N463" s="11">
        <f t="shared" si="396"/>
        <v>119.97526362538338</v>
      </c>
      <c r="O463" s="5">
        <f t="shared" si="397"/>
        <v>0.16935865399648264</v>
      </c>
      <c r="P463" s="11">
        <f t="shared" si="398"/>
        <v>17346.2274642456</v>
      </c>
      <c r="Q463" s="6">
        <f t="shared" si="399"/>
        <v>2.3327287693294529</v>
      </c>
      <c r="R463" s="13">
        <f t="shared" si="400"/>
        <v>4.3968087741626372</v>
      </c>
      <c r="S463" s="13">
        <f t="shared" si="401"/>
        <v>4.2886563154555155</v>
      </c>
      <c r="T463" s="13">
        <f t="shared" si="402"/>
        <v>0.2637733675595203</v>
      </c>
      <c r="U463" s="13">
        <f t="shared" si="403"/>
        <v>0.34638247235621011</v>
      </c>
      <c r="V463" s="13">
        <f t="shared" si="404"/>
        <v>-8.3135392633515099</v>
      </c>
      <c r="W463" s="8">
        <f t="shared" si="405"/>
        <v>395.47690911424297</v>
      </c>
      <c r="X463" s="13">
        <f t="shared" si="406"/>
        <v>1.1482086903374533</v>
      </c>
      <c r="Y463" s="11">
        <f t="shared" si="407"/>
        <v>65.787511956579735</v>
      </c>
      <c r="Z463" s="13">
        <f t="shared" si="408"/>
        <v>3.2399943653856469E-2</v>
      </c>
      <c r="AA463" s="13">
        <f t="shared" si="409"/>
        <v>0.40990658233493221</v>
      </c>
      <c r="AB463" s="13">
        <f t="shared" si="410"/>
        <v>0.91155208555944622</v>
      </c>
      <c r="AC463" s="13">
        <f t="shared" si="411"/>
        <v>3.2394275276960295E-2</v>
      </c>
      <c r="AD463" s="13">
        <f t="shared" si="412"/>
        <v>0.82346714151881295</v>
      </c>
      <c r="AE463" s="13">
        <f t="shared" si="413"/>
        <v>0.39227345130320834</v>
      </c>
      <c r="AF463" s="13">
        <f t="shared" si="414"/>
        <v>0.91984865026952634</v>
      </c>
      <c r="AG463" s="11">
        <f t="shared" si="415"/>
        <v>23.096034340161484</v>
      </c>
      <c r="AH463" s="13">
        <f t="shared" si="416"/>
        <v>4.2357823094487772</v>
      </c>
      <c r="AI463" s="11">
        <f t="shared" si="417"/>
        <v>56.438528983651722</v>
      </c>
      <c r="AJ463" s="6">
        <f t="shared" si="418"/>
        <v>0.9186615463065404</v>
      </c>
      <c r="AK463" s="13">
        <f t="shared" si="419"/>
        <v>38.394014662417547</v>
      </c>
      <c r="AL463" s="6">
        <f t="shared" si="420"/>
        <v>0.71848386325759328</v>
      </c>
      <c r="AM463" s="6">
        <f t="shared" si="421"/>
        <v>37.675530799159951</v>
      </c>
      <c r="AN463" s="11">
        <f t="shared" si="422"/>
        <v>175.24771292792684</v>
      </c>
      <c r="AO463" s="6">
        <f t="shared" si="423"/>
        <v>173.44065656120699</v>
      </c>
      <c r="AP463" s="6">
        <f t="shared" si="424"/>
        <v>107.64357517164099</v>
      </c>
      <c r="AQ463" s="8">
        <f t="shared" si="425"/>
        <v>72.208947961752131</v>
      </c>
      <c r="AR463" s="109">
        <f t="shared" si="426"/>
        <v>0.83329318472421154</v>
      </c>
      <c r="AS463" s="109">
        <f t="shared" si="427"/>
        <v>0.17780347463061019</v>
      </c>
      <c r="AT463" s="109">
        <f t="shared" si="428"/>
        <v>77.955171635983618</v>
      </c>
      <c r="AU463" s="10">
        <f t="shared" si="429"/>
        <v>397770.02961496799</v>
      </c>
      <c r="AV463" s="8">
        <f t="shared" si="430"/>
        <v>30.04073389526171</v>
      </c>
      <c r="AW463" s="12"/>
      <c r="AX463" s="110">
        <f t="shared" si="431"/>
        <v>258</v>
      </c>
      <c r="AY463" s="111">
        <f t="shared" si="432"/>
        <v>0</v>
      </c>
      <c r="AZ463" s="12"/>
      <c r="BA463" s="14">
        <f t="shared" si="439"/>
        <v>37.700000000000003</v>
      </c>
      <c r="BB463" s="112">
        <f t="shared" si="433"/>
        <v>0</v>
      </c>
      <c r="BC463" s="112">
        <f t="shared" si="434"/>
        <v>0</v>
      </c>
      <c r="BD463" s="12"/>
      <c r="BE463" s="111">
        <f t="shared" si="435"/>
        <v>0</v>
      </c>
      <c r="BF463" s="12"/>
    </row>
    <row r="464" spans="1:58">
      <c r="A464">
        <f t="shared" si="388"/>
        <v>7</v>
      </c>
      <c r="B464" s="106">
        <v>0.32013888888888897</v>
      </c>
      <c r="C464" s="6">
        <f t="shared" si="389"/>
        <v>7.6833333333333353</v>
      </c>
      <c r="D464" s="7">
        <f t="shared" si="436"/>
        <v>16</v>
      </c>
      <c r="E464" s="7">
        <f t="shared" si="437"/>
        <v>9</v>
      </c>
      <c r="F464" s="7">
        <f t="shared" si="438"/>
        <v>2022</v>
      </c>
      <c r="G464" s="12"/>
      <c r="H464" s="101">
        <f t="shared" si="390"/>
        <v>37.531463606739251</v>
      </c>
      <c r="I464" s="102">
        <f t="shared" si="391"/>
        <v>37.553401203307153</v>
      </c>
      <c r="J464" s="101">
        <f t="shared" si="392"/>
        <v>65.270866553193812</v>
      </c>
      <c r="K464" s="101">
        <f t="shared" si="393"/>
        <v>258.17266008638143</v>
      </c>
      <c r="L464" s="11">
        <f t="shared" si="394"/>
        <v>2459838.8201388889</v>
      </c>
      <c r="M464" s="108">
        <f t="shared" si="395"/>
        <v>0.22707241995589048</v>
      </c>
      <c r="N464" s="11">
        <f t="shared" si="396"/>
        <v>120.22594808787107</v>
      </c>
      <c r="O464" s="5">
        <f t="shared" si="397"/>
        <v>0.16938407142646383</v>
      </c>
      <c r="P464" s="11">
        <f t="shared" si="398"/>
        <v>17343.739971955187</v>
      </c>
      <c r="Q464" s="6">
        <f t="shared" si="399"/>
        <v>2.332887121503314</v>
      </c>
      <c r="R464" s="13">
        <f t="shared" si="400"/>
        <v>4.3968207199743574</v>
      </c>
      <c r="S464" s="13">
        <f t="shared" si="401"/>
        <v>4.2888040714955045</v>
      </c>
      <c r="T464" s="13">
        <f t="shared" si="402"/>
        <v>0.26393371179957292</v>
      </c>
      <c r="U464" s="13">
        <f t="shared" si="403"/>
        <v>0.34653130058422416</v>
      </c>
      <c r="V464" s="13">
        <f t="shared" si="404"/>
        <v>-8.3136744311914352</v>
      </c>
      <c r="W464" s="8">
        <f t="shared" si="405"/>
        <v>395.43838935345497</v>
      </c>
      <c r="X464" s="13">
        <f t="shared" si="406"/>
        <v>1.1483563330571172</v>
      </c>
      <c r="Y464" s="11">
        <f t="shared" si="407"/>
        <v>65.795971261292308</v>
      </c>
      <c r="Z464" s="13">
        <f t="shared" si="408"/>
        <v>3.2412325817293267E-2</v>
      </c>
      <c r="AA464" s="13">
        <f t="shared" si="409"/>
        <v>0.4097718293568835</v>
      </c>
      <c r="AB464" s="13">
        <f t="shared" si="410"/>
        <v>0.91161222942674913</v>
      </c>
      <c r="AC464" s="13">
        <f t="shared" si="411"/>
        <v>3.2406650939354645E-2</v>
      </c>
      <c r="AD464" s="13">
        <f t="shared" si="412"/>
        <v>0.82351740149672992</v>
      </c>
      <c r="AE464" s="13">
        <f t="shared" si="413"/>
        <v>0.39230872702195524</v>
      </c>
      <c r="AF464" s="13">
        <f t="shared" si="414"/>
        <v>0.91983360598665509</v>
      </c>
      <c r="AG464" s="11">
        <f t="shared" si="415"/>
        <v>23.098231621563055</v>
      </c>
      <c r="AH464" s="13">
        <f t="shared" si="416"/>
        <v>4.2363762612431541</v>
      </c>
      <c r="AI464" s="11">
        <f t="shared" si="417"/>
        <v>56.68030416922376</v>
      </c>
      <c r="AJ464" s="6">
        <f t="shared" si="418"/>
        <v>0.91865529058481621</v>
      </c>
      <c r="AK464" s="13">
        <f t="shared" si="419"/>
        <v>38.251357975755781</v>
      </c>
      <c r="AL464" s="6">
        <f t="shared" si="420"/>
        <v>0.7198943690165297</v>
      </c>
      <c r="AM464" s="6">
        <f t="shared" si="421"/>
        <v>37.531463606739251</v>
      </c>
      <c r="AN464" s="11">
        <f t="shared" si="422"/>
        <v>175.24839740522475</v>
      </c>
      <c r="AO464" s="6">
        <f t="shared" si="423"/>
        <v>173.44133356744354</v>
      </c>
      <c r="AP464" s="6">
        <f t="shared" si="424"/>
        <v>107.6357900593151</v>
      </c>
      <c r="AQ464" s="8">
        <f t="shared" si="425"/>
        <v>72.216726702498377</v>
      </c>
      <c r="AR464" s="109">
        <f t="shared" si="426"/>
        <v>0.83561858149922097</v>
      </c>
      <c r="AS464" s="109">
        <f t="shared" si="427"/>
        <v>0.17498599395729497</v>
      </c>
      <c r="AT464" s="109">
        <f t="shared" si="428"/>
        <v>78.172660086381427</v>
      </c>
      <c r="AU464" s="10">
        <f t="shared" si="429"/>
        <v>397772.79000743065</v>
      </c>
      <c r="AV464" s="8">
        <f t="shared" si="430"/>
        <v>30.040525434562181</v>
      </c>
      <c r="AW464" s="12"/>
      <c r="AX464" s="110">
        <f t="shared" si="431"/>
        <v>258.2</v>
      </c>
      <c r="AY464" s="111">
        <f t="shared" si="432"/>
        <v>0</v>
      </c>
      <c r="AZ464" s="12"/>
      <c r="BA464" s="14">
        <f t="shared" si="439"/>
        <v>37.6</v>
      </c>
      <c r="BB464" s="112">
        <f t="shared" si="433"/>
        <v>0</v>
      </c>
      <c r="BC464" s="112">
        <f t="shared" si="434"/>
        <v>0</v>
      </c>
      <c r="BD464" s="12"/>
      <c r="BE464" s="111">
        <f t="shared" si="435"/>
        <v>0</v>
      </c>
      <c r="BF464" s="12"/>
    </row>
    <row r="465" spans="1:58">
      <c r="A465">
        <f t="shared" si="388"/>
        <v>7</v>
      </c>
      <c r="B465" s="106">
        <v>0.32083333333333303</v>
      </c>
      <c r="C465" s="6">
        <f t="shared" si="389"/>
        <v>7.6999999999999922</v>
      </c>
      <c r="D465" s="7">
        <f t="shared" si="436"/>
        <v>16</v>
      </c>
      <c r="E465" s="7">
        <f t="shared" si="437"/>
        <v>9</v>
      </c>
      <c r="F465" s="7">
        <f t="shared" si="438"/>
        <v>2022</v>
      </c>
      <c r="G465" s="12"/>
      <c r="H465" s="101">
        <f t="shared" si="390"/>
        <v>37.387283831512569</v>
      </c>
      <c r="I465" s="102">
        <f t="shared" si="391"/>
        <v>37.409335164360371</v>
      </c>
      <c r="J465" s="101">
        <f t="shared" si="392"/>
        <v>65.264402628900655</v>
      </c>
      <c r="K465" s="101">
        <f t="shared" si="393"/>
        <v>258.38959219941285</v>
      </c>
      <c r="L465" s="11">
        <f t="shared" si="394"/>
        <v>2459838.8208333333</v>
      </c>
      <c r="M465" s="108">
        <f t="shared" si="395"/>
        <v>0.22707243896874202</v>
      </c>
      <c r="N465" s="11">
        <f t="shared" si="396"/>
        <v>120.47663255035877</v>
      </c>
      <c r="O465" s="5">
        <f t="shared" si="397"/>
        <v>0.16940948885638818</v>
      </c>
      <c r="P465" s="11">
        <f t="shared" si="398"/>
        <v>17341.252064955657</v>
      </c>
      <c r="Q465" s="6">
        <f t="shared" si="399"/>
        <v>2.3330454736771746</v>
      </c>
      <c r="R465" s="13">
        <f t="shared" si="400"/>
        <v>4.3968326657860333</v>
      </c>
      <c r="S465" s="13">
        <f t="shared" si="401"/>
        <v>4.2889518275351364</v>
      </c>
      <c r="T465" s="13">
        <f t="shared" si="402"/>
        <v>0.26409405603926839</v>
      </c>
      <c r="U465" s="13">
        <f t="shared" si="403"/>
        <v>0.34668012669820164</v>
      </c>
      <c r="V465" s="13">
        <f t="shared" si="404"/>
        <v>-8.3138095990310035</v>
      </c>
      <c r="W465" s="8">
        <f t="shared" si="405"/>
        <v>395.39986434360014</v>
      </c>
      <c r="X465" s="13">
        <f t="shared" si="406"/>
        <v>1.1485039737658569</v>
      </c>
      <c r="Y465" s="11">
        <f t="shared" si="407"/>
        <v>65.804430450787422</v>
      </c>
      <c r="Z465" s="13">
        <f t="shared" si="408"/>
        <v>3.24247071012971E-2</v>
      </c>
      <c r="AA465" s="13">
        <f t="shared" si="409"/>
        <v>0.40963706933671079</v>
      </c>
      <c r="AB465" s="13">
        <f t="shared" si="410"/>
        <v>0.91167235243630096</v>
      </c>
      <c r="AC465" s="13">
        <f t="shared" si="411"/>
        <v>3.2419025717809767E-2</v>
      </c>
      <c r="AD465" s="13">
        <f t="shared" si="412"/>
        <v>0.82356764268917737</v>
      </c>
      <c r="AE465" s="13">
        <f t="shared" si="413"/>
        <v>0.39234399363393163</v>
      </c>
      <c r="AF465" s="13">
        <f t="shared" si="414"/>
        <v>0.91981856398932138</v>
      </c>
      <c r="AG465" s="11">
        <f t="shared" si="415"/>
        <v>23.10042837164082</v>
      </c>
      <c r="AH465" s="13">
        <f t="shared" si="416"/>
        <v>4.2369702238943256</v>
      </c>
      <c r="AI465" s="11">
        <f t="shared" si="417"/>
        <v>56.922079191943887</v>
      </c>
      <c r="AJ465" s="6">
        <f t="shared" si="418"/>
        <v>0.91864903608690718</v>
      </c>
      <c r="AK465" s="13">
        <f t="shared" si="419"/>
        <v>38.108585370066926</v>
      </c>
      <c r="AL465" s="6">
        <f t="shared" si="420"/>
        <v>0.72130153855435719</v>
      </c>
      <c r="AM465" s="6">
        <f t="shared" si="421"/>
        <v>37.387283831512569</v>
      </c>
      <c r="AN465" s="11">
        <f t="shared" si="422"/>
        <v>175.24908188251902</v>
      </c>
      <c r="AO465" s="6">
        <f t="shared" si="423"/>
        <v>173.44201057392911</v>
      </c>
      <c r="AP465" s="6">
        <f t="shared" si="424"/>
        <v>107.62800506660368</v>
      </c>
      <c r="AQ465" s="8">
        <f t="shared" si="425"/>
        <v>72.22450532645199</v>
      </c>
      <c r="AR465" s="109">
        <f t="shared" si="426"/>
        <v>0.83792909731572873</v>
      </c>
      <c r="AS465" s="109">
        <f t="shared" si="427"/>
        <v>0.17216077135703745</v>
      </c>
      <c r="AT465" s="109">
        <f t="shared" si="428"/>
        <v>78.389592199412846</v>
      </c>
      <c r="AU465" s="10">
        <f t="shared" si="429"/>
        <v>397775.5499255255</v>
      </c>
      <c r="AV465" s="8">
        <f t="shared" si="430"/>
        <v>30.040317012578491</v>
      </c>
      <c r="AW465" s="12"/>
      <c r="AX465" s="110">
        <f t="shared" si="431"/>
        <v>258.39999999999998</v>
      </c>
      <c r="AY465" s="111">
        <f t="shared" si="432"/>
        <v>0</v>
      </c>
      <c r="AZ465" s="12"/>
      <c r="BA465" s="14">
        <f t="shared" si="439"/>
        <v>37.4</v>
      </c>
      <c r="BB465" s="112">
        <f t="shared" si="433"/>
        <v>0</v>
      </c>
      <c r="BC465" s="112">
        <f t="shared" si="434"/>
        <v>0</v>
      </c>
      <c r="BD465" s="12"/>
      <c r="BE465" s="111">
        <f t="shared" si="435"/>
        <v>0</v>
      </c>
      <c r="BF465" s="12"/>
    </row>
    <row r="466" spans="1:58">
      <c r="A466">
        <f t="shared" si="388"/>
        <v>7</v>
      </c>
      <c r="B466" s="106">
        <v>0.32152777777777802</v>
      </c>
      <c r="C466" s="6">
        <f t="shared" si="389"/>
        <v>7.7166666666666721</v>
      </c>
      <c r="D466" s="7">
        <f t="shared" si="436"/>
        <v>16</v>
      </c>
      <c r="E466" s="7">
        <f t="shared" si="437"/>
        <v>9</v>
      </c>
      <c r="F466" s="7">
        <f t="shared" si="438"/>
        <v>2022</v>
      </c>
      <c r="G466" s="12"/>
      <c r="H466" s="101">
        <f t="shared" si="390"/>
        <v>37.242993895748697</v>
      </c>
      <c r="I466" s="102">
        <f t="shared" si="391"/>
        <v>37.265159788838368</v>
      </c>
      <c r="J466" s="101">
        <f t="shared" si="392"/>
        <v>65.257938520282892</v>
      </c>
      <c r="K466" s="101">
        <f t="shared" si="393"/>
        <v>258.60597351078417</v>
      </c>
      <c r="L466" s="11">
        <f t="shared" si="394"/>
        <v>2459838.8215277777</v>
      </c>
      <c r="M466" s="108">
        <f t="shared" si="395"/>
        <v>0.22707245798159356</v>
      </c>
      <c r="N466" s="11">
        <f t="shared" si="396"/>
        <v>120.72731701284647</v>
      </c>
      <c r="O466" s="5">
        <f t="shared" si="397"/>
        <v>0.16943490628631253</v>
      </c>
      <c r="P466" s="11">
        <f t="shared" si="398"/>
        <v>17338.763743363379</v>
      </c>
      <c r="Q466" s="6">
        <f t="shared" si="399"/>
        <v>2.3332038258506782</v>
      </c>
      <c r="R466" s="13">
        <f t="shared" si="400"/>
        <v>4.3968446115977313</v>
      </c>
      <c r="S466" s="13">
        <f t="shared" si="401"/>
        <v>4.2890995835747692</v>
      </c>
      <c r="T466" s="13">
        <f t="shared" si="402"/>
        <v>0.26425440027932101</v>
      </c>
      <c r="U466" s="13">
        <f t="shared" si="403"/>
        <v>0.34682895069936648</v>
      </c>
      <c r="V466" s="13">
        <f t="shared" si="404"/>
        <v>-8.3139447668702182</v>
      </c>
      <c r="W466" s="8">
        <f t="shared" si="405"/>
        <v>395.36133408560499</v>
      </c>
      <c r="X466" s="13">
        <f t="shared" si="406"/>
        <v>1.1486516124645947</v>
      </c>
      <c r="Y466" s="11">
        <f t="shared" si="407"/>
        <v>65.812889525117896</v>
      </c>
      <c r="Z466" s="13">
        <f t="shared" si="408"/>
        <v>3.2437087505726221E-2</v>
      </c>
      <c r="AA466" s="13">
        <f t="shared" si="409"/>
        <v>0.40950230227694628</v>
      </c>
      <c r="AB466" s="13">
        <f t="shared" si="410"/>
        <v>0.91173245458800867</v>
      </c>
      <c r="AC466" s="13">
        <f t="shared" si="411"/>
        <v>3.2431399612183158E-2</v>
      </c>
      <c r="AD466" s="13">
        <f t="shared" si="412"/>
        <v>0.82361786509612678</v>
      </c>
      <c r="AE466" s="13">
        <f t="shared" si="413"/>
        <v>0.39237925113896976</v>
      </c>
      <c r="AF466" s="13">
        <f t="shared" si="414"/>
        <v>0.91980352427875667</v>
      </c>
      <c r="AG466" s="11">
        <f t="shared" si="415"/>
        <v>23.102624590361483</v>
      </c>
      <c r="AH466" s="13">
        <f t="shared" si="416"/>
        <v>4.2375641974032927</v>
      </c>
      <c r="AI466" s="11">
        <f t="shared" si="417"/>
        <v>57.163854051797081</v>
      </c>
      <c r="AJ466" s="6">
        <f t="shared" si="418"/>
        <v>0.91864278281294187</v>
      </c>
      <c r="AK466" s="13">
        <f t="shared" si="419"/>
        <v>37.965699224604663</v>
      </c>
      <c r="AL466" s="6">
        <f t="shared" si="420"/>
        <v>0.7227053288559665</v>
      </c>
      <c r="AM466" s="6">
        <f t="shared" si="421"/>
        <v>37.242993895748697</v>
      </c>
      <c r="AN466" s="11">
        <f t="shared" si="422"/>
        <v>175.24976635981329</v>
      </c>
      <c r="AO466" s="6">
        <f t="shared" si="423"/>
        <v>173.4426875806673</v>
      </c>
      <c r="AP466" s="6">
        <f t="shared" si="424"/>
        <v>107.62022019346053</v>
      </c>
      <c r="AQ466" s="8">
        <f t="shared" si="425"/>
        <v>72.232283833659125</v>
      </c>
      <c r="AR466" s="109">
        <f t="shared" si="426"/>
        <v>0.84022469106165332</v>
      </c>
      <c r="AS466" s="109">
        <f t="shared" si="427"/>
        <v>0.16932785666138073</v>
      </c>
      <c r="AT466" s="109">
        <f t="shared" si="428"/>
        <v>78.605973510784168</v>
      </c>
      <c r="AU466" s="10">
        <f t="shared" si="429"/>
        <v>397778.30936916731</v>
      </c>
      <c r="AV466" s="8">
        <f t="shared" si="430"/>
        <v>30.040108629315519</v>
      </c>
      <c r="AW466" s="12"/>
      <c r="AX466" s="110">
        <f t="shared" si="431"/>
        <v>258.60000000000002</v>
      </c>
      <c r="AY466" s="111">
        <f t="shared" si="432"/>
        <v>0</v>
      </c>
      <c r="AZ466" s="12"/>
      <c r="BA466" s="14">
        <f t="shared" si="439"/>
        <v>37.299999999999997</v>
      </c>
      <c r="BB466" s="112">
        <f t="shared" si="433"/>
        <v>0</v>
      </c>
      <c r="BC466" s="112">
        <f t="shared" si="434"/>
        <v>0</v>
      </c>
      <c r="BD466" s="12"/>
      <c r="BE466" s="111">
        <f t="shared" si="435"/>
        <v>0</v>
      </c>
      <c r="BF466" s="12"/>
    </row>
    <row r="467" spans="1:58">
      <c r="A467">
        <f t="shared" si="388"/>
        <v>7</v>
      </c>
      <c r="B467" s="106">
        <v>0.32222222222222202</v>
      </c>
      <c r="C467" s="6">
        <f t="shared" si="389"/>
        <v>7.733333333333329</v>
      </c>
      <c r="D467" s="7">
        <f t="shared" si="436"/>
        <v>16</v>
      </c>
      <c r="E467" s="7">
        <f t="shared" si="437"/>
        <v>9</v>
      </c>
      <c r="F467" s="7">
        <f t="shared" si="438"/>
        <v>2022</v>
      </c>
      <c r="G467" s="12"/>
      <c r="H467" s="101">
        <f t="shared" si="390"/>
        <v>37.098596204153552</v>
      </c>
      <c r="I467" s="102">
        <f t="shared" si="391"/>
        <v>37.120877489809885</v>
      </c>
      <c r="J467" s="101">
        <f t="shared" si="392"/>
        <v>65.251474227454054</v>
      </c>
      <c r="K467" s="101">
        <f t="shared" si="393"/>
        <v>258.82180952098952</v>
      </c>
      <c r="L467" s="11">
        <f t="shared" si="394"/>
        <v>2459838.8222222221</v>
      </c>
      <c r="M467" s="108">
        <f t="shared" si="395"/>
        <v>0.22707247699444513</v>
      </c>
      <c r="N467" s="11">
        <f t="shared" si="396"/>
        <v>120.97800147533417</v>
      </c>
      <c r="O467" s="5">
        <f t="shared" si="397"/>
        <v>0.16946032371623687</v>
      </c>
      <c r="P467" s="11">
        <f t="shared" si="398"/>
        <v>17336.27500727577</v>
      </c>
      <c r="Q467" s="6">
        <f t="shared" si="399"/>
        <v>2.3333621780245393</v>
      </c>
      <c r="R467" s="13">
        <f t="shared" si="400"/>
        <v>4.3968565574094294</v>
      </c>
      <c r="S467" s="13">
        <f t="shared" si="401"/>
        <v>4.2892473396151152</v>
      </c>
      <c r="T467" s="13">
        <f t="shared" si="402"/>
        <v>0.26441474451937369</v>
      </c>
      <c r="U467" s="13">
        <f t="shared" si="403"/>
        <v>0.34697777258777585</v>
      </c>
      <c r="V467" s="13">
        <f t="shared" si="404"/>
        <v>-8.3140799347108558</v>
      </c>
      <c r="W467" s="8">
        <f t="shared" si="405"/>
        <v>395.32279857987106</v>
      </c>
      <c r="X467" s="13">
        <f t="shared" si="406"/>
        <v>1.1487992491538022</v>
      </c>
      <c r="Y467" s="11">
        <f t="shared" si="407"/>
        <v>65.821348484310775</v>
      </c>
      <c r="Z467" s="13">
        <f t="shared" si="408"/>
        <v>3.2449467030337853E-2</v>
      </c>
      <c r="AA467" s="13">
        <f t="shared" si="409"/>
        <v>0.40936752818053412</v>
      </c>
      <c r="AB467" s="13">
        <f t="shared" si="410"/>
        <v>0.9117925358815987</v>
      </c>
      <c r="AC467" s="13">
        <f t="shared" si="411"/>
        <v>3.2443772622231325E-2</v>
      </c>
      <c r="AD467" s="13">
        <f t="shared" si="412"/>
        <v>0.82366806871742415</v>
      </c>
      <c r="AE467" s="13">
        <f t="shared" si="413"/>
        <v>0.39241449953673746</v>
      </c>
      <c r="AF467" s="13">
        <f t="shared" si="414"/>
        <v>0.91978848685626191</v>
      </c>
      <c r="AG467" s="11">
        <f t="shared" si="415"/>
        <v>23.104820277681515</v>
      </c>
      <c r="AH467" s="13">
        <f t="shared" si="416"/>
        <v>4.238158181769287</v>
      </c>
      <c r="AI467" s="11">
        <f t="shared" si="417"/>
        <v>57.405628748794861</v>
      </c>
      <c r="AJ467" s="6">
        <f t="shared" si="418"/>
        <v>0.91863653076301077</v>
      </c>
      <c r="AK467" s="13">
        <f t="shared" si="419"/>
        <v>37.822701901505049</v>
      </c>
      <c r="AL467" s="6">
        <f t="shared" si="420"/>
        <v>0.72410569735149455</v>
      </c>
      <c r="AM467" s="6">
        <f t="shared" si="421"/>
        <v>37.098596204153552</v>
      </c>
      <c r="AN467" s="11">
        <f t="shared" si="422"/>
        <v>175.25045083710938</v>
      </c>
      <c r="AO467" s="6">
        <f t="shared" si="423"/>
        <v>173.44336458765994</v>
      </c>
      <c r="AP467" s="6">
        <f t="shared" si="424"/>
        <v>107.61243543986363</v>
      </c>
      <c r="AQ467" s="8">
        <f t="shared" si="425"/>
        <v>72.240062224141781</v>
      </c>
      <c r="AR467" s="109">
        <f t="shared" si="426"/>
        <v>0.84250532189101346</v>
      </c>
      <c r="AS467" s="109">
        <f t="shared" si="427"/>
        <v>0.16648729983859262</v>
      </c>
      <c r="AT467" s="109">
        <f t="shared" si="428"/>
        <v>78.821809520989518</v>
      </c>
      <c r="AU467" s="10">
        <f t="shared" si="429"/>
        <v>397781.06833828613</v>
      </c>
      <c r="AV467" s="8">
        <f t="shared" si="430"/>
        <v>30.039900284776994</v>
      </c>
      <c r="AW467" s="12"/>
      <c r="AX467" s="110">
        <f t="shared" si="431"/>
        <v>258.8</v>
      </c>
      <c r="AY467" s="111">
        <f t="shared" si="432"/>
        <v>0</v>
      </c>
      <c r="AZ467" s="12"/>
      <c r="BA467" s="14">
        <f t="shared" si="439"/>
        <v>37.1</v>
      </c>
      <c r="BB467" s="112">
        <f t="shared" si="433"/>
        <v>0</v>
      </c>
      <c r="BC467" s="112">
        <f t="shared" si="434"/>
        <v>0</v>
      </c>
      <c r="BD467" s="12"/>
      <c r="BE467" s="111">
        <f t="shared" si="435"/>
        <v>0</v>
      </c>
      <c r="BF467" s="12"/>
    </row>
    <row r="468" spans="1:58">
      <c r="A468">
        <f t="shared" si="388"/>
        <v>7</v>
      </c>
      <c r="B468" s="106">
        <v>0.32291666666666702</v>
      </c>
      <c r="C468" s="6">
        <f t="shared" si="389"/>
        <v>7.7500000000000089</v>
      </c>
      <c r="D468" s="7">
        <f t="shared" si="436"/>
        <v>16</v>
      </c>
      <c r="E468" s="7">
        <f t="shared" si="437"/>
        <v>9</v>
      </c>
      <c r="F468" s="7">
        <f t="shared" si="438"/>
        <v>2022</v>
      </c>
      <c r="G468" s="12"/>
      <c r="H468" s="101">
        <f t="shared" si="390"/>
        <v>36.954093144397184</v>
      </c>
      <c r="I468" s="102">
        <f t="shared" si="391"/>
        <v>36.976490663441773</v>
      </c>
      <c r="J468" s="101">
        <f t="shared" si="392"/>
        <v>65.245009750519145</v>
      </c>
      <c r="K468" s="101">
        <f t="shared" si="393"/>
        <v>259.0371056950014</v>
      </c>
      <c r="L468" s="11">
        <f t="shared" si="394"/>
        <v>2459838.8229166665</v>
      </c>
      <c r="M468" s="108">
        <f t="shared" si="395"/>
        <v>0.22707249600729668</v>
      </c>
      <c r="N468" s="11">
        <f t="shared" si="396"/>
        <v>121.2286859373562</v>
      </c>
      <c r="O468" s="5">
        <f t="shared" si="397"/>
        <v>0.16948574114616122</v>
      </c>
      <c r="P468" s="11">
        <f t="shared" si="398"/>
        <v>17333.785856807175</v>
      </c>
      <c r="Q468" s="6">
        <f t="shared" si="399"/>
        <v>2.3335205301980428</v>
      </c>
      <c r="R468" s="13">
        <f t="shared" si="400"/>
        <v>4.3968685032211274</v>
      </c>
      <c r="S468" s="13">
        <f t="shared" si="401"/>
        <v>4.2893950956547471</v>
      </c>
      <c r="T468" s="13">
        <f t="shared" si="402"/>
        <v>0.26457508875942631</v>
      </c>
      <c r="U468" s="13">
        <f t="shared" si="403"/>
        <v>0.34712659236392707</v>
      </c>
      <c r="V468" s="13">
        <f t="shared" si="404"/>
        <v>-8.314215102550067</v>
      </c>
      <c r="W468" s="8">
        <f t="shared" si="405"/>
        <v>395.28425782821057</v>
      </c>
      <c r="X468" s="13">
        <f t="shared" si="406"/>
        <v>1.1489468838340338</v>
      </c>
      <c r="Y468" s="11">
        <f t="shared" si="407"/>
        <v>65.829807328397806</v>
      </c>
      <c r="Z468" s="13">
        <f t="shared" si="408"/>
        <v>3.246184567493323E-2</v>
      </c>
      <c r="AA468" s="13">
        <f t="shared" si="409"/>
        <v>0.40923274705034224</v>
      </c>
      <c r="AB468" s="13">
        <f t="shared" si="410"/>
        <v>0.91185259631682991</v>
      </c>
      <c r="AC468" s="13">
        <f t="shared" si="411"/>
        <v>3.2456144747754767E-2</v>
      </c>
      <c r="AD468" s="13">
        <f t="shared" si="412"/>
        <v>0.82371825355292749</v>
      </c>
      <c r="AE468" s="13">
        <f t="shared" si="413"/>
        <v>0.39244973882695577</v>
      </c>
      <c r="AF468" s="13">
        <f t="shared" si="414"/>
        <v>0.91977345172311542</v>
      </c>
      <c r="AG468" s="11">
        <f t="shared" si="415"/>
        <v>23.107015433560697</v>
      </c>
      <c r="AH468" s="13">
        <f t="shared" si="416"/>
        <v>4.2387521769918433</v>
      </c>
      <c r="AI468" s="11">
        <f t="shared" si="417"/>
        <v>57.647403282478557</v>
      </c>
      <c r="AJ468" s="6">
        <f t="shared" si="418"/>
        <v>0.91863027993727053</v>
      </c>
      <c r="AK468" s="13">
        <f t="shared" si="419"/>
        <v>37.67959574630801</v>
      </c>
      <c r="AL468" s="6">
        <f t="shared" si="420"/>
        <v>0.72550260191082527</v>
      </c>
      <c r="AM468" s="6">
        <f t="shared" si="421"/>
        <v>36.954093144397184</v>
      </c>
      <c r="AN468" s="11">
        <f t="shared" si="422"/>
        <v>175.25113531440365</v>
      </c>
      <c r="AO468" s="6">
        <f t="shared" si="423"/>
        <v>173.44404159490341</v>
      </c>
      <c r="AP468" s="6">
        <f t="shared" si="424"/>
        <v>107.60465080578075</v>
      </c>
      <c r="AQ468" s="8">
        <f t="shared" si="425"/>
        <v>72.24784049793216</v>
      </c>
      <c r="AR468" s="109">
        <f t="shared" si="426"/>
        <v>0.84477094922000617</v>
      </c>
      <c r="AS468" s="109">
        <f t="shared" si="427"/>
        <v>0.16363915099840437</v>
      </c>
      <c r="AT468" s="109">
        <f t="shared" si="428"/>
        <v>79.037105695001401</v>
      </c>
      <c r="AU468" s="10">
        <f t="shared" si="429"/>
        <v>397783.82683278428</v>
      </c>
      <c r="AV468" s="8">
        <f t="shared" si="430"/>
        <v>30.039691978968758</v>
      </c>
      <c r="AW468" s="12"/>
      <c r="AX468" s="110">
        <f t="shared" si="431"/>
        <v>259</v>
      </c>
      <c r="AY468" s="111">
        <f t="shared" si="432"/>
        <v>0</v>
      </c>
      <c r="AZ468" s="12"/>
      <c r="BA468" s="14">
        <f t="shared" si="439"/>
        <v>37</v>
      </c>
      <c r="BB468" s="112">
        <f t="shared" si="433"/>
        <v>0</v>
      </c>
      <c r="BC468" s="112">
        <f t="shared" si="434"/>
        <v>0</v>
      </c>
      <c r="BD468" s="12"/>
      <c r="BE468" s="111">
        <f t="shared" si="435"/>
        <v>0</v>
      </c>
      <c r="BF468" s="12"/>
    </row>
    <row r="469" spans="1:58">
      <c r="A469">
        <f t="shared" si="388"/>
        <v>7</v>
      </c>
      <c r="B469" s="106">
        <v>0.32361111111111102</v>
      </c>
      <c r="C469" s="6">
        <f t="shared" si="389"/>
        <v>7.7666666666666639</v>
      </c>
      <c r="D469" s="7">
        <f t="shared" si="436"/>
        <v>16</v>
      </c>
      <c r="E469" s="7">
        <f t="shared" si="437"/>
        <v>9</v>
      </c>
      <c r="F469" s="7">
        <f t="shared" si="438"/>
        <v>2022</v>
      </c>
      <c r="G469" s="12"/>
      <c r="H469" s="101">
        <f t="shared" si="390"/>
        <v>36.809487086208705</v>
      </c>
      <c r="I469" s="102">
        <f t="shared" si="391"/>
        <v>36.832001688097101</v>
      </c>
      <c r="J469" s="101">
        <f t="shared" si="392"/>
        <v>65.238545089575709</v>
      </c>
      <c r="K469" s="101">
        <f t="shared" si="393"/>
        <v>259.25186746402471</v>
      </c>
      <c r="L469" s="11">
        <f t="shared" si="394"/>
        <v>2459838.8236111109</v>
      </c>
      <c r="M469" s="108">
        <f t="shared" si="395"/>
        <v>0.22707251502014825</v>
      </c>
      <c r="N469" s="11">
        <f t="shared" si="396"/>
        <v>121.4793703998439</v>
      </c>
      <c r="O469" s="5">
        <f t="shared" si="397"/>
        <v>0.16951115857614241</v>
      </c>
      <c r="P469" s="11">
        <f t="shared" si="398"/>
        <v>17331.296292056784</v>
      </c>
      <c r="Q469" s="6">
        <f t="shared" si="399"/>
        <v>2.3336788823719035</v>
      </c>
      <c r="R469" s="13">
        <f t="shared" si="400"/>
        <v>4.3968804490328255</v>
      </c>
      <c r="S469" s="13">
        <f t="shared" si="401"/>
        <v>4.2895428516947369</v>
      </c>
      <c r="T469" s="13">
        <f t="shared" si="402"/>
        <v>0.26473543299947894</v>
      </c>
      <c r="U469" s="13">
        <f t="shared" si="403"/>
        <v>0.34727541002824414</v>
      </c>
      <c r="V469" s="13">
        <f t="shared" si="404"/>
        <v>-8.3143502703899941</v>
      </c>
      <c r="W469" s="8">
        <f t="shared" si="405"/>
        <v>395.24571183090899</v>
      </c>
      <c r="X469" s="13">
        <f t="shared" si="406"/>
        <v>1.1490945165061279</v>
      </c>
      <c r="Y469" s="11">
        <f t="shared" si="407"/>
        <v>65.838266057427035</v>
      </c>
      <c r="Z469" s="13">
        <f t="shared" si="408"/>
        <v>3.2474223439300051E-2</v>
      </c>
      <c r="AA469" s="13">
        <f t="shared" si="409"/>
        <v>0.40909795888897926</v>
      </c>
      <c r="AB469" s="13">
        <f t="shared" si="410"/>
        <v>0.91191263589357774</v>
      </c>
      <c r="AC469" s="13">
        <f t="shared" si="411"/>
        <v>3.2468515988540461E-2</v>
      </c>
      <c r="AD469" s="13">
        <f t="shared" si="412"/>
        <v>0.82376841960260727</v>
      </c>
      <c r="AE469" s="13">
        <f t="shared" si="413"/>
        <v>0.39248496900937963</v>
      </c>
      <c r="AF469" s="13">
        <f t="shared" si="414"/>
        <v>0.91975841888058107</v>
      </c>
      <c r="AG469" s="11">
        <f t="shared" si="415"/>
        <v>23.109210057960929</v>
      </c>
      <c r="AH469" s="13">
        <f t="shared" si="416"/>
        <v>4.2393461830716648</v>
      </c>
      <c r="AI469" s="11">
        <f t="shared" si="417"/>
        <v>57.889177653768932</v>
      </c>
      <c r="AJ469" s="6">
        <f t="shared" si="418"/>
        <v>0.91862403033580897</v>
      </c>
      <c r="AK469" s="13">
        <f t="shared" si="419"/>
        <v>37.5363830870605</v>
      </c>
      <c r="AL469" s="6">
        <f t="shared" si="420"/>
        <v>0.72689600085179273</v>
      </c>
      <c r="AM469" s="6">
        <f t="shared" si="421"/>
        <v>36.809487086208705</v>
      </c>
      <c r="AN469" s="11">
        <f t="shared" si="422"/>
        <v>175.25181979169975</v>
      </c>
      <c r="AO469" s="6">
        <f t="shared" si="423"/>
        <v>173.44471860240137</v>
      </c>
      <c r="AP469" s="6">
        <f t="shared" si="424"/>
        <v>107.59686629117061</v>
      </c>
      <c r="AQ469" s="8">
        <f t="shared" si="425"/>
        <v>72.255618655071501</v>
      </c>
      <c r="AR469" s="109">
        <f t="shared" si="426"/>
        <v>0.84702153274503467</v>
      </c>
      <c r="AS469" s="109">
        <f t="shared" si="427"/>
        <v>0.16078346036954094</v>
      </c>
      <c r="AT469" s="109">
        <f t="shared" si="428"/>
        <v>79.251867464024713</v>
      </c>
      <c r="AU469" s="10">
        <f t="shared" si="429"/>
        <v>397786.58485259349</v>
      </c>
      <c r="AV469" s="8">
        <f t="shared" si="430"/>
        <v>30.039483711894388</v>
      </c>
      <c r="AW469" s="12"/>
      <c r="AX469" s="110">
        <f t="shared" si="431"/>
        <v>259.3</v>
      </c>
      <c r="AY469" s="111">
        <f t="shared" si="432"/>
        <v>0</v>
      </c>
      <c r="AZ469" s="12"/>
      <c r="BA469" s="14">
        <f t="shared" si="439"/>
        <v>36.799999999999997</v>
      </c>
      <c r="BB469" s="112">
        <f t="shared" si="433"/>
        <v>0</v>
      </c>
      <c r="BC469" s="112">
        <f t="shared" si="434"/>
        <v>0</v>
      </c>
      <c r="BD469" s="12"/>
      <c r="BE469" s="111">
        <f t="shared" si="435"/>
        <v>0</v>
      </c>
      <c r="BF469" s="12"/>
    </row>
    <row r="470" spans="1:58">
      <c r="A470">
        <f t="shared" si="388"/>
        <v>7</v>
      </c>
      <c r="B470" s="106">
        <v>0.32430555555555601</v>
      </c>
      <c r="C470" s="6">
        <f t="shared" si="389"/>
        <v>7.7833333333333439</v>
      </c>
      <c r="D470" s="7">
        <f t="shared" si="436"/>
        <v>16</v>
      </c>
      <c r="E470" s="7">
        <f t="shared" si="437"/>
        <v>9</v>
      </c>
      <c r="F470" s="7">
        <f t="shared" si="438"/>
        <v>2022</v>
      </c>
      <c r="G470" s="12"/>
      <c r="H470" s="101">
        <f t="shared" si="390"/>
        <v>36.664780286151895</v>
      </c>
      <c r="I470" s="102">
        <f t="shared" si="391"/>
        <v>36.687412829191111</v>
      </c>
      <c r="J470" s="101">
        <f t="shared" si="392"/>
        <v>65.232080240427507</v>
      </c>
      <c r="K470" s="101">
        <f t="shared" si="393"/>
        <v>259.4661003667012</v>
      </c>
      <c r="L470" s="11">
        <f t="shared" si="394"/>
        <v>2459838.8243055558</v>
      </c>
      <c r="M470" s="108">
        <f t="shared" si="395"/>
        <v>0.22707253403301256</v>
      </c>
      <c r="N470" s="11">
        <f t="shared" si="396"/>
        <v>121.73005503043532</v>
      </c>
      <c r="O470" s="5">
        <f t="shared" si="397"/>
        <v>0.16953657602311978</v>
      </c>
      <c r="P470" s="11">
        <f t="shared" si="398"/>
        <v>17328.806311461929</v>
      </c>
      <c r="Q470" s="6">
        <f t="shared" si="399"/>
        <v>2.3338372346521972</v>
      </c>
      <c r="R470" s="13">
        <f t="shared" si="400"/>
        <v>4.3968923948525376</v>
      </c>
      <c r="S470" s="13">
        <f t="shared" si="401"/>
        <v>4.2896906078336583</v>
      </c>
      <c r="T470" s="13">
        <f t="shared" si="402"/>
        <v>0.26489577734703607</v>
      </c>
      <c r="U470" s="13">
        <f t="shared" si="403"/>
        <v>0.34742422568096287</v>
      </c>
      <c r="V470" s="13">
        <f t="shared" si="404"/>
        <v>-8.3144854383202809</v>
      </c>
      <c r="W470" s="8">
        <f t="shared" si="405"/>
        <v>395.20716056336079</v>
      </c>
      <c r="X470" s="13">
        <f t="shared" si="406"/>
        <v>1.1492421472689414</v>
      </c>
      <c r="Y470" s="11">
        <f t="shared" si="407"/>
        <v>65.846724677062554</v>
      </c>
      <c r="Z470" s="13">
        <f t="shared" si="408"/>
        <v>3.2486600331531772E-2</v>
      </c>
      <c r="AA470" s="13">
        <f t="shared" si="409"/>
        <v>0.40896316360955359</v>
      </c>
      <c r="AB470" s="13">
        <f t="shared" si="410"/>
        <v>0.91197265465155808</v>
      </c>
      <c r="AC470" s="13">
        <f t="shared" si="411"/>
        <v>3.2480886352676763E-2</v>
      </c>
      <c r="AD470" s="13">
        <f t="shared" si="412"/>
        <v>0.82381856689968591</v>
      </c>
      <c r="AE470" s="13">
        <f t="shared" si="413"/>
        <v>0.39252019010722639</v>
      </c>
      <c r="AF470" s="13">
        <f t="shared" si="414"/>
        <v>0.91974338831990898</v>
      </c>
      <c r="AG470" s="11">
        <f t="shared" si="415"/>
        <v>23.111404152305706</v>
      </c>
      <c r="AH470" s="13">
        <f t="shared" si="416"/>
        <v>4.2399402004037885</v>
      </c>
      <c r="AI470" s="11">
        <f t="shared" si="417"/>
        <v>58.130952024378495</v>
      </c>
      <c r="AJ470" s="6">
        <f t="shared" si="418"/>
        <v>0.91861778195456489</v>
      </c>
      <c r="AK470" s="13">
        <f t="shared" si="419"/>
        <v>37.393066140004599</v>
      </c>
      <c r="AL470" s="6">
        <f t="shared" si="420"/>
        <v>0.72828585385270705</v>
      </c>
      <c r="AM470" s="6">
        <f t="shared" si="421"/>
        <v>36.664780286151895</v>
      </c>
      <c r="AN470" s="11">
        <f t="shared" si="422"/>
        <v>175.25250426945422</v>
      </c>
      <c r="AO470" s="6">
        <f t="shared" si="423"/>
        <v>173.44539561060532</v>
      </c>
      <c r="AP470" s="6">
        <f t="shared" si="424"/>
        <v>107.58908189082192</v>
      </c>
      <c r="AQ470" s="8">
        <f t="shared" si="425"/>
        <v>72.263396700766819</v>
      </c>
      <c r="AR470" s="109">
        <f t="shared" si="426"/>
        <v>0.8492570339119766</v>
      </c>
      <c r="AS470" s="109">
        <f t="shared" si="427"/>
        <v>0.15792027640816841</v>
      </c>
      <c r="AT470" s="109">
        <f t="shared" si="428"/>
        <v>79.466100366701198</v>
      </c>
      <c r="AU470" s="10">
        <f t="shared" si="429"/>
        <v>397789.34239947697</v>
      </c>
      <c r="AV470" s="8">
        <f t="shared" si="430"/>
        <v>30.039275483419207</v>
      </c>
      <c r="AW470" s="12"/>
      <c r="AX470" s="110">
        <f t="shared" si="431"/>
        <v>259.5</v>
      </c>
      <c r="AY470" s="111">
        <f t="shared" si="432"/>
        <v>0</v>
      </c>
      <c r="AZ470" s="12"/>
      <c r="BA470" s="14">
        <f t="shared" si="439"/>
        <v>36.700000000000003</v>
      </c>
      <c r="BB470" s="112">
        <f t="shared" si="433"/>
        <v>0</v>
      </c>
      <c r="BC470" s="112">
        <f t="shared" si="434"/>
        <v>0</v>
      </c>
      <c r="BD470" s="12"/>
      <c r="BE470" s="111">
        <f t="shared" si="435"/>
        <v>0</v>
      </c>
      <c r="BF470" s="12"/>
    </row>
    <row r="471" spans="1:58">
      <c r="A471">
        <f t="shared" si="388"/>
        <v>7</v>
      </c>
      <c r="B471" s="106">
        <v>0.32500000000000001</v>
      </c>
      <c r="C471" s="6">
        <f t="shared" si="389"/>
        <v>7.8000000000000007</v>
      </c>
      <c r="D471" s="7">
        <f t="shared" si="436"/>
        <v>16</v>
      </c>
      <c r="E471" s="7">
        <f t="shared" si="437"/>
        <v>9</v>
      </c>
      <c r="F471" s="7">
        <f t="shared" si="438"/>
        <v>2022</v>
      </c>
      <c r="G471" s="12"/>
      <c r="H471" s="101">
        <f t="shared" si="390"/>
        <v>36.519975275030646</v>
      </c>
      <c r="I471" s="102">
        <f t="shared" si="391"/>
        <v>36.542726626282935</v>
      </c>
      <c r="J471" s="101">
        <f t="shared" si="392"/>
        <v>65.225615211820752</v>
      </c>
      <c r="K471" s="101">
        <f t="shared" si="393"/>
        <v>259.67980947649505</v>
      </c>
      <c r="L471" s="11">
        <f t="shared" si="394"/>
        <v>2459838.8250000002</v>
      </c>
      <c r="M471" s="108">
        <f t="shared" si="395"/>
        <v>0.2270725530458641</v>
      </c>
      <c r="N471" s="11">
        <f t="shared" si="396"/>
        <v>121.98073949292302</v>
      </c>
      <c r="O471" s="5">
        <f t="shared" si="397"/>
        <v>0.16956199345310097</v>
      </c>
      <c r="P471" s="11">
        <f t="shared" si="398"/>
        <v>17326.315918488697</v>
      </c>
      <c r="Q471" s="6">
        <f t="shared" si="399"/>
        <v>2.3339955868257012</v>
      </c>
      <c r="R471" s="13">
        <f t="shared" si="400"/>
        <v>4.3969043406642134</v>
      </c>
      <c r="S471" s="13">
        <f t="shared" si="401"/>
        <v>4.2898383638736481</v>
      </c>
      <c r="T471" s="13">
        <f t="shared" si="402"/>
        <v>0.26505612158673153</v>
      </c>
      <c r="U471" s="13">
        <f t="shared" si="403"/>
        <v>0.34757303912273479</v>
      </c>
      <c r="V471" s="13">
        <f t="shared" si="404"/>
        <v>-8.314620606160565</v>
      </c>
      <c r="W471" s="8">
        <f t="shared" si="405"/>
        <v>395.1686040778975</v>
      </c>
      <c r="X471" s="13">
        <f t="shared" si="406"/>
        <v>1.1493897759256979</v>
      </c>
      <c r="Y471" s="11">
        <f t="shared" si="407"/>
        <v>65.855183176029882</v>
      </c>
      <c r="Z471" s="13">
        <f t="shared" si="408"/>
        <v>3.2498976334802629E-2</v>
      </c>
      <c r="AA471" s="13">
        <f t="shared" si="409"/>
        <v>0.40882836139510748</v>
      </c>
      <c r="AB471" s="13">
        <f t="shared" si="410"/>
        <v>0.91203265251030896</v>
      </c>
      <c r="AC471" s="13">
        <f t="shared" si="411"/>
        <v>3.2493255823345953E-2</v>
      </c>
      <c r="AD471" s="13">
        <f t="shared" si="412"/>
        <v>0.82386869537702834</v>
      </c>
      <c r="AE471" s="13">
        <f t="shared" si="413"/>
        <v>0.39255540207306372</v>
      </c>
      <c r="AF471" s="13">
        <f t="shared" si="414"/>
        <v>0.91972836006249981</v>
      </c>
      <c r="AG471" s="11">
        <f t="shared" si="415"/>
        <v>23.113597713617388</v>
      </c>
      <c r="AH471" s="13">
        <f t="shared" si="416"/>
        <v>4.2405342281938143</v>
      </c>
      <c r="AI471" s="11">
        <f t="shared" si="417"/>
        <v>58.372726070015808</v>
      </c>
      <c r="AJ471" s="6">
        <f t="shared" si="418"/>
        <v>0.91861153480206093</v>
      </c>
      <c r="AK471" s="13">
        <f t="shared" si="419"/>
        <v>37.249647393264759</v>
      </c>
      <c r="AL471" s="6">
        <f t="shared" si="420"/>
        <v>0.72967211823411515</v>
      </c>
      <c r="AM471" s="6">
        <f t="shared" si="421"/>
        <v>36.519975275030646</v>
      </c>
      <c r="AN471" s="11">
        <f t="shared" si="422"/>
        <v>175.25318874674849</v>
      </c>
      <c r="AO471" s="6">
        <f t="shared" si="423"/>
        <v>173.44607261860671</v>
      </c>
      <c r="AP471" s="6">
        <f t="shared" si="424"/>
        <v>107.58129761510743</v>
      </c>
      <c r="AQ471" s="8">
        <f t="shared" si="425"/>
        <v>72.271174624653838</v>
      </c>
      <c r="AR471" s="109">
        <f t="shared" si="426"/>
        <v>0.85147740994683996</v>
      </c>
      <c r="AS471" s="109">
        <f t="shared" si="427"/>
        <v>0.15504965346167177</v>
      </c>
      <c r="AT471" s="109">
        <f t="shared" si="428"/>
        <v>79.679809476495052</v>
      </c>
      <c r="AU471" s="10">
        <f t="shared" si="429"/>
        <v>397792.09946964425</v>
      </c>
      <c r="AV471" s="8">
        <f t="shared" si="430"/>
        <v>30.039067293827895</v>
      </c>
      <c r="AW471" s="12"/>
      <c r="AX471" s="110">
        <f t="shared" si="431"/>
        <v>259.7</v>
      </c>
      <c r="AY471" s="111">
        <f t="shared" si="432"/>
        <v>0</v>
      </c>
      <c r="AZ471" s="12"/>
      <c r="BA471" s="14">
        <f t="shared" si="439"/>
        <v>36.5</v>
      </c>
      <c r="BB471" s="112">
        <f t="shared" si="433"/>
        <v>0</v>
      </c>
      <c r="BC471" s="112">
        <f t="shared" si="434"/>
        <v>0</v>
      </c>
      <c r="BD471" s="12"/>
      <c r="BE471" s="111">
        <f t="shared" si="435"/>
        <v>0</v>
      </c>
      <c r="BF471" s="12"/>
    </row>
    <row r="472" spans="1:58">
      <c r="A472">
        <f t="shared" si="388"/>
        <v>7</v>
      </c>
      <c r="B472" s="106">
        <v>0.32569444444444401</v>
      </c>
      <c r="C472" s="6">
        <f t="shared" si="389"/>
        <v>7.8166666666666558</v>
      </c>
      <c r="D472" s="7">
        <f t="shared" si="436"/>
        <v>16</v>
      </c>
      <c r="E472" s="7">
        <f t="shared" si="437"/>
        <v>9</v>
      </c>
      <c r="F472" s="7">
        <f t="shared" si="438"/>
        <v>2022</v>
      </c>
      <c r="G472" s="12"/>
      <c r="H472" s="101">
        <f t="shared" si="390"/>
        <v>36.375074276031803</v>
      </c>
      <c r="I472" s="102">
        <f t="shared" si="391"/>
        <v>36.397945311695246</v>
      </c>
      <c r="J472" s="101">
        <f t="shared" si="392"/>
        <v>65.219149999565801</v>
      </c>
      <c r="K472" s="101">
        <f t="shared" si="393"/>
        <v>259.89300026350702</v>
      </c>
      <c r="L472" s="11">
        <f t="shared" si="394"/>
        <v>2459838.8256944446</v>
      </c>
      <c r="M472" s="108">
        <f t="shared" si="395"/>
        <v>0.22707257205871564</v>
      </c>
      <c r="N472" s="11">
        <f t="shared" si="396"/>
        <v>122.23142395541072</v>
      </c>
      <c r="O472" s="5">
        <f t="shared" si="397"/>
        <v>0.16958741088302531</v>
      </c>
      <c r="P472" s="11">
        <f t="shared" si="398"/>
        <v>17323.825111559905</v>
      </c>
      <c r="Q472" s="6">
        <f t="shared" si="399"/>
        <v>2.3341539389992048</v>
      </c>
      <c r="R472" s="13">
        <f t="shared" si="400"/>
        <v>4.3969162864759115</v>
      </c>
      <c r="S472" s="13">
        <f t="shared" si="401"/>
        <v>4.28998611991328</v>
      </c>
      <c r="T472" s="13">
        <f t="shared" si="402"/>
        <v>0.26521646582678415</v>
      </c>
      <c r="U472" s="13">
        <f t="shared" si="403"/>
        <v>0.34772185045444215</v>
      </c>
      <c r="V472" s="13">
        <f t="shared" si="404"/>
        <v>-8.3147557739997762</v>
      </c>
      <c r="W472" s="8">
        <f t="shared" si="405"/>
        <v>395.13004235015808</v>
      </c>
      <c r="X472" s="13">
        <f t="shared" si="406"/>
        <v>1.1495374025751837</v>
      </c>
      <c r="Y472" s="11">
        <f t="shared" si="407"/>
        <v>65.863641559989077</v>
      </c>
      <c r="Z472" s="13">
        <f t="shared" si="408"/>
        <v>3.251135145726234E-2</v>
      </c>
      <c r="AA472" s="13">
        <f t="shared" si="409"/>
        <v>0.40869355215881842</v>
      </c>
      <c r="AB472" s="13">
        <f t="shared" si="410"/>
        <v>0.91209262950952963</v>
      </c>
      <c r="AC472" s="13">
        <f t="shared" si="411"/>
        <v>3.2505624408692611E-2</v>
      </c>
      <c r="AD472" s="13">
        <f t="shared" si="412"/>
        <v>0.82391880506781934</v>
      </c>
      <c r="AE472" s="13">
        <f t="shared" si="413"/>
        <v>0.39259060493015363</v>
      </c>
      <c r="AF472" s="13">
        <f t="shared" si="414"/>
        <v>0.91971333409958567</v>
      </c>
      <c r="AG472" s="11">
        <f t="shared" si="415"/>
        <v>23.115790743322226</v>
      </c>
      <c r="AH472" s="13">
        <f t="shared" si="416"/>
        <v>4.241128266836431</v>
      </c>
      <c r="AI472" s="11">
        <f t="shared" si="417"/>
        <v>58.614499952864257</v>
      </c>
      <c r="AJ472" s="6">
        <f t="shared" si="418"/>
        <v>0.91860528887421344</v>
      </c>
      <c r="AK472" s="13">
        <f t="shared" si="419"/>
        <v>37.1061290305786</v>
      </c>
      <c r="AL472" s="6">
        <f t="shared" si="420"/>
        <v>0.73105475454680013</v>
      </c>
      <c r="AM472" s="6">
        <f t="shared" si="421"/>
        <v>36.375074276031803</v>
      </c>
      <c r="AN472" s="11">
        <f t="shared" si="422"/>
        <v>175.25387322404276</v>
      </c>
      <c r="AO472" s="6">
        <f t="shared" si="423"/>
        <v>173.44674962686076</v>
      </c>
      <c r="AP472" s="6">
        <f t="shared" si="424"/>
        <v>107.57351345882353</v>
      </c>
      <c r="AQ472" s="8">
        <f t="shared" si="425"/>
        <v>72.278952431931899</v>
      </c>
      <c r="AR472" s="109">
        <f t="shared" si="426"/>
        <v>0.85368262284819785</v>
      </c>
      <c r="AS472" s="109">
        <f t="shared" si="427"/>
        <v>0.15217164025145985</v>
      </c>
      <c r="AT472" s="109">
        <f t="shared" si="428"/>
        <v>79.89300026350702</v>
      </c>
      <c r="AU472" s="10">
        <f t="shared" si="429"/>
        <v>397794.85606486839</v>
      </c>
      <c r="AV472" s="8">
        <f t="shared" si="430"/>
        <v>30.03885914298499</v>
      </c>
      <c r="AW472" s="12"/>
      <c r="AX472" s="110">
        <f t="shared" si="431"/>
        <v>259.89999999999998</v>
      </c>
      <c r="AY472" s="111">
        <f t="shared" si="432"/>
        <v>0</v>
      </c>
      <c r="AZ472" s="12"/>
      <c r="BA472" s="14">
        <f t="shared" si="439"/>
        <v>36.4</v>
      </c>
      <c r="BB472" s="112">
        <f t="shared" si="433"/>
        <v>0</v>
      </c>
      <c r="BC472" s="112">
        <f t="shared" si="434"/>
        <v>0</v>
      </c>
      <c r="BD472" s="12"/>
      <c r="BE472" s="111">
        <f t="shared" si="435"/>
        <v>0</v>
      </c>
      <c r="BF472" s="12"/>
    </row>
    <row r="473" spans="1:58">
      <c r="A473">
        <f t="shared" si="388"/>
        <v>7</v>
      </c>
      <c r="B473" s="106">
        <v>0.32638888888888901</v>
      </c>
      <c r="C473" s="6">
        <f t="shared" si="389"/>
        <v>7.8333333333333357</v>
      </c>
      <c r="D473" s="7">
        <f t="shared" si="436"/>
        <v>16</v>
      </c>
      <c r="E473" s="7">
        <f t="shared" si="437"/>
        <v>9</v>
      </c>
      <c r="F473" s="7">
        <f t="shared" si="438"/>
        <v>2022</v>
      </c>
      <c r="G473" s="12"/>
      <c r="H473" s="101">
        <f t="shared" si="390"/>
        <v>36.230079593404952</v>
      </c>
      <c r="I473" s="102">
        <f t="shared" si="391"/>
        <v>36.253071198880406</v>
      </c>
      <c r="J473" s="101">
        <f t="shared" si="392"/>
        <v>65.212684603758859</v>
      </c>
      <c r="K473" s="101">
        <f t="shared" si="393"/>
        <v>260.10567801909747</v>
      </c>
      <c r="L473" s="11">
        <f t="shared" si="394"/>
        <v>2459838.826388889</v>
      </c>
      <c r="M473" s="108">
        <f t="shared" si="395"/>
        <v>0.22707259107156721</v>
      </c>
      <c r="N473" s="11">
        <f t="shared" si="396"/>
        <v>122.48210841743276</v>
      </c>
      <c r="O473" s="5">
        <f t="shared" si="397"/>
        <v>0.16961282831294966</v>
      </c>
      <c r="P473" s="11">
        <f t="shared" si="398"/>
        <v>17321.333890780203</v>
      </c>
      <c r="Q473" s="6">
        <f t="shared" si="399"/>
        <v>2.3343122911730654</v>
      </c>
      <c r="R473" s="13">
        <f t="shared" si="400"/>
        <v>4.3969282322876095</v>
      </c>
      <c r="S473" s="13">
        <f t="shared" si="401"/>
        <v>4.290133875953269</v>
      </c>
      <c r="T473" s="13">
        <f t="shared" si="402"/>
        <v>0.26537681006683678</v>
      </c>
      <c r="U473" s="13">
        <f t="shared" si="403"/>
        <v>0.34787065967617703</v>
      </c>
      <c r="V473" s="13">
        <f t="shared" si="404"/>
        <v>-8.3148909418397015</v>
      </c>
      <c r="W473" s="8">
        <f t="shared" si="405"/>
        <v>395.0914753805302</v>
      </c>
      <c r="X473" s="13">
        <f t="shared" si="406"/>
        <v>1.1496850272182642</v>
      </c>
      <c r="Y473" s="11">
        <f t="shared" si="407"/>
        <v>65.872099828989704</v>
      </c>
      <c r="Z473" s="13">
        <f t="shared" si="408"/>
        <v>3.2523725698671194E-2</v>
      </c>
      <c r="AA473" s="13">
        <f t="shared" si="409"/>
        <v>0.40855873590327013</v>
      </c>
      <c r="AB473" s="13">
        <f t="shared" si="410"/>
        <v>0.91215258564910895</v>
      </c>
      <c r="AC473" s="13">
        <f t="shared" si="411"/>
        <v>3.2517992108476328E-2</v>
      </c>
      <c r="AD473" s="13">
        <f t="shared" si="412"/>
        <v>0.82396889597205236</v>
      </c>
      <c r="AE473" s="13">
        <f t="shared" si="413"/>
        <v>0.3926257986782315</v>
      </c>
      <c r="AF473" s="13">
        <f t="shared" si="414"/>
        <v>0.91969831043243788</v>
      </c>
      <c r="AG473" s="11">
        <f t="shared" si="415"/>
        <v>23.117983241380891</v>
      </c>
      <c r="AH473" s="13">
        <f t="shared" si="416"/>
        <v>4.241722316332468</v>
      </c>
      <c r="AI473" s="11">
        <f t="shared" si="417"/>
        <v>58.856273672445738</v>
      </c>
      <c r="AJ473" s="6">
        <f t="shared" si="418"/>
        <v>0.91859904417112426</v>
      </c>
      <c r="AK473" s="13">
        <f t="shared" si="419"/>
        <v>36.962513316240155</v>
      </c>
      <c r="AL473" s="6">
        <f t="shared" si="420"/>
        <v>0.73243372283520269</v>
      </c>
      <c r="AM473" s="6">
        <f t="shared" si="421"/>
        <v>36.230079593404952</v>
      </c>
      <c r="AN473" s="11">
        <f t="shared" si="422"/>
        <v>175.25455770134067</v>
      </c>
      <c r="AO473" s="6">
        <f t="shared" si="423"/>
        <v>173.4474266353711</v>
      </c>
      <c r="AP473" s="6">
        <f t="shared" si="424"/>
        <v>107.56572942192747</v>
      </c>
      <c r="AQ473" s="8">
        <f t="shared" si="425"/>
        <v>72.286730122643718</v>
      </c>
      <c r="AR473" s="109">
        <f t="shared" si="426"/>
        <v>0.855872633375792</v>
      </c>
      <c r="AS473" s="109">
        <f t="shared" si="427"/>
        <v>0.14928628755417345</v>
      </c>
      <c r="AT473" s="109">
        <f t="shared" si="428"/>
        <v>80.105678019097468</v>
      </c>
      <c r="AU473" s="10">
        <f t="shared" si="429"/>
        <v>397797.61218507501</v>
      </c>
      <c r="AV473" s="8">
        <f t="shared" si="430"/>
        <v>30.038651030894584</v>
      </c>
      <c r="AW473" s="12"/>
      <c r="AX473" s="110">
        <f t="shared" si="431"/>
        <v>260.10000000000002</v>
      </c>
      <c r="AY473" s="111">
        <f t="shared" si="432"/>
        <v>0</v>
      </c>
      <c r="AZ473" s="12"/>
      <c r="BA473" s="14">
        <f t="shared" si="439"/>
        <v>36.299999999999997</v>
      </c>
      <c r="BB473" s="112">
        <f t="shared" si="433"/>
        <v>0</v>
      </c>
      <c r="BC473" s="112">
        <f t="shared" si="434"/>
        <v>0</v>
      </c>
      <c r="BD473" s="12"/>
      <c r="BE473" s="111">
        <f t="shared" si="435"/>
        <v>0</v>
      </c>
      <c r="BF473" s="12"/>
    </row>
    <row r="474" spans="1:58">
      <c r="A474">
        <f t="shared" si="388"/>
        <v>7</v>
      </c>
      <c r="B474" s="106">
        <v>0.327083333333333</v>
      </c>
      <c r="C474" s="6">
        <f t="shared" si="389"/>
        <v>7.8499999999999925</v>
      </c>
      <c r="D474" s="7">
        <f t="shared" si="436"/>
        <v>16</v>
      </c>
      <c r="E474" s="7">
        <f t="shared" si="437"/>
        <v>9</v>
      </c>
      <c r="F474" s="7">
        <f t="shared" si="438"/>
        <v>2022</v>
      </c>
      <c r="G474" s="12"/>
      <c r="H474" s="101">
        <f t="shared" si="390"/>
        <v>36.08499351447486</v>
      </c>
      <c r="I474" s="102">
        <f t="shared" si="391"/>
        <v>36.108106584515241</v>
      </c>
      <c r="J474" s="101">
        <f t="shared" si="392"/>
        <v>65.206219024502062</v>
      </c>
      <c r="K474" s="101">
        <f t="shared" si="393"/>
        <v>260.31784800156294</v>
      </c>
      <c r="L474" s="11">
        <f t="shared" si="394"/>
        <v>2459838.8270833334</v>
      </c>
      <c r="M474" s="108">
        <f t="shared" si="395"/>
        <v>0.22707261008441876</v>
      </c>
      <c r="N474" s="11">
        <f t="shared" si="396"/>
        <v>122.73279287992045</v>
      </c>
      <c r="O474" s="5">
        <f t="shared" si="397"/>
        <v>0.16963824574287401</v>
      </c>
      <c r="P474" s="11">
        <f t="shared" si="398"/>
        <v>17318.842256262822</v>
      </c>
      <c r="Q474" s="6">
        <f t="shared" si="399"/>
        <v>2.3344706433469264</v>
      </c>
      <c r="R474" s="13">
        <f t="shared" si="400"/>
        <v>4.3969401780993076</v>
      </c>
      <c r="S474" s="13">
        <f t="shared" si="401"/>
        <v>4.2902816319932588</v>
      </c>
      <c r="T474" s="13">
        <f t="shared" si="402"/>
        <v>0.26553715430653224</v>
      </c>
      <c r="U474" s="13">
        <f t="shared" si="403"/>
        <v>0.34801946678807322</v>
      </c>
      <c r="V474" s="13">
        <f t="shared" si="404"/>
        <v>-8.3150261096799856</v>
      </c>
      <c r="W474" s="8">
        <f t="shared" si="405"/>
        <v>395.05290317005438</v>
      </c>
      <c r="X474" s="13">
        <f t="shared" si="406"/>
        <v>1.1498326498554876</v>
      </c>
      <c r="Y474" s="11">
        <f t="shared" si="407"/>
        <v>65.880557983063213</v>
      </c>
      <c r="Z474" s="13">
        <f t="shared" si="408"/>
        <v>3.2536099058796196E-2</v>
      </c>
      <c r="AA474" s="13">
        <f t="shared" si="409"/>
        <v>0.40842391263133548</v>
      </c>
      <c r="AB474" s="13">
        <f t="shared" si="410"/>
        <v>0.91221252092880589</v>
      </c>
      <c r="AC474" s="13">
        <f t="shared" si="411"/>
        <v>3.2530358922463393E-2</v>
      </c>
      <c r="AD474" s="13">
        <f t="shared" si="412"/>
        <v>0.8240189680895994</v>
      </c>
      <c r="AE474" s="13">
        <f t="shared" si="413"/>
        <v>0.39266098331698707</v>
      </c>
      <c r="AF474" s="13">
        <f t="shared" si="414"/>
        <v>0.9196832890623472</v>
      </c>
      <c r="AG474" s="11">
        <f t="shared" si="415"/>
        <v>23.120175207751217</v>
      </c>
      <c r="AH474" s="13">
        <f t="shared" si="416"/>
        <v>4.2423163766814493</v>
      </c>
      <c r="AI474" s="11">
        <f t="shared" si="417"/>
        <v>59.098047229698714</v>
      </c>
      <c r="AJ474" s="6">
        <f t="shared" si="418"/>
        <v>0.91859280069292815</v>
      </c>
      <c r="AK474" s="13">
        <f t="shared" si="419"/>
        <v>36.818802498054424</v>
      </c>
      <c r="AL474" s="6">
        <f t="shared" si="420"/>
        <v>0.73380898357956603</v>
      </c>
      <c r="AM474" s="6">
        <f t="shared" si="421"/>
        <v>36.08499351447486</v>
      </c>
      <c r="AN474" s="11">
        <f t="shared" si="422"/>
        <v>175.25524217863494</v>
      </c>
      <c r="AO474" s="6">
        <f t="shared" si="423"/>
        <v>173.44810364413041</v>
      </c>
      <c r="AP474" s="6">
        <f t="shared" si="424"/>
        <v>107.55794550438357</v>
      </c>
      <c r="AQ474" s="8">
        <f t="shared" si="425"/>
        <v>72.294507696824937</v>
      </c>
      <c r="AR474" s="109">
        <f t="shared" si="426"/>
        <v>0.85804740257301071</v>
      </c>
      <c r="AS474" s="109">
        <f t="shared" si="427"/>
        <v>0.14639364626036067</v>
      </c>
      <c r="AT474" s="109">
        <f t="shared" si="428"/>
        <v>80.317848001562936</v>
      </c>
      <c r="AU474" s="10">
        <f t="shared" si="429"/>
        <v>397800.36783017567</v>
      </c>
      <c r="AV474" s="8">
        <f t="shared" si="430"/>
        <v>30.038442957561784</v>
      </c>
      <c r="AW474" s="12"/>
      <c r="AX474" s="110">
        <f t="shared" si="431"/>
        <v>260.3</v>
      </c>
      <c r="AY474" s="111">
        <f t="shared" si="432"/>
        <v>0</v>
      </c>
      <c r="AZ474" s="12"/>
      <c r="BA474" s="14">
        <f t="shared" si="439"/>
        <v>36.1</v>
      </c>
      <c r="BB474" s="112">
        <f t="shared" si="433"/>
        <v>0</v>
      </c>
      <c r="BC474" s="112">
        <f t="shared" si="434"/>
        <v>0</v>
      </c>
      <c r="BD474" s="12"/>
      <c r="BE474" s="111">
        <f t="shared" si="435"/>
        <v>0</v>
      </c>
      <c r="BF474" s="12"/>
    </row>
    <row r="475" spans="1:58">
      <c r="A475">
        <f t="shared" si="388"/>
        <v>7</v>
      </c>
      <c r="B475" s="106">
        <v>0.327777777777778</v>
      </c>
      <c r="C475" s="6">
        <f t="shared" si="389"/>
        <v>7.8666666666666725</v>
      </c>
      <c r="D475" s="7">
        <f t="shared" si="436"/>
        <v>16</v>
      </c>
      <c r="E475" s="7">
        <f t="shared" si="437"/>
        <v>9</v>
      </c>
      <c r="F475" s="7">
        <f t="shared" si="438"/>
        <v>2022</v>
      </c>
      <c r="G475" s="12"/>
      <c r="H475" s="101">
        <f t="shared" si="390"/>
        <v>35.939818311573127</v>
      </c>
      <c r="I475" s="102">
        <f t="shared" si="391"/>
        <v>35.963053750433822</v>
      </c>
      <c r="J475" s="101">
        <f t="shared" si="392"/>
        <v>65.199753261891132</v>
      </c>
      <c r="K475" s="101">
        <f t="shared" si="393"/>
        <v>260.52951543382756</v>
      </c>
      <c r="L475" s="11">
        <f t="shared" si="394"/>
        <v>2459838.8277777778</v>
      </c>
      <c r="M475" s="108">
        <f t="shared" si="395"/>
        <v>0.22707262909727033</v>
      </c>
      <c r="N475" s="11">
        <f t="shared" si="396"/>
        <v>122.98347734240815</v>
      </c>
      <c r="O475" s="5">
        <f t="shared" si="397"/>
        <v>0.16966366317285519</v>
      </c>
      <c r="P475" s="11">
        <f t="shared" si="398"/>
        <v>17316.350208114811</v>
      </c>
      <c r="Q475" s="6">
        <f t="shared" si="399"/>
        <v>2.3346289955207871</v>
      </c>
      <c r="R475" s="13">
        <f t="shared" si="400"/>
        <v>4.3969521239110056</v>
      </c>
      <c r="S475" s="13">
        <f t="shared" si="401"/>
        <v>4.2904293880332478</v>
      </c>
      <c r="T475" s="13">
        <f t="shared" si="402"/>
        <v>0.26569749854694208</v>
      </c>
      <c r="U475" s="13">
        <f t="shared" si="403"/>
        <v>0.34816827179166809</v>
      </c>
      <c r="V475" s="13">
        <f t="shared" si="404"/>
        <v>-8.3151612775195538</v>
      </c>
      <c r="W475" s="8">
        <f t="shared" si="405"/>
        <v>395.01432572000317</v>
      </c>
      <c r="X475" s="13">
        <f t="shared" si="406"/>
        <v>1.1499802704877302</v>
      </c>
      <c r="Y475" s="11">
        <f t="shared" si="407"/>
        <v>65.889016022259753</v>
      </c>
      <c r="Z475" s="13">
        <f t="shared" si="408"/>
        <v>3.2548471537523972E-2</v>
      </c>
      <c r="AA475" s="13">
        <f t="shared" si="409"/>
        <v>0.40828908234558614</v>
      </c>
      <c r="AB475" s="13">
        <f t="shared" si="410"/>
        <v>0.91227243534850988</v>
      </c>
      <c r="AC475" s="13">
        <f t="shared" si="411"/>
        <v>3.2542724850539675E-2</v>
      </c>
      <c r="AD475" s="13">
        <f t="shared" si="412"/>
        <v>0.82406902142040439</v>
      </c>
      <c r="AE475" s="13">
        <f t="shared" si="413"/>
        <v>0.39269615884627157</v>
      </c>
      <c r="AF475" s="13">
        <f t="shared" si="414"/>
        <v>0.91966826999053519</v>
      </c>
      <c r="AG475" s="11">
        <f t="shared" si="415"/>
        <v>23.122366642401079</v>
      </c>
      <c r="AH475" s="13">
        <f t="shared" si="416"/>
        <v>4.2429104478841504</v>
      </c>
      <c r="AI475" s="11">
        <f t="shared" si="417"/>
        <v>59.339820624145894</v>
      </c>
      <c r="AJ475" s="6">
        <f t="shared" si="418"/>
        <v>0.91858655843974391</v>
      </c>
      <c r="AK475" s="13">
        <f t="shared" si="419"/>
        <v>36.674998809250127</v>
      </c>
      <c r="AL475" s="6">
        <f t="shared" si="420"/>
        <v>0.73518049767699756</v>
      </c>
      <c r="AM475" s="6">
        <f t="shared" si="421"/>
        <v>35.939818311573127</v>
      </c>
      <c r="AN475" s="11">
        <f t="shared" si="422"/>
        <v>175.25592665592922</v>
      </c>
      <c r="AO475" s="6">
        <f t="shared" si="423"/>
        <v>173.44878065314239</v>
      </c>
      <c r="AP475" s="6">
        <f t="shared" si="424"/>
        <v>107.55016170614846</v>
      </c>
      <c r="AQ475" s="8">
        <f t="shared" si="425"/>
        <v>72.302285154518884</v>
      </c>
      <c r="AR475" s="109">
        <f t="shared" si="426"/>
        <v>0.86020689174192655</v>
      </c>
      <c r="AS475" s="109">
        <f t="shared" si="427"/>
        <v>0.14349376740688463</v>
      </c>
      <c r="AT475" s="109">
        <f t="shared" si="428"/>
        <v>80.529515433827555</v>
      </c>
      <c r="AU475" s="10">
        <f t="shared" si="429"/>
        <v>397803.1230000885</v>
      </c>
      <c r="AV475" s="8">
        <f t="shared" si="430"/>
        <v>30.038234922991247</v>
      </c>
      <c r="AW475" s="12"/>
      <c r="AX475" s="110">
        <f t="shared" si="431"/>
        <v>260.5</v>
      </c>
      <c r="AY475" s="111">
        <f t="shared" si="432"/>
        <v>0</v>
      </c>
      <c r="AZ475" s="12"/>
      <c r="BA475" s="14">
        <f t="shared" si="439"/>
        <v>36</v>
      </c>
      <c r="BB475" s="112">
        <f t="shared" si="433"/>
        <v>0</v>
      </c>
      <c r="BC475" s="112">
        <f t="shared" si="434"/>
        <v>0</v>
      </c>
      <c r="BD475" s="12"/>
      <c r="BE475" s="111">
        <f t="shared" si="435"/>
        <v>0</v>
      </c>
      <c r="BF475" s="12"/>
    </row>
    <row r="476" spans="1:58">
      <c r="A476">
        <f t="shared" si="388"/>
        <v>7</v>
      </c>
      <c r="B476" s="106">
        <v>0.328472222222222</v>
      </c>
      <c r="C476" s="6">
        <f t="shared" si="389"/>
        <v>7.8833333333333275</v>
      </c>
      <c r="D476" s="7">
        <f t="shared" si="436"/>
        <v>16</v>
      </c>
      <c r="E476" s="7">
        <f t="shared" si="437"/>
        <v>9</v>
      </c>
      <c r="F476" s="7">
        <f t="shared" si="438"/>
        <v>2022</v>
      </c>
      <c r="G476" s="12"/>
      <c r="H476" s="101">
        <f t="shared" si="390"/>
        <v>35.794556241036851</v>
      </c>
      <c r="I476" s="102">
        <f t="shared" si="391"/>
        <v>35.817914962629786</v>
      </c>
      <c r="J476" s="101">
        <f t="shared" si="392"/>
        <v>65.193287316069657</v>
      </c>
      <c r="K476" s="101">
        <f t="shared" si="393"/>
        <v>260.74068550526704</v>
      </c>
      <c r="L476" s="11">
        <f t="shared" si="394"/>
        <v>2459838.8284722222</v>
      </c>
      <c r="M476" s="108">
        <f t="shared" si="395"/>
        <v>0.22707264811012187</v>
      </c>
      <c r="N476" s="11">
        <f t="shared" si="396"/>
        <v>123.23416180489585</v>
      </c>
      <c r="O476" s="5">
        <f t="shared" si="397"/>
        <v>0.16968908060277954</v>
      </c>
      <c r="P476" s="11">
        <f t="shared" si="398"/>
        <v>17313.857746450103</v>
      </c>
      <c r="Q476" s="6">
        <f t="shared" si="399"/>
        <v>2.3347873476942906</v>
      </c>
      <c r="R476" s="13">
        <f t="shared" si="400"/>
        <v>4.3969640697227046</v>
      </c>
      <c r="S476" s="13">
        <f t="shared" si="401"/>
        <v>4.2905771440728797</v>
      </c>
      <c r="T476" s="13">
        <f t="shared" si="402"/>
        <v>0.26585784278663754</v>
      </c>
      <c r="U476" s="13">
        <f t="shared" si="403"/>
        <v>0.34831707468602358</v>
      </c>
      <c r="V476" s="13">
        <f t="shared" si="404"/>
        <v>-8.315296445359122</v>
      </c>
      <c r="W476" s="8">
        <f t="shared" si="405"/>
        <v>394.97574303108365</v>
      </c>
      <c r="X476" s="13">
        <f t="shared" si="406"/>
        <v>1.1501278891148303</v>
      </c>
      <c r="Y476" s="11">
        <f t="shared" si="407"/>
        <v>65.897473946570116</v>
      </c>
      <c r="Z476" s="13">
        <f t="shared" si="408"/>
        <v>3.2560843134529498E-2</v>
      </c>
      <c r="AA476" s="13">
        <f t="shared" si="409"/>
        <v>0.40815424504954328</v>
      </c>
      <c r="AB476" s="13">
        <f t="shared" si="410"/>
        <v>0.91233232890769389</v>
      </c>
      <c r="AC476" s="13">
        <f t="shared" si="411"/>
        <v>3.2555089892379485E-2</v>
      </c>
      <c r="AD476" s="13">
        <f t="shared" si="412"/>
        <v>0.82411905596411339</v>
      </c>
      <c r="AE476" s="13">
        <f t="shared" si="413"/>
        <v>0.39273132526557658</v>
      </c>
      <c r="AF476" s="13">
        <f t="shared" si="414"/>
        <v>0.91965325321837676</v>
      </c>
      <c r="AG476" s="11">
        <f t="shared" si="415"/>
        <v>23.124557545275962</v>
      </c>
      <c r="AH476" s="13">
        <f t="shared" si="416"/>
        <v>4.2435045299372627</v>
      </c>
      <c r="AI476" s="11">
        <f t="shared" si="417"/>
        <v>59.581593855836907</v>
      </c>
      <c r="AJ476" s="6">
        <f t="shared" si="418"/>
        <v>0.91858031741170632</v>
      </c>
      <c r="AK476" s="13">
        <f t="shared" si="419"/>
        <v>36.531104467487452</v>
      </c>
      <c r="AL476" s="6">
        <f t="shared" si="420"/>
        <v>0.73654822645059881</v>
      </c>
      <c r="AM476" s="6">
        <f t="shared" si="421"/>
        <v>35.794556241036851</v>
      </c>
      <c r="AN476" s="11">
        <f t="shared" si="422"/>
        <v>175.25661113322531</v>
      </c>
      <c r="AO476" s="6">
        <f t="shared" si="423"/>
        <v>173.44945766240886</v>
      </c>
      <c r="AP476" s="6">
        <f t="shared" si="424"/>
        <v>107.5423780272364</v>
      </c>
      <c r="AQ476" s="8">
        <f t="shared" si="425"/>
        <v>72.310062495711293</v>
      </c>
      <c r="AR476" s="109">
        <f t="shared" si="426"/>
        <v>0.86235106246159821</v>
      </c>
      <c r="AS476" s="109">
        <f t="shared" si="427"/>
        <v>0.14058670215346852</v>
      </c>
      <c r="AT476" s="109">
        <f t="shared" si="428"/>
        <v>80.740685505267038</v>
      </c>
      <c r="AU476" s="10">
        <f t="shared" si="429"/>
        <v>397805.87769472494</v>
      </c>
      <c r="AV476" s="8">
        <f t="shared" si="430"/>
        <v>30.038026927188071</v>
      </c>
      <c r="AW476" s="12"/>
      <c r="AX476" s="110">
        <f t="shared" si="431"/>
        <v>260.7</v>
      </c>
      <c r="AY476" s="111">
        <f t="shared" si="432"/>
        <v>0</v>
      </c>
      <c r="AZ476" s="12"/>
      <c r="BA476" s="14">
        <f t="shared" si="439"/>
        <v>35.799999999999997</v>
      </c>
      <c r="BB476" s="112">
        <f t="shared" si="433"/>
        <v>0</v>
      </c>
      <c r="BC476" s="112">
        <f t="shared" si="434"/>
        <v>0</v>
      </c>
      <c r="BD476" s="12"/>
      <c r="BE476" s="111">
        <f t="shared" si="435"/>
        <v>0</v>
      </c>
      <c r="BF476" s="12"/>
    </row>
    <row r="477" spans="1:58">
      <c r="A477">
        <f t="shared" si="388"/>
        <v>7</v>
      </c>
      <c r="B477" s="106">
        <v>0.329166666666667</v>
      </c>
      <c r="C477" s="6">
        <f t="shared" si="389"/>
        <v>7.9000000000000075</v>
      </c>
      <c r="D477" s="7">
        <f t="shared" si="436"/>
        <v>16</v>
      </c>
      <c r="E477" s="7">
        <f t="shared" si="437"/>
        <v>9</v>
      </c>
      <c r="F477" s="7">
        <f t="shared" si="438"/>
        <v>2022</v>
      </c>
      <c r="G477" s="12"/>
      <c r="H477" s="101">
        <f t="shared" si="390"/>
        <v>35.649209543813249</v>
      </c>
      <c r="I477" s="102">
        <f t="shared" si="391"/>
        <v>35.672692471863307</v>
      </c>
      <c r="J477" s="101">
        <f t="shared" si="392"/>
        <v>65.186821187112514</v>
      </c>
      <c r="K477" s="101">
        <f t="shared" si="393"/>
        <v>260.95136337137751</v>
      </c>
      <c r="L477" s="11">
        <f t="shared" si="394"/>
        <v>2459838.8291666666</v>
      </c>
      <c r="M477" s="108">
        <f t="shared" si="395"/>
        <v>0.22707266712297344</v>
      </c>
      <c r="N477" s="11">
        <f t="shared" si="396"/>
        <v>123.48484626738355</v>
      </c>
      <c r="O477" s="5">
        <f t="shared" si="397"/>
        <v>0.16971449803276073</v>
      </c>
      <c r="P477" s="11">
        <f t="shared" si="398"/>
        <v>17311.364871365258</v>
      </c>
      <c r="Q477" s="6">
        <f t="shared" si="399"/>
        <v>2.3349456998681513</v>
      </c>
      <c r="R477" s="13">
        <f t="shared" si="400"/>
        <v>4.3969760155344026</v>
      </c>
      <c r="S477" s="13">
        <f t="shared" si="401"/>
        <v>4.2907249001128696</v>
      </c>
      <c r="T477" s="13">
        <f t="shared" si="402"/>
        <v>0.26601818702669017</v>
      </c>
      <c r="U477" s="13">
        <f t="shared" si="403"/>
        <v>0.3484658754726262</v>
      </c>
      <c r="V477" s="13">
        <f t="shared" si="404"/>
        <v>-8.3154316131990491</v>
      </c>
      <c r="W477" s="8">
        <f t="shared" si="405"/>
        <v>394.93715510413693</v>
      </c>
      <c r="X477" s="13">
        <f t="shared" si="406"/>
        <v>1.1502755057379699</v>
      </c>
      <c r="Y477" s="11">
        <f t="shared" si="407"/>
        <v>65.905931756061975</v>
      </c>
      <c r="Z477" s="13">
        <f t="shared" si="408"/>
        <v>3.2573213849693083E-2</v>
      </c>
      <c r="AA477" s="13">
        <f t="shared" si="409"/>
        <v>0.40801940074549958</v>
      </c>
      <c r="AB477" s="13">
        <f t="shared" si="410"/>
        <v>0.91239220160637269</v>
      </c>
      <c r="AC477" s="13">
        <f t="shared" si="411"/>
        <v>3.2567454047862376E-2</v>
      </c>
      <c r="AD477" s="13">
        <f t="shared" si="412"/>
        <v>0.82416907172078768</v>
      </c>
      <c r="AE477" s="13">
        <f t="shared" si="413"/>
        <v>0.39276648257479746</v>
      </c>
      <c r="AF477" s="13">
        <f t="shared" si="414"/>
        <v>0.91963823874707462</v>
      </c>
      <c r="AG477" s="11">
        <f t="shared" si="415"/>
        <v>23.126747916346506</v>
      </c>
      <c r="AH477" s="13">
        <f t="shared" si="416"/>
        <v>4.2440986228428077</v>
      </c>
      <c r="AI477" s="11">
        <f t="shared" si="417"/>
        <v>59.823366924741428</v>
      </c>
      <c r="AJ477" s="6">
        <f t="shared" si="418"/>
        <v>0.91857407760890575</v>
      </c>
      <c r="AK477" s="13">
        <f t="shared" si="419"/>
        <v>36.387121675456449</v>
      </c>
      <c r="AL477" s="6">
        <f t="shared" si="420"/>
        <v>0.73791213164319858</v>
      </c>
      <c r="AM477" s="6">
        <f t="shared" si="421"/>
        <v>35.649209543813249</v>
      </c>
      <c r="AN477" s="11">
        <f t="shared" si="422"/>
        <v>175.25729561051958</v>
      </c>
      <c r="AO477" s="6">
        <f t="shared" si="423"/>
        <v>173.45013467192612</v>
      </c>
      <c r="AP477" s="6">
        <f t="shared" si="424"/>
        <v>107.53459446757898</v>
      </c>
      <c r="AQ477" s="8">
        <f t="shared" si="425"/>
        <v>72.317839720470516</v>
      </c>
      <c r="AR477" s="109">
        <f t="shared" si="426"/>
        <v>0.8644798765832622</v>
      </c>
      <c r="AS477" s="109">
        <f t="shared" si="427"/>
        <v>0.13767250178836243</v>
      </c>
      <c r="AT477" s="109">
        <f t="shared" si="428"/>
        <v>80.951363371377511</v>
      </c>
      <c r="AU477" s="10">
        <f t="shared" si="429"/>
        <v>397808.63191401563</v>
      </c>
      <c r="AV477" s="8">
        <f t="shared" si="430"/>
        <v>30.037818970155968</v>
      </c>
      <c r="AW477" s="12"/>
      <c r="AX477" s="110">
        <f t="shared" si="431"/>
        <v>261</v>
      </c>
      <c r="AY477" s="111">
        <f t="shared" si="432"/>
        <v>0</v>
      </c>
      <c r="AZ477" s="12"/>
      <c r="BA477" s="14">
        <f t="shared" si="439"/>
        <v>35.700000000000003</v>
      </c>
      <c r="BB477" s="112">
        <f t="shared" si="433"/>
        <v>0</v>
      </c>
      <c r="BC477" s="112">
        <f t="shared" si="434"/>
        <v>0</v>
      </c>
      <c r="BD477" s="12"/>
      <c r="BE477" s="111">
        <f t="shared" si="435"/>
        <v>0</v>
      </c>
      <c r="BF477" s="12"/>
    </row>
    <row r="478" spans="1:58">
      <c r="A478">
        <f t="shared" si="388"/>
        <v>7</v>
      </c>
      <c r="B478" s="106">
        <v>0.32986111111111099</v>
      </c>
      <c r="C478" s="6">
        <f t="shared" si="389"/>
        <v>7.9166666666666643</v>
      </c>
      <c r="D478" s="7">
        <f t="shared" si="436"/>
        <v>16</v>
      </c>
      <c r="E478" s="7">
        <f t="shared" si="437"/>
        <v>9</v>
      </c>
      <c r="F478" s="7">
        <f t="shared" si="438"/>
        <v>2022</v>
      </c>
      <c r="G478" s="12"/>
      <c r="H478" s="101">
        <f t="shared" si="390"/>
        <v>35.503780445525493</v>
      </c>
      <c r="I478" s="102">
        <f t="shared" si="391"/>
        <v>35.527388513729818</v>
      </c>
      <c r="J478" s="101">
        <f t="shared" si="392"/>
        <v>65.180354875165008</v>
      </c>
      <c r="K478" s="101">
        <f t="shared" si="393"/>
        <v>261.1615541540412</v>
      </c>
      <c r="L478" s="11">
        <f t="shared" si="394"/>
        <v>2459838.829861111</v>
      </c>
      <c r="M478" s="108">
        <f t="shared" si="395"/>
        <v>0.22707268613582499</v>
      </c>
      <c r="N478" s="11">
        <f t="shared" si="396"/>
        <v>123.73553072987124</v>
      </c>
      <c r="O478" s="5">
        <f t="shared" si="397"/>
        <v>0.16973991546268508</v>
      </c>
      <c r="P478" s="11">
        <f t="shared" si="398"/>
        <v>17308.871582973479</v>
      </c>
      <c r="Q478" s="6">
        <f t="shared" si="399"/>
        <v>2.3351040520420123</v>
      </c>
      <c r="R478" s="13">
        <f t="shared" si="400"/>
        <v>4.3969879613461007</v>
      </c>
      <c r="S478" s="13">
        <f t="shared" si="401"/>
        <v>4.2908726561528585</v>
      </c>
      <c r="T478" s="13">
        <f t="shared" si="402"/>
        <v>0.26617853126674279</v>
      </c>
      <c r="U478" s="13">
        <f t="shared" si="403"/>
        <v>0.34861467415160968</v>
      </c>
      <c r="V478" s="13">
        <f t="shared" si="404"/>
        <v>-8.3155667810389744</v>
      </c>
      <c r="W478" s="8">
        <f t="shared" si="405"/>
        <v>394.8985619402053</v>
      </c>
      <c r="X478" s="13">
        <f t="shared" si="406"/>
        <v>1.1504231203569841</v>
      </c>
      <c r="Y478" s="11">
        <f t="shared" si="407"/>
        <v>65.914389450725935</v>
      </c>
      <c r="Z478" s="13">
        <f t="shared" si="408"/>
        <v>3.2585583682781853E-2</v>
      </c>
      <c r="AA478" s="13">
        <f t="shared" si="409"/>
        <v>0.40788454943697738</v>
      </c>
      <c r="AB478" s="13">
        <f t="shared" si="410"/>
        <v>0.9124520534440157</v>
      </c>
      <c r="AC478" s="13">
        <f t="shared" si="411"/>
        <v>3.2579817316754758E-2</v>
      </c>
      <c r="AD478" s="13">
        <f t="shared" si="412"/>
        <v>0.82421906869003347</v>
      </c>
      <c r="AE478" s="13">
        <f t="shared" si="413"/>
        <v>0.39280163077350883</v>
      </c>
      <c r="AF478" s="13">
        <f t="shared" si="414"/>
        <v>0.91962322657796769</v>
      </c>
      <c r="AG478" s="11">
        <f t="shared" si="415"/>
        <v>23.128937755563353</v>
      </c>
      <c r="AH478" s="13">
        <f t="shared" si="416"/>
        <v>4.2446927265973953</v>
      </c>
      <c r="AI478" s="11">
        <f t="shared" si="417"/>
        <v>60.065139830910312</v>
      </c>
      <c r="AJ478" s="6">
        <f t="shared" si="418"/>
        <v>0.91856783903147665</v>
      </c>
      <c r="AK478" s="13">
        <f t="shared" si="419"/>
        <v>36.243052620941832</v>
      </c>
      <c r="AL478" s="6">
        <f t="shared" si="420"/>
        <v>0.73927217541633672</v>
      </c>
      <c r="AM478" s="6">
        <f t="shared" si="421"/>
        <v>35.503780445525493</v>
      </c>
      <c r="AN478" s="11">
        <f t="shared" si="422"/>
        <v>175.25798008781567</v>
      </c>
      <c r="AO478" s="6">
        <f t="shared" si="423"/>
        <v>173.45081168169787</v>
      </c>
      <c r="AP478" s="6">
        <f t="shared" si="424"/>
        <v>107.52681102719255</v>
      </c>
      <c r="AQ478" s="8">
        <f t="shared" si="425"/>
        <v>72.325616828780213</v>
      </c>
      <c r="AR478" s="109">
        <f t="shared" si="426"/>
        <v>0.86659329623243986</v>
      </c>
      <c r="AS478" s="109">
        <f t="shared" si="427"/>
        <v>0.13475121772607834</v>
      </c>
      <c r="AT478" s="109">
        <f t="shared" si="428"/>
        <v>81.161554154041198</v>
      </c>
      <c r="AU478" s="10">
        <f t="shared" si="429"/>
        <v>397811.38565787225</v>
      </c>
      <c r="AV478" s="8">
        <f t="shared" si="430"/>
        <v>30.037611051900058</v>
      </c>
      <c r="AW478" s="12"/>
      <c r="AX478" s="110">
        <f t="shared" si="431"/>
        <v>261.2</v>
      </c>
      <c r="AY478" s="111">
        <f t="shared" si="432"/>
        <v>0</v>
      </c>
      <c r="AZ478" s="12"/>
      <c r="BA478" s="14">
        <f t="shared" si="439"/>
        <v>35.5</v>
      </c>
      <c r="BB478" s="112">
        <f t="shared" si="433"/>
        <v>0</v>
      </c>
      <c r="BC478" s="112">
        <f t="shared" si="434"/>
        <v>0</v>
      </c>
      <c r="BD478" s="12"/>
      <c r="BE478" s="111">
        <f t="shared" si="435"/>
        <v>0</v>
      </c>
      <c r="BF478" s="12"/>
    </row>
    <row r="479" spans="1:58">
      <c r="A479">
        <f t="shared" si="388"/>
        <v>7</v>
      </c>
      <c r="B479" s="106">
        <v>0.33055555555555599</v>
      </c>
      <c r="C479" s="6">
        <f t="shared" si="389"/>
        <v>7.9333333333333442</v>
      </c>
      <c r="D479" s="7">
        <f t="shared" si="436"/>
        <v>16</v>
      </c>
      <c r="E479" s="7">
        <f t="shared" si="437"/>
        <v>9</v>
      </c>
      <c r="F479" s="7">
        <f t="shared" si="438"/>
        <v>2022</v>
      </c>
      <c r="G479" s="12"/>
      <c r="H479" s="101">
        <f t="shared" si="390"/>
        <v>35.358271157065474</v>
      </c>
      <c r="I479" s="102">
        <f t="shared" si="391"/>
        <v>35.382005309255263</v>
      </c>
      <c r="J479" s="101">
        <f t="shared" si="392"/>
        <v>65.173888380315233</v>
      </c>
      <c r="K479" s="101">
        <f t="shared" si="393"/>
        <v>261.37126294119065</v>
      </c>
      <c r="L479" s="11">
        <f t="shared" si="394"/>
        <v>2459838.8305555554</v>
      </c>
      <c r="M479" s="108">
        <f t="shared" si="395"/>
        <v>0.22707270514867653</v>
      </c>
      <c r="N479" s="11">
        <f t="shared" si="396"/>
        <v>123.98621519189328</v>
      </c>
      <c r="O479" s="5">
        <f t="shared" si="397"/>
        <v>0.16976533289260942</v>
      </c>
      <c r="P479" s="11">
        <f t="shared" si="398"/>
        <v>17306.377881388089</v>
      </c>
      <c r="Q479" s="6">
        <f t="shared" si="399"/>
        <v>2.3352624042155159</v>
      </c>
      <c r="R479" s="13">
        <f t="shared" si="400"/>
        <v>4.3969999071577766</v>
      </c>
      <c r="S479" s="13">
        <f t="shared" si="401"/>
        <v>4.2910204121924904</v>
      </c>
      <c r="T479" s="13">
        <f t="shared" si="402"/>
        <v>0.26633887550643826</v>
      </c>
      <c r="U479" s="13">
        <f t="shared" si="403"/>
        <v>0.34876347072310832</v>
      </c>
      <c r="V479" s="13">
        <f t="shared" si="404"/>
        <v>-8.3157019488785426</v>
      </c>
      <c r="W479" s="8">
        <f t="shared" si="405"/>
        <v>394.85996354032869</v>
      </c>
      <c r="X479" s="13">
        <f t="shared" si="406"/>
        <v>1.150570732972779</v>
      </c>
      <c r="Y479" s="11">
        <f t="shared" si="407"/>
        <v>65.922847030613866</v>
      </c>
      <c r="Z479" s="13">
        <f t="shared" si="408"/>
        <v>3.2597952633562993E-2</v>
      </c>
      <c r="AA479" s="13">
        <f t="shared" si="409"/>
        <v>0.40774969112652226</v>
      </c>
      <c r="AB479" s="13">
        <f t="shared" si="410"/>
        <v>0.91251188442052922</v>
      </c>
      <c r="AC479" s="13">
        <f t="shared" si="411"/>
        <v>3.2592179698823123E-2</v>
      </c>
      <c r="AD479" s="13">
        <f t="shared" si="412"/>
        <v>0.82426904687185765</v>
      </c>
      <c r="AE479" s="13">
        <f t="shared" si="413"/>
        <v>0.39283676986145921</v>
      </c>
      <c r="AF479" s="13">
        <f t="shared" si="414"/>
        <v>0.91960821671232096</v>
      </c>
      <c r="AG479" s="11">
        <f t="shared" si="415"/>
        <v>23.131127062887991</v>
      </c>
      <c r="AH479" s="13">
        <f t="shared" si="416"/>
        <v>4.2452868412019988</v>
      </c>
      <c r="AI479" s="11">
        <f t="shared" si="417"/>
        <v>60.306912573863301</v>
      </c>
      <c r="AJ479" s="6">
        <f t="shared" si="418"/>
        <v>0.9185616016795527</v>
      </c>
      <c r="AK479" s="13">
        <f t="shared" si="419"/>
        <v>36.098899477409674</v>
      </c>
      <c r="AL479" s="6">
        <f t="shared" si="420"/>
        <v>0.74062832034420178</v>
      </c>
      <c r="AM479" s="6">
        <f t="shared" si="421"/>
        <v>35.358271157065474</v>
      </c>
      <c r="AN479" s="11">
        <f t="shared" si="422"/>
        <v>175.25866456510994</v>
      </c>
      <c r="AO479" s="6">
        <f t="shared" si="423"/>
        <v>173.45148869172047</v>
      </c>
      <c r="AP479" s="6">
        <f t="shared" si="424"/>
        <v>107.51902770602464</v>
      </c>
      <c r="AQ479" s="8">
        <f t="shared" si="425"/>
        <v>72.333393820692791</v>
      </c>
      <c r="AR479" s="109">
        <f t="shared" si="426"/>
        <v>0.86869128380429128</v>
      </c>
      <c r="AS479" s="109">
        <f t="shared" si="427"/>
        <v>0.13182290151342868</v>
      </c>
      <c r="AT479" s="109">
        <f t="shared" si="428"/>
        <v>81.371262941190651</v>
      </c>
      <c r="AU479" s="10">
        <f t="shared" si="429"/>
        <v>397814.13892620651</v>
      </c>
      <c r="AV479" s="8">
        <f t="shared" si="430"/>
        <v>30.037403172425446</v>
      </c>
      <c r="AW479" s="12"/>
      <c r="AX479" s="110">
        <f t="shared" si="431"/>
        <v>261.39999999999998</v>
      </c>
      <c r="AY479" s="111">
        <f t="shared" si="432"/>
        <v>0</v>
      </c>
      <c r="AZ479" s="12"/>
      <c r="BA479" s="14">
        <f t="shared" si="439"/>
        <v>35.4</v>
      </c>
      <c r="BB479" s="112">
        <f t="shared" si="433"/>
        <v>0</v>
      </c>
      <c r="BC479" s="112">
        <f t="shared" si="434"/>
        <v>0</v>
      </c>
      <c r="BD479" s="12"/>
      <c r="BE479" s="111">
        <f t="shared" si="435"/>
        <v>0</v>
      </c>
      <c r="BF479" s="12"/>
    </row>
    <row r="480" spans="1:58">
      <c r="A480">
        <f t="shared" si="388"/>
        <v>7</v>
      </c>
      <c r="B480" s="106">
        <v>0.33124999999999999</v>
      </c>
      <c r="C480" s="6">
        <f t="shared" si="389"/>
        <v>7.9499999999999993</v>
      </c>
      <c r="D480" s="7">
        <f t="shared" si="436"/>
        <v>16</v>
      </c>
      <c r="E480" s="7">
        <f t="shared" si="437"/>
        <v>9</v>
      </c>
      <c r="F480" s="7">
        <f t="shared" si="438"/>
        <v>2022</v>
      </c>
      <c r="G480" s="12"/>
      <c r="H480" s="101">
        <f t="shared" si="390"/>
        <v>35.212683873607006</v>
      </c>
      <c r="I480" s="102">
        <f t="shared" si="391"/>
        <v>35.236545063913212</v>
      </c>
      <c r="J480" s="101">
        <f t="shared" si="392"/>
        <v>65.167421702661215</v>
      </c>
      <c r="K480" s="101">
        <f t="shared" si="393"/>
        <v>261.58049478863722</v>
      </c>
      <c r="L480" s="11">
        <f t="shared" si="394"/>
        <v>2459838.8312499998</v>
      </c>
      <c r="M480" s="108">
        <f t="shared" si="395"/>
        <v>0.2270727241615281</v>
      </c>
      <c r="N480" s="11">
        <f t="shared" si="396"/>
        <v>124.23689965438098</v>
      </c>
      <c r="O480" s="5">
        <f t="shared" si="397"/>
        <v>0.16979075032259061</v>
      </c>
      <c r="P480" s="11">
        <f t="shared" si="398"/>
        <v>17303.883766705585</v>
      </c>
      <c r="Q480" s="6">
        <f t="shared" si="399"/>
        <v>2.3354207563893765</v>
      </c>
      <c r="R480" s="13">
        <f t="shared" si="400"/>
        <v>4.3970118529694746</v>
      </c>
      <c r="S480" s="13">
        <f t="shared" si="401"/>
        <v>4.2911681682324803</v>
      </c>
      <c r="T480" s="13">
        <f t="shared" si="402"/>
        <v>0.26649921974684804</v>
      </c>
      <c r="U480" s="13">
        <f t="shared" si="403"/>
        <v>0.34891226518860818</v>
      </c>
      <c r="V480" s="13">
        <f t="shared" si="404"/>
        <v>-8.3158371167181127</v>
      </c>
      <c r="W480" s="8">
        <f t="shared" si="405"/>
        <v>394.82135990534869</v>
      </c>
      <c r="X480" s="13">
        <f t="shared" si="406"/>
        <v>1.1507183435861796</v>
      </c>
      <c r="Y480" s="11">
        <f t="shared" si="407"/>
        <v>65.931304495773063</v>
      </c>
      <c r="Z480" s="13">
        <f t="shared" si="408"/>
        <v>3.2610320701916856E-2</v>
      </c>
      <c r="AA480" s="13">
        <f t="shared" si="409"/>
        <v>0.40761482581675157</v>
      </c>
      <c r="AB480" s="13">
        <f t="shared" si="410"/>
        <v>0.91257169453578357</v>
      </c>
      <c r="AC480" s="13">
        <f t="shared" si="411"/>
        <v>3.2604541193947068E-2</v>
      </c>
      <c r="AD480" s="13">
        <f t="shared" si="412"/>
        <v>0.82431900626618904</v>
      </c>
      <c r="AE480" s="13">
        <f t="shared" si="413"/>
        <v>0.39287189983848658</v>
      </c>
      <c r="AF480" s="13">
        <f t="shared" si="414"/>
        <v>0.91959320915136067</v>
      </c>
      <c r="AG480" s="11">
        <f t="shared" si="415"/>
        <v>23.13331583828748</v>
      </c>
      <c r="AH480" s="13">
        <f t="shared" si="416"/>
        <v>4.2458809666571851</v>
      </c>
      <c r="AI480" s="11">
        <f t="shared" si="417"/>
        <v>60.548685154523199</v>
      </c>
      <c r="AJ480" s="6">
        <f t="shared" si="418"/>
        <v>0.91855536555322426</v>
      </c>
      <c r="AK480" s="13">
        <f t="shared" si="419"/>
        <v>35.954664403029355</v>
      </c>
      <c r="AL480" s="6">
        <f t="shared" si="420"/>
        <v>0.74198052942235282</v>
      </c>
      <c r="AM480" s="6">
        <f t="shared" si="421"/>
        <v>35.212683873607006</v>
      </c>
      <c r="AN480" s="11">
        <f t="shared" si="422"/>
        <v>175.25934904240603</v>
      </c>
      <c r="AO480" s="6">
        <f t="shared" si="423"/>
        <v>173.45216570199753</v>
      </c>
      <c r="AP480" s="6">
        <f t="shared" si="424"/>
        <v>107.51124450403468</v>
      </c>
      <c r="AQ480" s="8">
        <f t="shared" si="425"/>
        <v>72.341170696248795</v>
      </c>
      <c r="AR480" s="109">
        <f t="shared" si="426"/>
        <v>0.87077380198105081</v>
      </c>
      <c r="AS480" s="109">
        <f t="shared" si="427"/>
        <v>0.12888760480546169</v>
      </c>
      <c r="AT480" s="109">
        <f t="shared" si="428"/>
        <v>81.580494788637225</v>
      </c>
      <c r="AU480" s="10">
        <f t="shared" si="429"/>
        <v>397816.89171894907</v>
      </c>
      <c r="AV480" s="8">
        <f t="shared" si="430"/>
        <v>30.037195331735813</v>
      </c>
      <c r="AW480" s="12"/>
      <c r="AX480" s="110">
        <f t="shared" si="431"/>
        <v>261.60000000000002</v>
      </c>
      <c r="AY480" s="111">
        <f t="shared" si="432"/>
        <v>0</v>
      </c>
      <c r="AZ480" s="12"/>
      <c r="BA480" s="14">
        <f t="shared" si="439"/>
        <v>35.200000000000003</v>
      </c>
      <c r="BB480" s="112">
        <f t="shared" si="433"/>
        <v>0</v>
      </c>
      <c r="BC480" s="112">
        <f t="shared" si="434"/>
        <v>0</v>
      </c>
      <c r="BD480" s="12"/>
      <c r="BE480" s="111">
        <f t="shared" si="435"/>
        <v>0</v>
      </c>
      <c r="BF480" s="12"/>
    </row>
    <row r="481" spans="1:58">
      <c r="A481">
        <f t="shared" si="388"/>
        <v>7</v>
      </c>
      <c r="B481" s="106">
        <v>0.33194444444444399</v>
      </c>
      <c r="C481" s="6">
        <f t="shared" si="389"/>
        <v>7.9666666666666561</v>
      </c>
      <c r="D481" s="7">
        <f t="shared" si="436"/>
        <v>16</v>
      </c>
      <c r="E481" s="7">
        <f t="shared" si="437"/>
        <v>9</v>
      </c>
      <c r="F481" s="7">
        <f t="shared" si="438"/>
        <v>2022</v>
      </c>
      <c r="G481" s="12"/>
      <c r="H481" s="101">
        <f t="shared" si="390"/>
        <v>35.0670207764487</v>
      </c>
      <c r="I481" s="102">
        <f t="shared" si="391"/>
        <v>35.091009969469262</v>
      </c>
      <c r="J481" s="101">
        <f t="shared" si="392"/>
        <v>65.16095484234026</v>
      </c>
      <c r="K481" s="101">
        <f t="shared" si="393"/>
        <v>261.78925471786164</v>
      </c>
      <c r="L481" s="11">
        <f t="shared" si="394"/>
        <v>2459838.8319444442</v>
      </c>
      <c r="M481" s="108">
        <f t="shared" si="395"/>
        <v>0.22707274317437964</v>
      </c>
      <c r="N481" s="11">
        <f t="shared" si="396"/>
        <v>124.48758411686867</v>
      </c>
      <c r="O481" s="5">
        <f t="shared" si="397"/>
        <v>0.16981616775251496</v>
      </c>
      <c r="P481" s="11">
        <f t="shared" si="398"/>
        <v>17301.389239047177</v>
      </c>
      <c r="Q481" s="6">
        <f t="shared" si="399"/>
        <v>2.3355791085628805</v>
      </c>
      <c r="R481" s="13">
        <f t="shared" si="400"/>
        <v>4.3970237987811727</v>
      </c>
      <c r="S481" s="13">
        <f t="shared" si="401"/>
        <v>4.2913159242724692</v>
      </c>
      <c r="T481" s="13">
        <f t="shared" si="402"/>
        <v>0.26665956398654356</v>
      </c>
      <c r="U481" s="13">
        <f t="shared" si="403"/>
        <v>0.34906105754720684</v>
      </c>
      <c r="V481" s="13">
        <f t="shared" si="404"/>
        <v>-8.315972284558395</v>
      </c>
      <c r="W481" s="8">
        <f t="shared" si="405"/>
        <v>394.78275103596366</v>
      </c>
      <c r="X481" s="13">
        <f t="shared" si="406"/>
        <v>1.1508659521970594</v>
      </c>
      <c r="Y481" s="11">
        <f t="shared" si="407"/>
        <v>65.939761846196262</v>
      </c>
      <c r="Z481" s="13">
        <f t="shared" si="408"/>
        <v>3.2622687887521568E-2</v>
      </c>
      <c r="AA481" s="13">
        <f t="shared" si="409"/>
        <v>0.40747995351115368</v>
      </c>
      <c r="AB481" s="13">
        <f t="shared" si="410"/>
        <v>0.91263148378926717</v>
      </c>
      <c r="AC481" s="13">
        <f t="shared" si="411"/>
        <v>3.2616901801804057E-2</v>
      </c>
      <c r="AD481" s="13">
        <f t="shared" si="412"/>
        <v>0.82436894687268669</v>
      </c>
      <c r="AE481" s="13">
        <f t="shared" si="413"/>
        <v>0.3929070207040915</v>
      </c>
      <c r="AF481" s="13">
        <f t="shared" si="414"/>
        <v>0.91957820389645739</v>
      </c>
      <c r="AG481" s="11">
        <f t="shared" si="415"/>
        <v>23.135504081707847</v>
      </c>
      <c r="AH481" s="13">
        <f t="shared" si="416"/>
        <v>4.2464751029597734</v>
      </c>
      <c r="AI481" s="11">
        <f t="shared" si="417"/>
        <v>60.790457572472071</v>
      </c>
      <c r="AJ481" s="6">
        <f t="shared" si="418"/>
        <v>0.9185491306526361</v>
      </c>
      <c r="AK481" s="13">
        <f t="shared" si="419"/>
        <v>35.810349542498791</v>
      </c>
      <c r="AL481" s="6">
        <f t="shared" si="420"/>
        <v>0.74332876605008857</v>
      </c>
      <c r="AM481" s="6">
        <f t="shared" si="421"/>
        <v>35.0670207764487</v>
      </c>
      <c r="AN481" s="11">
        <f t="shared" si="422"/>
        <v>175.2600335197003</v>
      </c>
      <c r="AO481" s="6">
        <f t="shared" si="423"/>
        <v>173.45284271252541</v>
      </c>
      <c r="AP481" s="6">
        <f t="shared" si="424"/>
        <v>107.50346142122943</v>
      </c>
      <c r="AQ481" s="8">
        <f t="shared" si="425"/>
        <v>72.348947455441447</v>
      </c>
      <c r="AR481" s="109">
        <f t="shared" si="426"/>
        <v>0.87284081370887201</v>
      </c>
      <c r="AS481" s="109">
        <f t="shared" si="427"/>
        <v>0.12594537939779132</v>
      </c>
      <c r="AT481" s="109">
        <f t="shared" si="428"/>
        <v>81.789254717861638</v>
      </c>
      <c r="AU481" s="10">
        <f t="shared" si="429"/>
        <v>397819.64403600688</v>
      </c>
      <c r="AV481" s="8">
        <f t="shared" si="430"/>
        <v>30.03698752983664</v>
      </c>
      <c r="AW481" s="12"/>
      <c r="AX481" s="110">
        <f t="shared" si="431"/>
        <v>261.8</v>
      </c>
      <c r="AY481" s="111">
        <f t="shared" si="432"/>
        <v>0</v>
      </c>
      <c r="AZ481" s="12"/>
      <c r="BA481" s="14">
        <f t="shared" si="439"/>
        <v>35.1</v>
      </c>
      <c r="BB481" s="112">
        <f t="shared" si="433"/>
        <v>0</v>
      </c>
      <c r="BC481" s="112">
        <f t="shared" si="434"/>
        <v>0</v>
      </c>
      <c r="BD481" s="12"/>
      <c r="BE481" s="111">
        <f t="shared" si="435"/>
        <v>0</v>
      </c>
      <c r="BF481" s="12"/>
    </row>
    <row r="482" spans="1:58">
      <c r="A482">
        <f t="shared" si="388"/>
        <v>7</v>
      </c>
      <c r="B482" s="106">
        <v>0.33263888888888898</v>
      </c>
      <c r="C482" s="6">
        <f t="shared" si="389"/>
        <v>7.9833333333333361</v>
      </c>
      <c r="D482" s="7">
        <f t="shared" si="436"/>
        <v>16</v>
      </c>
      <c r="E482" s="7">
        <f t="shared" si="437"/>
        <v>9</v>
      </c>
      <c r="F482" s="7">
        <f t="shared" si="438"/>
        <v>2022</v>
      </c>
      <c r="G482" s="12"/>
      <c r="H482" s="101">
        <f t="shared" si="390"/>
        <v>34.921283934421794</v>
      </c>
      <c r="I482" s="102">
        <f t="shared" si="391"/>
        <v>34.945402105479609</v>
      </c>
      <c r="J482" s="101">
        <f t="shared" si="392"/>
        <v>65.154487795112587</v>
      </c>
      <c r="K482" s="101">
        <f t="shared" si="393"/>
        <v>261.99754785724991</v>
      </c>
      <c r="L482" s="11">
        <f t="shared" si="394"/>
        <v>2459838.8326388891</v>
      </c>
      <c r="M482" s="108">
        <f t="shared" si="395"/>
        <v>0.22707276218724395</v>
      </c>
      <c r="N482" s="11">
        <f t="shared" si="396"/>
        <v>124.7382687474601</v>
      </c>
      <c r="O482" s="5">
        <f t="shared" si="397"/>
        <v>0.16984158519949233</v>
      </c>
      <c r="P482" s="11">
        <f t="shared" si="398"/>
        <v>17298.89429683378</v>
      </c>
      <c r="Q482" s="6">
        <f t="shared" si="399"/>
        <v>2.3357374608428172</v>
      </c>
      <c r="R482" s="13">
        <f t="shared" si="400"/>
        <v>4.3970357446008848</v>
      </c>
      <c r="S482" s="13">
        <f t="shared" si="401"/>
        <v>4.2914636804113915</v>
      </c>
      <c r="T482" s="13">
        <f t="shared" si="402"/>
        <v>0.26681990833410063</v>
      </c>
      <c r="U482" s="13">
        <f t="shared" si="403"/>
        <v>0.34920984790013465</v>
      </c>
      <c r="V482" s="13">
        <f t="shared" si="404"/>
        <v>-8.3161074524886818</v>
      </c>
      <c r="W482" s="8">
        <f t="shared" si="405"/>
        <v>394.74413690765226</v>
      </c>
      <c r="X482" s="13">
        <f t="shared" si="406"/>
        <v>1.1510135589052675</v>
      </c>
      <c r="Y482" s="11">
        <f t="shared" si="407"/>
        <v>65.9482190876044</v>
      </c>
      <c r="Z482" s="13">
        <f t="shared" si="408"/>
        <v>3.2635054198549791E-2</v>
      </c>
      <c r="AA482" s="13">
        <f t="shared" si="409"/>
        <v>0.40734507412185711</v>
      </c>
      <c r="AB482" s="13">
        <f t="shared" si="410"/>
        <v>0.91269125222094072</v>
      </c>
      <c r="AC482" s="13">
        <f t="shared" si="411"/>
        <v>3.2629261530561587E-2</v>
      </c>
      <c r="AD482" s="13">
        <f t="shared" si="412"/>
        <v>0.82441886872476611</v>
      </c>
      <c r="AE482" s="13">
        <f t="shared" si="413"/>
        <v>0.39294213248166132</v>
      </c>
      <c r="AF482" s="13">
        <f t="shared" si="414"/>
        <v>0.91956320093877431</v>
      </c>
      <c r="AG482" s="11">
        <f t="shared" si="415"/>
        <v>23.13769179458345</v>
      </c>
      <c r="AH482" s="13">
        <f t="shared" si="416"/>
        <v>4.2470692505089245</v>
      </c>
      <c r="AI482" s="11">
        <f t="shared" si="417"/>
        <v>61.032229989826227</v>
      </c>
      <c r="AJ482" s="6">
        <f t="shared" si="418"/>
        <v>0.91854289697371094</v>
      </c>
      <c r="AK482" s="13">
        <f t="shared" si="419"/>
        <v>35.665956929359638</v>
      </c>
      <c r="AL482" s="6">
        <f t="shared" si="420"/>
        <v>0.74467299493784112</v>
      </c>
      <c r="AM482" s="6">
        <f t="shared" si="421"/>
        <v>34.921283934421794</v>
      </c>
      <c r="AN482" s="11">
        <f t="shared" si="422"/>
        <v>175.2607179974566</v>
      </c>
      <c r="AO482" s="6">
        <f t="shared" si="423"/>
        <v>173.45351972376298</v>
      </c>
      <c r="AP482" s="6">
        <f t="shared" si="424"/>
        <v>107.49567845234809</v>
      </c>
      <c r="AQ482" s="8">
        <f t="shared" si="425"/>
        <v>72.356724103527284</v>
      </c>
      <c r="AR482" s="109">
        <f t="shared" si="426"/>
        <v>0.87489228358414006</v>
      </c>
      <c r="AS482" s="109">
        <f t="shared" si="427"/>
        <v>0.1229962752242878</v>
      </c>
      <c r="AT482" s="109">
        <f t="shared" si="428"/>
        <v>81.997547857249913</v>
      </c>
      <c r="AU482" s="10">
        <f t="shared" si="429"/>
        <v>397822.3958791506</v>
      </c>
      <c r="AV482" s="8">
        <f t="shared" si="430"/>
        <v>30.036779766592698</v>
      </c>
      <c r="AW482" s="12"/>
      <c r="AX482" s="110">
        <f t="shared" si="431"/>
        <v>262</v>
      </c>
      <c r="AY482" s="111">
        <f t="shared" si="432"/>
        <v>0</v>
      </c>
      <c r="AZ482" s="12"/>
      <c r="BA482" s="14">
        <f t="shared" si="439"/>
        <v>34.9</v>
      </c>
      <c r="BB482" s="112">
        <f t="shared" si="433"/>
        <v>0</v>
      </c>
      <c r="BC482" s="112">
        <f t="shared" si="434"/>
        <v>0</v>
      </c>
      <c r="BD482" s="12"/>
      <c r="BE482" s="111">
        <f t="shared" si="435"/>
        <v>0</v>
      </c>
      <c r="BF482" s="12"/>
    </row>
    <row r="483" spans="1:58">
      <c r="A483">
        <f t="shared" si="388"/>
        <v>8</v>
      </c>
      <c r="B483" s="106">
        <v>0.33333333333333298</v>
      </c>
      <c r="C483" s="6">
        <f t="shared" si="389"/>
        <v>7.9999999999999911</v>
      </c>
      <c r="D483" s="7">
        <f t="shared" si="436"/>
        <v>16</v>
      </c>
      <c r="E483" s="7">
        <f t="shared" si="437"/>
        <v>9</v>
      </c>
      <c r="F483" s="7">
        <f t="shared" si="438"/>
        <v>2022</v>
      </c>
      <c r="G483" s="12"/>
      <c r="H483" s="101">
        <f t="shared" si="390"/>
        <v>34.775475695548991</v>
      </c>
      <c r="I483" s="102">
        <f t="shared" si="391"/>
        <v>34.799723830605934</v>
      </c>
      <c r="J483" s="101">
        <f t="shared" si="392"/>
        <v>65.148020569743053</v>
      </c>
      <c r="K483" s="101">
        <f t="shared" si="393"/>
        <v>262.20537888311031</v>
      </c>
      <c r="L483" s="11">
        <f t="shared" si="394"/>
        <v>2459838.8333333335</v>
      </c>
      <c r="M483" s="108">
        <f t="shared" si="395"/>
        <v>0.22707278120009552</v>
      </c>
      <c r="N483" s="11">
        <f t="shared" si="396"/>
        <v>124.98895320948213</v>
      </c>
      <c r="O483" s="5">
        <f t="shared" si="397"/>
        <v>0.16986700262947352</v>
      </c>
      <c r="P483" s="11">
        <f t="shared" si="398"/>
        <v>17296.398943523807</v>
      </c>
      <c r="Q483" s="6">
        <f t="shared" si="399"/>
        <v>2.3358958130166778</v>
      </c>
      <c r="R483" s="13">
        <f t="shared" si="400"/>
        <v>4.3970476904125828</v>
      </c>
      <c r="S483" s="13">
        <f t="shared" si="401"/>
        <v>4.2916114364513804</v>
      </c>
      <c r="T483" s="13">
        <f t="shared" si="402"/>
        <v>0.26698025257415331</v>
      </c>
      <c r="U483" s="13">
        <f t="shared" si="403"/>
        <v>0.34935863604800799</v>
      </c>
      <c r="V483" s="13">
        <f t="shared" si="404"/>
        <v>-8.3162426203286071</v>
      </c>
      <c r="W483" s="8">
        <f t="shared" si="405"/>
        <v>394.70551757284886</v>
      </c>
      <c r="X483" s="13">
        <f t="shared" si="406"/>
        <v>1.1511611635136327</v>
      </c>
      <c r="Y483" s="11">
        <f t="shared" si="407"/>
        <v>65.956676208700401</v>
      </c>
      <c r="Z483" s="13">
        <f t="shared" si="408"/>
        <v>3.2647419618184591E-2</v>
      </c>
      <c r="AA483" s="13">
        <f t="shared" si="409"/>
        <v>0.40721018783240404</v>
      </c>
      <c r="AB483" s="13">
        <f t="shared" si="410"/>
        <v>0.91275099975050655</v>
      </c>
      <c r="AC483" s="13">
        <f t="shared" si="411"/>
        <v>3.2641620363410839E-2</v>
      </c>
      <c r="AD483" s="13">
        <f t="shared" si="412"/>
        <v>0.82446877175543931</v>
      </c>
      <c r="AE483" s="13">
        <f t="shared" si="413"/>
        <v>0.39297723512383703</v>
      </c>
      <c r="AF483" s="13">
        <f t="shared" si="414"/>
        <v>0.91954820029970397</v>
      </c>
      <c r="AG483" s="11">
        <f t="shared" si="415"/>
        <v>23.139878973940643</v>
      </c>
      <c r="AH483" s="13">
        <f t="shared" si="416"/>
        <v>4.247663408508302</v>
      </c>
      <c r="AI483" s="11">
        <f t="shared" si="417"/>
        <v>61.274002081857603</v>
      </c>
      <c r="AJ483" s="6">
        <f t="shared" si="418"/>
        <v>0.91853666452492988</v>
      </c>
      <c r="AK483" s="13">
        <f t="shared" si="419"/>
        <v>35.521488874046312</v>
      </c>
      <c r="AL483" s="6">
        <f t="shared" si="420"/>
        <v>0.74601317849732274</v>
      </c>
      <c r="AM483" s="6">
        <f t="shared" si="421"/>
        <v>34.775475695548991</v>
      </c>
      <c r="AN483" s="11">
        <f t="shared" si="422"/>
        <v>175.26140247475087</v>
      </c>
      <c r="AO483" s="6">
        <f t="shared" si="423"/>
        <v>173.45419673479617</v>
      </c>
      <c r="AP483" s="6">
        <f t="shared" si="424"/>
        <v>107.48789560778046</v>
      </c>
      <c r="AQ483" s="8">
        <f t="shared" si="425"/>
        <v>72.364500630124923</v>
      </c>
      <c r="AR483" s="109">
        <f t="shared" si="426"/>
        <v>0.87692817235443621</v>
      </c>
      <c r="AS483" s="109">
        <f t="shared" si="427"/>
        <v>0.12004034828203514</v>
      </c>
      <c r="AT483" s="109">
        <f t="shared" si="428"/>
        <v>82.205378883110313</v>
      </c>
      <c r="AU483" s="10">
        <f t="shared" si="429"/>
        <v>397825.14724460721</v>
      </c>
      <c r="AV483" s="8">
        <f t="shared" si="430"/>
        <v>30.03657204228729</v>
      </c>
      <c r="AW483" s="12"/>
      <c r="AX483" s="110">
        <f t="shared" si="431"/>
        <v>262.2</v>
      </c>
      <c r="AY483" s="111">
        <f t="shared" si="432"/>
        <v>0</v>
      </c>
      <c r="AZ483" s="12"/>
      <c r="BA483" s="14">
        <f t="shared" si="439"/>
        <v>34.799999999999997</v>
      </c>
      <c r="BB483" s="112">
        <f t="shared" si="433"/>
        <v>0</v>
      </c>
      <c r="BC483" s="112">
        <f t="shared" si="434"/>
        <v>0</v>
      </c>
      <c r="BD483" s="12"/>
      <c r="BE483" s="111">
        <f t="shared" si="435"/>
        <v>0</v>
      </c>
      <c r="BF483" s="12"/>
    </row>
    <row r="484" spans="1:58">
      <c r="A484">
        <f t="shared" si="388"/>
        <v>8</v>
      </c>
      <c r="B484" s="106">
        <v>0.33402777777777798</v>
      </c>
      <c r="C484" s="6">
        <f t="shared" si="389"/>
        <v>8.016666666666671</v>
      </c>
      <c r="D484" s="7">
        <f t="shared" si="436"/>
        <v>16</v>
      </c>
      <c r="E484" s="7">
        <f t="shared" si="437"/>
        <v>9</v>
      </c>
      <c r="F484" s="7">
        <f t="shared" si="438"/>
        <v>2022</v>
      </c>
      <c r="G484" s="12"/>
      <c r="H484" s="101">
        <f t="shared" si="390"/>
        <v>34.629598099692082</v>
      </c>
      <c r="I484" s="102">
        <f t="shared" si="391"/>
        <v>34.653977195786148</v>
      </c>
      <c r="J484" s="101">
        <f t="shared" si="392"/>
        <v>65.14155316203842</v>
      </c>
      <c r="K484" s="101">
        <f t="shared" si="393"/>
        <v>262.41275285954248</v>
      </c>
      <c r="L484" s="11">
        <f t="shared" si="394"/>
        <v>2459838.8340277779</v>
      </c>
      <c r="M484" s="108">
        <f t="shared" si="395"/>
        <v>0.22707280021294707</v>
      </c>
      <c r="N484" s="11">
        <f t="shared" si="396"/>
        <v>125.23963767196983</v>
      </c>
      <c r="O484" s="5">
        <f t="shared" si="397"/>
        <v>0.16989242005939786</v>
      </c>
      <c r="P484" s="11">
        <f t="shared" si="398"/>
        <v>17293.903177551678</v>
      </c>
      <c r="Q484" s="6">
        <f t="shared" si="399"/>
        <v>2.3360541651905384</v>
      </c>
      <c r="R484" s="13">
        <f t="shared" si="400"/>
        <v>4.3970596362242809</v>
      </c>
      <c r="S484" s="13">
        <f t="shared" si="401"/>
        <v>4.2917591924910123</v>
      </c>
      <c r="T484" s="13">
        <f t="shared" si="402"/>
        <v>0.26714059681420593</v>
      </c>
      <c r="U484" s="13">
        <f t="shared" si="403"/>
        <v>0.34950742209104763</v>
      </c>
      <c r="V484" s="13">
        <f t="shared" si="404"/>
        <v>-8.3163777881678183</v>
      </c>
      <c r="W484" s="8">
        <f t="shared" si="405"/>
        <v>394.66689300690769</v>
      </c>
      <c r="X484" s="13">
        <f t="shared" si="406"/>
        <v>1.1513087661209984</v>
      </c>
      <c r="Y484" s="11">
        <f t="shared" si="407"/>
        <v>65.965133215147588</v>
      </c>
      <c r="Z484" s="13">
        <f t="shared" si="408"/>
        <v>3.2659784154513358E-2</v>
      </c>
      <c r="AA484" s="13">
        <f t="shared" si="409"/>
        <v>0.40707529455584768</v>
      </c>
      <c r="AB484" s="13">
        <f t="shared" si="410"/>
        <v>0.9128107264175318</v>
      </c>
      <c r="AC484" s="13">
        <f t="shared" si="411"/>
        <v>3.2653978308434098E-2</v>
      </c>
      <c r="AD484" s="13">
        <f t="shared" si="412"/>
        <v>0.82451865599779484</v>
      </c>
      <c r="AE484" s="13">
        <f t="shared" si="413"/>
        <v>0.39301232865377111</v>
      </c>
      <c r="AF484" s="13">
        <f t="shared" si="414"/>
        <v>0.91953320197051081</v>
      </c>
      <c r="AG484" s="11">
        <f t="shared" si="415"/>
        <v>23.142065621199116</v>
      </c>
      <c r="AH484" s="13">
        <f t="shared" si="416"/>
        <v>4.2482575773530042</v>
      </c>
      <c r="AI484" s="11">
        <f t="shared" si="417"/>
        <v>61.515774011674765</v>
      </c>
      <c r="AJ484" s="6">
        <f t="shared" si="418"/>
        <v>0.91853043330223882</v>
      </c>
      <c r="AK484" s="13">
        <f t="shared" si="419"/>
        <v>35.376947381950679</v>
      </c>
      <c r="AL484" s="6">
        <f t="shared" si="420"/>
        <v>0.74734928225859887</v>
      </c>
      <c r="AM484" s="6">
        <f t="shared" si="421"/>
        <v>34.629598099692082</v>
      </c>
      <c r="AN484" s="11">
        <f t="shared" si="422"/>
        <v>175.26208695204514</v>
      </c>
      <c r="AO484" s="6">
        <f t="shared" si="423"/>
        <v>173.45487374608206</v>
      </c>
      <c r="AP484" s="6">
        <f t="shared" si="424"/>
        <v>107.48011288232154</v>
      </c>
      <c r="AQ484" s="8">
        <f t="shared" si="425"/>
        <v>72.372277040435122</v>
      </c>
      <c r="AR484" s="109">
        <f t="shared" si="426"/>
        <v>0.87894844518935644</v>
      </c>
      <c r="AS484" s="109">
        <f t="shared" si="427"/>
        <v>0.11707764874149601</v>
      </c>
      <c r="AT484" s="109">
        <f t="shared" si="428"/>
        <v>82.412752859542479</v>
      </c>
      <c r="AU484" s="10">
        <f t="shared" si="429"/>
        <v>397827.89813413657</v>
      </c>
      <c r="AV484" s="8">
        <f t="shared" si="430"/>
        <v>30.036364356785999</v>
      </c>
      <c r="AW484" s="12"/>
      <c r="AX484" s="110">
        <f t="shared" si="431"/>
        <v>262.39999999999998</v>
      </c>
      <c r="AY484" s="111">
        <f t="shared" si="432"/>
        <v>0</v>
      </c>
      <c r="AZ484" s="12"/>
      <c r="BA484" s="14">
        <f t="shared" si="439"/>
        <v>34.700000000000003</v>
      </c>
      <c r="BB484" s="112">
        <f t="shared" si="433"/>
        <v>0</v>
      </c>
      <c r="BC484" s="112">
        <f t="shared" si="434"/>
        <v>0</v>
      </c>
      <c r="BD484" s="12"/>
      <c r="BE484" s="111">
        <f t="shared" si="435"/>
        <v>0</v>
      </c>
      <c r="BF484" s="12"/>
    </row>
    <row r="485" spans="1:58">
      <c r="A485">
        <f t="shared" si="388"/>
        <v>8</v>
      </c>
      <c r="B485" s="106">
        <v>0.33472222222222198</v>
      </c>
      <c r="C485" s="6">
        <f t="shared" si="389"/>
        <v>8.0333333333333279</v>
      </c>
      <c r="D485" s="7">
        <f t="shared" si="436"/>
        <v>16</v>
      </c>
      <c r="E485" s="7">
        <f t="shared" si="437"/>
        <v>9</v>
      </c>
      <c r="F485" s="7">
        <f t="shared" si="438"/>
        <v>2022</v>
      </c>
      <c r="G485" s="12"/>
      <c r="H485" s="101">
        <f t="shared" si="390"/>
        <v>34.483653271394886</v>
      </c>
      <c r="I485" s="102">
        <f t="shared" si="391"/>
        <v>34.508164336733692</v>
      </c>
      <c r="J485" s="101">
        <f t="shared" si="392"/>
        <v>65.135085572090006</v>
      </c>
      <c r="K485" s="101">
        <f t="shared" si="393"/>
        <v>262.61967467713146</v>
      </c>
      <c r="L485" s="11">
        <f t="shared" si="394"/>
        <v>2459838.8347222223</v>
      </c>
      <c r="M485" s="108">
        <f t="shared" si="395"/>
        <v>0.22707281922579861</v>
      </c>
      <c r="N485" s="11">
        <f t="shared" si="396"/>
        <v>125.49032213445753</v>
      </c>
      <c r="O485" s="5">
        <f t="shared" si="397"/>
        <v>0.16991783748932221</v>
      </c>
      <c r="P485" s="11">
        <f t="shared" si="398"/>
        <v>17291.406999036462</v>
      </c>
      <c r="Q485" s="6">
        <f t="shared" si="399"/>
        <v>2.336212517364042</v>
      </c>
      <c r="R485" s="13">
        <f t="shared" si="400"/>
        <v>4.3970715820359567</v>
      </c>
      <c r="S485" s="13">
        <f t="shared" si="401"/>
        <v>4.2919069485310022</v>
      </c>
      <c r="T485" s="13">
        <f t="shared" si="402"/>
        <v>0.2673009410539014</v>
      </c>
      <c r="U485" s="13">
        <f t="shared" si="403"/>
        <v>0.34965620602941588</v>
      </c>
      <c r="V485" s="13">
        <f t="shared" si="404"/>
        <v>-8.3165129560081024</v>
      </c>
      <c r="W485" s="8">
        <f t="shared" si="405"/>
        <v>394.62826321019537</v>
      </c>
      <c r="X485" s="13">
        <f t="shared" si="406"/>
        <v>1.1514563667282984</v>
      </c>
      <c r="Y485" s="11">
        <f t="shared" si="407"/>
        <v>65.973590106999453</v>
      </c>
      <c r="Z485" s="13">
        <f t="shared" si="408"/>
        <v>3.2672147807302598E-2</v>
      </c>
      <c r="AA485" s="13">
        <f t="shared" si="409"/>
        <v>0.40694039429470663</v>
      </c>
      <c r="AB485" s="13">
        <f t="shared" si="410"/>
        <v>0.91287043222193587</v>
      </c>
      <c r="AC485" s="13">
        <f t="shared" si="411"/>
        <v>3.2666335365397162E-2</v>
      </c>
      <c r="AD485" s="13">
        <f t="shared" si="412"/>
        <v>0.82456852145185155</v>
      </c>
      <c r="AE485" s="13">
        <f t="shared" si="413"/>
        <v>0.39304741307121688</v>
      </c>
      <c r="AF485" s="13">
        <f t="shared" si="414"/>
        <v>0.91951820595245648</v>
      </c>
      <c r="AG485" s="11">
        <f t="shared" si="415"/>
        <v>23.144251736320658</v>
      </c>
      <c r="AH485" s="13">
        <f t="shared" si="416"/>
        <v>4.2488517570441102</v>
      </c>
      <c r="AI485" s="11">
        <f t="shared" si="417"/>
        <v>61.757545778795873</v>
      </c>
      <c r="AJ485" s="6">
        <f t="shared" si="418"/>
        <v>0.91852420330576179</v>
      </c>
      <c r="AK485" s="13">
        <f t="shared" si="419"/>
        <v>35.232334542637886</v>
      </c>
      <c r="AL485" s="6">
        <f t="shared" si="420"/>
        <v>0.74868127124300132</v>
      </c>
      <c r="AM485" s="6">
        <f t="shared" si="421"/>
        <v>34.483653271394886</v>
      </c>
      <c r="AN485" s="11">
        <f t="shared" si="422"/>
        <v>175.26277142934123</v>
      </c>
      <c r="AO485" s="6">
        <f t="shared" si="423"/>
        <v>173.4555507576224</v>
      </c>
      <c r="AP485" s="6">
        <f t="shared" si="424"/>
        <v>107.47233027592276</v>
      </c>
      <c r="AQ485" s="8">
        <f t="shared" si="425"/>
        <v>72.380053334506414</v>
      </c>
      <c r="AR485" s="109">
        <f t="shared" si="426"/>
        <v>0.88095306614345215</v>
      </c>
      <c r="AS485" s="109">
        <f t="shared" si="427"/>
        <v>0.11410822888655447</v>
      </c>
      <c r="AT485" s="109">
        <f t="shared" si="428"/>
        <v>82.619674677131457</v>
      </c>
      <c r="AU485" s="10">
        <f t="shared" si="429"/>
        <v>397830.6485476552</v>
      </c>
      <c r="AV485" s="8">
        <f t="shared" si="430"/>
        <v>30.036156710093575</v>
      </c>
      <c r="AW485" s="12"/>
      <c r="AX485" s="110">
        <f t="shared" si="431"/>
        <v>262.60000000000002</v>
      </c>
      <c r="AY485" s="111">
        <f t="shared" si="432"/>
        <v>0</v>
      </c>
      <c r="AZ485" s="12"/>
      <c r="BA485" s="14">
        <f t="shared" si="439"/>
        <v>34.5</v>
      </c>
      <c r="BB485" s="112">
        <f t="shared" si="433"/>
        <v>0</v>
      </c>
      <c r="BC485" s="112">
        <f t="shared" si="434"/>
        <v>0</v>
      </c>
      <c r="BD485" s="12"/>
      <c r="BE485" s="111">
        <f t="shared" si="435"/>
        <v>0</v>
      </c>
      <c r="BF485" s="12"/>
    </row>
    <row r="486" spans="1:58">
      <c r="A486">
        <f t="shared" si="388"/>
        <v>8</v>
      </c>
      <c r="B486" s="106">
        <v>0.33541666666666697</v>
      </c>
      <c r="C486" s="6">
        <f t="shared" si="389"/>
        <v>8.0500000000000078</v>
      </c>
      <c r="D486" s="7">
        <f t="shared" si="436"/>
        <v>16</v>
      </c>
      <c r="E486" s="7">
        <f t="shared" si="437"/>
        <v>9</v>
      </c>
      <c r="F486" s="7">
        <f t="shared" si="438"/>
        <v>2022</v>
      </c>
      <c r="G486" s="12"/>
      <c r="H486" s="101">
        <f t="shared" si="390"/>
        <v>34.337643321178632</v>
      </c>
      <c r="I486" s="102">
        <f t="shared" si="391"/>
        <v>34.362287375323476</v>
      </c>
      <c r="J486" s="101">
        <f t="shared" si="392"/>
        <v>65.128617799990948</v>
      </c>
      <c r="K486" s="101">
        <f t="shared" si="393"/>
        <v>262.82614919461554</v>
      </c>
      <c r="L486" s="11">
        <f t="shared" si="394"/>
        <v>2459838.8354166667</v>
      </c>
      <c r="M486" s="108">
        <f t="shared" si="395"/>
        <v>0.22707283823865018</v>
      </c>
      <c r="N486" s="11">
        <f t="shared" si="396"/>
        <v>125.74100659694523</v>
      </c>
      <c r="O486" s="5">
        <f t="shared" si="397"/>
        <v>0.1699432549193034</v>
      </c>
      <c r="P486" s="11">
        <f t="shared" si="398"/>
        <v>17288.910408068925</v>
      </c>
      <c r="Q486" s="6">
        <f t="shared" si="399"/>
        <v>2.3363708695379031</v>
      </c>
      <c r="R486" s="13">
        <f t="shared" si="400"/>
        <v>4.397083527847677</v>
      </c>
      <c r="S486" s="13">
        <f t="shared" si="401"/>
        <v>4.2920547045709911</v>
      </c>
      <c r="T486" s="13">
        <f t="shared" si="402"/>
        <v>0.26746128529431118</v>
      </c>
      <c r="U486" s="13">
        <f t="shared" si="403"/>
        <v>0.34980498786457115</v>
      </c>
      <c r="V486" s="13">
        <f t="shared" si="404"/>
        <v>-8.3166481238476706</v>
      </c>
      <c r="W486" s="8">
        <f t="shared" si="405"/>
        <v>394.58962818422782</v>
      </c>
      <c r="X486" s="13">
        <f t="shared" si="406"/>
        <v>1.1516039653363306</v>
      </c>
      <c r="Y486" s="11">
        <f t="shared" si="407"/>
        <v>65.982046884301695</v>
      </c>
      <c r="Z486" s="13">
        <f t="shared" si="408"/>
        <v>3.2684510576433727E-2</v>
      </c>
      <c r="AA486" s="13">
        <f t="shared" si="409"/>
        <v>0.40680548705162201</v>
      </c>
      <c r="AB486" s="13">
        <f t="shared" si="410"/>
        <v>0.91293011716357919</v>
      </c>
      <c r="AC486" s="13">
        <f t="shared" si="411"/>
        <v>3.2678691534180695E-2</v>
      </c>
      <c r="AD486" s="13">
        <f t="shared" si="412"/>
        <v>0.82461836811752942</v>
      </c>
      <c r="AE486" s="13">
        <f t="shared" si="413"/>
        <v>0.39308248837600918</v>
      </c>
      <c r="AF486" s="13">
        <f t="shared" si="414"/>
        <v>0.9195032122467679</v>
      </c>
      <c r="AG486" s="11">
        <f t="shared" si="415"/>
        <v>23.146437319272117</v>
      </c>
      <c r="AH486" s="13">
        <f t="shared" si="416"/>
        <v>4.2494459475820658</v>
      </c>
      <c r="AI486" s="11">
        <f t="shared" si="417"/>
        <v>61.99931738321424</v>
      </c>
      <c r="AJ486" s="6">
        <f t="shared" si="418"/>
        <v>0.9185179745355988</v>
      </c>
      <c r="AK486" s="13">
        <f t="shared" si="419"/>
        <v>35.087652432053289</v>
      </c>
      <c r="AL486" s="6">
        <f t="shared" si="420"/>
        <v>0.75000911087465694</v>
      </c>
      <c r="AM486" s="6">
        <f t="shared" si="421"/>
        <v>34.337643321178632</v>
      </c>
      <c r="AN486" s="11">
        <f t="shared" si="422"/>
        <v>175.2634559066355</v>
      </c>
      <c r="AO486" s="6">
        <f t="shared" si="423"/>
        <v>173.45622776941357</v>
      </c>
      <c r="AP486" s="6">
        <f t="shared" si="424"/>
        <v>107.4645477885378</v>
      </c>
      <c r="AQ486" s="8">
        <f t="shared" si="425"/>
        <v>72.387829512385068</v>
      </c>
      <c r="AR486" s="109">
        <f t="shared" si="426"/>
        <v>0.88294199955411012</v>
      </c>
      <c r="AS486" s="109">
        <f t="shared" si="427"/>
        <v>0.11113214111487202</v>
      </c>
      <c r="AT486" s="109">
        <f t="shared" si="428"/>
        <v>82.826149194615539</v>
      </c>
      <c r="AU486" s="10">
        <f t="shared" si="429"/>
        <v>397833.3984850893</v>
      </c>
      <c r="AV486" s="8">
        <f t="shared" si="430"/>
        <v>30.035949102214047</v>
      </c>
      <c r="AW486" s="12"/>
      <c r="AX486" s="110">
        <f t="shared" si="431"/>
        <v>262.8</v>
      </c>
      <c r="AY486" s="111">
        <f t="shared" si="432"/>
        <v>0</v>
      </c>
      <c r="AZ486" s="12"/>
      <c r="BA486" s="14">
        <f t="shared" si="439"/>
        <v>34.4</v>
      </c>
      <c r="BB486" s="112">
        <f t="shared" si="433"/>
        <v>0</v>
      </c>
      <c r="BC486" s="112">
        <f t="shared" si="434"/>
        <v>0</v>
      </c>
      <c r="BD486" s="12"/>
      <c r="BE486" s="111">
        <f t="shared" si="435"/>
        <v>0</v>
      </c>
      <c r="BF486" s="12"/>
    </row>
    <row r="487" spans="1:58">
      <c r="A487">
        <f t="shared" si="388"/>
        <v>8</v>
      </c>
      <c r="B487" s="106">
        <v>0.33611111111111103</v>
      </c>
      <c r="C487" s="6">
        <f t="shared" si="389"/>
        <v>8.0666666666666647</v>
      </c>
      <c r="D487" s="7">
        <f t="shared" si="436"/>
        <v>16</v>
      </c>
      <c r="E487" s="7">
        <f t="shared" si="437"/>
        <v>9</v>
      </c>
      <c r="F487" s="7">
        <f t="shared" si="438"/>
        <v>2022</v>
      </c>
      <c r="G487" s="12"/>
      <c r="H487" s="101">
        <f t="shared" si="390"/>
        <v>34.191570345959555</v>
      </c>
      <c r="I487" s="102">
        <f t="shared" si="391"/>
        <v>34.216348420012608</v>
      </c>
      <c r="J487" s="101">
        <f t="shared" si="392"/>
        <v>65.12214984588627</v>
      </c>
      <c r="K487" s="101">
        <f t="shared" si="393"/>
        <v>263.03218123869499</v>
      </c>
      <c r="L487" s="11">
        <f t="shared" si="394"/>
        <v>2459838.8361111111</v>
      </c>
      <c r="M487" s="108">
        <f t="shared" si="395"/>
        <v>0.22707285725150173</v>
      </c>
      <c r="N487" s="11">
        <f t="shared" si="396"/>
        <v>125.99169105943292</v>
      </c>
      <c r="O487" s="5">
        <f t="shared" si="397"/>
        <v>0.16996867234922775</v>
      </c>
      <c r="P487" s="11">
        <f t="shared" si="398"/>
        <v>17286.413404763098</v>
      </c>
      <c r="Q487" s="6">
        <f t="shared" si="399"/>
        <v>2.3365292217117637</v>
      </c>
      <c r="R487" s="13">
        <f t="shared" si="400"/>
        <v>4.3970954736593528</v>
      </c>
      <c r="S487" s="13">
        <f t="shared" si="401"/>
        <v>4.292202460610623</v>
      </c>
      <c r="T487" s="13">
        <f t="shared" si="402"/>
        <v>0.26762162953400664</v>
      </c>
      <c r="U487" s="13">
        <f t="shared" si="403"/>
        <v>0.34995376759557617</v>
      </c>
      <c r="V487" s="13">
        <f t="shared" si="404"/>
        <v>-8.3167832916872388</v>
      </c>
      <c r="W487" s="8">
        <f t="shared" si="405"/>
        <v>394.55098792971012</v>
      </c>
      <c r="X487" s="13">
        <f t="shared" si="406"/>
        <v>1.1517515619449332</v>
      </c>
      <c r="Y487" s="11">
        <f t="shared" si="407"/>
        <v>65.990503547045066</v>
      </c>
      <c r="Z487" s="13">
        <f t="shared" si="408"/>
        <v>3.2696872461582163E-2</v>
      </c>
      <c r="AA487" s="13">
        <f t="shared" si="409"/>
        <v>0.40667057283011321</v>
      </c>
      <c r="AB487" s="13">
        <f t="shared" si="410"/>
        <v>0.9129897812419383</v>
      </c>
      <c r="AC487" s="13">
        <f t="shared" si="411"/>
        <v>3.2691046814459473E-2</v>
      </c>
      <c r="AD487" s="13">
        <f t="shared" si="412"/>
        <v>0.82466819599447705</v>
      </c>
      <c r="AE487" s="13">
        <f t="shared" si="413"/>
        <v>0.3931175545676413</v>
      </c>
      <c r="AF487" s="13">
        <f t="shared" si="414"/>
        <v>0.91948822085481752</v>
      </c>
      <c r="AG487" s="11">
        <f t="shared" si="415"/>
        <v>23.148622369999064</v>
      </c>
      <c r="AH487" s="13">
        <f t="shared" si="416"/>
        <v>4.2500401489635387</v>
      </c>
      <c r="AI487" s="11">
        <f t="shared" si="417"/>
        <v>62.24108882497984</v>
      </c>
      <c r="AJ487" s="6">
        <f t="shared" si="418"/>
        <v>0.91851174699188387</v>
      </c>
      <c r="AK487" s="13">
        <f t="shared" si="419"/>
        <v>34.942903112935774</v>
      </c>
      <c r="AL487" s="6">
        <f t="shared" si="420"/>
        <v>0.75133276697621987</v>
      </c>
      <c r="AM487" s="6">
        <f t="shared" si="421"/>
        <v>34.191570345959555</v>
      </c>
      <c r="AN487" s="11">
        <f t="shared" si="422"/>
        <v>175.26414038393159</v>
      </c>
      <c r="AO487" s="6">
        <f t="shared" si="423"/>
        <v>173.45690478145923</v>
      </c>
      <c r="AP487" s="6">
        <f t="shared" si="424"/>
        <v>107.45676542018275</v>
      </c>
      <c r="AQ487" s="8">
        <f t="shared" si="425"/>
        <v>72.395605574055011</v>
      </c>
      <c r="AR487" s="109">
        <f t="shared" si="426"/>
        <v>0.8849152100386305</v>
      </c>
      <c r="AS487" s="109">
        <f t="shared" si="427"/>
        <v>0.10814943794234133</v>
      </c>
      <c r="AT487" s="109">
        <f t="shared" si="428"/>
        <v>83.032181238694989</v>
      </c>
      <c r="AU487" s="10">
        <f t="shared" si="429"/>
        <v>397836.14794635057</v>
      </c>
      <c r="AV487" s="8">
        <f t="shared" si="430"/>
        <v>30.035741533152532</v>
      </c>
      <c r="AW487" s="12"/>
      <c r="AX487" s="110">
        <f t="shared" si="431"/>
        <v>263</v>
      </c>
      <c r="AY487" s="111">
        <f t="shared" si="432"/>
        <v>0</v>
      </c>
      <c r="AZ487" s="12"/>
      <c r="BA487" s="14">
        <f t="shared" si="439"/>
        <v>34.200000000000003</v>
      </c>
      <c r="BB487" s="112">
        <f t="shared" si="433"/>
        <v>0</v>
      </c>
      <c r="BC487" s="112">
        <f t="shared" si="434"/>
        <v>0</v>
      </c>
      <c r="BD487" s="12"/>
      <c r="BE487" s="111">
        <f t="shared" si="435"/>
        <v>0</v>
      </c>
      <c r="BF487" s="12"/>
    </row>
    <row r="488" spans="1:58">
      <c r="A488">
        <f t="shared" si="388"/>
        <v>8</v>
      </c>
      <c r="B488" s="106">
        <v>0.33680555555555602</v>
      </c>
      <c r="C488" s="6">
        <f t="shared" si="389"/>
        <v>8.0833333333333446</v>
      </c>
      <c r="D488" s="7">
        <f t="shared" si="436"/>
        <v>16</v>
      </c>
      <c r="E488" s="7">
        <f t="shared" si="437"/>
        <v>9</v>
      </c>
      <c r="F488" s="7">
        <f t="shared" si="438"/>
        <v>2022</v>
      </c>
      <c r="G488" s="12"/>
      <c r="H488" s="101">
        <f t="shared" si="390"/>
        <v>34.045436429335659</v>
      </c>
      <c r="I488" s="102">
        <f t="shared" si="391"/>
        <v>34.070349566130595</v>
      </c>
      <c r="J488" s="101">
        <f t="shared" si="392"/>
        <v>65.11568170986601</v>
      </c>
      <c r="K488" s="101">
        <f t="shared" si="393"/>
        <v>263.23777560415652</v>
      </c>
      <c r="L488" s="11">
        <f t="shared" si="394"/>
        <v>2459838.8368055555</v>
      </c>
      <c r="M488" s="108">
        <f t="shared" si="395"/>
        <v>0.2270728762643533</v>
      </c>
      <c r="N488" s="11">
        <f t="shared" si="396"/>
        <v>126.24237552192062</v>
      </c>
      <c r="O488" s="5">
        <f t="shared" si="397"/>
        <v>0.16999408977915209</v>
      </c>
      <c r="P488" s="11">
        <f t="shared" si="398"/>
        <v>17283.915989229925</v>
      </c>
      <c r="Q488" s="6">
        <f t="shared" si="399"/>
        <v>2.3366875738856248</v>
      </c>
      <c r="R488" s="13">
        <f t="shared" si="400"/>
        <v>4.3971074194710731</v>
      </c>
      <c r="S488" s="13">
        <f t="shared" si="401"/>
        <v>4.2923502166506129</v>
      </c>
      <c r="T488" s="13">
        <f t="shared" si="402"/>
        <v>0.26778197377405927</v>
      </c>
      <c r="U488" s="13">
        <f t="shared" si="403"/>
        <v>0.35010254522398726</v>
      </c>
      <c r="V488" s="13">
        <f t="shared" si="404"/>
        <v>-8.3169184595271659</v>
      </c>
      <c r="W488" s="8">
        <f t="shared" si="405"/>
        <v>394.51234244746433</v>
      </c>
      <c r="X488" s="13">
        <f t="shared" si="406"/>
        <v>1.1518991565550012</v>
      </c>
      <c r="Y488" s="11">
        <f t="shared" si="407"/>
        <v>65.99896009528085</v>
      </c>
      <c r="Z488" s="13">
        <f t="shared" si="408"/>
        <v>3.2709233462634296E-2</v>
      </c>
      <c r="AA488" s="13">
        <f t="shared" si="409"/>
        <v>0.40653565163273248</v>
      </c>
      <c r="AB488" s="13">
        <f t="shared" si="410"/>
        <v>0.91304942445691362</v>
      </c>
      <c r="AC488" s="13">
        <f t="shared" si="411"/>
        <v>3.2703401206119129E-2</v>
      </c>
      <c r="AD488" s="13">
        <f t="shared" si="412"/>
        <v>0.82471800508264859</v>
      </c>
      <c r="AE488" s="13">
        <f t="shared" si="413"/>
        <v>0.39315261164596887</v>
      </c>
      <c r="AF488" s="13">
        <f t="shared" si="414"/>
        <v>0.91947323177782281</v>
      </c>
      <c r="AG488" s="11">
        <f t="shared" si="415"/>
        <v>23.150806888469646</v>
      </c>
      <c r="AH488" s="13">
        <f t="shared" si="416"/>
        <v>4.2506343611893556</v>
      </c>
      <c r="AI488" s="11">
        <f t="shared" si="417"/>
        <v>62.482860104080288</v>
      </c>
      <c r="AJ488" s="6">
        <f t="shared" si="418"/>
        <v>0.91850552067472835</v>
      </c>
      <c r="AK488" s="13">
        <f t="shared" si="419"/>
        <v>34.798088635101401</v>
      </c>
      <c r="AL488" s="6">
        <f t="shared" si="420"/>
        <v>0.75265220576574043</v>
      </c>
      <c r="AM488" s="6">
        <f t="shared" si="421"/>
        <v>34.045436429335659</v>
      </c>
      <c r="AN488" s="11">
        <f t="shared" si="422"/>
        <v>175.26482486122768</v>
      </c>
      <c r="AO488" s="6">
        <f t="shared" si="423"/>
        <v>173.45758179375756</v>
      </c>
      <c r="AP488" s="6">
        <f t="shared" si="424"/>
        <v>107.44898317080759</v>
      </c>
      <c r="AQ488" s="8">
        <f t="shared" si="425"/>
        <v>72.403381519566196</v>
      </c>
      <c r="AR488" s="109">
        <f t="shared" si="426"/>
        <v>0.88687266249387742</v>
      </c>
      <c r="AS488" s="109">
        <f t="shared" si="427"/>
        <v>0.10516017200304978</v>
      </c>
      <c r="AT488" s="109">
        <f t="shared" si="428"/>
        <v>83.237775604156525</v>
      </c>
      <c r="AU488" s="10">
        <f t="shared" si="429"/>
        <v>397838.89693136048</v>
      </c>
      <c r="AV488" s="8">
        <f t="shared" si="430"/>
        <v>30.035534002913394</v>
      </c>
      <c r="AW488" s="12"/>
      <c r="AX488" s="110">
        <f t="shared" si="431"/>
        <v>263.2</v>
      </c>
      <c r="AY488" s="111">
        <f t="shared" si="432"/>
        <v>0</v>
      </c>
      <c r="AZ488" s="12"/>
      <c r="BA488" s="14">
        <f t="shared" si="439"/>
        <v>34.1</v>
      </c>
      <c r="BB488" s="112">
        <f t="shared" si="433"/>
        <v>0</v>
      </c>
      <c r="BC488" s="112">
        <f t="shared" si="434"/>
        <v>0</v>
      </c>
      <c r="BD488" s="12"/>
      <c r="BE488" s="111">
        <f t="shared" si="435"/>
        <v>0</v>
      </c>
      <c r="BF488" s="12"/>
    </row>
    <row r="489" spans="1:58">
      <c r="A489">
        <f t="shared" si="388"/>
        <v>8</v>
      </c>
      <c r="B489" s="106">
        <v>0.33750000000000002</v>
      </c>
      <c r="C489" s="6">
        <f t="shared" si="389"/>
        <v>8.1000000000000014</v>
      </c>
      <c r="D489" s="7">
        <f t="shared" si="436"/>
        <v>16</v>
      </c>
      <c r="E489" s="7">
        <f t="shared" si="437"/>
        <v>9</v>
      </c>
      <c r="F489" s="7">
        <f t="shared" si="438"/>
        <v>2022</v>
      </c>
      <c r="G489" s="12"/>
      <c r="H489" s="101">
        <f t="shared" si="390"/>
        <v>33.899243641975538</v>
      </c>
      <c r="I489" s="102">
        <f t="shared" si="391"/>
        <v>33.924292896271496</v>
      </c>
      <c r="J489" s="101">
        <f t="shared" si="392"/>
        <v>65.109213392036779</v>
      </c>
      <c r="K489" s="101">
        <f t="shared" si="393"/>
        <v>263.44293705371672</v>
      </c>
      <c r="L489" s="11">
        <f t="shared" si="394"/>
        <v>2459838.8374999999</v>
      </c>
      <c r="M489" s="108">
        <f t="shared" si="395"/>
        <v>0.22707289527720484</v>
      </c>
      <c r="N489" s="11">
        <f t="shared" si="396"/>
        <v>126.49305998394266</v>
      </c>
      <c r="O489" s="5">
        <f t="shared" si="397"/>
        <v>0.17001950720907644</v>
      </c>
      <c r="P489" s="11">
        <f t="shared" si="398"/>
        <v>17281.418161582711</v>
      </c>
      <c r="Q489" s="6">
        <f t="shared" si="399"/>
        <v>2.3368459260591283</v>
      </c>
      <c r="R489" s="13">
        <f t="shared" si="400"/>
        <v>4.3971193652827489</v>
      </c>
      <c r="S489" s="13">
        <f t="shared" si="401"/>
        <v>4.2924979726906018</v>
      </c>
      <c r="T489" s="13">
        <f t="shared" si="402"/>
        <v>0.26794231801411195</v>
      </c>
      <c r="U489" s="13">
        <f t="shared" si="403"/>
        <v>0.35025132074993881</v>
      </c>
      <c r="V489" s="13">
        <f t="shared" si="404"/>
        <v>-8.3170536273670912</v>
      </c>
      <c r="W489" s="8">
        <f t="shared" si="405"/>
        <v>394.4736917385311</v>
      </c>
      <c r="X489" s="13">
        <f t="shared" si="406"/>
        <v>1.1520467491670838</v>
      </c>
      <c r="Y489" s="11">
        <f t="shared" si="407"/>
        <v>66.007416529040484</v>
      </c>
      <c r="Z489" s="13">
        <f t="shared" si="408"/>
        <v>3.2721593579357632E-2</v>
      </c>
      <c r="AA489" s="13">
        <f t="shared" si="409"/>
        <v>0.4064007234623484</v>
      </c>
      <c r="AB489" s="13">
        <f t="shared" si="410"/>
        <v>0.91310904680826877</v>
      </c>
      <c r="AC489" s="13">
        <f t="shared" si="411"/>
        <v>3.2715754708926473E-2</v>
      </c>
      <c r="AD489" s="13">
        <f t="shared" si="412"/>
        <v>0.82476779538192013</v>
      </c>
      <c r="AE489" s="13">
        <f t="shared" si="413"/>
        <v>0.39318765961068386</v>
      </c>
      <c r="AF489" s="13">
        <f t="shared" si="414"/>
        <v>0.91945824501707141</v>
      </c>
      <c r="AG489" s="11">
        <f t="shared" si="415"/>
        <v>23.152990874641823</v>
      </c>
      <c r="AH489" s="13">
        <f t="shared" si="416"/>
        <v>4.2512285842590254</v>
      </c>
      <c r="AI489" s="11">
        <f t="shared" si="417"/>
        <v>62.724631220057276</v>
      </c>
      <c r="AJ489" s="6">
        <f t="shared" si="418"/>
        <v>0.91849929558426613</v>
      </c>
      <c r="AK489" s="13">
        <f t="shared" si="419"/>
        <v>34.653211035828271</v>
      </c>
      <c r="AL489" s="6">
        <f t="shared" si="420"/>
        <v>0.75396739385273204</v>
      </c>
      <c r="AM489" s="6">
        <f t="shared" si="421"/>
        <v>33.899243641975538</v>
      </c>
      <c r="AN489" s="11">
        <f t="shared" si="422"/>
        <v>175.26550933852195</v>
      </c>
      <c r="AO489" s="6">
        <f t="shared" si="423"/>
        <v>173.45825880630676</v>
      </c>
      <c r="AP489" s="6">
        <f t="shared" si="424"/>
        <v>107.44120104038221</v>
      </c>
      <c r="AQ489" s="8">
        <f t="shared" si="425"/>
        <v>72.411157348948706</v>
      </c>
      <c r="AR489" s="109">
        <f t="shared" si="426"/>
        <v>0.88881432209385525</v>
      </c>
      <c r="AS489" s="109">
        <f t="shared" si="427"/>
        <v>0.10216439605347705</v>
      </c>
      <c r="AT489" s="109">
        <f t="shared" si="428"/>
        <v>83.442937053716719</v>
      </c>
      <c r="AU489" s="10">
        <f t="shared" si="429"/>
        <v>397841.64544003096</v>
      </c>
      <c r="AV489" s="8">
        <f t="shared" si="430"/>
        <v>30.035326511501747</v>
      </c>
      <c r="AW489" s="12"/>
      <c r="AX489" s="110">
        <f t="shared" si="431"/>
        <v>263.39999999999998</v>
      </c>
      <c r="AY489" s="111">
        <f t="shared" si="432"/>
        <v>0</v>
      </c>
      <c r="AZ489" s="12"/>
      <c r="BA489" s="14">
        <f t="shared" si="439"/>
        <v>33.9</v>
      </c>
      <c r="BB489" s="112">
        <f t="shared" si="433"/>
        <v>0</v>
      </c>
      <c r="BC489" s="112">
        <f t="shared" si="434"/>
        <v>0</v>
      </c>
      <c r="BD489" s="12"/>
      <c r="BE489" s="111">
        <f t="shared" si="435"/>
        <v>0</v>
      </c>
      <c r="BF489" s="12"/>
    </row>
    <row r="490" spans="1:58">
      <c r="A490">
        <f t="shared" si="388"/>
        <v>8</v>
      </c>
      <c r="B490" s="106">
        <v>0.33819444444444402</v>
      </c>
      <c r="C490" s="6">
        <f t="shared" si="389"/>
        <v>8.1166666666666565</v>
      </c>
      <c r="D490" s="7">
        <f t="shared" si="436"/>
        <v>16</v>
      </c>
      <c r="E490" s="7">
        <f t="shared" si="437"/>
        <v>9</v>
      </c>
      <c r="F490" s="7">
        <f t="shared" si="438"/>
        <v>2022</v>
      </c>
      <c r="G490" s="12"/>
      <c r="H490" s="101">
        <f t="shared" si="390"/>
        <v>33.752994040688939</v>
      </c>
      <c r="I490" s="102">
        <f t="shared" si="391"/>
        <v>33.778180479369169</v>
      </c>
      <c r="J490" s="101">
        <f t="shared" si="392"/>
        <v>65.102744892495579</v>
      </c>
      <c r="K490" s="101">
        <f t="shared" si="393"/>
        <v>263.64767031976299</v>
      </c>
      <c r="L490" s="11">
        <f t="shared" si="394"/>
        <v>2459838.8381944443</v>
      </c>
      <c r="M490" s="108">
        <f t="shared" si="395"/>
        <v>0.22707291429005641</v>
      </c>
      <c r="N490" s="11">
        <f t="shared" si="396"/>
        <v>126.74374444643036</v>
      </c>
      <c r="O490" s="5">
        <f t="shared" si="397"/>
        <v>0.17004492463905763</v>
      </c>
      <c r="P490" s="11">
        <f t="shared" si="398"/>
        <v>17278.91992191492</v>
      </c>
      <c r="Q490" s="6">
        <f t="shared" si="399"/>
        <v>2.337004278232989</v>
      </c>
      <c r="R490" s="13">
        <f t="shared" si="400"/>
        <v>4.397131311094447</v>
      </c>
      <c r="S490" s="13">
        <f t="shared" si="401"/>
        <v>4.2926457287305917</v>
      </c>
      <c r="T490" s="13">
        <f t="shared" si="402"/>
        <v>0.26810266225416457</v>
      </c>
      <c r="U490" s="13">
        <f t="shared" si="403"/>
        <v>0.35040009417382706</v>
      </c>
      <c r="V490" s="13">
        <f t="shared" si="404"/>
        <v>-8.3171887952070183</v>
      </c>
      <c r="W490" s="8">
        <f t="shared" si="405"/>
        <v>394.43503580386539</v>
      </c>
      <c r="X490" s="13">
        <f t="shared" si="406"/>
        <v>1.1521943397819916</v>
      </c>
      <c r="Y490" s="11">
        <f t="shared" si="407"/>
        <v>66.015872848370449</v>
      </c>
      <c r="Z490" s="13">
        <f t="shared" si="408"/>
        <v>3.2733952811541414E-2</v>
      </c>
      <c r="AA490" s="13">
        <f t="shared" si="409"/>
        <v>0.40626578832159099</v>
      </c>
      <c r="AB490" s="13">
        <f t="shared" si="410"/>
        <v>0.91316864829587308</v>
      </c>
      <c r="AC490" s="13">
        <f t="shared" si="411"/>
        <v>3.2728107322670057E-2</v>
      </c>
      <c r="AD490" s="13">
        <f t="shared" si="412"/>
        <v>0.82481756689225572</v>
      </c>
      <c r="AE490" s="13">
        <f t="shared" si="413"/>
        <v>0.39322269846154034</v>
      </c>
      <c r="AF490" s="13">
        <f t="shared" si="414"/>
        <v>0.91944326057382386</v>
      </c>
      <c r="AG490" s="11">
        <f t="shared" si="415"/>
        <v>23.155174328477404</v>
      </c>
      <c r="AH490" s="13">
        <f t="shared" si="416"/>
        <v>4.2518228181730988</v>
      </c>
      <c r="AI490" s="11">
        <f t="shared" si="417"/>
        <v>62.96640217383387</v>
      </c>
      <c r="AJ490" s="6">
        <f t="shared" si="418"/>
        <v>0.91849307172059325</v>
      </c>
      <c r="AK490" s="13">
        <f t="shared" si="419"/>
        <v>34.508272338934972</v>
      </c>
      <c r="AL490" s="6">
        <f t="shared" si="420"/>
        <v>0.75527829824603376</v>
      </c>
      <c r="AM490" s="6">
        <f t="shared" si="421"/>
        <v>33.752994040688939</v>
      </c>
      <c r="AN490" s="11">
        <f t="shared" si="422"/>
        <v>175.26619381581622</v>
      </c>
      <c r="AO490" s="6">
        <f t="shared" si="423"/>
        <v>173.45893581910858</v>
      </c>
      <c r="AP490" s="6">
        <f t="shared" si="424"/>
        <v>107.43341902886498</v>
      </c>
      <c r="AQ490" s="8">
        <f t="shared" si="425"/>
        <v>72.41893306224415</v>
      </c>
      <c r="AR490" s="109">
        <f t="shared" si="426"/>
        <v>0.89074015430496856</v>
      </c>
      <c r="AS490" s="109">
        <f t="shared" si="427"/>
        <v>9.9162162948931487E-2</v>
      </c>
      <c r="AT490" s="109">
        <f t="shared" si="428"/>
        <v>83.647670319762994</v>
      </c>
      <c r="AU490" s="10">
        <f t="shared" si="429"/>
        <v>397844.39347228972</v>
      </c>
      <c r="AV490" s="8">
        <f t="shared" si="430"/>
        <v>30.035119058921481</v>
      </c>
      <c r="AW490" s="12"/>
      <c r="AX490" s="110">
        <f t="shared" si="431"/>
        <v>263.60000000000002</v>
      </c>
      <c r="AY490" s="111">
        <f t="shared" si="432"/>
        <v>0</v>
      </c>
      <c r="AZ490" s="12"/>
      <c r="BA490" s="14">
        <f t="shared" si="439"/>
        <v>33.799999999999997</v>
      </c>
      <c r="BB490" s="112">
        <f t="shared" si="433"/>
        <v>0</v>
      </c>
      <c r="BC490" s="112">
        <f t="shared" si="434"/>
        <v>0</v>
      </c>
      <c r="BD490" s="12"/>
      <c r="BE490" s="111">
        <f t="shared" si="435"/>
        <v>0</v>
      </c>
      <c r="BF490" s="12"/>
    </row>
    <row r="491" spans="1:58">
      <c r="A491">
        <f t="shared" si="388"/>
        <v>8</v>
      </c>
      <c r="B491" s="106">
        <v>0.33888888888888902</v>
      </c>
      <c r="C491" s="6">
        <f t="shared" si="389"/>
        <v>8.1333333333333364</v>
      </c>
      <c r="D491" s="7">
        <f t="shared" si="436"/>
        <v>16</v>
      </c>
      <c r="E491" s="7">
        <f t="shared" si="437"/>
        <v>9</v>
      </c>
      <c r="F491" s="7">
        <f t="shared" si="438"/>
        <v>2022</v>
      </c>
      <c r="G491" s="12"/>
      <c r="H491" s="101">
        <f t="shared" si="390"/>
        <v>33.606689670255243</v>
      </c>
      <c r="I491" s="102">
        <f t="shared" si="391"/>
        <v>33.632014372527934</v>
      </c>
      <c r="J491" s="101">
        <f t="shared" si="392"/>
        <v>65.096276211384335</v>
      </c>
      <c r="K491" s="101">
        <f t="shared" si="393"/>
        <v>263.85198010224792</v>
      </c>
      <c r="L491" s="11">
        <f t="shared" si="394"/>
        <v>2459838.8388888887</v>
      </c>
      <c r="M491" s="108">
        <f t="shared" si="395"/>
        <v>0.22707293330290795</v>
      </c>
      <c r="N491" s="11">
        <f t="shared" si="396"/>
        <v>126.99442890891805</v>
      </c>
      <c r="O491" s="5">
        <f t="shared" si="397"/>
        <v>0.17007034206898197</v>
      </c>
      <c r="P491" s="11">
        <f t="shared" si="398"/>
        <v>17276.421270347022</v>
      </c>
      <c r="Q491" s="6">
        <f t="shared" si="399"/>
        <v>2.3371626304064925</v>
      </c>
      <c r="R491" s="13">
        <f t="shared" si="400"/>
        <v>4.3971432569061459</v>
      </c>
      <c r="S491" s="13">
        <f t="shared" si="401"/>
        <v>4.2927934847702236</v>
      </c>
      <c r="T491" s="13">
        <f t="shared" si="402"/>
        <v>0.26826300649386003</v>
      </c>
      <c r="U491" s="13">
        <f t="shared" si="403"/>
        <v>0.35054886549582115</v>
      </c>
      <c r="V491" s="13">
        <f t="shared" si="404"/>
        <v>-8.3173239630465865</v>
      </c>
      <c r="W491" s="8">
        <f t="shared" si="405"/>
        <v>394.39637464449885</v>
      </c>
      <c r="X491" s="13">
        <f t="shared" si="406"/>
        <v>1.1523419283995942</v>
      </c>
      <c r="Y491" s="11">
        <f t="shared" si="407"/>
        <v>66.024329053263244</v>
      </c>
      <c r="Z491" s="13">
        <f t="shared" si="408"/>
        <v>3.2746311158956085E-2</v>
      </c>
      <c r="AA491" s="13">
        <f t="shared" si="409"/>
        <v>0.40613084621394935</v>
      </c>
      <c r="AB491" s="13">
        <f t="shared" si="410"/>
        <v>0.91322822891921462</v>
      </c>
      <c r="AC491" s="13">
        <f t="shared" si="411"/>
        <v>3.2740459047119627E-2</v>
      </c>
      <c r="AD491" s="13">
        <f t="shared" si="412"/>
        <v>0.82486731961327719</v>
      </c>
      <c r="AE491" s="13">
        <f t="shared" si="413"/>
        <v>0.39325772819812338</v>
      </c>
      <c r="AF491" s="13">
        <f t="shared" si="414"/>
        <v>0.91942827844941277</v>
      </c>
      <c r="AG491" s="11">
        <f t="shared" si="415"/>
        <v>23.157357249927685</v>
      </c>
      <c r="AH491" s="13">
        <f t="shared" si="416"/>
        <v>4.2524170629282967</v>
      </c>
      <c r="AI491" s="11">
        <f t="shared" si="417"/>
        <v>63.208172964993601</v>
      </c>
      <c r="AJ491" s="6">
        <f t="shared" si="418"/>
        <v>0.91848684908385447</v>
      </c>
      <c r="AK491" s="13">
        <f t="shared" si="419"/>
        <v>34.363274556592145</v>
      </c>
      <c r="AL491" s="6">
        <f t="shared" si="420"/>
        <v>0.75658488633690402</v>
      </c>
      <c r="AM491" s="6">
        <f t="shared" si="421"/>
        <v>33.606689670255243</v>
      </c>
      <c r="AN491" s="11">
        <f t="shared" si="422"/>
        <v>175.26687829311231</v>
      </c>
      <c r="AO491" s="6">
        <f t="shared" si="423"/>
        <v>173.45961283216488</v>
      </c>
      <c r="AP491" s="6">
        <f t="shared" si="424"/>
        <v>107.42563713626831</v>
      </c>
      <c r="AQ491" s="8">
        <f t="shared" si="425"/>
        <v>72.426708659440081</v>
      </c>
      <c r="AR491" s="109">
        <f t="shared" si="426"/>
        <v>0.89265012486477768</v>
      </c>
      <c r="AS491" s="109">
        <f t="shared" si="427"/>
        <v>9.6153525676190288E-2</v>
      </c>
      <c r="AT491" s="109">
        <f t="shared" si="428"/>
        <v>83.851980102247921</v>
      </c>
      <c r="AU491" s="10">
        <f t="shared" si="429"/>
        <v>397847.14102804393</v>
      </c>
      <c r="AV491" s="8">
        <f t="shared" si="430"/>
        <v>30.034911645178074</v>
      </c>
      <c r="AW491" s="12"/>
      <c r="AX491" s="110">
        <f t="shared" si="431"/>
        <v>263.89999999999998</v>
      </c>
      <c r="AY491" s="111">
        <f t="shared" si="432"/>
        <v>0</v>
      </c>
      <c r="AZ491" s="12"/>
      <c r="BA491" s="14">
        <f t="shared" si="439"/>
        <v>33.6</v>
      </c>
      <c r="BB491" s="112">
        <f t="shared" si="433"/>
        <v>0</v>
      </c>
      <c r="BC491" s="112">
        <f t="shared" si="434"/>
        <v>0</v>
      </c>
      <c r="BD491" s="12"/>
      <c r="BE491" s="111">
        <f t="shared" si="435"/>
        <v>0</v>
      </c>
      <c r="BF491" s="12"/>
    </row>
    <row r="492" spans="1:58">
      <c r="A492">
        <f t="shared" si="388"/>
        <v>8</v>
      </c>
      <c r="B492" s="106">
        <v>0.33958333333333302</v>
      </c>
      <c r="C492" s="6">
        <f t="shared" si="389"/>
        <v>8.1499999999999915</v>
      </c>
      <c r="D492" s="7">
        <f t="shared" si="436"/>
        <v>16</v>
      </c>
      <c r="E492" s="7">
        <f t="shared" si="437"/>
        <v>9</v>
      </c>
      <c r="F492" s="7">
        <f t="shared" si="438"/>
        <v>2022</v>
      </c>
      <c r="G492" s="12"/>
      <c r="H492" s="101">
        <f t="shared" si="390"/>
        <v>33.460332562547819</v>
      </c>
      <c r="I492" s="102">
        <f t="shared" si="391"/>
        <v>33.485796620151731</v>
      </c>
      <c r="J492" s="101">
        <f t="shared" si="392"/>
        <v>65.089807348796413</v>
      </c>
      <c r="K492" s="101">
        <f t="shared" si="393"/>
        <v>264.05587107037655</v>
      </c>
      <c r="L492" s="11">
        <f t="shared" si="394"/>
        <v>2459838.8395833331</v>
      </c>
      <c r="M492" s="108">
        <f t="shared" si="395"/>
        <v>0.2270729523157595</v>
      </c>
      <c r="N492" s="11">
        <f t="shared" si="396"/>
        <v>127.24511337140575</v>
      </c>
      <c r="O492" s="5">
        <f t="shared" si="397"/>
        <v>0.17009575949890632</v>
      </c>
      <c r="P492" s="11">
        <f t="shared" si="398"/>
        <v>17273.922206975862</v>
      </c>
      <c r="Q492" s="6">
        <f t="shared" si="399"/>
        <v>2.3373209825803536</v>
      </c>
      <c r="R492" s="13">
        <f t="shared" si="400"/>
        <v>4.3971552027178218</v>
      </c>
      <c r="S492" s="13">
        <f t="shared" si="401"/>
        <v>4.2929412408102126</v>
      </c>
      <c r="T492" s="13">
        <f t="shared" si="402"/>
        <v>0.26842335073391266</v>
      </c>
      <c r="U492" s="13">
        <f t="shared" si="403"/>
        <v>0.35069763471705084</v>
      </c>
      <c r="V492" s="13">
        <f t="shared" si="404"/>
        <v>-8.3174591308865118</v>
      </c>
      <c r="W492" s="8">
        <f t="shared" si="405"/>
        <v>394.35770826115981</v>
      </c>
      <c r="X492" s="13">
        <f t="shared" si="406"/>
        <v>1.1524895150207179</v>
      </c>
      <c r="Y492" s="11">
        <f t="shared" si="407"/>
        <v>66.032785143766233</v>
      </c>
      <c r="Z492" s="13">
        <f t="shared" si="408"/>
        <v>3.2758668621451714E-2</v>
      </c>
      <c r="AA492" s="13">
        <f t="shared" si="409"/>
        <v>0.40599589714203743</v>
      </c>
      <c r="AB492" s="13">
        <f t="shared" si="410"/>
        <v>0.91328778867816784</v>
      </c>
      <c r="AC492" s="13">
        <f t="shared" si="411"/>
        <v>3.2752809882124513E-2</v>
      </c>
      <c r="AD492" s="13">
        <f t="shared" si="412"/>
        <v>0.8249170535449295</v>
      </c>
      <c r="AE492" s="13">
        <f t="shared" si="413"/>
        <v>0.3932927488202449</v>
      </c>
      <c r="AF492" s="13">
        <f t="shared" si="414"/>
        <v>0.91941329864507382</v>
      </c>
      <c r="AG492" s="11">
        <f t="shared" si="415"/>
        <v>23.159539638958083</v>
      </c>
      <c r="AH492" s="13">
        <f t="shared" si="416"/>
        <v>4.253011318525191</v>
      </c>
      <c r="AI492" s="11">
        <f t="shared" si="417"/>
        <v>63.449943593527884</v>
      </c>
      <c r="AJ492" s="6">
        <f t="shared" si="418"/>
        <v>0.91848062767413929</v>
      </c>
      <c r="AK492" s="13">
        <f t="shared" si="419"/>
        <v>34.218219688454219</v>
      </c>
      <c r="AL492" s="6">
        <f t="shared" si="420"/>
        <v>0.75788712590640006</v>
      </c>
      <c r="AM492" s="6">
        <f t="shared" si="421"/>
        <v>33.460332562547819</v>
      </c>
      <c r="AN492" s="11">
        <f t="shared" si="422"/>
        <v>175.2675627704084</v>
      </c>
      <c r="AO492" s="6">
        <f t="shared" si="423"/>
        <v>173.46028984547388</v>
      </c>
      <c r="AP492" s="6">
        <f t="shared" si="424"/>
        <v>107.41785536254621</v>
      </c>
      <c r="AQ492" s="8">
        <f t="shared" si="425"/>
        <v>72.43448414058247</v>
      </c>
      <c r="AR492" s="109">
        <f t="shared" si="426"/>
        <v>0.8945441997966791</v>
      </c>
      <c r="AS492" s="109">
        <f t="shared" si="427"/>
        <v>9.3138537330808624E-2</v>
      </c>
      <c r="AT492" s="109">
        <f t="shared" si="428"/>
        <v>84.055871070376554</v>
      </c>
      <c r="AU492" s="10">
        <f t="shared" si="429"/>
        <v>397849.8881072246</v>
      </c>
      <c r="AV492" s="8">
        <f t="shared" si="430"/>
        <v>30.034704270275167</v>
      </c>
      <c r="AW492" s="12"/>
      <c r="AX492" s="110">
        <f t="shared" si="431"/>
        <v>264.10000000000002</v>
      </c>
      <c r="AY492" s="111">
        <f t="shared" si="432"/>
        <v>0</v>
      </c>
      <c r="AZ492" s="12"/>
      <c r="BA492" s="14">
        <f t="shared" si="439"/>
        <v>33.5</v>
      </c>
      <c r="BB492" s="112">
        <f t="shared" si="433"/>
        <v>0</v>
      </c>
      <c r="BC492" s="112">
        <f t="shared" si="434"/>
        <v>0</v>
      </c>
      <c r="BD492" s="12"/>
      <c r="BE492" s="111">
        <f t="shared" si="435"/>
        <v>0</v>
      </c>
      <c r="BF492" s="12"/>
    </row>
    <row r="493" spans="1:58">
      <c r="A493">
        <f t="shared" si="388"/>
        <v>8</v>
      </c>
      <c r="B493" s="106">
        <v>0.34027777777777801</v>
      </c>
      <c r="C493" s="6">
        <f t="shared" si="389"/>
        <v>8.1666666666666714</v>
      </c>
      <c r="D493" s="7">
        <f t="shared" si="436"/>
        <v>16</v>
      </c>
      <c r="E493" s="7">
        <f t="shared" si="437"/>
        <v>9</v>
      </c>
      <c r="F493" s="7">
        <f t="shared" si="438"/>
        <v>2022</v>
      </c>
      <c r="G493" s="12"/>
      <c r="H493" s="101">
        <f t="shared" si="390"/>
        <v>33.313924638753711</v>
      </c>
      <c r="I493" s="102">
        <f t="shared" si="391"/>
        <v>33.339529156262046</v>
      </c>
      <c r="J493" s="101">
        <f t="shared" si="392"/>
        <v>65.083338300479696</v>
      </c>
      <c r="K493" s="101">
        <f t="shared" si="393"/>
        <v>264.25934799874818</v>
      </c>
      <c r="L493" s="11">
        <f t="shared" si="394"/>
        <v>2459838.840277778</v>
      </c>
      <c r="M493" s="108">
        <f t="shared" si="395"/>
        <v>0.22707297132862381</v>
      </c>
      <c r="N493" s="11">
        <f t="shared" si="396"/>
        <v>127.49579800199717</v>
      </c>
      <c r="O493" s="5">
        <f t="shared" si="397"/>
        <v>0.17012117694594053</v>
      </c>
      <c r="P493" s="11">
        <f t="shared" si="398"/>
        <v>17271.422730240003</v>
      </c>
      <c r="Q493" s="6">
        <f t="shared" si="399"/>
        <v>2.3374793348602902</v>
      </c>
      <c r="R493" s="13">
        <f t="shared" si="400"/>
        <v>4.397167148537533</v>
      </c>
      <c r="S493" s="13">
        <f t="shared" si="401"/>
        <v>4.2930889969491348</v>
      </c>
      <c r="T493" s="13">
        <f t="shared" si="402"/>
        <v>0.26858369508146979</v>
      </c>
      <c r="U493" s="13">
        <f t="shared" si="403"/>
        <v>0.35084640193739791</v>
      </c>
      <c r="V493" s="13">
        <f t="shared" si="404"/>
        <v>-8.3175942988168003</v>
      </c>
      <c r="W493" s="8">
        <f t="shared" si="405"/>
        <v>394.31903662903886</v>
      </c>
      <c r="X493" s="13">
        <f t="shared" si="406"/>
        <v>1.1526370997452977</v>
      </c>
      <c r="Y493" s="11">
        <f t="shared" si="407"/>
        <v>66.041241125605254</v>
      </c>
      <c r="Z493" s="13">
        <f t="shared" si="408"/>
        <v>3.2771025207081084E-2</v>
      </c>
      <c r="AA493" s="13">
        <f t="shared" si="409"/>
        <v>0.40586094101783976</v>
      </c>
      <c r="AB493" s="13">
        <f t="shared" si="410"/>
        <v>0.91334732761258597</v>
      </c>
      <c r="AC493" s="13">
        <f t="shared" si="411"/>
        <v>3.2765159835732374E-2</v>
      </c>
      <c r="AD493" s="13">
        <f t="shared" si="412"/>
        <v>0.82496676872057728</v>
      </c>
      <c r="AE493" s="13">
        <f t="shared" si="413"/>
        <v>0.39332776035113931</v>
      </c>
      <c r="AF493" s="13">
        <f t="shared" si="414"/>
        <v>0.91939832115202202</v>
      </c>
      <c r="AG493" s="11">
        <f t="shared" si="415"/>
        <v>23.161721496993675</v>
      </c>
      <c r="AH493" s="13">
        <f t="shared" si="416"/>
        <v>4.2536055853634975</v>
      </c>
      <c r="AI493" s="11">
        <f t="shared" si="417"/>
        <v>63.691714221544707</v>
      </c>
      <c r="AJ493" s="6">
        <f t="shared" si="418"/>
        <v>0.91847440748741482</v>
      </c>
      <c r="AK493" s="13">
        <f t="shared" si="419"/>
        <v>34.073109624743822</v>
      </c>
      <c r="AL493" s="6">
        <f t="shared" si="420"/>
        <v>0.75918498599011031</v>
      </c>
      <c r="AM493" s="6">
        <f t="shared" si="421"/>
        <v>33.313924638753711</v>
      </c>
      <c r="AN493" s="11">
        <f t="shared" si="422"/>
        <v>175.26824724816106</v>
      </c>
      <c r="AO493" s="6">
        <f t="shared" si="423"/>
        <v>173.46096685948712</v>
      </c>
      <c r="AP493" s="6">
        <f t="shared" si="424"/>
        <v>107.41007370242562</v>
      </c>
      <c r="AQ493" s="8">
        <f t="shared" si="425"/>
        <v>72.44225951094009</v>
      </c>
      <c r="AR493" s="109">
        <f t="shared" si="426"/>
        <v>0.89642234666124176</v>
      </c>
      <c r="AS493" s="109">
        <f t="shared" si="427"/>
        <v>9.011724909340213E-2</v>
      </c>
      <c r="AT493" s="109">
        <f t="shared" si="428"/>
        <v>84.259347998748183</v>
      </c>
      <c r="AU493" s="10">
        <f t="shared" si="429"/>
        <v>397852.63471158326</v>
      </c>
      <c r="AV493" s="8">
        <f t="shared" si="430"/>
        <v>30.034496934079005</v>
      </c>
      <c r="AW493" s="12"/>
      <c r="AX493" s="110">
        <f t="shared" si="431"/>
        <v>264.3</v>
      </c>
      <c r="AY493" s="111">
        <f t="shared" si="432"/>
        <v>0</v>
      </c>
      <c r="AZ493" s="12"/>
      <c r="BA493" s="14">
        <f t="shared" si="439"/>
        <v>33.299999999999997</v>
      </c>
      <c r="BB493" s="112">
        <f t="shared" si="433"/>
        <v>0</v>
      </c>
      <c r="BC493" s="112">
        <f t="shared" si="434"/>
        <v>0</v>
      </c>
      <c r="BD493" s="12"/>
      <c r="BE493" s="111">
        <f t="shared" si="435"/>
        <v>0</v>
      </c>
      <c r="BF493" s="12"/>
    </row>
    <row r="494" spans="1:58">
      <c r="A494">
        <f t="shared" si="388"/>
        <v>8</v>
      </c>
      <c r="B494" s="106">
        <v>0.34097222222222201</v>
      </c>
      <c r="C494" s="6">
        <f t="shared" si="389"/>
        <v>8.1833333333333282</v>
      </c>
      <c r="D494" s="7">
        <f t="shared" si="436"/>
        <v>16</v>
      </c>
      <c r="E494" s="7">
        <f t="shared" si="437"/>
        <v>9</v>
      </c>
      <c r="F494" s="7">
        <f t="shared" si="438"/>
        <v>2022</v>
      </c>
      <c r="G494" s="12"/>
      <c r="H494" s="101">
        <f t="shared" si="390"/>
        <v>33.167468102515635</v>
      </c>
      <c r="I494" s="102">
        <f t="shared" si="391"/>
        <v>33.193214197266187</v>
      </c>
      <c r="J494" s="101">
        <f t="shared" si="392"/>
        <v>65.07686907526336</v>
      </c>
      <c r="K494" s="101">
        <f t="shared" si="393"/>
        <v>264.462415221725</v>
      </c>
      <c r="L494" s="11">
        <f t="shared" si="394"/>
        <v>2459838.8409722224</v>
      </c>
      <c r="M494" s="108">
        <f t="shared" si="395"/>
        <v>0.22707299034147538</v>
      </c>
      <c r="N494" s="11">
        <f t="shared" si="396"/>
        <v>127.74648246401921</v>
      </c>
      <c r="O494" s="5">
        <f t="shared" si="397"/>
        <v>0.17014659437586488</v>
      </c>
      <c r="P494" s="11">
        <f t="shared" si="398"/>
        <v>17268.922843596552</v>
      </c>
      <c r="Q494" s="6">
        <f t="shared" si="399"/>
        <v>2.3376376870341509</v>
      </c>
      <c r="R494" s="13">
        <f t="shared" si="400"/>
        <v>4.3971790943492541</v>
      </c>
      <c r="S494" s="13">
        <f t="shared" si="401"/>
        <v>4.2932367529891238</v>
      </c>
      <c r="T494" s="13">
        <f t="shared" si="402"/>
        <v>0.26874403932152241</v>
      </c>
      <c r="U494" s="13">
        <f t="shared" si="403"/>
        <v>0.35099516695783234</v>
      </c>
      <c r="V494" s="13">
        <f t="shared" si="404"/>
        <v>-8.3177294666567256</v>
      </c>
      <c r="W494" s="8">
        <f t="shared" si="405"/>
        <v>394.28035980076805</v>
      </c>
      <c r="X494" s="13">
        <f t="shared" si="406"/>
        <v>1.1527846823750851</v>
      </c>
      <c r="Y494" s="11">
        <f t="shared" si="407"/>
        <v>66.049696987421513</v>
      </c>
      <c r="Z494" s="13">
        <f t="shared" si="408"/>
        <v>3.2783380899068432E-2</v>
      </c>
      <c r="AA494" s="13">
        <f t="shared" si="409"/>
        <v>0.40572597802600974</v>
      </c>
      <c r="AB494" s="13">
        <f t="shared" si="410"/>
        <v>0.91340684564203189</v>
      </c>
      <c r="AC494" s="13">
        <f t="shared" si="411"/>
        <v>3.2777508891175637E-2</v>
      </c>
      <c r="AD494" s="13">
        <f t="shared" si="412"/>
        <v>0.8250164650730879</v>
      </c>
      <c r="AE494" s="13">
        <f t="shared" si="413"/>
        <v>0.39336276274343018</v>
      </c>
      <c r="AF494" s="13">
        <f t="shared" si="414"/>
        <v>0.91938334599167926</v>
      </c>
      <c r="AG494" s="11">
        <f t="shared" si="415"/>
        <v>23.163902821059192</v>
      </c>
      <c r="AH494" s="13">
        <f t="shared" si="416"/>
        <v>4.2541998626421558</v>
      </c>
      <c r="AI494" s="11">
        <f t="shared" si="417"/>
        <v>63.93348452438687</v>
      </c>
      <c r="AJ494" s="6">
        <f t="shared" si="418"/>
        <v>0.91846818853213252</v>
      </c>
      <c r="AK494" s="13">
        <f t="shared" si="419"/>
        <v>33.927946535911417</v>
      </c>
      <c r="AL494" s="6">
        <f t="shared" si="420"/>
        <v>0.76047843339578269</v>
      </c>
      <c r="AM494" s="6">
        <f t="shared" si="421"/>
        <v>33.167468102515635</v>
      </c>
      <c r="AN494" s="11">
        <f t="shared" si="422"/>
        <v>175.26893172545715</v>
      </c>
      <c r="AO494" s="6">
        <f t="shared" si="423"/>
        <v>173.46164387330143</v>
      </c>
      <c r="AP494" s="6">
        <f t="shared" si="424"/>
        <v>107.40229216636889</v>
      </c>
      <c r="AQ494" s="8">
        <f t="shared" si="425"/>
        <v>72.450034760059054</v>
      </c>
      <c r="AR494" s="109">
        <f t="shared" si="426"/>
        <v>0.89828452952681626</v>
      </c>
      <c r="AS494" s="109">
        <f t="shared" si="427"/>
        <v>8.7089718341757827E-2</v>
      </c>
      <c r="AT494" s="109">
        <f t="shared" si="428"/>
        <v>84.462415221724996</v>
      </c>
      <c r="AU494" s="10">
        <f t="shared" si="429"/>
        <v>397855.38083735883</v>
      </c>
      <c r="AV494" s="8">
        <f t="shared" si="430"/>
        <v>30.03428963687195</v>
      </c>
      <c r="AW494" s="12"/>
      <c r="AX494" s="110">
        <f t="shared" si="431"/>
        <v>264.5</v>
      </c>
      <c r="AY494" s="111">
        <f t="shared" si="432"/>
        <v>0</v>
      </c>
      <c r="AZ494" s="12"/>
      <c r="BA494" s="14">
        <f t="shared" si="439"/>
        <v>33.200000000000003</v>
      </c>
      <c r="BB494" s="112">
        <f t="shared" si="433"/>
        <v>0</v>
      </c>
      <c r="BC494" s="112">
        <f t="shared" si="434"/>
        <v>0</v>
      </c>
      <c r="BD494" s="12"/>
      <c r="BE494" s="111">
        <f t="shared" si="435"/>
        <v>0</v>
      </c>
      <c r="BF494" s="12"/>
    </row>
    <row r="495" spans="1:58">
      <c r="A495">
        <f t="shared" si="388"/>
        <v>8</v>
      </c>
      <c r="B495" s="106">
        <v>0.34166666666666701</v>
      </c>
      <c r="C495" s="6">
        <f t="shared" si="389"/>
        <v>8.2000000000000082</v>
      </c>
      <c r="D495" s="7">
        <f t="shared" si="436"/>
        <v>16</v>
      </c>
      <c r="E495" s="7">
        <f t="shared" si="437"/>
        <v>9</v>
      </c>
      <c r="F495" s="7">
        <f t="shared" si="438"/>
        <v>2022</v>
      </c>
      <c r="G495" s="12"/>
      <c r="H495" s="101">
        <f t="shared" si="390"/>
        <v>33.020964850004859</v>
      </c>
      <c r="I495" s="102">
        <f t="shared" si="391"/>
        <v>33.046853652600412</v>
      </c>
      <c r="J495" s="101">
        <f t="shared" si="392"/>
        <v>65.070399668893614</v>
      </c>
      <c r="K495" s="101">
        <f t="shared" si="393"/>
        <v>264.66507745374884</v>
      </c>
      <c r="L495" s="11">
        <f t="shared" si="394"/>
        <v>2459838.8416666668</v>
      </c>
      <c r="M495" s="108">
        <f t="shared" si="395"/>
        <v>0.22707300935432692</v>
      </c>
      <c r="N495" s="11">
        <f t="shared" si="396"/>
        <v>127.99716692650691</v>
      </c>
      <c r="O495" s="5">
        <f t="shared" si="397"/>
        <v>0.17017201180578923</v>
      </c>
      <c r="P495" s="11">
        <f t="shared" si="398"/>
        <v>17266.422545486046</v>
      </c>
      <c r="Q495" s="6">
        <f t="shared" si="399"/>
        <v>2.3377960392076544</v>
      </c>
      <c r="R495" s="13">
        <f t="shared" si="400"/>
        <v>4.3971910401609291</v>
      </c>
      <c r="S495" s="13">
        <f t="shared" si="401"/>
        <v>4.2933845090291136</v>
      </c>
      <c r="T495" s="13">
        <f t="shared" si="402"/>
        <v>0.26890438356157503</v>
      </c>
      <c r="U495" s="13">
        <f t="shared" si="403"/>
        <v>0.3511439298786041</v>
      </c>
      <c r="V495" s="13">
        <f t="shared" si="404"/>
        <v>-8.3178646344966527</v>
      </c>
      <c r="W495" s="8">
        <f t="shared" si="405"/>
        <v>394.24167775142718</v>
      </c>
      <c r="X495" s="13">
        <f t="shared" si="406"/>
        <v>1.1529322630100238</v>
      </c>
      <c r="Y495" s="11">
        <f t="shared" si="407"/>
        <v>66.058152734941359</v>
      </c>
      <c r="Z495" s="13">
        <f t="shared" si="408"/>
        <v>3.2795735705497597E-2</v>
      </c>
      <c r="AA495" s="13">
        <f t="shared" si="409"/>
        <v>0.40559100807852883</v>
      </c>
      <c r="AB495" s="13">
        <f t="shared" si="410"/>
        <v>0.91346634280637562</v>
      </c>
      <c r="AC495" s="13">
        <f t="shared" si="411"/>
        <v>3.2789857056532992E-2</v>
      </c>
      <c r="AD495" s="13">
        <f t="shared" si="412"/>
        <v>0.82506614263582934</v>
      </c>
      <c r="AE495" s="13">
        <f t="shared" si="413"/>
        <v>0.39339775602038729</v>
      </c>
      <c r="AF495" s="13">
        <f t="shared" si="414"/>
        <v>0.91936837315524611</v>
      </c>
      <c r="AG495" s="11">
        <f t="shared" si="415"/>
        <v>23.16608361258189</v>
      </c>
      <c r="AH495" s="13">
        <f t="shared" si="416"/>
        <v>4.2547941507608806</v>
      </c>
      <c r="AI495" s="11">
        <f t="shared" si="417"/>
        <v>64.175254665093689</v>
      </c>
      <c r="AJ495" s="6">
        <f t="shared" si="418"/>
        <v>0.9184619708042544</v>
      </c>
      <c r="AK495" s="13">
        <f t="shared" si="419"/>
        <v>33.782732287937279</v>
      </c>
      <c r="AL495" s="6">
        <f t="shared" si="420"/>
        <v>0.76176743793242208</v>
      </c>
      <c r="AM495" s="6">
        <f t="shared" si="421"/>
        <v>33.020964850004859</v>
      </c>
      <c r="AN495" s="11">
        <f t="shared" si="422"/>
        <v>175.26961620275142</v>
      </c>
      <c r="AO495" s="6">
        <f t="shared" si="423"/>
        <v>173.46232088736662</v>
      </c>
      <c r="AP495" s="6">
        <f t="shared" si="424"/>
        <v>107.39451074910083</v>
      </c>
      <c r="AQ495" s="8">
        <f t="shared" si="425"/>
        <v>72.457809893210282</v>
      </c>
      <c r="AR495" s="109">
        <f t="shared" si="426"/>
        <v>0.90013071653991894</v>
      </c>
      <c r="AS495" s="109">
        <f t="shared" si="427"/>
        <v>8.4055996472291894E-2</v>
      </c>
      <c r="AT495" s="109">
        <f t="shared" si="428"/>
        <v>84.665077453748836</v>
      </c>
      <c r="AU495" s="10">
        <f t="shared" si="429"/>
        <v>397858.12648630486</v>
      </c>
      <c r="AV495" s="8">
        <f t="shared" si="430"/>
        <v>30.034082378520075</v>
      </c>
      <c r="AW495" s="12"/>
      <c r="AX495" s="110">
        <f t="shared" si="431"/>
        <v>264.7</v>
      </c>
      <c r="AY495" s="111">
        <f t="shared" si="432"/>
        <v>0</v>
      </c>
      <c r="AZ495" s="12"/>
      <c r="BA495" s="14">
        <f t="shared" si="439"/>
        <v>33</v>
      </c>
      <c r="BB495" s="112">
        <f t="shared" si="433"/>
        <v>0</v>
      </c>
      <c r="BC495" s="112">
        <f t="shared" si="434"/>
        <v>0</v>
      </c>
      <c r="BD495" s="12"/>
      <c r="BE495" s="111">
        <f t="shared" si="435"/>
        <v>0</v>
      </c>
      <c r="BF495" s="12"/>
    </row>
    <row r="496" spans="1:58">
      <c r="A496">
        <f t="shared" si="388"/>
        <v>8</v>
      </c>
      <c r="B496" s="106">
        <v>0.34236111111111101</v>
      </c>
      <c r="C496" s="6">
        <f t="shared" si="389"/>
        <v>8.216666666666665</v>
      </c>
      <c r="D496" s="7">
        <f t="shared" si="436"/>
        <v>16</v>
      </c>
      <c r="E496" s="7">
        <f t="shared" si="437"/>
        <v>9</v>
      </c>
      <c r="F496" s="7">
        <f t="shared" si="438"/>
        <v>2022</v>
      </c>
      <c r="G496" s="12"/>
      <c r="H496" s="101">
        <f t="shared" si="390"/>
        <v>32.874416864396117</v>
      </c>
      <c r="I496" s="102">
        <f t="shared" si="391"/>
        <v>32.900449518831422</v>
      </c>
      <c r="J496" s="101">
        <f t="shared" si="392"/>
        <v>65.063930081486447</v>
      </c>
      <c r="K496" s="101">
        <f t="shared" si="393"/>
        <v>264.86733924122962</v>
      </c>
      <c r="L496" s="11">
        <f t="shared" si="394"/>
        <v>2459838.8423611112</v>
      </c>
      <c r="M496" s="108">
        <f t="shared" si="395"/>
        <v>0.22707302836717846</v>
      </c>
      <c r="N496" s="11">
        <f t="shared" si="396"/>
        <v>128.2478513889946</v>
      </c>
      <c r="O496" s="5">
        <f t="shared" si="397"/>
        <v>0.17019742923571357</v>
      </c>
      <c r="P496" s="11">
        <f t="shared" si="398"/>
        <v>17263.921836000231</v>
      </c>
      <c r="Q496" s="6">
        <f t="shared" si="399"/>
        <v>2.3379543913815155</v>
      </c>
      <c r="R496" s="13">
        <f t="shared" si="400"/>
        <v>4.397202985972628</v>
      </c>
      <c r="S496" s="13">
        <f t="shared" si="401"/>
        <v>4.2935322650687455</v>
      </c>
      <c r="T496" s="13">
        <f t="shared" si="402"/>
        <v>0.2690647278012705</v>
      </c>
      <c r="U496" s="13">
        <f t="shared" si="403"/>
        <v>0.351292690699743</v>
      </c>
      <c r="V496" s="13">
        <f t="shared" si="404"/>
        <v>-8.3179998023362209</v>
      </c>
      <c r="W496" s="8">
        <f t="shared" si="405"/>
        <v>394.20299048208591</v>
      </c>
      <c r="X496" s="13">
        <f t="shared" si="406"/>
        <v>1.1530798416505585</v>
      </c>
      <c r="Y496" s="11">
        <f t="shared" si="407"/>
        <v>66.066608368190273</v>
      </c>
      <c r="Z496" s="13">
        <f t="shared" si="408"/>
        <v>3.2808089626127641E-2</v>
      </c>
      <c r="AA496" s="13">
        <f t="shared" si="409"/>
        <v>0.40545603117835999</v>
      </c>
      <c r="AB496" s="13">
        <f t="shared" si="410"/>
        <v>0.91352581910534036</v>
      </c>
      <c r="AC496" s="13">
        <f t="shared" si="411"/>
        <v>3.2802204331562827E-2</v>
      </c>
      <c r="AD496" s="13">
        <f t="shared" si="412"/>
        <v>0.82511580140864371</v>
      </c>
      <c r="AE496" s="13">
        <f t="shared" si="413"/>
        <v>0.39343274018167879</v>
      </c>
      <c r="AF496" s="13">
        <f t="shared" si="414"/>
        <v>0.91935340264401899</v>
      </c>
      <c r="AG496" s="11">
        <f t="shared" si="415"/>
        <v>23.168263871518231</v>
      </c>
      <c r="AH496" s="13">
        <f t="shared" si="416"/>
        <v>4.2553884497187422</v>
      </c>
      <c r="AI496" s="11">
        <f t="shared" si="417"/>
        <v>64.417024643213466</v>
      </c>
      <c r="AJ496" s="6">
        <f t="shared" si="418"/>
        <v>0.91845575430388104</v>
      </c>
      <c r="AK496" s="13">
        <f t="shared" si="419"/>
        <v>33.637468833305761</v>
      </c>
      <c r="AL496" s="6">
        <f t="shared" si="420"/>
        <v>0.76305196890964044</v>
      </c>
      <c r="AM496" s="6">
        <f t="shared" si="421"/>
        <v>32.874416864396117</v>
      </c>
      <c r="AN496" s="11">
        <f t="shared" si="422"/>
        <v>175.27030068004751</v>
      </c>
      <c r="AO496" s="6">
        <f t="shared" si="423"/>
        <v>173.46299790168629</v>
      </c>
      <c r="AP496" s="6">
        <f t="shared" si="424"/>
        <v>107.3867294506026</v>
      </c>
      <c r="AQ496" s="8">
        <f t="shared" si="425"/>
        <v>72.465584910412574</v>
      </c>
      <c r="AR496" s="109">
        <f t="shared" si="426"/>
        <v>0.90196087485667742</v>
      </c>
      <c r="AS496" s="109">
        <f t="shared" si="427"/>
        <v>8.1016137032510371E-2</v>
      </c>
      <c r="AT496" s="109">
        <f t="shared" si="428"/>
        <v>84.867339241229615</v>
      </c>
      <c r="AU496" s="10">
        <f t="shared" si="429"/>
        <v>397860.87165834755</v>
      </c>
      <c r="AV496" s="8">
        <f t="shared" si="430"/>
        <v>30.03387515902741</v>
      </c>
      <c r="AW496" s="12"/>
      <c r="AX496" s="110">
        <f t="shared" si="431"/>
        <v>264.89999999999998</v>
      </c>
      <c r="AY496" s="111">
        <f t="shared" si="432"/>
        <v>0</v>
      </c>
      <c r="AZ496" s="12"/>
      <c r="BA496" s="14">
        <f t="shared" si="439"/>
        <v>32.9</v>
      </c>
      <c r="BB496" s="112">
        <f t="shared" si="433"/>
        <v>0</v>
      </c>
      <c r="BC496" s="112">
        <f t="shared" si="434"/>
        <v>0</v>
      </c>
      <c r="BD496" s="12"/>
      <c r="BE496" s="111">
        <f t="shared" si="435"/>
        <v>0</v>
      </c>
      <c r="BF496" s="12"/>
    </row>
    <row r="497" spans="1:58">
      <c r="A497">
        <f t="shared" si="388"/>
        <v>8</v>
      </c>
      <c r="B497" s="106">
        <v>0.343055555555556</v>
      </c>
      <c r="C497" s="6">
        <f t="shared" si="389"/>
        <v>8.2333333333333449</v>
      </c>
      <c r="D497" s="7">
        <f t="shared" si="436"/>
        <v>16</v>
      </c>
      <c r="E497" s="7">
        <f t="shared" si="437"/>
        <v>9</v>
      </c>
      <c r="F497" s="7">
        <f t="shared" si="438"/>
        <v>2022</v>
      </c>
      <c r="G497" s="12"/>
      <c r="H497" s="101">
        <f t="shared" si="390"/>
        <v>32.727826116782111</v>
      </c>
      <c r="I497" s="102">
        <f t="shared" si="391"/>
        <v>32.75400378067004</v>
      </c>
      <c r="J497" s="101">
        <f t="shared" si="392"/>
        <v>65.057460313130051</v>
      </c>
      <c r="K497" s="101">
        <f t="shared" si="393"/>
        <v>265.06920510084848</v>
      </c>
      <c r="L497" s="11">
        <f t="shared" si="394"/>
        <v>2459838.8430555556</v>
      </c>
      <c r="M497" s="108">
        <f t="shared" si="395"/>
        <v>0.22707304738003004</v>
      </c>
      <c r="N497" s="11">
        <f t="shared" si="396"/>
        <v>128.4985358514823</v>
      </c>
      <c r="O497" s="5">
        <f t="shared" si="397"/>
        <v>0.17022284666569476</v>
      </c>
      <c r="P497" s="11">
        <f t="shared" si="398"/>
        <v>17261.420715257558</v>
      </c>
      <c r="Q497" s="6">
        <f t="shared" si="399"/>
        <v>2.3381127435553761</v>
      </c>
      <c r="R497" s="13">
        <f t="shared" si="400"/>
        <v>4.3972149317843261</v>
      </c>
      <c r="S497" s="13">
        <f t="shared" si="401"/>
        <v>4.2936800211087345</v>
      </c>
      <c r="T497" s="13">
        <f t="shared" si="402"/>
        <v>0.26922507204132318</v>
      </c>
      <c r="U497" s="13">
        <f t="shared" si="403"/>
        <v>0.35144144942248357</v>
      </c>
      <c r="V497" s="13">
        <f t="shared" si="404"/>
        <v>-8.3181349701761462</v>
      </c>
      <c r="W497" s="8">
        <f t="shared" si="405"/>
        <v>394.1642979934436</v>
      </c>
      <c r="X497" s="13">
        <f t="shared" si="406"/>
        <v>1.1532274182976212</v>
      </c>
      <c r="Y497" s="11">
        <f t="shared" si="407"/>
        <v>66.07506388722166</v>
      </c>
      <c r="Z497" s="13">
        <f t="shared" si="408"/>
        <v>3.2820442660817434E-2</v>
      </c>
      <c r="AA497" s="13">
        <f t="shared" si="409"/>
        <v>0.40532104732801982</v>
      </c>
      <c r="AB497" s="13">
        <f t="shared" si="410"/>
        <v>0.91358527453884453</v>
      </c>
      <c r="AC497" s="13">
        <f t="shared" si="411"/>
        <v>3.281455071612327E-2</v>
      </c>
      <c r="AD497" s="13">
        <f t="shared" si="412"/>
        <v>0.82516544139151249</v>
      </c>
      <c r="AE497" s="13">
        <f t="shared" si="413"/>
        <v>0.39346771522714202</v>
      </c>
      <c r="AF497" s="13">
        <f t="shared" si="414"/>
        <v>0.9193384344592217</v>
      </c>
      <c r="AG497" s="11">
        <f t="shared" si="415"/>
        <v>23.170443597835217</v>
      </c>
      <c r="AH497" s="13">
        <f t="shared" si="416"/>
        <v>4.2559827595167308</v>
      </c>
      <c r="AI497" s="11">
        <f t="shared" si="417"/>
        <v>64.658794458731336</v>
      </c>
      <c r="AJ497" s="6">
        <f t="shared" si="418"/>
        <v>0.91844953903113447</v>
      </c>
      <c r="AK497" s="13">
        <f t="shared" si="419"/>
        <v>33.492158112799359</v>
      </c>
      <c r="AL497" s="6">
        <f t="shared" si="420"/>
        <v>0.76433199601724555</v>
      </c>
      <c r="AM497" s="6">
        <f t="shared" si="421"/>
        <v>32.727826116782111</v>
      </c>
      <c r="AN497" s="11">
        <f t="shared" si="422"/>
        <v>175.2709851573436</v>
      </c>
      <c r="AO497" s="6">
        <f t="shared" si="423"/>
        <v>173.46367491625867</v>
      </c>
      <c r="AP497" s="6">
        <f t="shared" si="424"/>
        <v>107.37894827082212</v>
      </c>
      <c r="AQ497" s="8">
        <f t="shared" si="425"/>
        <v>72.47335981171797</v>
      </c>
      <c r="AR497" s="109">
        <f t="shared" si="426"/>
        <v>0.90377497192211464</v>
      </c>
      <c r="AS497" s="109">
        <f t="shared" si="427"/>
        <v>7.7970193673580601E-2</v>
      </c>
      <c r="AT497" s="109">
        <f t="shared" si="428"/>
        <v>85.069205100848478</v>
      </c>
      <c r="AU497" s="10">
        <f t="shared" si="429"/>
        <v>397863.61635340378</v>
      </c>
      <c r="AV497" s="8">
        <f t="shared" si="430"/>
        <v>30.033667978398668</v>
      </c>
      <c r="AW497" s="12"/>
      <c r="AX497" s="110">
        <f t="shared" si="431"/>
        <v>265.10000000000002</v>
      </c>
      <c r="AY497" s="111">
        <f t="shared" si="432"/>
        <v>0</v>
      </c>
      <c r="AZ497" s="12"/>
      <c r="BA497" s="14">
        <f t="shared" si="439"/>
        <v>32.799999999999997</v>
      </c>
      <c r="BB497" s="112">
        <f t="shared" si="433"/>
        <v>0</v>
      </c>
      <c r="BC497" s="112">
        <f t="shared" si="434"/>
        <v>0</v>
      </c>
      <c r="BD497" s="12"/>
      <c r="BE497" s="111">
        <f t="shared" si="435"/>
        <v>0</v>
      </c>
      <c r="BF497" s="12"/>
    </row>
    <row r="498" spans="1:58">
      <c r="A498">
        <f t="shared" si="388"/>
        <v>8</v>
      </c>
      <c r="B498" s="106">
        <v>0.34375</v>
      </c>
      <c r="C498" s="6">
        <f t="shared" si="389"/>
        <v>8.25</v>
      </c>
      <c r="D498" s="7">
        <f t="shared" si="436"/>
        <v>16</v>
      </c>
      <c r="E498" s="7">
        <f t="shared" si="437"/>
        <v>9</v>
      </c>
      <c r="F498" s="7">
        <f t="shared" si="438"/>
        <v>2022</v>
      </c>
      <c r="G498" s="12"/>
      <c r="H498" s="101">
        <f t="shared" si="390"/>
        <v>32.581194566544184</v>
      </c>
      <c r="I498" s="102">
        <f t="shared" si="391"/>
        <v>32.607518411346106</v>
      </c>
      <c r="J498" s="101">
        <f t="shared" si="392"/>
        <v>65.050990363964871</v>
      </c>
      <c r="K498" s="101">
        <f t="shared" si="393"/>
        <v>265.27067951943059</v>
      </c>
      <c r="L498" s="11">
        <f t="shared" si="394"/>
        <v>2459838.84375</v>
      </c>
      <c r="M498" s="108">
        <f t="shared" si="395"/>
        <v>0.22707306639288158</v>
      </c>
      <c r="N498" s="11">
        <f t="shared" si="396"/>
        <v>128.74922031397</v>
      </c>
      <c r="O498" s="5">
        <f t="shared" si="397"/>
        <v>0.17024826409561911</v>
      </c>
      <c r="P498" s="11">
        <f t="shared" si="398"/>
        <v>17258.919183371378</v>
      </c>
      <c r="Q498" s="6">
        <f t="shared" si="399"/>
        <v>2.3382710957288797</v>
      </c>
      <c r="R498" s="13">
        <f t="shared" si="400"/>
        <v>4.3972268775960242</v>
      </c>
      <c r="S498" s="13">
        <f t="shared" si="401"/>
        <v>4.2938277771487243</v>
      </c>
      <c r="T498" s="13">
        <f t="shared" si="402"/>
        <v>0.2693854162813758</v>
      </c>
      <c r="U498" s="13">
        <f t="shared" si="403"/>
        <v>0.35159020604696029</v>
      </c>
      <c r="V498" s="13">
        <f t="shared" si="404"/>
        <v>-8.3182701380160733</v>
      </c>
      <c r="W498" s="8">
        <f t="shared" si="405"/>
        <v>394.12560028653922</v>
      </c>
      <c r="X498" s="13">
        <f t="shared" si="406"/>
        <v>1.1533749929510466</v>
      </c>
      <c r="Y498" s="11">
        <f t="shared" si="407"/>
        <v>66.08351929202604</v>
      </c>
      <c r="Z498" s="13">
        <f t="shared" si="408"/>
        <v>3.2832794809334778E-2</v>
      </c>
      <c r="AA498" s="13">
        <f t="shared" si="409"/>
        <v>0.40518605653102824</v>
      </c>
      <c r="AB498" s="13">
        <f t="shared" si="410"/>
        <v>0.91364470910636453</v>
      </c>
      <c r="AC498" s="13">
        <f t="shared" si="411"/>
        <v>3.282689620998145E-2</v>
      </c>
      <c r="AD498" s="13">
        <f t="shared" si="412"/>
        <v>0.82521506258404798</v>
      </c>
      <c r="AE498" s="13">
        <f t="shared" si="413"/>
        <v>0.39350268115635512</v>
      </c>
      <c r="AF498" s="13">
        <f t="shared" si="414"/>
        <v>0.91932346860218894</v>
      </c>
      <c r="AG498" s="11">
        <f t="shared" si="415"/>
        <v>23.172622791483693</v>
      </c>
      <c r="AH498" s="13">
        <f t="shared" si="416"/>
        <v>4.2565770801514091</v>
      </c>
      <c r="AI498" s="11">
        <f t="shared" si="417"/>
        <v>64.900564111698856</v>
      </c>
      <c r="AJ498" s="6">
        <f t="shared" si="418"/>
        <v>0.91844332498614745</v>
      </c>
      <c r="AK498" s="13">
        <f t="shared" si="419"/>
        <v>33.346802055865673</v>
      </c>
      <c r="AL498" s="6">
        <f t="shared" si="420"/>
        <v>0.76560748932148714</v>
      </c>
      <c r="AM498" s="6">
        <f t="shared" si="421"/>
        <v>32.581194566544184</v>
      </c>
      <c r="AN498" s="11">
        <f t="shared" si="422"/>
        <v>175.27166963463787</v>
      </c>
      <c r="AO498" s="6">
        <f t="shared" si="423"/>
        <v>173.46435193108184</v>
      </c>
      <c r="AP498" s="6">
        <f t="shared" si="424"/>
        <v>107.37116720977005</v>
      </c>
      <c r="AQ498" s="8">
        <f t="shared" si="425"/>
        <v>72.481134597115798</v>
      </c>
      <c r="AR498" s="109">
        <f t="shared" si="426"/>
        <v>0.90557297546783977</v>
      </c>
      <c r="AS498" s="109">
        <f t="shared" si="427"/>
        <v>7.4918220154294224E-2</v>
      </c>
      <c r="AT498" s="109">
        <f t="shared" si="428"/>
        <v>85.270679519430587</v>
      </c>
      <c r="AU498" s="10">
        <f t="shared" si="429"/>
        <v>397866.36057138565</v>
      </c>
      <c r="AV498" s="8">
        <f t="shared" si="430"/>
        <v>30.033460836638941</v>
      </c>
      <c r="AW498" s="12"/>
      <c r="AX498" s="110">
        <f t="shared" si="431"/>
        <v>265.3</v>
      </c>
      <c r="AY498" s="111">
        <f t="shared" si="432"/>
        <v>0</v>
      </c>
      <c r="AZ498" s="12"/>
      <c r="BA498" s="14">
        <f t="shared" si="439"/>
        <v>32.6</v>
      </c>
      <c r="BB498" s="112">
        <f t="shared" si="433"/>
        <v>0</v>
      </c>
      <c r="BC498" s="112">
        <f t="shared" si="434"/>
        <v>0</v>
      </c>
      <c r="BD498" s="12"/>
      <c r="BE498" s="111">
        <f t="shared" si="435"/>
        <v>0</v>
      </c>
      <c r="BF498" s="12"/>
    </row>
    <row r="499" spans="1:58">
      <c r="A499">
        <f t="shared" si="388"/>
        <v>8</v>
      </c>
      <c r="B499" s="106">
        <v>0.344444444444444</v>
      </c>
      <c r="C499" s="6">
        <f t="shared" si="389"/>
        <v>8.2666666666666551</v>
      </c>
      <c r="D499" s="7">
        <f t="shared" si="436"/>
        <v>16</v>
      </c>
      <c r="E499" s="7">
        <f t="shared" si="437"/>
        <v>9</v>
      </c>
      <c r="F499" s="7">
        <f t="shared" si="438"/>
        <v>2022</v>
      </c>
      <c r="G499" s="12"/>
      <c r="H499" s="101">
        <f t="shared" si="390"/>
        <v>32.434524161914631</v>
      </c>
      <c r="I499" s="102">
        <f t="shared" si="391"/>
        <v>32.460995373174882</v>
      </c>
      <c r="J499" s="101">
        <f t="shared" si="392"/>
        <v>65.04452023407093</v>
      </c>
      <c r="K499" s="101">
        <f t="shared" si="393"/>
        <v>265.47176695366761</v>
      </c>
      <c r="L499" s="11">
        <f t="shared" si="394"/>
        <v>2459838.8444444444</v>
      </c>
      <c r="M499" s="108">
        <f t="shared" si="395"/>
        <v>0.22707308540573315</v>
      </c>
      <c r="N499" s="11">
        <f t="shared" si="396"/>
        <v>128.99990477599204</v>
      </c>
      <c r="O499" s="5">
        <f t="shared" si="397"/>
        <v>0.1702736815256003</v>
      </c>
      <c r="P499" s="11">
        <f t="shared" si="398"/>
        <v>17256.417240435148</v>
      </c>
      <c r="Q499" s="6">
        <f t="shared" si="399"/>
        <v>2.3384294479027408</v>
      </c>
      <c r="R499" s="13">
        <f t="shared" si="400"/>
        <v>4.3972388234077222</v>
      </c>
      <c r="S499" s="13">
        <f t="shared" si="401"/>
        <v>4.2939755331887133</v>
      </c>
      <c r="T499" s="13">
        <f t="shared" si="402"/>
        <v>0.26954576052142842</v>
      </c>
      <c r="U499" s="13">
        <f t="shared" si="403"/>
        <v>0.35173896057356974</v>
      </c>
      <c r="V499" s="13">
        <f t="shared" si="404"/>
        <v>-8.3184053058559986</v>
      </c>
      <c r="W499" s="8">
        <f t="shared" si="405"/>
        <v>394.08689736232913</v>
      </c>
      <c r="X499" s="13">
        <f t="shared" si="406"/>
        <v>1.1535225656120023</v>
      </c>
      <c r="Y499" s="11">
        <f t="shared" si="407"/>
        <v>66.091974582670318</v>
      </c>
      <c r="Z499" s="13">
        <f t="shared" si="408"/>
        <v>3.2845146071469183E-2</v>
      </c>
      <c r="AA499" s="13">
        <f t="shared" si="409"/>
        <v>0.405051058789687</v>
      </c>
      <c r="AB499" s="13">
        <f t="shared" si="410"/>
        <v>0.91370412280791646</v>
      </c>
      <c r="AC499" s="13">
        <f t="shared" si="411"/>
        <v>3.2839240812926176E-2</v>
      </c>
      <c r="AD499" s="13">
        <f t="shared" si="412"/>
        <v>0.82526466498634887</v>
      </c>
      <c r="AE499" s="13">
        <f t="shared" si="413"/>
        <v>0.39353763796913072</v>
      </c>
      <c r="AF499" s="13">
        <f t="shared" si="414"/>
        <v>0.91930850507415485</v>
      </c>
      <c r="AG499" s="11">
        <f t="shared" si="415"/>
        <v>23.174801452429122</v>
      </c>
      <c r="AH499" s="13">
        <f t="shared" si="416"/>
        <v>4.2571714116247792</v>
      </c>
      <c r="AI499" s="11">
        <f t="shared" si="417"/>
        <v>65.142333601620351</v>
      </c>
      <c r="AJ499" s="6">
        <f t="shared" si="418"/>
        <v>0.91843711216901613</v>
      </c>
      <c r="AK499" s="13">
        <f t="shared" si="419"/>
        <v>33.201402581174293</v>
      </c>
      <c r="AL499" s="6">
        <f t="shared" si="420"/>
        <v>0.76687841925965905</v>
      </c>
      <c r="AM499" s="6">
        <f t="shared" si="421"/>
        <v>32.434524161914631</v>
      </c>
      <c r="AN499" s="11">
        <f t="shared" si="422"/>
        <v>175.27235411193215</v>
      </c>
      <c r="AO499" s="6">
        <f t="shared" si="423"/>
        <v>173.46502894615773</v>
      </c>
      <c r="AP499" s="6">
        <f t="shared" si="424"/>
        <v>107.3633862673845</v>
      </c>
      <c r="AQ499" s="8">
        <f t="shared" si="425"/>
        <v>72.488909266667903</v>
      </c>
      <c r="AR499" s="109">
        <f t="shared" si="426"/>
        <v>0.90735485350809719</v>
      </c>
      <c r="AS499" s="109">
        <f t="shared" si="427"/>
        <v>7.1860270347413435E-2</v>
      </c>
      <c r="AT499" s="109">
        <f t="shared" si="428"/>
        <v>85.471766953667611</v>
      </c>
      <c r="AU499" s="10">
        <f t="shared" si="429"/>
        <v>397869.10431222117</v>
      </c>
      <c r="AV499" s="8">
        <f t="shared" si="430"/>
        <v>30.033253733752108</v>
      </c>
      <c r="AW499" s="12"/>
      <c r="AX499" s="110">
        <f t="shared" si="431"/>
        <v>265.5</v>
      </c>
      <c r="AY499" s="111">
        <f t="shared" si="432"/>
        <v>0</v>
      </c>
      <c r="AZ499" s="12"/>
      <c r="BA499" s="14">
        <f t="shared" si="439"/>
        <v>32.5</v>
      </c>
      <c r="BB499" s="112">
        <f t="shared" si="433"/>
        <v>0</v>
      </c>
      <c r="BC499" s="112">
        <f t="shared" si="434"/>
        <v>0</v>
      </c>
      <c r="BD499" s="12"/>
      <c r="BE499" s="111">
        <f t="shared" si="435"/>
        <v>0</v>
      </c>
      <c r="BF499" s="12"/>
    </row>
    <row r="500" spans="1:58">
      <c r="A500">
        <f t="shared" si="388"/>
        <v>8</v>
      </c>
      <c r="B500" s="106">
        <v>0.34513888888888899</v>
      </c>
      <c r="C500" s="6">
        <f t="shared" si="389"/>
        <v>8.283333333333335</v>
      </c>
      <c r="D500" s="7">
        <f t="shared" si="436"/>
        <v>16</v>
      </c>
      <c r="E500" s="7">
        <f t="shared" si="437"/>
        <v>9</v>
      </c>
      <c r="F500" s="7">
        <f t="shared" si="438"/>
        <v>2022</v>
      </c>
      <c r="G500" s="12"/>
      <c r="H500" s="101">
        <f t="shared" si="390"/>
        <v>32.287816838873702</v>
      </c>
      <c r="I500" s="102">
        <f t="shared" si="391"/>
        <v>32.314436616459936</v>
      </c>
      <c r="J500" s="101">
        <f t="shared" si="392"/>
        <v>65.038049923591757</v>
      </c>
      <c r="K500" s="101">
        <f t="shared" si="393"/>
        <v>265.67247183197082</v>
      </c>
      <c r="L500" s="11">
        <f t="shared" si="394"/>
        <v>2459838.8451388888</v>
      </c>
      <c r="M500" s="108">
        <f t="shared" si="395"/>
        <v>0.22707310441858469</v>
      </c>
      <c r="N500" s="11">
        <f t="shared" si="396"/>
        <v>129.25058923847973</v>
      </c>
      <c r="O500" s="5">
        <f t="shared" si="397"/>
        <v>0.17029909895552464</v>
      </c>
      <c r="P500" s="11">
        <f t="shared" si="398"/>
        <v>17253.914886562001</v>
      </c>
      <c r="Q500" s="6">
        <f t="shared" si="399"/>
        <v>2.3385878000766014</v>
      </c>
      <c r="R500" s="13">
        <f t="shared" si="400"/>
        <v>4.3972507692194203</v>
      </c>
      <c r="S500" s="13">
        <f t="shared" si="401"/>
        <v>4.2941232892283452</v>
      </c>
      <c r="T500" s="13">
        <f t="shared" si="402"/>
        <v>0.26970610476148105</v>
      </c>
      <c r="U500" s="13">
        <f t="shared" si="403"/>
        <v>0.35188771300280397</v>
      </c>
      <c r="V500" s="13">
        <f t="shared" si="404"/>
        <v>-8.3185404736952098</v>
      </c>
      <c r="W500" s="8">
        <f t="shared" si="405"/>
        <v>394.0481892219637</v>
      </c>
      <c r="X500" s="13">
        <f t="shared" si="406"/>
        <v>1.1536701362803223</v>
      </c>
      <c r="Y500" s="11">
        <f t="shared" si="407"/>
        <v>66.100429759144987</v>
      </c>
      <c r="Z500" s="13">
        <f t="shared" si="408"/>
        <v>3.2857496447019213E-2</v>
      </c>
      <c r="AA500" s="13">
        <f t="shared" si="409"/>
        <v>0.4049160541075158</v>
      </c>
      <c r="AB500" s="13">
        <f t="shared" si="410"/>
        <v>0.91376351564297653</v>
      </c>
      <c r="AC500" s="13">
        <f t="shared" si="411"/>
        <v>3.2851584524755333E-2</v>
      </c>
      <c r="AD500" s="13">
        <f t="shared" si="412"/>
        <v>0.82531424859801528</v>
      </c>
      <c r="AE500" s="13">
        <f t="shared" si="413"/>
        <v>0.39357258566507508</v>
      </c>
      <c r="AF500" s="13">
        <f t="shared" si="414"/>
        <v>0.91929354387644169</v>
      </c>
      <c r="AG500" s="11">
        <f t="shared" si="415"/>
        <v>23.176979580624089</v>
      </c>
      <c r="AH500" s="13">
        <f t="shared" si="416"/>
        <v>4.2577657539333789</v>
      </c>
      <c r="AI500" s="11">
        <f t="shared" si="417"/>
        <v>65.384102929479042</v>
      </c>
      <c r="AJ500" s="6">
        <f t="shared" si="418"/>
        <v>0.9184309005798732</v>
      </c>
      <c r="AK500" s="13">
        <f t="shared" si="419"/>
        <v>33.055961595522994</v>
      </c>
      <c r="AL500" s="6">
        <f t="shared" si="420"/>
        <v>0.76814475664929116</v>
      </c>
      <c r="AM500" s="6">
        <f t="shared" si="421"/>
        <v>32.287816838873702</v>
      </c>
      <c r="AN500" s="11">
        <f t="shared" si="422"/>
        <v>175.27303858922824</v>
      </c>
      <c r="AO500" s="6">
        <f t="shared" si="423"/>
        <v>173.46570596148811</v>
      </c>
      <c r="AP500" s="6">
        <f t="shared" si="424"/>
        <v>107.35560544367985</v>
      </c>
      <c r="AQ500" s="8">
        <f t="shared" si="425"/>
        <v>72.496683820359905</v>
      </c>
      <c r="AR500" s="109">
        <f t="shared" si="426"/>
        <v>0.90912057435524707</v>
      </c>
      <c r="AS500" s="109">
        <f t="shared" si="427"/>
        <v>6.8796398213653576E-2</v>
      </c>
      <c r="AT500" s="109">
        <f t="shared" si="428"/>
        <v>85.672471831970824</v>
      </c>
      <c r="AU500" s="10">
        <f t="shared" si="429"/>
        <v>397871.84757582244</v>
      </c>
      <c r="AV500" s="8">
        <f t="shared" si="430"/>
        <v>30.033046669743278</v>
      </c>
      <c r="AW500" s="12"/>
      <c r="AX500" s="110">
        <f t="shared" si="431"/>
        <v>265.7</v>
      </c>
      <c r="AY500" s="111">
        <f t="shared" si="432"/>
        <v>0</v>
      </c>
      <c r="AZ500" s="12"/>
      <c r="BA500" s="14">
        <f t="shared" si="439"/>
        <v>32.299999999999997</v>
      </c>
      <c r="BB500" s="112">
        <f t="shared" si="433"/>
        <v>0</v>
      </c>
      <c r="BC500" s="112">
        <f t="shared" si="434"/>
        <v>0</v>
      </c>
      <c r="BD500" s="12"/>
      <c r="BE500" s="111">
        <f t="shared" si="435"/>
        <v>0</v>
      </c>
      <c r="BF500" s="12"/>
    </row>
    <row r="501" spans="1:58">
      <c r="A501">
        <f t="shared" si="388"/>
        <v>8</v>
      </c>
      <c r="B501" s="106">
        <v>0.34583333333333299</v>
      </c>
      <c r="C501" s="6">
        <f t="shared" si="389"/>
        <v>8.2999999999999918</v>
      </c>
      <c r="D501" s="7">
        <f t="shared" si="436"/>
        <v>16</v>
      </c>
      <c r="E501" s="7">
        <f t="shared" si="437"/>
        <v>9</v>
      </c>
      <c r="F501" s="7">
        <f t="shared" si="438"/>
        <v>2022</v>
      </c>
      <c r="G501" s="12"/>
      <c r="H501" s="101">
        <f t="shared" si="390"/>
        <v>32.141074523147005</v>
      </c>
      <c r="I501" s="102">
        <f t="shared" si="391"/>
        <v>32.167844081493442</v>
      </c>
      <c r="J501" s="101">
        <f t="shared" si="392"/>
        <v>65.031579432600068</v>
      </c>
      <c r="K501" s="101">
        <f t="shared" si="393"/>
        <v>265.87279855225398</v>
      </c>
      <c r="L501" s="11">
        <f t="shared" si="394"/>
        <v>2459838.8458333332</v>
      </c>
      <c r="M501" s="108">
        <f t="shared" si="395"/>
        <v>0.22707312343143626</v>
      </c>
      <c r="N501" s="11">
        <f t="shared" si="396"/>
        <v>129.50127370096743</v>
      </c>
      <c r="O501" s="5">
        <f t="shared" si="397"/>
        <v>0.17032451638550583</v>
      </c>
      <c r="P501" s="11">
        <f t="shared" si="398"/>
        <v>17251.412121863672</v>
      </c>
      <c r="Q501" s="6">
        <f t="shared" si="399"/>
        <v>2.338746152250462</v>
      </c>
      <c r="R501" s="13">
        <f t="shared" si="400"/>
        <v>4.3972627150311183</v>
      </c>
      <c r="S501" s="13">
        <f t="shared" si="401"/>
        <v>4.294271045268335</v>
      </c>
      <c r="T501" s="13">
        <f t="shared" si="402"/>
        <v>0.26986644900153367</v>
      </c>
      <c r="U501" s="13">
        <f t="shared" si="403"/>
        <v>0.35203646333514804</v>
      </c>
      <c r="V501" s="13">
        <f t="shared" si="404"/>
        <v>-8.3186756415351368</v>
      </c>
      <c r="W501" s="8">
        <f t="shared" si="405"/>
        <v>394.00947586592827</v>
      </c>
      <c r="X501" s="13">
        <f t="shared" si="406"/>
        <v>1.1538177049572629</v>
      </c>
      <c r="Y501" s="11">
        <f t="shared" si="407"/>
        <v>66.108884821522011</v>
      </c>
      <c r="Z501" s="13">
        <f t="shared" si="408"/>
        <v>3.2869845935779615E-2</v>
      </c>
      <c r="AA501" s="13">
        <f t="shared" si="409"/>
        <v>0.40478104248673508</v>
      </c>
      <c r="AB501" s="13">
        <f t="shared" si="410"/>
        <v>0.9138228876115968</v>
      </c>
      <c r="AC501" s="13">
        <f t="shared" si="411"/>
        <v>3.2863927345262958E-2</v>
      </c>
      <c r="AD501" s="13">
        <f t="shared" si="412"/>
        <v>0.82536381341917642</v>
      </c>
      <c r="AE501" s="13">
        <f t="shared" si="413"/>
        <v>0.3936075242440199</v>
      </c>
      <c r="AF501" s="13">
        <f t="shared" si="414"/>
        <v>0.91927858501027493</v>
      </c>
      <c r="AG501" s="11">
        <f t="shared" si="415"/>
        <v>23.179157176035257</v>
      </c>
      <c r="AH501" s="13">
        <f t="shared" si="416"/>
        <v>4.25836010707956</v>
      </c>
      <c r="AI501" s="11">
        <f t="shared" si="417"/>
        <v>65.625872094774024</v>
      </c>
      <c r="AJ501" s="6">
        <f t="shared" si="418"/>
        <v>0.91842469021883</v>
      </c>
      <c r="AK501" s="13">
        <f t="shared" si="419"/>
        <v>32.910480995817274</v>
      </c>
      <c r="AL501" s="6">
        <f t="shared" si="420"/>
        <v>0.76940647267027029</v>
      </c>
      <c r="AM501" s="6">
        <f t="shared" si="421"/>
        <v>32.141074523147005</v>
      </c>
      <c r="AN501" s="11">
        <f t="shared" si="422"/>
        <v>175.27372306652433</v>
      </c>
      <c r="AO501" s="6">
        <f t="shared" si="423"/>
        <v>173.46638297707116</v>
      </c>
      <c r="AP501" s="6">
        <f t="shared" si="424"/>
        <v>107.34782473858542</v>
      </c>
      <c r="AQ501" s="8">
        <f t="shared" si="425"/>
        <v>72.504458258262417</v>
      </c>
      <c r="AR501" s="109">
        <f t="shared" si="426"/>
        <v>0.91087010659849132</v>
      </c>
      <c r="AS501" s="109">
        <f t="shared" si="427"/>
        <v>6.5726657837522851E-2</v>
      </c>
      <c r="AT501" s="109">
        <f t="shared" si="428"/>
        <v>85.872798552253983</v>
      </c>
      <c r="AU501" s="10">
        <f t="shared" si="429"/>
        <v>397874.59036211111</v>
      </c>
      <c r="AV501" s="8">
        <f t="shared" si="430"/>
        <v>30.032839644616782</v>
      </c>
      <c r="AW501" s="12"/>
      <c r="AX501" s="110">
        <f t="shared" si="431"/>
        <v>265.89999999999998</v>
      </c>
      <c r="AY501" s="111">
        <f t="shared" si="432"/>
        <v>0</v>
      </c>
      <c r="AZ501" s="12"/>
      <c r="BA501" s="14">
        <f t="shared" si="439"/>
        <v>32.200000000000003</v>
      </c>
      <c r="BB501" s="112">
        <f t="shared" si="433"/>
        <v>0</v>
      </c>
      <c r="BC501" s="112">
        <f t="shared" si="434"/>
        <v>0</v>
      </c>
      <c r="BD501" s="12"/>
      <c r="BE501" s="111">
        <f t="shared" si="435"/>
        <v>0</v>
      </c>
      <c r="BF501" s="12"/>
    </row>
    <row r="502" spans="1:58">
      <c r="A502">
        <f t="shared" si="388"/>
        <v>8</v>
      </c>
      <c r="B502" s="106">
        <v>0.34652777777777799</v>
      </c>
      <c r="C502" s="6">
        <f t="shared" si="389"/>
        <v>8.3166666666666718</v>
      </c>
      <c r="D502" s="7">
        <f t="shared" si="436"/>
        <v>16</v>
      </c>
      <c r="E502" s="7">
        <f t="shared" si="437"/>
        <v>9</v>
      </c>
      <c r="F502" s="7">
        <f t="shared" si="438"/>
        <v>2022</v>
      </c>
      <c r="G502" s="12"/>
      <c r="H502" s="101">
        <f t="shared" si="390"/>
        <v>31.99429912909137</v>
      </c>
      <c r="I502" s="102">
        <f t="shared" si="391"/>
        <v>32.021219697448188</v>
      </c>
      <c r="J502" s="101">
        <f t="shared" si="392"/>
        <v>65.025108761236297</v>
      </c>
      <c r="K502" s="101">
        <f t="shared" si="393"/>
        <v>266.07275148379597</v>
      </c>
      <c r="L502" s="11">
        <f t="shared" si="394"/>
        <v>2459838.8465277776</v>
      </c>
      <c r="M502" s="108">
        <f t="shared" si="395"/>
        <v>0.22707314244428781</v>
      </c>
      <c r="N502" s="11">
        <f t="shared" si="396"/>
        <v>129.75195816345513</v>
      </c>
      <c r="O502" s="5">
        <f t="shared" si="397"/>
        <v>0.17034993381543018</v>
      </c>
      <c r="P502" s="11">
        <f t="shared" si="398"/>
        <v>17248.908946453543</v>
      </c>
      <c r="Q502" s="6">
        <f t="shared" si="399"/>
        <v>2.3389045044239656</v>
      </c>
      <c r="R502" s="13">
        <f t="shared" si="400"/>
        <v>4.3972746608427942</v>
      </c>
      <c r="S502" s="13">
        <f t="shared" si="401"/>
        <v>4.294418801308324</v>
      </c>
      <c r="T502" s="13">
        <f t="shared" si="402"/>
        <v>0.27002679324122919</v>
      </c>
      <c r="U502" s="13">
        <f t="shared" si="403"/>
        <v>0.35218521157073684</v>
      </c>
      <c r="V502" s="13">
        <f t="shared" si="404"/>
        <v>-8.3188108093754192</v>
      </c>
      <c r="W502" s="8">
        <f t="shared" si="405"/>
        <v>393.9707572952633</v>
      </c>
      <c r="X502" s="13">
        <f t="shared" si="406"/>
        <v>1.1539652716426592</v>
      </c>
      <c r="Y502" s="11">
        <f t="shared" si="407"/>
        <v>66.117339769791954</v>
      </c>
      <c r="Z502" s="13">
        <f t="shared" si="408"/>
        <v>3.2882194537518374E-2</v>
      </c>
      <c r="AA502" s="13">
        <f t="shared" si="409"/>
        <v>0.40464602393086357</v>
      </c>
      <c r="AB502" s="13">
        <f t="shared" si="410"/>
        <v>0.91388223871325569</v>
      </c>
      <c r="AC502" s="13">
        <f t="shared" si="411"/>
        <v>3.2876269274216365E-2</v>
      </c>
      <c r="AD502" s="13">
        <f t="shared" si="412"/>
        <v>0.8254133594494466</v>
      </c>
      <c r="AE502" s="13">
        <f t="shared" si="413"/>
        <v>0.39364245370554429</v>
      </c>
      <c r="AF502" s="13">
        <f t="shared" si="414"/>
        <v>0.91926362847698828</v>
      </c>
      <c r="AG502" s="11">
        <f t="shared" si="415"/>
        <v>23.181334238613527</v>
      </c>
      <c r="AH502" s="13">
        <f t="shared" si="416"/>
        <v>4.2589544710598872</v>
      </c>
      <c r="AI502" s="11">
        <f t="shared" si="417"/>
        <v>65.867641097556827</v>
      </c>
      <c r="AJ502" s="6">
        <f t="shared" si="418"/>
        <v>0.91841848108601831</v>
      </c>
      <c r="AK502" s="13">
        <f t="shared" si="419"/>
        <v>32.764962667965499</v>
      </c>
      <c r="AL502" s="6">
        <f t="shared" si="420"/>
        <v>0.7706635388741282</v>
      </c>
      <c r="AM502" s="6">
        <f t="shared" si="421"/>
        <v>31.99429912909137</v>
      </c>
      <c r="AN502" s="11">
        <f t="shared" si="422"/>
        <v>175.2744075438186</v>
      </c>
      <c r="AO502" s="6">
        <f t="shared" si="423"/>
        <v>173.46705999290509</v>
      </c>
      <c r="AP502" s="6">
        <f t="shared" si="424"/>
        <v>107.3400441521119</v>
      </c>
      <c r="AQ502" s="8">
        <f t="shared" si="425"/>
        <v>72.512232580364739</v>
      </c>
      <c r="AR502" s="109">
        <f t="shared" si="426"/>
        <v>0.91260341911946052</v>
      </c>
      <c r="AS502" s="109">
        <f t="shared" si="427"/>
        <v>6.2651103401214658E-2</v>
      </c>
      <c r="AT502" s="109">
        <f t="shared" si="428"/>
        <v>86.072751483795969</v>
      </c>
      <c r="AU502" s="10">
        <f t="shared" si="429"/>
        <v>397877.33267099934</v>
      </c>
      <c r="AV502" s="8">
        <f t="shared" si="430"/>
        <v>30.032632658377722</v>
      </c>
      <c r="AW502" s="12"/>
      <c r="AX502" s="110">
        <f t="shared" si="431"/>
        <v>266.10000000000002</v>
      </c>
      <c r="AY502" s="111">
        <f t="shared" si="432"/>
        <v>0</v>
      </c>
      <c r="AZ502" s="12"/>
      <c r="BA502" s="14">
        <f t="shared" si="439"/>
        <v>32</v>
      </c>
      <c r="BB502" s="112">
        <f t="shared" si="433"/>
        <v>0</v>
      </c>
      <c r="BC502" s="112">
        <f t="shared" si="434"/>
        <v>0</v>
      </c>
      <c r="BD502" s="12"/>
      <c r="BE502" s="111">
        <f t="shared" si="435"/>
        <v>0</v>
      </c>
      <c r="BF502" s="12"/>
    </row>
    <row r="503" spans="1:58">
      <c r="A503">
        <f t="shared" si="388"/>
        <v>8</v>
      </c>
      <c r="B503" s="106">
        <v>0.34722222222222199</v>
      </c>
      <c r="C503" s="6">
        <f t="shared" si="389"/>
        <v>8.3333333333333286</v>
      </c>
      <c r="D503" s="7">
        <f t="shared" si="436"/>
        <v>16</v>
      </c>
      <c r="E503" s="7">
        <f t="shared" si="437"/>
        <v>9</v>
      </c>
      <c r="F503" s="7">
        <f t="shared" si="438"/>
        <v>2022</v>
      </c>
      <c r="G503" s="12"/>
      <c r="H503" s="101">
        <f t="shared" si="390"/>
        <v>31.847492560249851</v>
      </c>
      <c r="I503" s="102">
        <f t="shared" si="391"/>
        <v>31.874565382937096</v>
      </c>
      <c r="J503" s="101">
        <f t="shared" si="392"/>
        <v>65.018637909598993</v>
      </c>
      <c r="K503" s="101">
        <f t="shared" si="393"/>
        <v>266.27233496696789</v>
      </c>
      <c r="L503" s="11">
        <f t="shared" si="394"/>
        <v>2459838.847222222</v>
      </c>
      <c r="M503" s="108">
        <f t="shared" si="395"/>
        <v>0.22707316145713938</v>
      </c>
      <c r="N503" s="11">
        <f t="shared" si="396"/>
        <v>130.00264262594283</v>
      </c>
      <c r="O503" s="5">
        <f t="shared" si="397"/>
        <v>0.17037535124535452</v>
      </c>
      <c r="P503" s="11">
        <f t="shared" si="398"/>
        <v>17246.405360424345</v>
      </c>
      <c r="Q503" s="6">
        <f t="shared" si="399"/>
        <v>2.3390628565978266</v>
      </c>
      <c r="R503" s="13">
        <f t="shared" si="400"/>
        <v>4.3972866066545144</v>
      </c>
      <c r="S503" s="13">
        <f t="shared" si="401"/>
        <v>4.2945665573483129</v>
      </c>
      <c r="T503" s="13">
        <f t="shared" si="402"/>
        <v>0.27018713748163897</v>
      </c>
      <c r="U503" s="13">
        <f t="shared" si="403"/>
        <v>0.35233395771103848</v>
      </c>
      <c r="V503" s="13">
        <f t="shared" si="404"/>
        <v>-8.3189459772149874</v>
      </c>
      <c r="W503" s="8">
        <f t="shared" si="405"/>
        <v>393.93203351125811</v>
      </c>
      <c r="X503" s="13">
        <f t="shared" si="406"/>
        <v>1.1541128363373185</v>
      </c>
      <c r="Y503" s="11">
        <f t="shared" si="407"/>
        <v>66.125794604001072</v>
      </c>
      <c r="Z503" s="13">
        <f t="shared" si="408"/>
        <v>3.2894542252117048E-2</v>
      </c>
      <c r="AA503" s="13">
        <f t="shared" si="409"/>
        <v>0.40451099844253013</v>
      </c>
      <c r="AB503" s="13">
        <f t="shared" si="410"/>
        <v>0.91394156894782164</v>
      </c>
      <c r="AC503" s="13">
        <f t="shared" si="411"/>
        <v>3.2888610311496369E-2</v>
      </c>
      <c r="AD503" s="13">
        <f t="shared" si="412"/>
        <v>0.82546288668875234</v>
      </c>
      <c r="AE503" s="13">
        <f t="shared" si="413"/>
        <v>0.39367737404948644</v>
      </c>
      <c r="AF503" s="13">
        <f t="shared" si="414"/>
        <v>0.91924867427780432</v>
      </c>
      <c r="AG503" s="11">
        <f t="shared" si="415"/>
        <v>23.183510768325934</v>
      </c>
      <c r="AH503" s="13">
        <f t="shared" si="416"/>
        <v>4.2595488458748099</v>
      </c>
      <c r="AI503" s="11">
        <f t="shared" si="417"/>
        <v>66.109409937820686</v>
      </c>
      <c r="AJ503" s="6">
        <f t="shared" si="418"/>
        <v>0.91841227318153495</v>
      </c>
      <c r="AK503" s="13">
        <f t="shared" si="419"/>
        <v>32.619408487428579</v>
      </c>
      <c r="AL503" s="6">
        <f t="shared" si="420"/>
        <v>0.77191592717872748</v>
      </c>
      <c r="AM503" s="6">
        <f t="shared" si="421"/>
        <v>31.847492560249851</v>
      </c>
      <c r="AN503" s="11">
        <f t="shared" si="422"/>
        <v>175.27509202111469</v>
      </c>
      <c r="AO503" s="6">
        <f t="shared" si="423"/>
        <v>173.46773700899351</v>
      </c>
      <c r="AP503" s="6">
        <f t="shared" si="424"/>
        <v>107.33226368421971</v>
      </c>
      <c r="AQ503" s="8">
        <f t="shared" si="425"/>
        <v>72.520006786706418</v>
      </c>
      <c r="AR503" s="109">
        <f t="shared" si="426"/>
        <v>0.91432048108826525</v>
      </c>
      <c r="AS503" s="109">
        <f t="shared" si="427"/>
        <v>5.9569789190895173E-2</v>
      </c>
      <c r="AT503" s="109">
        <f t="shared" si="428"/>
        <v>86.27233496696789</v>
      </c>
      <c r="AU503" s="10">
        <f t="shared" si="429"/>
        <v>397880.07450241531</v>
      </c>
      <c r="AV503" s="8">
        <f t="shared" si="430"/>
        <v>30.032425711029969</v>
      </c>
      <c r="AW503" s="12"/>
      <c r="AX503" s="110">
        <f t="shared" si="431"/>
        <v>266.3</v>
      </c>
      <c r="AY503" s="111">
        <f t="shared" si="432"/>
        <v>0</v>
      </c>
      <c r="AZ503" s="12"/>
      <c r="BA503" s="14">
        <f t="shared" si="439"/>
        <v>31.9</v>
      </c>
      <c r="BB503" s="112">
        <f t="shared" si="433"/>
        <v>0</v>
      </c>
      <c r="BC503" s="112">
        <f t="shared" si="434"/>
        <v>0</v>
      </c>
      <c r="BD503" s="12"/>
      <c r="BE503" s="111">
        <f t="shared" si="435"/>
        <v>0</v>
      </c>
      <c r="BF503" s="12"/>
    </row>
    <row r="504" spans="1:58">
      <c r="A504">
        <f t="shared" si="388"/>
        <v>8</v>
      </c>
      <c r="B504" s="106">
        <v>0.34791666666666698</v>
      </c>
      <c r="C504" s="6">
        <f t="shared" si="389"/>
        <v>8.3500000000000085</v>
      </c>
      <c r="D504" s="7">
        <f t="shared" si="436"/>
        <v>16</v>
      </c>
      <c r="E504" s="7">
        <f t="shared" si="437"/>
        <v>9</v>
      </c>
      <c r="F504" s="7">
        <f t="shared" si="438"/>
        <v>2022</v>
      </c>
      <c r="G504" s="12"/>
      <c r="H504" s="101">
        <f t="shared" si="390"/>
        <v>31.700656611255262</v>
      </c>
      <c r="I504" s="102">
        <f t="shared" si="391"/>
        <v>31.727882948025027</v>
      </c>
      <c r="J504" s="101">
        <f t="shared" si="392"/>
        <v>65.012166873448464</v>
      </c>
      <c r="K504" s="101">
        <f t="shared" si="393"/>
        <v>266.47155344656113</v>
      </c>
      <c r="L504" s="11">
        <f t="shared" si="394"/>
        <v>2459838.8479166669</v>
      </c>
      <c r="M504" s="108">
        <f t="shared" si="395"/>
        <v>0.22707318047000366</v>
      </c>
      <c r="N504" s="11">
        <f t="shared" si="396"/>
        <v>130.25332725606859</v>
      </c>
      <c r="O504" s="5">
        <f t="shared" si="397"/>
        <v>0.17040076869233189</v>
      </c>
      <c r="P504" s="11">
        <f t="shared" si="398"/>
        <v>17243.901362219614</v>
      </c>
      <c r="Q504" s="6">
        <f t="shared" si="399"/>
        <v>2.3392212088774063</v>
      </c>
      <c r="R504" s="13">
        <f t="shared" si="400"/>
        <v>4.3972985524742043</v>
      </c>
      <c r="S504" s="13">
        <f t="shared" si="401"/>
        <v>4.2947143134868782</v>
      </c>
      <c r="T504" s="13">
        <f t="shared" si="402"/>
        <v>0.27034748182883889</v>
      </c>
      <c r="U504" s="13">
        <f t="shared" si="403"/>
        <v>0.35248270185488317</v>
      </c>
      <c r="V504" s="13">
        <f t="shared" si="404"/>
        <v>-8.3190811451449171</v>
      </c>
      <c r="W504" s="8">
        <f t="shared" si="405"/>
        <v>393.89330448871959</v>
      </c>
      <c r="X504" s="13">
        <f t="shared" si="406"/>
        <v>1.1542603991408413</v>
      </c>
      <c r="Y504" s="11">
        <f t="shared" si="407"/>
        <v>66.134249329856047</v>
      </c>
      <c r="Z504" s="13">
        <f t="shared" si="408"/>
        <v>3.290688908753326E-2</v>
      </c>
      <c r="AA504" s="13">
        <f t="shared" si="409"/>
        <v>0.40437596593395903</v>
      </c>
      <c r="AB504" s="13">
        <f t="shared" si="410"/>
        <v>0.91400087835486976</v>
      </c>
      <c r="AC504" s="13">
        <f t="shared" si="411"/>
        <v>3.2900950465055492E-2</v>
      </c>
      <c r="AD504" s="13">
        <f t="shared" si="412"/>
        <v>0.82551239517024111</v>
      </c>
      <c r="AE504" s="13">
        <f t="shared" si="413"/>
        <v>0.39371228529888314</v>
      </c>
      <c r="AF504" s="13">
        <f t="shared" si="414"/>
        <v>0.91923372240400902</v>
      </c>
      <c r="AG504" s="11">
        <f t="shared" si="415"/>
        <v>23.185686766585508</v>
      </c>
      <c r="AH504" s="13">
        <f t="shared" si="416"/>
        <v>4.2601432319228643</v>
      </c>
      <c r="AI504" s="11">
        <f t="shared" si="417"/>
        <v>66.351178777225627</v>
      </c>
      <c r="AJ504" s="6">
        <f t="shared" si="418"/>
        <v>0.91840606650136547</v>
      </c>
      <c r="AK504" s="13">
        <f t="shared" si="419"/>
        <v>32.473820221955009</v>
      </c>
      <c r="AL504" s="6">
        <f t="shared" si="420"/>
        <v>0.77316361069974604</v>
      </c>
      <c r="AM504" s="6">
        <f t="shared" si="421"/>
        <v>31.700656611255262</v>
      </c>
      <c r="AN504" s="11">
        <f t="shared" si="422"/>
        <v>175.27577649886734</v>
      </c>
      <c r="AO504" s="6">
        <f t="shared" si="423"/>
        <v>173.46841402578619</v>
      </c>
      <c r="AP504" s="6">
        <f t="shared" si="424"/>
        <v>107.32448332965333</v>
      </c>
      <c r="AQ504" s="8">
        <f t="shared" si="425"/>
        <v>72.52778088253875</v>
      </c>
      <c r="AR504" s="109">
        <f t="shared" si="426"/>
        <v>0.91602126309630527</v>
      </c>
      <c r="AS504" s="109">
        <f t="shared" si="427"/>
        <v>5.6482767529183686E-2</v>
      </c>
      <c r="AT504" s="109">
        <f t="shared" si="428"/>
        <v>86.471553446561131</v>
      </c>
      <c r="AU504" s="10">
        <f t="shared" si="429"/>
        <v>397882.81585810246</v>
      </c>
      <c r="AV504" s="8">
        <f t="shared" si="430"/>
        <v>30.032218802440372</v>
      </c>
      <c r="AW504" s="12"/>
      <c r="AX504" s="110">
        <f t="shared" si="431"/>
        <v>266.5</v>
      </c>
      <c r="AY504" s="111">
        <f t="shared" si="432"/>
        <v>0</v>
      </c>
      <c r="AZ504" s="12"/>
      <c r="BA504" s="14">
        <f t="shared" si="439"/>
        <v>31.7</v>
      </c>
      <c r="BB504" s="112">
        <f t="shared" si="433"/>
        <v>0</v>
      </c>
      <c r="BC504" s="112">
        <f t="shared" si="434"/>
        <v>0</v>
      </c>
      <c r="BD504" s="12"/>
      <c r="BE504" s="111">
        <f t="shared" si="435"/>
        <v>0</v>
      </c>
      <c r="BF504" s="12"/>
    </row>
    <row r="505" spans="1:58">
      <c r="A505">
        <f t="shared" si="388"/>
        <v>8</v>
      </c>
      <c r="B505" s="106">
        <v>0.34861111111111098</v>
      </c>
      <c r="C505" s="6">
        <f t="shared" si="389"/>
        <v>8.3666666666666636</v>
      </c>
      <c r="D505" s="7">
        <f t="shared" si="436"/>
        <v>16</v>
      </c>
      <c r="E505" s="7">
        <f t="shared" si="437"/>
        <v>9</v>
      </c>
      <c r="F505" s="7">
        <f t="shared" si="438"/>
        <v>2022</v>
      </c>
      <c r="G505" s="12"/>
      <c r="H505" s="101">
        <f t="shared" si="390"/>
        <v>31.553793360743803</v>
      </c>
      <c r="I505" s="102">
        <f t="shared" si="391"/>
        <v>31.581174486736145</v>
      </c>
      <c r="J505" s="101">
        <f t="shared" si="392"/>
        <v>65.005695661569405</v>
      </c>
      <c r="K505" s="101">
        <f t="shared" si="393"/>
        <v>266.67041093940634</v>
      </c>
      <c r="L505" s="11">
        <f t="shared" si="394"/>
        <v>2459838.8486111113</v>
      </c>
      <c r="M505" s="108">
        <f t="shared" si="395"/>
        <v>0.22707319948285523</v>
      </c>
      <c r="N505" s="11">
        <f t="shared" si="396"/>
        <v>130.50401171855628</v>
      </c>
      <c r="O505" s="5">
        <f t="shared" si="397"/>
        <v>0.17042618612231308</v>
      </c>
      <c r="P505" s="11">
        <f t="shared" si="398"/>
        <v>17241.396955291315</v>
      </c>
      <c r="Q505" s="6">
        <f t="shared" si="399"/>
        <v>2.3393795610512669</v>
      </c>
      <c r="R505" s="13">
        <f t="shared" si="400"/>
        <v>4.3973104982859024</v>
      </c>
      <c r="S505" s="13">
        <f t="shared" si="401"/>
        <v>4.2948620695268671</v>
      </c>
      <c r="T505" s="13">
        <f t="shared" si="402"/>
        <v>0.27050782606889157</v>
      </c>
      <c r="U505" s="13">
        <f t="shared" si="403"/>
        <v>0.3526314438042929</v>
      </c>
      <c r="V505" s="13">
        <f t="shared" si="404"/>
        <v>-8.3192163129848424</v>
      </c>
      <c r="W505" s="8">
        <f t="shared" si="405"/>
        <v>393.85457028025888</v>
      </c>
      <c r="X505" s="13">
        <f t="shared" si="406"/>
        <v>1.1544079598560264</v>
      </c>
      <c r="Y505" s="11">
        <f t="shared" si="407"/>
        <v>66.142703936058084</v>
      </c>
      <c r="Z505" s="13">
        <f t="shared" si="408"/>
        <v>3.291923502709021E-2</v>
      </c>
      <c r="AA505" s="13">
        <f t="shared" si="409"/>
        <v>0.40424092658897304</v>
      </c>
      <c r="AB505" s="13">
        <f t="shared" si="410"/>
        <v>0.91406016685468394</v>
      </c>
      <c r="AC505" s="13">
        <f t="shared" si="411"/>
        <v>3.2913289718225158E-2</v>
      </c>
      <c r="AD505" s="13">
        <f t="shared" si="412"/>
        <v>0.82556188482740256</v>
      </c>
      <c r="AE505" s="13">
        <f t="shared" si="413"/>
        <v>0.39374718740673548</v>
      </c>
      <c r="AF505" s="13">
        <f t="shared" si="414"/>
        <v>0.91921877287688436</v>
      </c>
      <c r="AG505" s="11">
        <f t="shared" si="415"/>
        <v>23.187862230439965</v>
      </c>
      <c r="AH505" s="13">
        <f t="shared" si="416"/>
        <v>4.2607376284069112</v>
      </c>
      <c r="AI505" s="11">
        <f t="shared" si="417"/>
        <v>66.592947292452621</v>
      </c>
      <c r="AJ505" s="6">
        <f t="shared" si="418"/>
        <v>0.91839986105391425</v>
      </c>
      <c r="AK505" s="13">
        <f t="shared" si="419"/>
        <v>32.328199921158635</v>
      </c>
      <c r="AL505" s="6">
        <f t="shared" si="420"/>
        <v>0.77440656041483269</v>
      </c>
      <c r="AM505" s="6">
        <f t="shared" si="421"/>
        <v>31.553793360743803</v>
      </c>
      <c r="AN505" s="11">
        <f t="shared" si="422"/>
        <v>175.27646097616525</v>
      </c>
      <c r="AO505" s="6">
        <f t="shared" si="423"/>
        <v>173.46909104238179</v>
      </c>
      <c r="AP505" s="6">
        <f t="shared" si="424"/>
        <v>107.3167030988168</v>
      </c>
      <c r="AQ505" s="8">
        <f t="shared" si="425"/>
        <v>72.535554857466039</v>
      </c>
      <c r="AR505" s="109">
        <f t="shared" si="426"/>
        <v>0.91770573261870481</v>
      </c>
      <c r="AS505" s="109">
        <f t="shared" si="427"/>
        <v>5.3390097034588802E-2</v>
      </c>
      <c r="AT505" s="109">
        <f t="shared" si="428"/>
        <v>86.670410939406338</v>
      </c>
      <c r="AU505" s="10">
        <f t="shared" si="429"/>
        <v>397885.5567343196</v>
      </c>
      <c r="AV505" s="8">
        <f t="shared" si="430"/>
        <v>30.032011932889766</v>
      </c>
      <c r="AW505" s="12"/>
      <c r="AX505" s="110">
        <f t="shared" si="431"/>
        <v>266.7</v>
      </c>
      <c r="AY505" s="111">
        <f t="shared" si="432"/>
        <v>0</v>
      </c>
      <c r="AZ505" s="12"/>
      <c r="BA505" s="14">
        <f t="shared" si="439"/>
        <v>31.6</v>
      </c>
      <c r="BB505" s="112">
        <f t="shared" si="433"/>
        <v>0</v>
      </c>
      <c r="BC505" s="112">
        <f t="shared" si="434"/>
        <v>0</v>
      </c>
      <c r="BD505" s="12"/>
      <c r="BE505" s="111">
        <f t="shared" si="435"/>
        <v>0</v>
      </c>
      <c r="BF505" s="12"/>
    </row>
    <row r="506" spans="1:58">
      <c r="A506">
        <f t="shared" si="388"/>
        <v>8</v>
      </c>
      <c r="B506" s="106">
        <v>0.34930555555555598</v>
      </c>
      <c r="C506" s="6">
        <f t="shared" si="389"/>
        <v>8.3833333333333435</v>
      </c>
      <c r="D506" s="7">
        <f t="shared" si="436"/>
        <v>16</v>
      </c>
      <c r="E506" s="7">
        <f t="shared" si="437"/>
        <v>9</v>
      </c>
      <c r="F506" s="7">
        <f t="shared" si="438"/>
        <v>2022</v>
      </c>
      <c r="G506" s="12"/>
      <c r="H506" s="101">
        <f t="shared" si="390"/>
        <v>31.406904582379642</v>
      </c>
      <c r="I506" s="102">
        <f t="shared" si="391"/>
        <v>31.434441788699782</v>
      </c>
      <c r="J506" s="101">
        <f t="shared" si="392"/>
        <v>64.999224269754947</v>
      </c>
      <c r="K506" s="101">
        <f t="shared" si="393"/>
        <v>266.86891183386257</v>
      </c>
      <c r="L506" s="11">
        <f t="shared" si="394"/>
        <v>2459838.8493055557</v>
      </c>
      <c r="M506" s="108">
        <f t="shared" si="395"/>
        <v>0.22707321849570677</v>
      </c>
      <c r="N506" s="11">
        <f t="shared" si="396"/>
        <v>130.75469618104398</v>
      </c>
      <c r="O506" s="5">
        <f t="shared" si="397"/>
        <v>0.17045160355223743</v>
      </c>
      <c r="P506" s="11">
        <f t="shared" si="398"/>
        <v>17238.892138075305</v>
      </c>
      <c r="Q506" s="6">
        <f t="shared" si="399"/>
        <v>2.3395379132251275</v>
      </c>
      <c r="R506" s="13">
        <f t="shared" si="400"/>
        <v>4.3973224440976004</v>
      </c>
      <c r="S506" s="13">
        <f t="shared" si="401"/>
        <v>4.295009825566857</v>
      </c>
      <c r="T506" s="13">
        <f t="shared" si="402"/>
        <v>0.27066817030894419</v>
      </c>
      <c r="U506" s="13">
        <f t="shared" si="403"/>
        <v>0.35278018365913577</v>
      </c>
      <c r="V506" s="13">
        <f t="shared" si="404"/>
        <v>-8.3193514808247695</v>
      </c>
      <c r="W506" s="8">
        <f t="shared" si="405"/>
        <v>393.81583086103041</v>
      </c>
      <c r="X506" s="13">
        <f t="shared" si="406"/>
        <v>1.1545555185817233</v>
      </c>
      <c r="Y506" s="11">
        <f t="shared" si="407"/>
        <v>66.151158428270847</v>
      </c>
      <c r="Z506" s="13">
        <f t="shared" si="408"/>
        <v>3.293158007883519E-2</v>
      </c>
      <c r="AA506" s="13">
        <f t="shared" si="409"/>
        <v>0.40410588032048683</v>
      </c>
      <c r="AB506" s="13">
        <f t="shared" si="410"/>
        <v>0.91411943448654709</v>
      </c>
      <c r="AC506" s="13">
        <f t="shared" si="411"/>
        <v>3.2925628079047503E-2</v>
      </c>
      <c r="AD506" s="13">
        <f t="shared" si="412"/>
        <v>0.82561135569308053</v>
      </c>
      <c r="AE506" s="13">
        <f t="shared" si="413"/>
        <v>0.39378208039604601</v>
      </c>
      <c r="AF506" s="13">
        <f t="shared" si="414"/>
        <v>0.91920382568773173</v>
      </c>
      <c r="AG506" s="11">
        <f t="shared" si="415"/>
        <v>23.190037161300161</v>
      </c>
      <c r="AH506" s="13">
        <f t="shared" si="416"/>
        <v>4.2613320357223357</v>
      </c>
      <c r="AI506" s="11">
        <f t="shared" si="417"/>
        <v>66.834715645208945</v>
      </c>
      <c r="AJ506" s="6">
        <f t="shared" si="418"/>
        <v>0.91839365683515517</v>
      </c>
      <c r="AK506" s="13">
        <f t="shared" si="419"/>
        <v>32.182549332547453</v>
      </c>
      <c r="AL506" s="6">
        <f t="shared" si="420"/>
        <v>0.7756447501678092</v>
      </c>
      <c r="AM506" s="6">
        <f t="shared" si="421"/>
        <v>31.406904582379642</v>
      </c>
      <c r="AN506" s="11">
        <f t="shared" si="422"/>
        <v>175.27714545345953</v>
      </c>
      <c r="AO506" s="6">
        <f t="shared" si="423"/>
        <v>173.46976805922642</v>
      </c>
      <c r="AP506" s="6">
        <f t="shared" si="424"/>
        <v>107.30892298649387</v>
      </c>
      <c r="AQ506" s="8">
        <f t="shared" si="425"/>
        <v>72.54332871670033</v>
      </c>
      <c r="AR506" s="109">
        <f t="shared" si="426"/>
        <v>0.91937386083861228</v>
      </c>
      <c r="AS506" s="109">
        <f t="shared" si="427"/>
        <v>5.0291830235004886E-2</v>
      </c>
      <c r="AT506" s="109">
        <f t="shared" si="428"/>
        <v>86.868911833862569</v>
      </c>
      <c r="AU506" s="10">
        <f t="shared" si="429"/>
        <v>397888.29713281547</v>
      </c>
      <c r="AV506" s="8">
        <f t="shared" si="430"/>
        <v>30.031805102244618</v>
      </c>
      <c r="AW506" s="12"/>
      <c r="AX506" s="110">
        <f t="shared" si="431"/>
        <v>266.89999999999998</v>
      </c>
      <c r="AY506" s="111">
        <f t="shared" si="432"/>
        <v>0</v>
      </c>
      <c r="AZ506" s="12"/>
      <c r="BA506" s="14">
        <f t="shared" si="439"/>
        <v>31.4</v>
      </c>
      <c r="BB506" s="112">
        <f t="shared" si="433"/>
        <v>0</v>
      </c>
      <c r="BC506" s="112">
        <f t="shared" si="434"/>
        <v>0</v>
      </c>
      <c r="BD506" s="12"/>
      <c r="BE506" s="111">
        <f t="shared" si="435"/>
        <v>0</v>
      </c>
      <c r="BF506" s="12"/>
    </row>
    <row r="507" spans="1:58">
      <c r="A507">
        <f t="shared" si="388"/>
        <v>8</v>
      </c>
      <c r="B507" s="106">
        <v>0.35</v>
      </c>
      <c r="C507" s="6">
        <f t="shared" si="389"/>
        <v>8.3999999999999986</v>
      </c>
      <c r="D507" s="7">
        <f t="shared" si="436"/>
        <v>16</v>
      </c>
      <c r="E507" s="7">
        <f t="shared" si="437"/>
        <v>9</v>
      </c>
      <c r="F507" s="7">
        <f t="shared" si="438"/>
        <v>2022</v>
      </c>
      <c r="G507" s="12"/>
      <c r="H507" s="101">
        <f t="shared" si="390"/>
        <v>31.259992137805579</v>
      </c>
      <c r="I507" s="102">
        <f t="shared" si="391"/>
        <v>31.287686731696716</v>
      </c>
      <c r="J507" s="101">
        <f t="shared" si="392"/>
        <v>64.992752698084715</v>
      </c>
      <c r="K507" s="101">
        <f t="shared" si="393"/>
        <v>267.0670603568559</v>
      </c>
      <c r="L507" s="11">
        <f t="shared" si="394"/>
        <v>2459838.85</v>
      </c>
      <c r="M507" s="108">
        <f t="shared" si="395"/>
        <v>0.22707323750855835</v>
      </c>
      <c r="N507" s="11">
        <f t="shared" si="396"/>
        <v>131.00538064353168</v>
      </c>
      <c r="O507" s="5">
        <f t="shared" si="397"/>
        <v>0.17047702098221862</v>
      </c>
      <c r="P507" s="11">
        <f t="shared" si="398"/>
        <v>17236.38691067947</v>
      </c>
      <c r="Q507" s="6">
        <f t="shared" si="399"/>
        <v>2.3396962653989886</v>
      </c>
      <c r="R507" s="13">
        <f t="shared" si="400"/>
        <v>4.3973343899092985</v>
      </c>
      <c r="S507" s="13">
        <f t="shared" si="401"/>
        <v>4.2951575816068459</v>
      </c>
      <c r="T507" s="13">
        <f t="shared" si="402"/>
        <v>0.27082851454899681</v>
      </c>
      <c r="U507" s="13">
        <f t="shared" si="403"/>
        <v>0.35292892141987836</v>
      </c>
      <c r="V507" s="13">
        <f t="shared" si="404"/>
        <v>-8.3194866486646948</v>
      </c>
      <c r="W507" s="8">
        <f t="shared" si="405"/>
        <v>393.77708623197049</v>
      </c>
      <c r="X507" s="13">
        <f t="shared" si="406"/>
        <v>1.1547030753191694</v>
      </c>
      <c r="Y507" s="11">
        <f t="shared" si="407"/>
        <v>66.159612806565221</v>
      </c>
      <c r="Z507" s="13">
        <f t="shared" si="408"/>
        <v>3.2943924242563774E-2</v>
      </c>
      <c r="AA507" s="13">
        <f t="shared" si="409"/>
        <v>0.40397082713073645</v>
      </c>
      <c r="AB507" s="13">
        <f t="shared" si="410"/>
        <v>0.91417868125050494</v>
      </c>
      <c r="AC507" s="13">
        <f t="shared" si="411"/>
        <v>3.293796554731742E-2</v>
      </c>
      <c r="AD507" s="13">
        <f t="shared" si="412"/>
        <v>0.82566080776739836</v>
      </c>
      <c r="AE507" s="13">
        <f t="shared" si="413"/>
        <v>0.39381696426664486</v>
      </c>
      <c r="AF507" s="13">
        <f t="shared" si="414"/>
        <v>0.9191888808377765</v>
      </c>
      <c r="AG507" s="11">
        <f t="shared" si="415"/>
        <v>23.192211559132637</v>
      </c>
      <c r="AH507" s="13">
        <f t="shared" si="416"/>
        <v>4.2619264538714026</v>
      </c>
      <c r="AI507" s="11">
        <f t="shared" si="417"/>
        <v>67.076483835460635</v>
      </c>
      <c r="AJ507" s="6">
        <f t="shared" si="418"/>
        <v>0.91838745384520593</v>
      </c>
      <c r="AK507" s="13">
        <f t="shared" si="419"/>
        <v>32.036870291131507</v>
      </c>
      <c r="AL507" s="6">
        <f t="shared" si="420"/>
        <v>0.77687815332592736</v>
      </c>
      <c r="AM507" s="6">
        <f t="shared" si="421"/>
        <v>31.259992137805579</v>
      </c>
      <c r="AN507" s="11">
        <f t="shared" si="422"/>
        <v>175.27782993075562</v>
      </c>
      <c r="AO507" s="6">
        <f t="shared" si="423"/>
        <v>173.47044507632557</v>
      </c>
      <c r="AP507" s="6">
        <f t="shared" si="424"/>
        <v>107.30114299262223</v>
      </c>
      <c r="AQ507" s="8">
        <f t="shared" si="425"/>
        <v>72.551102460303881</v>
      </c>
      <c r="AR507" s="109">
        <f t="shared" si="426"/>
        <v>0.92102561808699246</v>
      </c>
      <c r="AS507" s="109">
        <f t="shared" si="427"/>
        <v>4.7188021821036152E-2</v>
      </c>
      <c r="AT507" s="109">
        <f t="shared" si="428"/>
        <v>87.067060356855905</v>
      </c>
      <c r="AU507" s="10">
        <f t="shared" si="429"/>
        <v>397891.03705350863</v>
      </c>
      <c r="AV507" s="8">
        <f t="shared" si="430"/>
        <v>30.031598310509516</v>
      </c>
      <c r="AW507" s="12"/>
      <c r="AX507" s="110">
        <f t="shared" si="431"/>
        <v>267.10000000000002</v>
      </c>
      <c r="AY507" s="111">
        <f t="shared" si="432"/>
        <v>0</v>
      </c>
      <c r="AZ507" s="12"/>
      <c r="BA507" s="14">
        <f t="shared" si="439"/>
        <v>31.3</v>
      </c>
      <c r="BB507" s="112">
        <f t="shared" si="433"/>
        <v>0</v>
      </c>
      <c r="BC507" s="112">
        <f t="shared" si="434"/>
        <v>0</v>
      </c>
      <c r="BD507" s="12"/>
      <c r="BE507" s="111">
        <f t="shared" si="435"/>
        <v>0</v>
      </c>
      <c r="BF507" s="12"/>
    </row>
    <row r="508" spans="1:58">
      <c r="A508">
        <f t="shared" si="388"/>
        <v>8</v>
      </c>
      <c r="B508" s="106">
        <v>0.35069444444444398</v>
      </c>
      <c r="C508" s="6">
        <f t="shared" si="389"/>
        <v>8.4166666666666554</v>
      </c>
      <c r="D508" s="7">
        <f t="shared" si="436"/>
        <v>16</v>
      </c>
      <c r="E508" s="7">
        <f t="shared" si="437"/>
        <v>9</v>
      </c>
      <c r="F508" s="7">
        <f t="shared" si="438"/>
        <v>2022</v>
      </c>
      <c r="G508" s="12"/>
      <c r="H508" s="101">
        <f t="shared" si="390"/>
        <v>31.113057878495866</v>
      </c>
      <c r="I508" s="102">
        <f t="shared" si="391"/>
        <v>31.140911183619984</v>
      </c>
      <c r="J508" s="101">
        <f t="shared" si="392"/>
        <v>64.986280946696056</v>
      </c>
      <c r="K508" s="101">
        <f t="shared" si="393"/>
        <v>267.26486070753151</v>
      </c>
      <c r="L508" s="11">
        <f t="shared" si="394"/>
        <v>2459838.8506944445</v>
      </c>
      <c r="M508" s="108">
        <f t="shared" si="395"/>
        <v>0.22707325652140989</v>
      </c>
      <c r="N508" s="11">
        <f t="shared" si="396"/>
        <v>131.25606510601938</v>
      </c>
      <c r="O508" s="5">
        <f t="shared" si="397"/>
        <v>0.17050243841214296</v>
      </c>
      <c r="P508" s="11">
        <f t="shared" si="398"/>
        <v>17233.881273217237</v>
      </c>
      <c r="Q508" s="6">
        <f t="shared" si="399"/>
        <v>2.3398546175724921</v>
      </c>
      <c r="R508" s="13">
        <f t="shared" si="400"/>
        <v>4.3973463357209965</v>
      </c>
      <c r="S508" s="13">
        <f t="shared" si="401"/>
        <v>4.2953053376464778</v>
      </c>
      <c r="T508" s="13">
        <f t="shared" si="402"/>
        <v>0.27098885878869228</v>
      </c>
      <c r="U508" s="13">
        <f t="shared" si="403"/>
        <v>0.35307765708665573</v>
      </c>
      <c r="V508" s="13">
        <f t="shared" si="404"/>
        <v>-8.319621816504263</v>
      </c>
      <c r="W508" s="8">
        <f t="shared" si="405"/>
        <v>393.73833639411799</v>
      </c>
      <c r="X508" s="13">
        <f t="shared" si="406"/>
        <v>1.1548506300682004</v>
      </c>
      <c r="Y508" s="11">
        <f t="shared" si="407"/>
        <v>66.168067070931812</v>
      </c>
      <c r="Z508" s="13">
        <f t="shared" si="408"/>
        <v>3.2956267518044126E-2</v>
      </c>
      <c r="AA508" s="13">
        <f t="shared" si="409"/>
        <v>0.40383576702323942</v>
      </c>
      <c r="AB508" s="13">
        <f t="shared" si="410"/>
        <v>0.91423790714603825</v>
      </c>
      <c r="AC508" s="13">
        <f t="shared" si="411"/>
        <v>3.2950302122802394E-2</v>
      </c>
      <c r="AD508" s="13">
        <f t="shared" si="412"/>
        <v>0.82571024104997215</v>
      </c>
      <c r="AE508" s="13">
        <f t="shared" si="413"/>
        <v>0.3938518390181121</v>
      </c>
      <c r="AF508" s="13">
        <f t="shared" si="414"/>
        <v>0.91917393832835093</v>
      </c>
      <c r="AG508" s="11">
        <f t="shared" si="415"/>
        <v>23.194385423888352</v>
      </c>
      <c r="AH508" s="13">
        <f t="shared" si="416"/>
        <v>4.2625208828506658</v>
      </c>
      <c r="AI508" s="11">
        <f t="shared" si="417"/>
        <v>67.318251863259391</v>
      </c>
      <c r="AJ508" s="6">
        <f t="shared" si="418"/>
        <v>0.91838125208419863</v>
      </c>
      <c r="AK508" s="13">
        <f t="shared" si="419"/>
        <v>31.891164622110939</v>
      </c>
      <c r="AL508" s="6">
        <f t="shared" si="420"/>
        <v>0.77810674361507171</v>
      </c>
      <c r="AM508" s="6">
        <f t="shared" si="421"/>
        <v>31.113057878495866</v>
      </c>
      <c r="AN508" s="11">
        <f t="shared" si="422"/>
        <v>175.27851440804807</v>
      </c>
      <c r="AO508" s="6">
        <f t="shared" si="423"/>
        <v>173.47112209367378</v>
      </c>
      <c r="AP508" s="6">
        <f t="shared" si="424"/>
        <v>107.29336311720894</v>
      </c>
      <c r="AQ508" s="8">
        <f t="shared" si="425"/>
        <v>72.558876088269628</v>
      </c>
      <c r="AR508" s="109">
        <f t="shared" si="426"/>
        <v>0.92266097498698751</v>
      </c>
      <c r="AS508" s="109">
        <f t="shared" si="427"/>
        <v>4.4078726580984218E-2</v>
      </c>
      <c r="AT508" s="109">
        <f t="shared" si="428"/>
        <v>87.264860707531511</v>
      </c>
      <c r="AU508" s="10">
        <f t="shared" si="429"/>
        <v>397893.77649631148</v>
      </c>
      <c r="AV508" s="8">
        <f t="shared" si="430"/>
        <v>30.031391557689521</v>
      </c>
      <c r="AW508" s="12"/>
      <c r="AX508" s="110">
        <f t="shared" si="431"/>
        <v>267.3</v>
      </c>
      <c r="AY508" s="111">
        <f t="shared" si="432"/>
        <v>0</v>
      </c>
      <c r="AZ508" s="12"/>
      <c r="BA508" s="14">
        <f t="shared" si="439"/>
        <v>31.1</v>
      </c>
      <c r="BB508" s="112">
        <f t="shared" si="433"/>
        <v>0</v>
      </c>
      <c r="BC508" s="112">
        <f t="shared" si="434"/>
        <v>0</v>
      </c>
      <c r="BD508" s="12"/>
      <c r="BE508" s="111">
        <f t="shared" si="435"/>
        <v>0</v>
      </c>
      <c r="BF508" s="12"/>
    </row>
    <row r="509" spans="1:58">
      <c r="A509">
        <f t="shared" si="388"/>
        <v>8</v>
      </c>
      <c r="B509" s="106">
        <v>0.35138888888888897</v>
      </c>
      <c r="C509" s="6">
        <f t="shared" si="389"/>
        <v>8.4333333333333353</v>
      </c>
      <c r="D509" s="7">
        <f t="shared" si="436"/>
        <v>16</v>
      </c>
      <c r="E509" s="7">
        <f t="shared" si="437"/>
        <v>9</v>
      </c>
      <c r="F509" s="7">
        <f t="shared" si="438"/>
        <v>2022</v>
      </c>
      <c r="G509" s="12"/>
      <c r="H509" s="101">
        <f t="shared" si="390"/>
        <v>30.966103646301843</v>
      </c>
      <c r="I509" s="102">
        <f t="shared" si="391"/>
        <v>30.994117003025845</v>
      </c>
      <c r="J509" s="101">
        <f t="shared" si="392"/>
        <v>64.979809015689582</v>
      </c>
      <c r="K509" s="101">
        <f t="shared" si="393"/>
        <v>267.46231705698955</v>
      </c>
      <c r="L509" s="11">
        <f t="shared" si="394"/>
        <v>2459838.8513888889</v>
      </c>
      <c r="M509" s="108">
        <f t="shared" si="395"/>
        <v>0.22707327553426143</v>
      </c>
      <c r="N509" s="11">
        <f t="shared" si="396"/>
        <v>131.50674956804141</v>
      </c>
      <c r="O509" s="5">
        <f t="shared" si="397"/>
        <v>0.17052785584206731</v>
      </c>
      <c r="P509" s="11">
        <f t="shared" si="398"/>
        <v>17231.375225785483</v>
      </c>
      <c r="Q509" s="6">
        <f t="shared" si="399"/>
        <v>2.3400129697463528</v>
      </c>
      <c r="R509" s="13">
        <f t="shared" si="400"/>
        <v>4.3973582815326724</v>
      </c>
      <c r="S509" s="13">
        <f t="shared" si="401"/>
        <v>4.2954530936864677</v>
      </c>
      <c r="T509" s="13">
        <f t="shared" si="402"/>
        <v>0.2711492030287449</v>
      </c>
      <c r="U509" s="13">
        <f t="shared" si="403"/>
        <v>0.35322639066059797</v>
      </c>
      <c r="V509" s="13">
        <f t="shared" si="404"/>
        <v>-8.3197569843441901</v>
      </c>
      <c r="W509" s="8">
        <f t="shared" si="405"/>
        <v>393.6995813481991</v>
      </c>
      <c r="X509" s="13">
        <f t="shared" si="406"/>
        <v>1.1549981828296432</v>
      </c>
      <c r="Y509" s="11">
        <f t="shared" si="407"/>
        <v>66.176521221417985</v>
      </c>
      <c r="Z509" s="13">
        <f t="shared" si="408"/>
        <v>3.2968609905126761E-2</v>
      </c>
      <c r="AA509" s="13">
        <f t="shared" si="409"/>
        <v>0.40370070000060587</v>
      </c>
      <c r="AB509" s="13">
        <f t="shared" si="410"/>
        <v>0.91429711217302556</v>
      </c>
      <c r="AC509" s="13">
        <f t="shared" si="411"/>
        <v>3.2962637805352232E-2</v>
      </c>
      <c r="AD509" s="13">
        <f t="shared" si="412"/>
        <v>0.82575965554075037</v>
      </c>
      <c r="AE509" s="13">
        <f t="shared" si="413"/>
        <v>0.39388670465026149</v>
      </c>
      <c r="AF509" s="13">
        <f t="shared" si="414"/>
        <v>0.91915899816068691</v>
      </c>
      <c r="AG509" s="11">
        <f t="shared" si="415"/>
        <v>23.196558755532827</v>
      </c>
      <c r="AH509" s="13">
        <f t="shared" si="416"/>
        <v>4.2631153226606697</v>
      </c>
      <c r="AI509" s="11">
        <f t="shared" si="417"/>
        <v>67.560019728131365</v>
      </c>
      <c r="AJ509" s="6">
        <f t="shared" si="418"/>
        <v>0.91837505155222221</v>
      </c>
      <c r="AK509" s="13">
        <f t="shared" si="419"/>
        <v>31.745434141416535</v>
      </c>
      <c r="AL509" s="6">
        <f t="shared" si="420"/>
        <v>0.77933049511469066</v>
      </c>
      <c r="AM509" s="6">
        <f t="shared" si="421"/>
        <v>30.966103646301843</v>
      </c>
      <c r="AN509" s="11">
        <f t="shared" si="422"/>
        <v>175.27919888534416</v>
      </c>
      <c r="AO509" s="6">
        <f t="shared" si="423"/>
        <v>173.47179911127836</v>
      </c>
      <c r="AP509" s="6">
        <f t="shared" si="424"/>
        <v>107.28558336021696</v>
      </c>
      <c r="AQ509" s="8">
        <f t="shared" si="425"/>
        <v>72.566649600634562</v>
      </c>
      <c r="AR509" s="109">
        <f t="shared" si="426"/>
        <v>0.92427990245033775</v>
      </c>
      <c r="AS509" s="109">
        <f t="shared" si="427"/>
        <v>4.096399940729395E-2</v>
      </c>
      <c r="AT509" s="109">
        <f t="shared" si="428"/>
        <v>87.462317056989548</v>
      </c>
      <c r="AU509" s="10">
        <f t="shared" si="429"/>
        <v>397896.51546115533</v>
      </c>
      <c r="AV509" s="8">
        <f t="shared" si="430"/>
        <v>30.031184843788271</v>
      </c>
      <c r="AW509" s="12"/>
      <c r="AX509" s="110">
        <f t="shared" si="431"/>
        <v>267.5</v>
      </c>
      <c r="AY509" s="111">
        <f t="shared" si="432"/>
        <v>0</v>
      </c>
      <c r="AZ509" s="12"/>
      <c r="BA509" s="14">
        <f t="shared" si="439"/>
        <v>31</v>
      </c>
      <c r="BB509" s="112">
        <f t="shared" si="433"/>
        <v>0</v>
      </c>
      <c r="BC509" s="112">
        <f t="shared" si="434"/>
        <v>0</v>
      </c>
      <c r="BD509" s="12"/>
      <c r="BE509" s="111">
        <f t="shared" si="435"/>
        <v>0</v>
      </c>
      <c r="BF509" s="12"/>
    </row>
    <row r="510" spans="1:58">
      <c r="A510">
        <f t="shared" si="388"/>
        <v>8</v>
      </c>
      <c r="B510" s="106">
        <v>0.35208333333333303</v>
      </c>
      <c r="C510" s="6">
        <f t="shared" si="389"/>
        <v>8.4499999999999922</v>
      </c>
      <c r="D510" s="7">
        <f t="shared" si="436"/>
        <v>16</v>
      </c>
      <c r="E510" s="7">
        <f t="shared" si="437"/>
        <v>9</v>
      </c>
      <c r="F510" s="7">
        <f t="shared" si="438"/>
        <v>2022</v>
      </c>
      <c r="G510" s="12"/>
      <c r="H510" s="101">
        <f t="shared" si="390"/>
        <v>30.819131272389182</v>
      </c>
      <c r="I510" s="102">
        <f t="shared" si="391"/>
        <v>30.847306038078226</v>
      </c>
      <c r="J510" s="101">
        <f t="shared" si="392"/>
        <v>64.973336905170001</v>
      </c>
      <c r="K510" s="101">
        <f t="shared" si="393"/>
        <v>267.65943355004362</v>
      </c>
      <c r="L510" s="11">
        <f t="shared" si="394"/>
        <v>2459838.8520833333</v>
      </c>
      <c r="M510" s="108">
        <f t="shared" si="395"/>
        <v>0.227073294547113</v>
      </c>
      <c r="N510" s="11">
        <f t="shared" si="396"/>
        <v>131.75743403052911</v>
      </c>
      <c r="O510" s="5">
        <f t="shared" si="397"/>
        <v>0.17055327327199166</v>
      </c>
      <c r="P510" s="11">
        <f t="shared" si="398"/>
        <v>17228.868768497618</v>
      </c>
      <c r="Q510" s="6">
        <f t="shared" si="399"/>
        <v>2.3401713219202138</v>
      </c>
      <c r="R510" s="13">
        <f t="shared" si="400"/>
        <v>4.3973702273443935</v>
      </c>
      <c r="S510" s="13">
        <f t="shared" si="401"/>
        <v>4.2956008497264566</v>
      </c>
      <c r="T510" s="13">
        <f t="shared" si="402"/>
        <v>0.27130954726879758</v>
      </c>
      <c r="U510" s="13">
        <f t="shared" si="403"/>
        <v>0.35337512214184003</v>
      </c>
      <c r="V510" s="13">
        <f t="shared" si="404"/>
        <v>-8.3198921521841154</v>
      </c>
      <c r="W510" s="8">
        <f t="shared" si="405"/>
        <v>393.66082109525428</v>
      </c>
      <c r="X510" s="13">
        <f t="shared" si="406"/>
        <v>1.1551457336040474</v>
      </c>
      <c r="Y510" s="11">
        <f t="shared" si="407"/>
        <v>66.184975258055232</v>
      </c>
      <c r="Z510" s="13">
        <f t="shared" si="408"/>
        <v>3.2980951403579879E-2</v>
      </c>
      <c r="AA510" s="13">
        <f t="shared" si="409"/>
        <v>0.40356562606570029</v>
      </c>
      <c r="AB510" s="13">
        <f t="shared" si="410"/>
        <v>0.9143562963312365</v>
      </c>
      <c r="AC510" s="13">
        <f t="shared" si="411"/>
        <v>3.2974972594734454E-2</v>
      </c>
      <c r="AD510" s="13">
        <f t="shared" si="412"/>
        <v>0.82580905123961379</v>
      </c>
      <c r="AE510" s="13">
        <f t="shared" si="413"/>
        <v>0.39392156116278837</v>
      </c>
      <c r="AF510" s="13">
        <f t="shared" si="414"/>
        <v>0.91914406033606699</v>
      </c>
      <c r="AG510" s="11">
        <f t="shared" si="415"/>
        <v>23.198731554024203</v>
      </c>
      <c r="AH510" s="13">
        <f t="shared" si="416"/>
        <v>4.2637097733008842</v>
      </c>
      <c r="AI510" s="11">
        <f t="shared" si="417"/>
        <v>67.801787431015839</v>
      </c>
      <c r="AJ510" s="6">
        <f t="shared" si="418"/>
        <v>0.91836885224940856</v>
      </c>
      <c r="AK510" s="13">
        <f t="shared" si="419"/>
        <v>31.599680654655486</v>
      </c>
      <c r="AL510" s="6">
        <f t="shared" si="420"/>
        <v>0.78054938226630399</v>
      </c>
      <c r="AM510" s="6">
        <f t="shared" si="421"/>
        <v>30.819131272389182</v>
      </c>
      <c r="AN510" s="11">
        <f t="shared" si="422"/>
        <v>175.27988336264025</v>
      </c>
      <c r="AO510" s="6">
        <f t="shared" si="423"/>
        <v>173.47247612913554</v>
      </c>
      <c r="AP510" s="6">
        <f t="shared" si="424"/>
        <v>107.27780372161412</v>
      </c>
      <c r="AQ510" s="8">
        <f t="shared" si="425"/>
        <v>72.574422997430844</v>
      </c>
      <c r="AR510" s="109">
        <f t="shared" si="426"/>
        <v>0.92588237169086074</v>
      </c>
      <c r="AS510" s="109">
        <f t="shared" si="427"/>
        <v>3.7843895271090278E-2</v>
      </c>
      <c r="AT510" s="109">
        <f t="shared" si="428"/>
        <v>87.659433550043616</v>
      </c>
      <c r="AU510" s="10">
        <f t="shared" si="429"/>
        <v>397899.25394795253</v>
      </c>
      <c r="AV510" s="8">
        <f t="shared" si="430"/>
        <v>30.030978168810829</v>
      </c>
      <c r="AW510" s="12"/>
      <c r="AX510" s="110">
        <f t="shared" si="431"/>
        <v>267.7</v>
      </c>
      <c r="AY510" s="111">
        <f t="shared" si="432"/>
        <v>0</v>
      </c>
      <c r="AZ510" s="12"/>
      <c r="BA510" s="14">
        <f t="shared" si="439"/>
        <v>30.8</v>
      </c>
      <c r="BB510" s="112">
        <f t="shared" si="433"/>
        <v>0</v>
      </c>
      <c r="BC510" s="112">
        <f t="shared" si="434"/>
        <v>0</v>
      </c>
      <c r="BD510" s="12"/>
      <c r="BE510" s="111">
        <f t="shared" si="435"/>
        <v>0</v>
      </c>
      <c r="BF510" s="12"/>
    </row>
    <row r="511" spans="1:58">
      <c r="A511">
        <f t="shared" si="388"/>
        <v>8</v>
      </c>
      <c r="B511" s="106">
        <v>0.35277777777777802</v>
      </c>
      <c r="C511" s="6">
        <f t="shared" si="389"/>
        <v>8.4666666666666721</v>
      </c>
      <c r="D511" s="7">
        <f t="shared" si="436"/>
        <v>16</v>
      </c>
      <c r="E511" s="7">
        <f t="shared" si="437"/>
        <v>9</v>
      </c>
      <c r="F511" s="7">
        <f t="shared" si="438"/>
        <v>2022</v>
      </c>
      <c r="G511" s="12"/>
      <c r="H511" s="101">
        <f t="shared" si="390"/>
        <v>30.672142578829536</v>
      </c>
      <c r="I511" s="102">
        <f t="shared" si="391"/>
        <v>30.700480128144861</v>
      </c>
      <c r="J511" s="101">
        <f t="shared" si="392"/>
        <v>64.966864615243765</v>
      </c>
      <c r="K511" s="101">
        <f t="shared" si="393"/>
        <v>267.85621430353552</v>
      </c>
      <c r="L511" s="11">
        <f t="shared" si="394"/>
        <v>2459838.8527777777</v>
      </c>
      <c r="M511" s="108">
        <f t="shared" si="395"/>
        <v>0.22707331355996455</v>
      </c>
      <c r="N511" s="11">
        <f t="shared" si="396"/>
        <v>132.00811849348247</v>
      </c>
      <c r="O511" s="5">
        <f t="shared" si="397"/>
        <v>0.170578690701916</v>
      </c>
      <c r="P511" s="11">
        <f t="shared" si="398"/>
        <v>17226.361901466844</v>
      </c>
      <c r="Q511" s="6">
        <f t="shared" si="399"/>
        <v>2.3403296740937174</v>
      </c>
      <c r="R511" s="13">
        <f t="shared" si="400"/>
        <v>4.3973821731560694</v>
      </c>
      <c r="S511" s="13">
        <f t="shared" si="401"/>
        <v>4.2957486057660885</v>
      </c>
      <c r="T511" s="13">
        <f t="shared" si="402"/>
        <v>0.2714698915088502</v>
      </c>
      <c r="U511" s="13">
        <f t="shared" si="403"/>
        <v>0.35352385153087429</v>
      </c>
      <c r="V511" s="13">
        <f t="shared" si="404"/>
        <v>-8.3200273200233266</v>
      </c>
      <c r="W511" s="8">
        <f t="shared" si="405"/>
        <v>393.62205563643329</v>
      </c>
      <c r="X511" s="13">
        <f t="shared" si="406"/>
        <v>1.1552932823919619</v>
      </c>
      <c r="Y511" s="11">
        <f t="shared" si="407"/>
        <v>66.193429180875</v>
      </c>
      <c r="Z511" s="13">
        <f t="shared" si="408"/>
        <v>3.2993292013202391E-2</v>
      </c>
      <c r="AA511" s="13">
        <f t="shared" si="409"/>
        <v>0.40343054522138705</v>
      </c>
      <c r="AB511" s="13">
        <f t="shared" si="410"/>
        <v>0.91441545962043969</v>
      </c>
      <c r="AC511" s="13">
        <f t="shared" si="411"/>
        <v>3.2987306490747305E-2</v>
      </c>
      <c r="AD511" s="13">
        <f t="shared" si="412"/>
        <v>0.82585842814643051</v>
      </c>
      <c r="AE511" s="13">
        <f t="shared" si="413"/>
        <v>0.39395640855541547</v>
      </c>
      <c r="AF511" s="13">
        <f t="shared" si="414"/>
        <v>0.91912912485576181</v>
      </c>
      <c r="AG511" s="11">
        <f t="shared" si="415"/>
        <v>23.200903819322324</v>
      </c>
      <c r="AH511" s="13">
        <f t="shared" si="416"/>
        <v>4.2643042347707505</v>
      </c>
      <c r="AI511" s="11">
        <f t="shared" si="417"/>
        <v>68.04355497192121</v>
      </c>
      <c r="AJ511" s="6">
        <f t="shared" si="418"/>
        <v>0.9183626541758888</v>
      </c>
      <c r="AK511" s="13">
        <f t="shared" si="419"/>
        <v>31.453905958689226</v>
      </c>
      <c r="AL511" s="6">
        <f t="shared" si="420"/>
        <v>0.78176337985968924</v>
      </c>
      <c r="AM511" s="6">
        <f t="shared" si="421"/>
        <v>30.672142578829536</v>
      </c>
      <c r="AN511" s="11">
        <f t="shared" si="422"/>
        <v>175.28056783993452</v>
      </c>
      <c r="AO511" s="6">
        <f t="shared" si="423"/>
        <v>173.47315314724366</v>
      </c>
      <c r="AP511" s="6">
        <f t="shared" si="424"/>
        <v>107.2700242013704</v>
      </c>
      <c r="AQ511" s="8">
        <f t="shared" si="425"/>
        <v>72.582196278688428</v>
      </c>
      <c r="AR511" s="109">
        <f t="shared" si="426"/>
        <v>0.92746835420918405</v>
      </c>
      <c r="AS511" s="109">
        <f t="shared" si="427"/>
        <v>3.471846925098987E-2</v>
      </c>
      <c r="AT511" s="109">
        <f t="shared" si="428"/>
        <v>87.856214303535523</v>
      </c>
      <c r="AU511" s="10">
        <f t="shared" si="429"/>
        <v>397901.99195661559</v>
      </c>
      <c r="AV511" s="8">
        <f t="shared" si="430"/>
        <v>30.030771532762262</v>
      </c>
      <c r="AW511" s="12"/>
      <c r="AX511" s="110">
        <f t="shared" si="431"/>
        <v>267.89999999999998</v>
      </c>
      <c r="AY511" s="111">
        <f t="shared" si="432"/>
        <v>0</v>
      </c>
      <c r="AZ511" s="12"/>
      <c r="BA511" s="14">
        <f t="shared" si="439"/>
        <v>30.7</v>
      </c>
      <c r="BB511" s="112">
        <f t="shared" si="433"/>
        <v>0</v>
      </c>
      <c r="BC511" s="112">
        <f t="shared" si="434"/>
        <v>0</v>
      </c>
      <c r="BD511" s="12"/>
      <c r="BE511" s="111">
        <f t="shared" si="435"/>
        <v>0</v>
      </c>
      <c r="BF511" s="12"/>
    </row>
    <row r="512" spans="1:58">
      <c r="A512">
        <f t="shared" si="388"/>
        <v>8</v>
      </c>
      <c r="B512" s="106">
        <v>0.35347222222222202</v>
      </c>
      <c r="C512" s="6">
        <f t="shared" si="389"/>
        <v>8.483333333333329</v>
      </c>
      <c r="D512" s="7">
        <f t="shared" si="436"/>
        <v>16</v>
      </c>
      <c r="E512" s="7">
        <f t="shared" si="437"/>
        <v>9</v>
      </c>
      <c r="F512" s="7">
        <f t="shared" si="438"/>
        <v>2022</v>
      </c>
      <c r="G512" s="12"/>
      <c r="H512" s="101">
        <f t="shared" si="390"/>
        <v>30.525139378754886</v>
      </c>
      <c r="I512" s="102">
        <f t="shared" si="391"/>
        <v>30.553641103957816</v>
      </c>
      <c r="J512" s="101">
        <f t="shared" si="392"/>
        <v>64.960392146008274</v>
      </c>
      <c r="K512" s="101">
        <f t="shared" si="393"/>
        <v>268.05266340653412</v>
      </c>
      <c r="L512" s="11">
        <f t="shared" si="394"/>
        <v>2459838.8534722221</v>
      </c>
      <c r="M512" s="108">
        <f t="shared" si="395"/>
        <v>0.22707333257281612</v>
      </c>
      <c r="N512" s="11">
        <f t="shared" si="396"/>
        <v>132.25880295597017</v>
      </c>
      <c r="O512" s="5">
        <f t="shared" si="397"/>
        <v>0.17060410813189719</v>
      </c>
      <c r="P512" s="11">
        <f t="shared" si="398"/>
        <v>17223.854624790518</v>
      </c>
      <c r="Q512" s="6">
        <f t="shared" si="399"/>
        <v>2.340488026267578</v>
      </c>
      <c r="R512" s="13">
        <f t="shared" si="400"/>
        <v>4.3973941189677674</v>
      </c>
      <c r="S512" s="13">
        <f t="shared" si="401"/>
        <v>4.2958963618060784</v>
      </c>
      <c r="T512" s="13">
        <f t="shared" si="402"/>
        <v>0.27163023574890283</v>
      </c>
      <c r="U512" s="13">
        <f t="shared" si="403"/>
        <v>0.35367257882811642</v>
      </c>
      <c r="V512" s="13">
        <f t="shared" si="404"/>
        <v>-8.3201624878632536</v>
      </c>
      <c r="W512" s="8">
        <f t="shared" si="405"/>
        <v>393.5832849722392</v>
      </c>
      <c r="X512" s="13">
        <f t="shared" si="406"/>
        <v>1.1554408291942158</v>
      </c>
      <c r="Y512" s="11">
        <f t="shared" si="407"/>
        <v>66.201882989924798</v>
      </c>
      <c r="Z512" s="13">
        <f t="shared" si="408"/>
        <v>3.3005631733783618E-2</v>
      </c>
      <c r="AA512" s="13">
        <f t="shared" si="409"/>
        <v>0.40329545747027468</v>
      </c>
      <c r="AB512" s="13">
        <f t="shared" si="410"/>
        <v>0.914474602040517</v>
      </c>
      <c r="AC512" s="13">
        <f t="shared" si="411"/>
        <v>3.2999639493179411E-2</v>
      </c>
      <c r="AD512" s="13">
        <f t="shared" si="412"/>
        <v>0.82590778626117645</v>
      </c>
      <c r="AE512" s="13">
        <f t="shared" si="413"/>
        <v>0.39399124682790182</v>
      </c>
      <c r="AF512" s="13">
        <f t="shared" si="414"/>
        <v>0.91911419172102626</v>
      </c>
      <c r="AG512" s="11">
        <f t="shared" si="415"/>
        <v>23.203075551389297</v>
      </c>
      <c r="AH512" s="13">
        <f t="shared" si="416"/>
        <v>4.2648987070708619</v>
      </c>
      <c r="AI512" s="11">
        <f t="shared" si="417"/>
        <v>68.285322349907233</v>
      </c>
      <c r="AJ512" s="6">
        <f t="shared" si="418"/>
        <v>0.91835645733175242</v>
      </c>
      <c r="AK512" s="13">
        <f t="shared" si="419"/>
        <v>31.308111841786108</v>
      </c>
      <c r="AL512" s="6">
        <f t="shared" si="420"/>
        <v>0.78297246303122292</v>
      </c>
      <c r="AM512" s="6">
        <f t="shared" si="421"/>
        <v>30.525139378754886</v>
      </c>
      <c r="AN512" s="11">
        <f t="shared" si="422"/>
        <v>175.28125231723061</v>
      </c>
      <c r="AO512" s="6">
        <f t="shared" si="423"/>
        <v>173.47383016560627</v>
      </c>
      <c r="AP512" s="6">
        <f t="shared" si="424"/>
        <v>107.26224479944493</v>
      </c>
      <c r="AQ512" s="8">
        <f t="shared" si="425"/>
        <v>72.589969444448158</v>
      </c>
      <c r="AR512" s="109">
        <f t="shared" si="426"/>
        <v>0.92903782179345407</v>
      </c>
      <c r="AS512" s="109">
        <f t="shared" si="427"/>
        <v>3.1587776532444267E-2</v>
      </c>
      <c r="AT512" s="109">
        <f t="shared" si="428"/>
        <v>88.052663406534123</v>
      </c>
      <c r="AU512" s="10">
        <f t="shared" si="429"/>
        <v>397904.72948707576</v>
      </c>
      <c r="AV512" s="8">
        <f t="shared" si="430"/>
        <v>30.030564935646201</v>
      </c>
      <c r="AW512" s="12"/>
      <c r="AX512" s="110">
        <f t="shared" si="431"/>
        <v>268.10000000000002</v>
      </c>
      <c r="AY512" s="111">
        <f t="shared" si="432"/>
        <v>0</v>
      </c>
      <c r="AZ512" s="12"/>
      <c r="BA512" s="14">
        <f t="shared" si="439"/>
        <v>30.6</v>
      </c>
      <c r="BB512" s="112">
        <f t="shared" si="433"/>
        <v>0</v>
      </c>
      <c r="BC512" s="112">
        <f t="shared" si="434"/>
        <v>0</v>
      </c>
      <c r="BD512" s="12"/>
      <c r="BE512" s="111">
        <f t="shared" si="435"/>
        <v>0</v>
      </c>
      <c r="BF512" s="12"/>
    </row>
    <row r="513" spans="1:58">
      <c r="A513">
        <f t="shared" si="388"/>
        <v>8</v>
      </c>
      <c r="B513" s="106">
        <v>0.35416666666666702</v>
      </c>
      <c r="C513" s="6">
        <f t="shared" si="389"/>
        <v>8.5000000000000089</v>
      </c>
      <c r="D513" s="7">
        <f t="shared" si="436"/>
        <v>16</v>
      </c>
      <c r="E513" s="7">
        <f t="shared" si="437"/>
        <v>9</v>
      </c>
      <c r="F513" s="7">
        <f t="shared" si="438"/>
        <v>2022</v>
      </c>
      <c r="G513" s="12"/>
      <c r="H513" s="101">
        <f t="shared" si="390"/>
        <v>30.378123475010778</v>
      </c>
      <c r="I513" s="102">
        <f t="shared" si="391"/>
        <v>30.406790786274719</v>
      </c>
      <c r="J513" s="101">
        <f t="shared" si="392"/>
        <v>64.95391949760068</v>
      </c>
      <c r="K513" s="101">
        <f t="shared" si="393"/>
        <v>268.24878492246984</v>
      </c>
      <c r="L513" s="11">
        <f t="shared" si="394"/>
        <v>2459838.8541666665</v>
      </c>
      <c r="M513" s="108">
        <f t="shared" si="395"/>
        <v>0.22707335158566766</v>
      </c>
      <c r="N513" s="11">
        <f t="shared" si="396"/>
        <v>132.50948741845787</v>
      </c>
      <c r="O513" s="5">
        <f t="shared" si="397"/>
        <v>0.17062952556182154</v>
      </c>
      <c r="P513" s="11">
        <f t="shared" si="398"/>
        <v>17221.346938589308</v>
      </c>
      <c r="Q513" s="6">
        <f t="shared" si="399"/>
        <v>2.3406463784410816</v>
      </c>
      <c r="R513" s="13">
        <f t="shared" si="400"/>
        <v>4.3974060647794655</v>
      </c>
      <c r="S513" s="13">
        <f t="shared" si="401"/>
        <v>4.2960441178460673</v>
      </c>
      <c r="T513" s="13">
        <f t="shared" si="402"/>
        <v>0.27179057998859829</v>
      </c>
      <c r="U513" s="13">
        <f t="shared" si="403"/>
        <v>0.35382130403373657</v>
      </c>
      <c r="V513" s="13">
        <f t="shared" si="404"/>
        <v>-8.320297655703536</v>
      </c>
      <c r="W513" s="8">
        <f t="shared" si="405"/>
        <v>393.54450910370207</v>
      </c>
      <c r="X513" s="13">
        <f t="shared" si="406"/>
        <v>1.1555883740106798</v>
      </c>
      <c r="Y513" s="11">
        <f t="shared" si="407"/>
        <v>66.21033668519722</v>
      </c>
      <c r="Z513" s="13">
        <f t="shared" si="408"/>
        <v>3.3017970565094805E-2</v>
      </c>
      <c r="AA513" s="13">
        <f t="shared" si="409"/>
        <v>0.4031603628158475</v>
      </c>
      <c r="AB513" s="13">
        <f t="shared" si="410"/>
        <v>0.91453372359096519</v>
      </c>
      <c r="AC513" s="13">
        <f t="shared" si="411"/>
        <v>3.3011971601801353E-2</v>
      </c>
      <c r="AD513" s="13">
        <f t="shared" si="412"/>
        <v>0.82595712558348089</v>
      </c>
      <c r="AE513" s="13">
        <f t="shared" si="413"/>
        <v>0.3940260759798368</v>
      </c>
      <c r="AF513" s="13">
        <f t="shared" si="414"/>
        <v>0.91909926093318772</v>
      </c>
      <c r="AG513" s="11">
        <f t="shared" si="415"/>
        <v>23.205246750176652</v>
      </c>
      <c r="AH513" s="13">
        <f t="shared" si="416"/>
        <v>4.2654931901979065</v>
      </c>
      <c r="AI513" s="11">
        <f t="shared" si="417"/>
        <v>68.527089565489263</v>
      </c>
      <c r="AJ513" s="6">
        <f t="shared" si="418"/>
        <v>0.9183502617171414</v>
      </c>
      <c r="AK513" s="13">
        <f t="shared" si="419"/>
        <v>31.162300082285441</v>
      </c>
      <c r="AL513" s="6">
        <f t="shared" si="420"/>
        <v>0.78417660727466421</v>
      </c>
      <c r="AM513" s="6">
        <f t="shared" si="421"/>
        <v>30.378123475010778</v>
      </c>
      <c r="AN513" s="11">
        <f t="shared" si="422"/>
        <v>175.28193679452488</v>
      </c>
      <c r="AO513" s="6">
        <f t="shared" si="423"/>
        <v>173.47450718421976</v>
      </c>
      <c r="AP513" s="6">
        <f t="shared" si="424"/>
        <v>107.25446551584459</v>
      </c>
      <c r="AQ513" s="8">
        <f t="shared" si="425"/>
        <v>72.597742494703155</v>
      </c>
      <c r="AR513" s="109">
        <f t="shared" si="426"/>
        <v>0.93059074653552243</v>
      </c>
      <c r="AS513" s="109">
        <f t="shared" si="427"/>
        <v>2.845187237608271E-2</v>
      </c>
      <c r="AT513" s="109">
        <f t="shared" si="428"/>
        <v>88.248784922469838</v>
      </c>
      <c r="AU513" s="10">
        <f t="shared" si="429"/>
        <v>397907.46653924073</v>
      </c>
      <c r="AV513" s="8">
        <f t="shared" si="430"/>
        <v>30.030358377468062</v>
      </c>
      <c r="AW513" s="12"/>
      <c r="AX513" s="110">
        <f t="shared" si="431"/>
        <v>268.2</v>
      </c>
      <c r="AY513" s="111">
        <f t="shared" si="432"/>
        <v>0</v>
      </c>
      <c r="AZ513" s="12"/>
      <c r="BA513" s="14">
        <f t="shared" si="439"/>
        <v>30.4</v>
      </c>
      <c r="BB513" s="112">
        <f t="shared" si="433"/>
        <v>0</v>
      </c>
      <c r="BC513" s="112">
        <f t="shared" si="434"/>
        <v>0</v>
      </c>
      <c r="BD513" s="12"/>
      <c r="BE513" s="111">
        <f t="shared" si="435"/>
        <v>0</v>
      </c>
      <c r="BF513" s="12"/>
    </row>
    <row r="514" spans="1:58">
      <c r="A514">
        <f t="shared" si="388"/>
        <v>8</v>
      </c>
      <c r="B514" s="106">
        <v>0.35486111111111102</v>
      </c>
      <c r="C514" s="6">
        <f t="shared" si="389"/>
        <v>8.5166666666666639</v>
      </c>
      <c r="D514" s="7">
        <f t="shared" si="436"/>
        <v>16</v>
      </c>
      <c r="E514" s="7">
        <f t="shared" si="437"/>
        <v>9</v>
      </c>
      <c r="F514" s="7">
        <f t="shared" si="438"/>
        <v>2022</v>
      </c>
      <c r="G514" s="12"/>
      <c r="H514" s="101">
        <f t="shared" si="390"/>
        <v>30.23109666183311</v>
      </c>
      <c r="I514" s="102">
        <f t="shared" si="391"/>
        <v>30.259930987560391</v>
      </c>
      <c r="J514" s="101">
        <f t="shared" si="392"/>
        <v>64.947446670103858</v>
      </c>
      <c r="K514" s="101">
        <f t="shared" si="393"/>
        <v>268.44458288737479</v>
      </c>
      <c r="L514" s="11">
        <f t="shared" si="394"/>
        <v>2459838.8548611109</v>
      </c>
      <c r="M514" s="108">
        <f t="shared" si="395"/>
        <v>0.22707337059851923</v>
      </c>
      <c r="N514" s="11">
        <f t="shared" si="396"/>
        <v>132.7601718804799</v>
      </c>
      <c r="O514" s="5">
        <f t="shared" si="397"/>
        <v>0.17065494299180273</v>
      </c>
      <c r="P514" s="11">
        <f t="shared" si="398"/>
        <v>17218.838842956211</v>
      </c>
      <c r="Q514" s="6">
        <f t="shared" si="399"/>
        <v>2.3408047306149427</v>
      </c>
      <c r="R514" s="13">
        <f t="shared" si="400"/>
        <v>4.3974180105911636</v>
      </c>
      <c r="S514" s="13">
        <f t="shared" si="401"/>
        <v>4.2961918738860563</v>
      </c>
      <c r="T514" s="13">
        <f t="shared" si="402"/>
        <v>0.27195092422865091</v>
      </c>
      <c r="U514" s="13">
        <f t="shared" si="403"/>
        <v>0.35397002714884607</v>
      </c>
      <c r="V514" s="13">
        <f t="shared" si="404"/>
        <v>-8.3204328235434613</v>
      </c>
      <c r="W514" s="8">
        <f t="shared" si="405"/>
        <v>393.50572803199879</v>
      </c>
      <c r="X514" s="13">
        <f t="shared" si="406"/>
        <v>1.1557359168425194</v>
      </c>
      <c r="Y514" s="11">
        <f t="shared" si="407"/>
        <v>66.218790266759044</v>
      </c>
      <c r="Z514" s="13">
        <f t="shared" si="408"/>
        <v>3.3030308506987169E-2</v>
      </c>
      <c r="AA514" s="13">
        <f t="shared" si="409"/>
        <v>0.40302526126040522</v>
      </c>
      <c r="AB514" s="13">
        <f t="shared" si="410"/>
        <v>0.91459282427180055</v>
      </c>
      <c r="AC514" s="13">
        <f t="shared" si="411"/>
        <v>3.3024302816463645E-2</v>
      </c>
      <c r="AD514" s="13">
        <f t="shared" si="412"/>
        <v>0.82600644611341811</v>
      </c>
      <c r="AE514" s="13">
        <f t="shared" si="413"/>
        <v>0.39406089601108985</v>
      </c>
      <c r="AF514" s="13">
        <f t="shared" si="414"/>
        <v>0.91908433249345356</v>
      </c>
      <c r="AG514" s="11">
        <f t="shared" si="415"/>
        <v>23.207417415653389</v>
      </c>
      <c r="AH514" s="13">
        <f t="shared" si="416"/>
        <v>4.2660876841538036</v>
      </c>
      <c r="AI514" s="11">
        <f t="shared" si="417"/>
        <v>68.768856618172848</v>
      </c>
      <c r="AJ514" s="6">
        <f t="shared" si="418"/>
        <v>0.91834406733215135</v>
      </c>
      <c r="AK514" s="13">
        <f t="shared" si="419"/>
        <v>31.016472450259872</v>
      </c>
      <c r="AL514" s="6">
        <f t="shared" si="420"/>
        <v>0.78537578842676126</v>
      </c>
      <c r="AM514" s="6">
        <f t="shared" si="421"/>
        <v>30.23109666183311</v>
      </c>
      <c r="AN514" s="11">
        <f t="shared" si="422"/>
        <v>175.28262127182279</v>
      </c>
      <c r="AO514" s="6">
        <f t="shared" si="423"/>
        <v>173.47518420308955</v>
      </c>
      <c r="AP514" s="6">
        <f t="shared" si="424"/>
        <v>107.24668635051104</v>
      </c>
      <c r="AQ514" s="8">
        <f t="shared" si="425"/>
        <v>72.605515429511684</v>
      </c>
      <c r="AR514" s="109">
        <f t="shared" si="426"/>
        <v>0.93212710081536043</v>
      </c>
      <c r="AS514" s="109">
        <f t="shared" si="427"/>
        <v>2.5310812147994743E-2</v>
      </c>
      <c r="AT514" s="109">
        <f t="shared" si="428"/>
        <v>88.444582887374793</v>
      </c>
      <c r="AU514" s="10">
        <f t="shared" si="429"/>
        <v>397910.20311303891</v>
      </c>
      <c r="AV514" s="8">
        <f t="shared" si="430"/>
        <v>30.030151858231704</v>
      </c>
      <c r="AW514" s="12"/>
      <c r="AX514" s="110">
        <f t="shared" si="431"/>
        <v>268.39999999999998</v>
      </c>
      <c r="AY514" s="111">
        <f t="shared" si="432"/>
        <v>0</v>
      </c>
      <c r="AZ514" s="12"/>
      <c r="BA514" s="14">
        <f t="shared" si="439"/>
        <v>30.3</v>
      </c>
      <c r="BB514" s="112">
        <f t="shared" si="433"/>
        <v>0</v>
      </c>
      <c r="BC514" s="112">
        <f t="shared" si="434"/>
        <v>0</v>
      </c>
      <c r="BD514" s="12"/>
      <c r="BE514" s="111">
        <f t="shared" si="435"/>
        <v>0</v>
      </c>
      <c r="BF514" s="12"/>
    </row>
    <row r="515" spans="1:58">
      <c r="A515">
        <f t="shared" si="388"/>
        <v>8</v>
      </c>
      <c r="B515" s="106">
        <v>0.35555555555555601</v>
      </c>
      <c r="C515" s="6">
        <f t="shared" si="389"/>
        <v>8.5333333333333439</v>
      </c>
      <c r="D515" s="7">
        <f t="shared" si="436"/>
        <v>16</v>
      </c>
      <c r="E515" s="7">
        <f t="shared" si="437"/>
        <v>9</v>
      </c>
      <c r="F515" s="7">
        <f t="shared" si="438"/>
        <v>2022</v>
      </c>
      <c r="G515" s="12"/>
      <c r="H515" s="101">
        <f t="shared" si="390"/>
        <v>30.084060624831437</v>
      </c>
      <c r="I515" s="102">
        <f t="shared" si="391"/>
        <v>30.113063412092043</v>
      </c>
      <c r="J515" s="101">
        <f t="shared" si="392"/>
        <v>64.940973659309051</v>
      </c>
      <c r="K515" s="101">
        <f t="shared" si="393"/>
        <v>268.6400614430342</v>
      </c>
      <c r="L515" s="11">
        <f t="shared" si="394"/>
        <v>2459838.8555555558</v>
      </c>
      <c r="M515" s="108">
        <f t="shared" si="395"/>
        <v>0.22707338961138351</v>
      </c>
      <c r="N515" s="11">
        <f t="shared" si="396"/>
        <v>133.01085651107132</v>
      </c>
      <c r="O515" s="5">
        <f t="shared" si="397"/>
        <v>0.1706803604387801</v>
      </c>
      <c r="P515" s="11">
        <f t="shared" si="398"/>
        <v>17216.330336325798</v>
      </c>
      <c r="Q515" s="6">
        <f t="shared" si="399"/>
        <v>2.3409630828948793</v>
      </c>
      <c r="R515" s="13">
        <f t="shared" si="400"/>
        <v>4.3974299564108534</v>
      </c>
      <c r="S515" s="13">
        <f t="shared" si="401"/>
        <v>4.2963396300249785</v>
      </c>
      <c r="T515" s="13">
        <f t="shared" si="402"/>
        <v>0.27211126857620804</v>
      </c>
      <c r="U515" s="13">
        <f t="shared" si="403"/>
        <v>0.35411874827330608</v>
      </c>
      <c r="V515" s="13">
        <f t="shared" si="404"/>
        <v>-8.3205679914737498</v>
      </c>
      <c r="W515" s="8">
        <f t="shared" si="405"/>
        <v>393.46694173201621</v>
      </c>
      <c r="X515" s="13">
        <f t="shared" si="406"/>
        <v>1.1558834577885779</v>
      </c>
      <c r="Y515" s="11">
        <f t="shared" si="407"/>
        <v>66.227243740273565</v>
      </c>
      <c r="Z515" s="13">
        <f t="shared" si="408"/>
        <v>3.304264556750091E-2</v>
      </c>
      <c r="AA515" s="13">
        <f t="shared" si="409"/>
        <v>0.40289015271679635</v>
      </c>
      <c r="AB515" s="13">
        <f t="shared" si="410"/>
        <v>0.91465190412214514</v>
      </c>
      <c r="AC515" s="13">
        <f t="shared" si="411"/>
        <v>3.3036633145201305E-2</v>
      </c>
      <c r="AD515" s="13">
        <f t="shared" si="412"/>
        <v>0.8260557478836873</v>
      </c>
      <c r="AE515" s="13">
        <f t="shared" si="413"/>
        <v>0.394095706944593</v>
      </c>
      <c r="AF515" s="13">
        <f t="shared" si="414"/>
        <v>0.9190694063931415</v>
      </c>
      <c r="AG515" s="11">
        <f t="shared" si="415"/>
        <v>23.209587549226235</v>
      </c>
      <c r="AH515" s="13">
        <f t="shared" si="416"/>
        <v>4.2666821893340474</v>
      </c>
      <c r="AI515" s="11">
        <f t="shared" si="417"/>
        <v>69.010623671060614</v>
      </c>
      <c r="AJ515" s="6">
        <f t="shared" si="418"/>
        <v>0.91833787417276258</v>
      </c>
      <c r="AK515" s="13">
        <f t="shared" si="419"/>
        <v>30.870630608309064</v>
      </c>
      <c r="AL515" s="6">
        <f t="shared" si="420"/>
        <v>0.7865699834776253</v>
      </c>
      <c r="AM515" s="6">
        <f t="shared" si="421"/>
        <v>30.084060624831437</v>
      </c>
      <c r="AN515" s="11">
        <f t="shared" si="422"/>
        <v>175.28330574957545</v>
      </c>
      <c r="AO515" s="6">
        <f t="shared" si="423"/>
        <v>173.47586122266182</v>
      </c>
      <c r="AP515" s="6">
        <f t="shared" si="424"/>
        <v>107.23890729822854</v>
      </c>
      <c r="AQ515" s="8">
        <f t="shared" si="425"/>
        <v>72.613288254085319</v>
      </c>
      <c r="AR515" s="109">
        <f t="shared" si="426"/>
        <v>0.93364685833096606</v>
      </c>
      <c r="AS515" s="109">
        <f t="shared" si="427"/>
        <v>2.2164649175784867E-2</v>
      </c>
      <c r="AT515" s="109">
        <f t="shared" si="428"/>
        <v>88.640061443034199</v>
      </c>
      <c r="AU515" s="10">
        <f t="shared" si="429"/>
        <v>397912.93921021686</v>
      </c>
      <c r="AV515" s="8">
        <f t="shared" si="430"/>
        <v>30.029945377803774</v>
      </c>
      <c r="AW515" s="12"/>
      <c r="AX515" s="110">
        <f t="shared" si="431"/>
        <v>268.60000000000002</v>
      </c>
      <c r="AY515" s="111">
        <f t="shared" si="432"/>
        <v>0</v>
      </c>
      <c r="AZ515" s="12"/>
      <c r="BA515" s="14">
        <f t="shared" si="439"/>
        <v>30.1</v>
      </c>
      <c r="BB515" s="112">
        <f t="shared" si="433"/>
        <v>0</v>
      </c>
      <c r="BC515" s="112">
        <f t="shared" si="434"/>
        <v>0</v>
      </c>
      <c r="BD515" s="12"/>
      <c r="BE515" s="111">
        <f t="shared" si="435"/>
        <v>0</v>
      </c>
      <c r="BF515" s="12"/>
    </row>
    <row r="516" spans="1:58">
      <c r="A516">
        <f t="shared" ref="A516:A579" si="440">HOUR(B516)</f>
        <v>8</v>
      </c>
      <c r="B516" s="106">
        <v>0.35625000000000001</v>
      </c>
      <c r="C516" s="6">
        <f t="shared" ref="C516:C579" si="441">B516*24</f>
        <v>8.5500000000000007</v>
      </c>
      <c r="D516" s="7">
        <f t="shared" si="436"/>
        <v>16</v>
      </c>
      <c r="E516" s="7">
        <f t="shared" si="437"/>
        <v>9</v>
      </c>
      <c r="F516" s="7">
        <f t="shared" si="438"/>
        <v>2022</v>
      </c>
      <c r="G516" s="12"/>
      <c r="H516" s="101">
        <f t="shared" ref="H516:H579" si="442">AM516</f>
        <v>29.937017337346795</v>
      </c>
      <c r="I516" s="102">
        <f t="shared" ref="I516:I579" si="443">H516+1.02/(TAN($G$7*(H516+10.3/(H516+5.11)))*60)</f>
        <v>29.966190051869052</v>
      </c>
      <c r="J516" s="101">
        <f t="shared" ref="J516:J579" si="444">100*(1+COS($G$7*AQ516))/2</f>
        <v>64.934500473999321</v>
      </c>
      <c r="K516" s="101">
        <f t="shared" ref="K516:K579" si="445">IF(AI516&gt;180, AT516-180,AT516+180)</f>
        <v>268.83522431074636</v>
      </c>
      <c r="L516" s="11">
        <f t="shared" ref="L516:L579" si="446">INT(365.25*IF(E516&gt;2,F516+4716,F516-1+4716))+INT(30.6001*IF(E516&gt;2,E516+1,E516+12+1))+D516+C516/24+2-INT(IF(E516&gt;2,F516,F516-1)/100)+INT(INT(IF(E516&gt;2,F516,F516-1)/100)/4)-1524.5</f>
        <v>2459838.8562500002</v>
      </c>
      <c r="M516" s="108">
        <f t="shared" ref="M516:M579" si="447">(L516-2451545)/36525</f>
        <v>0.22707340862423508</v>
      </c>
      <c r="N516" s="11">
        <f t="shared" ref="N516:N579" si="448">MOD(280.46061837+360.98564736629*(L516-2451545)+0.000387933*M516^2-M516^3/38710000+$G$5,360)</f>
        <v>133.26154097355902</v>
      </c>
      <c r="O516" s="5">
        <f t="shared" ref="O516:O579" si="449">0.606433+1336.855225*M516 - INT(0.606433+1336.855225*M516)</f>
        <v>0.17070577786870444</v>
      </c>
      <c r="P516" s="11">
        <f t="shared" ref="P516:P579" si="450">22640*SIN(Q516)-4586*SIN(Q516-2*S516)+2370*SIN(2*S516)+769*SIN(2*Q516)-668*SIN(R516)-412*SIN(2*T516)-212*SIN(2*Q516-2*S516)-206*SIN(Q516+R516-2*S516)+192*SIN(Q516+2*S516)-165*SIN(R516-2*S516)-125*SIN(S516)-110*SIN(Q516+R516)+148*SIN(Q516-R516)-55*SIN(2*T516-2*S516)</f>
        <v>17213.821422167392</v>
      </c>
      <c r="Q516" s="6">
        <f t="shared" ref="Q516:Q579" si="451">2*PI()*(0.374897+1325.55241*M516 - INT(0.374897+1325.55241*M516))</f>
        <v>2.3411214350687399</v>
      </c>
      <c r="R516" s="13">
        <f t="shared" ref="R516:R579" si="452">2*PI()*(0.993133+99.997361*M516 - INT(0.993133+99.997361*M516))</f>
        <v>4.3974419022225737</v>
      </c>
      <c r="S516" s="13">
        <f t="shared" ref="S516:S579" si="453">2*PI()*(0.827361+1236.853086*M516 - INT(0.827361+1236.853086*M516))</f>
        <v>4.2964873860649675</v>
      </c>
      <c r="T516" s="13">
        <f t="shared" ref="T516:T579" si="454">2*PI()*(0.259086+1342.227825*M516 - INT(0.259086+1342.227825*M516))</f>
        <v>0.27227161281626067</v>
      </c>
      <c r="U516" s="13">
        <f t="shared" ref="U516:U579" si="455">T516+(P516+412*SIN(2*T516)+541*SIN(R516))/206264.8062</f>
        <v>0.35426746720814917</v>
      </c>
      <c r="V516" s="13">
        <f t="shared" ref="V516:V579" si="456">T516-2*S516</f>
        <v>-8.3207031593136751</v>
      </c>
      <c r="W516" s="8">
        <f t="shared" ref="W516:W579" si="457">-526*SIN(V516)+44*SIN(Q516+V516)-31*SIN(-Q516+V516)-23*SIN(R516+V516)+11*SIN(-R516+V516)-25*SIN(-2*Q516+T516)+21*SIN(-Q516+T516)</f>
        <v>393.42815025653829</v>
      </c>
      <c r="X516" s="13">
        <f t="shared" ref="X516:X579" si="458">2*PI()*(O516+P516/1296000-INT(O516+P516/1296000))</f>
        <v>1.1560309966517375</v>
      </c>
      <c r="Y516" s="11">
        <f t="shared" ref="Y516:Y579" si="459">X516/$G$7</f>
        <v>66.235697094446763</v>
      </c>
      <c r="Z516" s="13">
        <f t="shared" ref="Z516:Z579" si="460">(18520*SIN(U516)+W516)/206264.8062</f>
        <v>3.3054981729887113E-2</v>
      </c>
      <c r="AA516" s="13">
        <f t="shared" ref="AA516:AA579" si="461">COS(Z516)*COS(X516)</f>
        <v>0.40275503736889545</v>
      </c>
      <c r="AB516" s="13">
        <f t="shared" ref="AB516:AB579" si="462">COS(Z516)*SIN(X516)</f>
        <v>0.91471096306261801</v>
      </c>
      <c r="AC516" s="13">
        <f t="shared" ref="AC516:AC579" si="463">SIN(Z516)</f>
        <v>3.3048962571273766E-2</v>
      </c>
      <c r="AD516" s="13">
        <f t="shared" ref="AD516:AD579" si="464">COS($G$7*(23.4393-46.815*M516/3600))*AB516-SIN($G$7*(23.4393-46.815*M516/3600))*AC516</f>
        <v>0.82610503082811415</v>
      </c>
      <c r="AE516" s="13">
        <f t="shared" ref="AE516:AE579" si="465">SIN($G$7*(23.4393-46.815*M516/3600))*AB516+COS($G$7*(23.4393-46.815*M516/3600))*AC516</f>
        <v>0.3941305087334146</v>
      </c>
      <c r="AF516" s="13">
        <f t="shared" ref="AF516:AF579" si="466">SQRT(1-AE516*AE516)</f>
        <v>0.91905448265352574</v>
      </c>
      <c r="AG516" s="11">
        <f t="shared" ref="AG516:AG579" si="467">ATAN(AE516/AF516)/$G$7</f>
        <v>23.211757147946564</v>
      </c>
      <c r="AH516" s="13">
        <f t="shared" ref="AH516:AH579" si="468">IF(24*ATAN(AD516/(AA516+AF516))/PI()&gt;0,24*ATAN(AD516/(AA516+AF516))/PI(),24*ATAN(AD516/(AA516+AF516))/PI()+24)</f>
        <v>4.2672767049416018</v>
      </c>
      <c r="AI516" s="11">
        <f t="shared" ref="AI516:AI579" si="469">IF(N516-15*AH516&gt;0,N516-15*AH516,360+N516-15*AH516)</f>
        <v>69.252390399435001</v>
      </c>
      <c r="AJ516" s="6">
        <f t="shared" ref="AJ516:AJ579" si="470">0.950724+0.051818*COS(Q516)+0.009531*COS(2*S516-Q516)+0.007843*COS(2*S516)+0.002824*COS(2*Q516)+0.000857*COS(2*S516+Q516)+0.000533*COS(2*S516-R516)*(1-0.002495*(L516-2415020)/36525)+0.000401*COS(2*S516-R516-Q516)*(1-0.002495*(L516-2415020)/36525)+0.00032*COS(Q516-R516)*(1-0.002495*(L516-2415020)/36525)-0.000271*COS(S516)</f>
        <v>0.9183316822473887</v>
      </c>
      <c r="AK516" s="13">
        <f t="shared" ref="AK516:AK579" si="471">ASIN(COS($G$7*$G$3)*COS($G$7*AG516)*COS($G$7*AI516)+SIN($G$7*$G$3)*SIN($G$7*AG516))/$G$7</f>
        <v>30.724776504701161</v>
      </c>
      <c r="AL516" s="6">
        <f t="shared" ref="AL516:AL579" si="472">ASIN((0.9983271+0.0016764*COS($G$7*2*$G$3))*COS($G$7*AK516)*SIN($G$7*AJ516))/$G$7</f>
        <v>0.78775916735436513</v>
      </c>
      <c r="AM516" s="6">
        <f t="shared" ref="AM516:AM579" si="473">AK516-AL516</f>
        <v>29.937017337346795</v>
      </c>
      <c r="AN516" s="11">
        <f t="shared" ref="AN516:AN579" si="474" xml:space="preserve"> MOD(280.4664567 + 360007.6982779*M516/10 + 0.03032028*M516^2/100 + M516^3/49931000,360)</f>
        <v>175.28399022686972</v>
      </c>
      <c r="AO516" s="6">
        <f t="shared" ref="AO516:AO579" si="475" xml:space="preserve"> AN516 + (1.9146 - 0.004817*M516 - 0.000014*M516^2)*SIN(R516)+ (0.019993 - 0.000101*M516)*SIN(2*R516)+ 0.00029*SIN(3*R516)</f>
        <v>173.47653824203337</v>
      </c>
      <c r="AP516" s="6">
        <f t="shared" ref="AP516:AP579" si="476">ACOS(COS(X516-$G$7*AO516)*COS(Z516))/$G$7</f>
        <v>107.23112836939443</v>
      </c>
      <c r="AQ516" s="8">
        <f t="shared" ref="AQ516:AQ579" si="477">180 - AP516 -0.1468*(1-0.0549*SIN(R516))*SIN($G$7*AP516)/(1-0.0167*SIN($G$7*AO516))</f>
        <v>72.621060958035045</v>
      </c>
      <c r="AR516" s="109">
        <f t="shared" ref="AR516:AR579" si="478">SIN($G$7*AI516)</f>
        <v>0.9351499900149346</v>
      </c>
      <c r="AS516" s="109">
        <f t="shared" ref="AS516:AS579" si="479">COS($G$7*AI516)*SIN($G$7*$G$3) - TAN($G$7*AG516)*COS($G$7*$G$3)</f>
        <v>1.9013443227294535E-2</v>
      </c>
      <c r="AT516" s="109">
        <f t="shared" ref="AT516:AT579" si="480">IF(OR(AND(AR516*AS516&gt;0), AND(AR516&lt;0,AS516&gt;0)), MOD(ATAN2(AS516,AR516)/$G$7+360,360),  ATAN2(AS516,AR516)/$G$7)</f>
        <v>88.835224310746355</v>
      </c>
      <c r="AU516" s="10">
        <f t="shared" ref="AU516:AU579" si="481" xml:space="preserve"> 385000.56 + (-20905355*COS(Q516) - 3699111*COS(2*S516-Q516) - 2955968*COS(2*S516) - 569925*COS(2*Q516) + (1-0.002516*M516)*48888*COS(R516) - 3149*COS(2*T516)  +246158*COS(2*S516-2*Q516) -(1-0.002516*M516)*152138*COS(2*S516-R516-Q516) -170733*COS(2*S516+Q516) -(1-0.002516*M516)*204586*COS(2*S516-R516) -(1-0.002516*M516)*129620*COS(R516-Q516)  + 108743*COS(S516) +(1-0.002516*M516)*104755*COS(R516+Q516) +10321*COS(2*S516-2*T516) +79661*COS(Q516-2*T516) -34782*COS(4*S516-Q516) -23210*COS(3*Q516)  -21636*COS(4*S516-2*Q516) +(1-0.002516*M516)*24208*COS(2*S516+R516-Q516) +(1-0.002516*M516)*30824*COS(2*S516+R516) -8379*COS(S516-Q516) -(1-0.002516*M516)*16675*COS(S516+R516)  -(1-0.002516*M516)*12831*COS(2*S516-R516+Q516) -10445*COS(2*S516+2*Q516) -11650*COS(4*S516) +14403*COS(2*S516-3*Q516) -(1-0.002516*M516)*7003*COS(R516-2*Q516)  + (1-0.002516*M516)*10056*COS(2*S516-R516-2*Q516) +6322*COS(S516+Q516) -(1-0.002516*M516)*(1-0.002516*M516)*9884*COS(2*S516-2*R516) +(1-0.002516*M516)*5751*COS(R516+2*Q516) -(1-0.002516*M516)*(1-0.002516*M516)*4950*COS(2*S516-2*R516-Q516)  +4130*COS(2*S516+Q516-2*T516) -(1-0.002516*M516)*3958*COS(4*S516-R516-Q516) +3258*COS(3*S516-Q516) +(1-0.002516*M516)*2616*COS(2*S516+R516+Q516) -(1-0.002516*M516)*1897*COS(4*S516-R516-2*Q516)  -(1-0.002516*M516)*(1-0.002516*M516)*2117*COS(2*R516-Q516) +(1-0.002516*M516)*(1-0.002516*M516)*2354*COS(2*S516+2*R516-Q516) -1423*COS(4*S516+Q516) -1117*COS(4*Q516) -(1-0.002516*M516)*1571*COS(4*S516-R516)  -1739*COS(S516-2*Q516) -4421*COS(2*Q516-2*T516) +(1-0.002516*M516)*(1-0.002516*M516)*1165*COS(2*R516+Q516) +8752*COS(2*S516-Q516-2*T516))/1000</f>
        <v>397915.67482702801</v>
      </c>
      <c r="AV516" s="8">
        <f t="shared" ref="AV516:AV579" si="482">60*ATAN(3476/AU516)/$G$7</f>
        <v>30.029738936465463</v>
      </c>
      <c r="AW516" s="12"/>
      <c r="AX516" s="110">
        <f t="shared" ref="AX516:AX579" si="483">ROUND(K516,1)</f>
        <v>268.8</v>
      </c>
      <c r="AY516" s="111">
        <f t="shared" ref="AY516:AY579" si="484">IF(AND(AX516&lt;=180.2,AX516&gt;=179.8),B516, 0)</f>
        <v>0</v>
      </c>
      <c r="AZ516" s="12"/>
      <c r="BA516" s="14">
        <f t="shared" si="439"/>
        <v>30</v>
      </c>
      <c r="BB516" s="112">
        <f t="shared" ref="BB516:BB579" si="485">IF(AND(BA516&gt;=0,BA515&lt;0),B516, 0)</f>
        <v>0</v>
      </c>
      <c r="BC516" s="112">
        <f t="shared" ref="BC516:BC579" si="486">IF(AND(BA516&lt;=0,BA515&gt;=0),B516, 0)</f>
        <v>0</v>
      </c>
      <c r="BD516" s="12"/>
      <c r="BE516" s="111">
        <f t="shared" ref="BE516:BE579" si="487">IF(K516=$BE$1,B516,0)</f>
        <v>0</v>
      </c>
      <c r="BF516" s="12"/>
    </row>
    <row r="517" spans="1:58">
      <c r="A517">
        <f t="shared" si="440"/>
        <v>8</v>
      </c>
      <c r="B517" s="106">
        <v>0.35694444444444401</v>
      </c>
      <c r="C517" s="6">
        <f t="shared" si="441"/>
        <v>8.5666666666666558</v>
      </c>
      <c r="D517" s="7">
        <f t="shared" ref="D517:D580" si="488">$D$3</f>
        <v>16</v>
      </c>
      <c r="E517" s="7">
        <f t="shared" ref="E517:E580" si="489">$E$3</f>
        <v>9</v>
      </c>
      <c r="F517" s="7">
        <f t="shared" ref="F517:F580" si="490">$F$3</f>
        <v>2022</v>
      </c>
      <c r="G517" s="12"/>
      <c r="H517" s="101">
        <f t="shared" si="442"/>
        <v>29.789968467798683</v>
      </c>
      <c r="I517" s="102">
        <f t="shared" si="443"/>
        <v>29.81931259464616</v>
      </c>
      <c r="J517" s="101">
        <f t="shared" si="444"/>
        <v>64.928027109938526</v>
      </c>
      <c r="K517" s="101">
        <f t="shared" si="445"/>
        <v>269.03007557956141</v>
      </c>
      <c r="L517" s="11">
        <f t="shared" si="446"/>
        <v>2459838.8569444446</v>
      </c>
      <c r="M517" s="108">
        <f t="shared" si="447"/>
        <v>0.22707342763708663</v>
      </c>
      <c r="N517" s="11">
        <f t="shared" si="448"/>
        <v>133.51222543604672</v>
      </c>
      <c r="O517" s="5">
        <f t="shared" si="449"/>
        <v>0.17073119529862879</v>
      </c>
      <c r="P517" s="11">
        <f t="shared" si="450"/>
        <v>17211.312098913644</v>
      </c>
      <c r="Q517" s="6">
        <f t="shared" si="451"/>
        <v>2.3412797872422435</v>
      </c>
      <c r="R517" s="13">
        <f t="shared" si="452"/>
        <v>4.3974538480342495</v>
      </c>
      <c r="S517" s="13">
        <f t="shared" si="453"/>
        <v>4.2966351421046003</v>
      </c>
      <c r="T517" s="13">
        <f t="shared" si="454"/>
        <v>0.27243195705631329</v>
      </c>
      <c r="U517" s="13">
        <f t="shared" si="455"/>
        <v>0.35441618405358571</v>
      </c>
      <c r="V517" s="13">
        <f t="shared" si="456"/>
        <v>-8.3208383271528881</v>
      </c>
      <c r="W517" s="8">
        <f t="shared" si="457"/>
        <v>393.38935358079181</v>
      </c>
      <c r="X517" s="13">
        <f t="shared" si="458"/>
        <v>1.1561785335315471</v>
      </c>
      <c r="Y517" s="11">
        <f t="shared" si="459"/>
        <v>66.244150334982379</v>
      </c>
      <c r="Z517" s="13">
        <f t="shared" si="460"/>
        <v>3.3067317002217551E-2</v>
      </c>
      <c r="AA517" s="13">
        <f t="shared" si="461"/>
        <v>0.40261991512891077</v>
      </c>
      <c r="AB517" s="13">
        <f t="shared" si="462"/>
        <v>0.91477000113263884</v>
      </c>
      <c r="AC517" s="13">
        <f t="shared" si="463"/>
        <v>3.3061291102747609E-2</v>
      </c>
      <c r="AD517" s="13">
        <f t="shared" si="464"/>
        <v>0.82615429497965809</v>
      </c>
      <c r="AE517" s="13">
        <f t="shared" si="465"/>
        <v>0.39416530140063427</v>
      </c>
      <c r="AF517" s="13">
        <f t="shared" si="466"/>
        <v>0.9190395612658615</v>
      </c>
      <c r="AG517" s="11">
        <f t="shared" si="467"/>
        <v>23.213926213230298</v>
      </c>
      <c r="AH517" s="13">
        <f t="shared" si="468"/>
        <v>4.2678712313748139</v>
      </c>
      <c r="AI517" s="11">
        <f t="shared" si="469"/>
        <v>69.494156965424509</v>
      </c>
      <c r="AJ517" s="6">
        <f t="shared" si="470"/>
        <v>0.91832549155201215</v>
      </c>
      <c r="AK517" s="13">
        <f t="shared" si="471"/>
        <v>30.578911785532881</v>
      </c>
      <c r="AL517" s="6">
        <f t="shared" si="472"/>
        <v>0.78894331773419779</v>
      </c>
      <c r="AM517" s="6">
        <f t="shared" si="473"/>
        <v>29.789968467798683</v>
      </c>
      <c r="AN517" s="11">
        <f t="shared" si="474"/>
        <v>175.28467470416399</v>
      </c>
      <c r="AO517" s="6">
        <f t="shared" si="475"/>
        <v>173.47721526165765</v>
      </c>
      <c r="AP517" s="6">
        <f t="shared" si="476"/>
        <v>107.22334955875978</v>
      </c>
      <c r="AQ517" s="8">
        <f t="shared" si="477"/>
        <v>72.628833546605549</v>
      </c>
      <c r="AR517" s="109">
        <f t="shared" si="478"/>
        <v>0.93663647016192497</v>
      </c>
      <c r="AS517" s="109">
        <f t="shared" si="479"/>
        <v>1.5857247826446097E-2</v>
      </c>
      <c r="AT517" s="109">
        <f t="shared" si="480"/>
        <v>89.030075579561412</v>
      </c>
      <c r="AU517" s="10">
        <f t="shared" si="481"/>
        <v>397918.40996521793</v>
      </c>
      <c r="AV517" s="8">
        <f t="shared" si="482"/>
        <v>30.029532534083476</v>
      </c>
      <c r="AW517" s="12"/>
      <c r="AX517" s="110">
        <f t="shared" si="483"/>
        <v>269</v>
      </c>
      <c r="AY517" s="111">
        <f t="shared" si="484"/>
        <v>0</v>
      </c>
      <c r="AZ517" s="12"/>
      <c r="BA517" s="14">
        <f t="shared" ref="BA517:BA580" si="491">ROUND(I517,1)</f>
        <v>29.8</v>
      </c>
      <c r="BB517" s="112">
        <f t="shared" si="485"/>
        <v>0</v>
      </c>
      <c r="BC517" s="112">
        <f t="shared" si="486"/>
        <v>0</v>
      </c>
      <c r="BD517" s="12"/>
      <c r="BE517" s="111">
        <f t="shared" si="487"/>
        <v>0</v>
      </c>
      <c r="BF517" s="12"/>
    </row>
    <row r="518" spans="1:58">
      <c r="A518">
        <f t="shared" si="440"/>
        <v>8</v>
      </c>
      <c r="B518" s="106">
        <v>0.35763888888888901</v>
      </c>
      <c r="C518" s="6">
        <f t="shared" si="441"/>
        <v>8.5833333333333357</v>
      </c>
      <c r="D518" s="7">
        <f t="shared" si="488"/>
        <v>16</v>
      </c>
      <c r="E518" s="7">
        <f t="shared" si="489"/>
        <v>9</v>
      </c>
      <c r="F518" s="7">
        <f t="shared" si="490"/>
        <v>2022</v>
      </c>
      <c r="G518" s="12"/>
      <c r="H518" s="101">
        <f t="shared" si="442"/>
        <v>29.642915774513803</v>
      </c>
      <c r="I518" s="102">
        <f t="shared" si="443"/>
        <v>29.672432818318164</v>
      </c>
      <c r="J518" s="101">
        <f t="shared" si="444"/>
        <v>64.921553567222517</v>
      </c>
      <c r="K518" s="101">
        <f t="shared" si="445"/>
        <v>269.22461918154994</v>
      </c>
      <c r="L518" s="11">
        <f t="shared" si="446"/>
        <v>2459838.857638889</v>
      </c>
      <c r="M518" s="108">
        <f t="shared" si="447"/>
        <v>0.2270734466499382</v>
      </c>
      <c r="N518" s="11">
        <f t="shared" si="448"/>
        <v>133.76290989853442</v>
      </c>
      <c r="O518" s="5">
        <f t="shared" si="449"/>
        <v>0.17075661272860998</v>
      </c>
      <c r="P518" s="11">
        <f t="shared" si="450"/>
        <v>17208.802366661934</v>
      </c>
      <c r="Q518" s="6">
        <f t="shared" si="451"/>
        <v>2.3414381394161046</v>
      </c>
      <c r="R518" s="13">
        <f t="shared" si="452"/>
        <v>4.3974657938459698</v>
      </c>
      <c r="S518" s="13">
        <f t="shared" si="453"/>
        <v>4.2967828981445892</v>
      </c>
      <c r="T518" s="13">
        <f t="shared" si="454"/>
        <v>0.27259230129636597</v>
      </c>
      <c r="U518" s="13">
        <f t="shared" si="455"/>
        <v>0.3545648988100315</v>
      </c>
      <c r="V518" s="13">
        <f t="shared" si="456"/>
        <v>-8.3209734949928134</v>
      </c>
      <c r="W518" s="8">
        <f t="shared" si="457"/>
        <v>393.3505517052804</v>
      </c>
      <c r="X518" s="13">
        <f t="shared" si="458"/>
        <v>1.1563260684288357</v>
      </c>
      <c r="Y518" s="11">
        <f t="shared" si="459"/>
        <v>66.252603461927905</v>
      </c>
      <c r="Z518" s="13">
        <f t="shared" si="460"/>
        <v>3.307965138428174E-2</v>
      </c>
      <c r="AA518" s="13">
        <f t="shared" si="461"/>
        <v>0.40248478599944959</v>
      </c>
      <c r="AB518" s="13">
        <f t="shared" si="462"/>
        <v>0.91482901833209107</v>
      </c>
      <c r="AC518" s="13">
        <f t="shared" si="463"/>
        <v>3.3073618739411684E-2</v>
      </c>
      <c r="AD518" s="13">
        <f t="shared" si="464"/>
        <v>0.82620354033829613</v>
      </c>
      <c r="AE518" s="13">
        <f t="shared" si="465"/>
        <v>0.39420008494601166</v>
      </c>
      <c r="AF518" s="13">
        <f t="shared" si="466"/>
        <v>0.91902464223140234</v>
      </c>
      <c r="AG518" s="11">
        <f t="shared" si="467"/>
        <v>23.21609474503958</v>
      </c>
      <c r="AH518" s="13">
        <f t="shared" si="468"/>
        <v>4.2684657686342646</v>
      </c>
      <c r="AI518" s="11">
        <f t="shared" si="469"/>
        <v>69.735923369020441</v>
      </c>
      <c r="AJ518" s="6">
        <f t="shared" si="470"/>
        <v>0.9183193020867213</v>
      </c>
      <c r="AK518" s="13">
        <f t="shared" si="471"/>
        <v>30.433038186347616</v>
      </c>
      <c r="AL518" s="6">
        <f t="shared" si="472"/>
        <v>0.7901224118338136</v>
      </c>
      <c r="AM518" s="6">
        <f t="shared" si="473"/>
        <v>29.642915774513803</v>
      </c>
      <c r="AN518" s="11">
        <f t="shared" si="474"/>
        <v>175.28535918146008</v>
      </c>
      <c r="AO518" s="6">
        <f t="shared" si="475"/>
        <v>173.47789228153644</v>
      </c>
      <c r="AP518" s="6">
        <f t="shared" si="476"/>
        <v>107.21557086628195</v>
      </c>
      <c r="AQ518" s="8">
        <f t="shared" si="477"/>
        <v>72.636606019839434</v>
      </c>
      <c r="AR518" s="109">
        <f t="shared" si="478"/>
        <v>0.93810627233840238</v>
      </c>
      <c r="AS518" s="109">
        <f t="shared" si="479"/>
        <v>1.2696118694114189E-2</v>
      </c>
      <c r="AT518" s="109">
        <f t="shared" si="480"/>
        <v>89.22461918154994</v>
      </c>
      <c r="AU518" s="10">
        <f t="shared" si="481"/>
        <v>397921.14462471782</v>
      </c>
      <c r="AV518" s="8">
        <f t="shared" si="482"/>
        <v>30.029326170661474</v>
      </c>
      <c r="AW518" s="12"/>
      <c r="AX518" s="110">
        <f t="shared" si="483"/>
        <v>269.2</v>
      </c>
      <c r="AY518" s="111">
        <f t="shared" si="484"/>
        <v>0</v>
      </c>
      <c r="AZ518" s="12"/>
      <c r="BA518" s="14">
        <f t="shared" si="491"/>
        <v>29.7</v>
      </c>
      <c r="BB518" s="112">
        <f t="shared" si="485"/>
        <v>0</v>
      </c>
      <c r="BC518" s="112">
        <f t="shared" si="486"/>
        <v>0</v>
      </c>
      <c r="BD518" s="12"/>
      <c r="BE518" s="111">
        <f t="shared" si="487"/>
        <v>0</v>
      </c>
      <c r="BF518" s="12"/>
    </row>
    <row r="519" spans="1:58">
      <c r="A519">
        <f t="shared" si="440"/>
        <v>8</v>
      </c>
      <c r="B519" s="106">
        <v>0.358333333333333</v>
      </c>
      <c r="C519" s="6">
        <f t="shared" si="441"/>
        <v>8.5999999999999925</v>
      </c>
      <c r="D519" s="7">
        <f t="shared" si="488"/>
        <v>16</v>
      </c>
      <c r="E519" s="7">
        <f t="shared" si="489"/>
        <v>9</v>
      </c>
      <c r="F519" s="7">
        <f t="shared" si="490"/>
        <v>2022</v>
      </c>
      <c r="G519" s="12"/>
      <c r="H519" s="101">
        <f t="shared" si="442"/>
        <v>29.49586100749374</v>
      </c>
      <c r="I519" s="102">
        <f t="shared" si="443"/>
        <v>29.525552492807261</v>
      </c>
      <c r="J519" s="101">
        <f t="shared" si="444"/>
        <v>64.915079845991499</v>
      </c>
      <c r="K519" s="101">
        <f t="shared" si="445"/>
        <v>269.41885902287493</v>
      </c>
      <c r="L519" s="11">
        <f t="shared" si="446"/>
        <v>2459838.8583333334</v>
      </c>
      <c r="M519" s="108">
        <f t="shared" si="447"/>
        <v>0.22707346566278974</v>
      </c>
      <c r="N519" s="11">
        <f t="shared" si="448"/>
        <v>134.01359436055645</v>
      </c>
      <c r="O519" s="5">
        <f t="shared" si="449"/>
        <v>0.17078203015853433</v>
      </c>
      <c r="P519" s="11">
        <f t="shared" si="450"/>
        <v>17206.292225525751</v>
      </c>
      <c r="Q519" s="6">
        <f t="shared" si="451"/>
        <v>2.3415964915899652</v>
      </c>
      <c r="R519" s="13">
        <f t="shared" si="452"/>
        <v>4.3974777396576457</v>
      </c>
      <c r="S519" s="13">
        <f t="shared" si="453"/>
        <v>4.2969306541845782</v>
      </c>
      <c r="T519" s="13">
        <f t="shared" si="454"/>
        <v>0.27275264553606143</v>
      </c>
      <c r="U519" s="13">
        <f t="shared" si="455"/>
        <v>0.35471361147762198</v>
      </c>
      <c r="V519" s="13">
        <f t="shared" si="456"/>
        <v>-8.3211086628330957</v>
      </c>
      <c r="W519" s="8">
        <f t="shared" si="457"/>
        <v>393.31174463104151</v>
      </c>
      <c r="X519" s="13">
        <f t="shared" si="458"/>
        <v>1.1564736013434391</v>
      </c>
      <c r="Y519" s="11">
        <f t="shared" si="459"/>
        <v>66.261056475273946</v>
      </c>
      <c r="Z519" s="13">
        <f t="shared" si="460"/>
        <v>3.3091984875848197E-2</v>
      </c>
      <c r="AA519" s="13">
        <f t="shared" si="461"/>
        <v>0.40234964998402745</v>
      </c>
      <c r="AB519" s="13">
        <f t="shared" si="462"/>
        <v>0.91488801466045921</v>
      </c>
      <c r="AC519" s="13">
        <f t="shared" si="463"/>
        <v>3.3085945481033836E-2</v>
      </c>
      <c r="AD519" s="13">
        <f t="shared" si="464"/>
        <v>0.8262527669036478</v>
      </c>
      <c r="AE519" s="13">
        <f t="shared" si="465"/>
        <v>0.39423485936912894</v>
      </c>
      <c r="AF519" s="13">
        <f t="shared" si="466"/>
        <v>0.91900972555147808</v>
      </c>
      <c r="AG519" s="11">
        <f t="shared" si="467"/>
        <v>23.218262743325472</v>
      </c>
      <c r="AH519" s="13">
        <f t="shared" si="468"/>
        <v>4.2690603167164882</v>
      </c>
      <c r="AI519" s="11">
        <f t="shared" si="469"/>
        <v>69.977689609809133</v>
      </c>
      <c r="AJ519" s="6">
        <f t="shared" si="470"/>
        <v>0.9183131138516476</v>
      </c>
      <c r="AK519" s="13">
        <f t="shared" si="471"/>
        <v>30.287157434702316</v>
      </c>
      <c r="AL519" s="6">
        <f t="shared" si="472"/>
        <v>0.79129642720857618</v>
      </c>
      <c r="AM519" s="6">
        <f t="shared" si="473"/>
        <v>29.49586100749374</v>
      </c>
      <c r="AN519" s="11">
        <f t="shared" si="474"/>
        <v>175.28604365875617</v>
      </c>
      <c r="AO519" s="6">
        <f t="shared" si="475"/>
        <v>173.47856930166793</v>
      </c>
      <c r="AP519" s="6">
        <f t="shared" si="476"/>
        <v>107.20779229197159</v>
      </c>
      <c r="AQ519" s="8">
        <f t="shared" si="477"/>
        <v>72.644378377726071</v>
      </c>
      <c r="AR519" s="109">
        <f t="shared" si="478"/>
        <v>0.93955937040545723</v>
      </c>
      <c r="AS519" s="109">
        <f t="shared" si="479"/>
        <v>9.5301116443382572E-3</v>
      </c>
      <c r="AT519" s="109">
        <f t="shared" si="480"/>
        <v>89.418859022874926</v>
      </c>
      <c r="AU519" s="10">
        <f t="shared" si="481"/>
        <v>397923.87880544038</v>
      </c>
      <c r="AV519" s="8">
        <f t="shared" si="482"/>
        <v>30.029119846204498</v>
      </c>
      <c r="AW519" s="12"/>
      <c r="AX519" s="110">
        <f t="shared" si="483"/>
        <v>269.39999999999998</v>
      </c>
      <c r="AY519" s="111">
        <f t="shared" si="484"/>
        <v>0</v>
      </c>
      <c r="AZ519" s="12"/>
      <c r="BA519" s="14">
        <f t="shared" si="491"/>
        <v>29.5</v>
      </c>
      <c r="BB519" s="112">
        <f t="shared" si="485"/>
        <v>0</v>
      </c>
      <c r="BC519" s="112">
        <f t="shared" si="486"/>
        <v>0</v>
      </c>
      <c r="BD519" s="12"/>
      <c r="BE519" s="111">
        <f t="shared" si="487"/>
        <v>0</v>
      </c>
      <c r="BF519" s="12"/>
    </row>
    <row r="520" spans="1:58">
      <c r="A520">
        <f t="shared" si="440"/>
        <v>8</v>
      </c>
      <c r="B520" s="106">
        <v>0.359027777777778</v>
      </c>
      <c r="C520" s="6">
        <f t="shared" si="441"/>
        <v>8.6166666666666725</v>
      </c>
      <c r="D520" s="7">
        <f t="shared" si="488"/>
        <v>16</v>
      </c>
      <c r="E520" s="7">
        <f t="shared" si="489"/>
        <v>9</v>
      </c>
      <c r="F520" s="7">
        <f t="shared" si="490"/>
        <v>2022</v>
      </c>
      <c r="G520" s="12"/>
      <c r="H520" s="101">
        <f t="shared" si="442"/>
        <v>29.348805907513032</v>
      </c>
      <c r="I520" s="102">
        <f t="shared" si="443"/>
        <v>29.378673379169921</v>
      </c>
      <c r="J520" s="101">
        <f t="shared" si="444"/>
        <v>64.908605946319</v>
      </c>
      <c r="K520" s="101">
        <f t="shared" si="445"/>
        <v>269.61279898538504</v>
      </c>
      <c r="L520" s="11">
        <f t="shared" si="446"/>
        <v>2459838.8590277778</v>
      </c>
      <c r="M520" s="108">
        <f t="shared" si="447"/>
        <v>0.22707348467564131</v>
      </c>
      <c r="N520" s="11">
        <f t="shared" si="448"/>
        <v>134.26427882304415</v>
      </c>
      <c r="O520" s="5">
        <f t="shared" si="449"/>
        <v>0.17080744758851552</v>
      </c>
      <c r="P520" s="11">
        <f t="shared" si="450"/>
        <v>17203.781675612561</v>
      </c>
      <c r="Q520" s="6">
        <f t="shared" si="451"/>
        <v>2.3417548437638258</v>
      </c>
      <c r="R520" s="13">
        <f t="shared" si="452"/>
        <v>4.3974896854693659</v>
      </c>
      <c r="S520" s="13">
        <f t="shared" si="453"/>
        <v>4.297078410224568</v>
      </c>
      <c r="T520" s="13">
        <f t="shared" si="454"/>
        <v>0.27291298977611406</v>
      </c>
      <c r="U520" s="13">
        <f t="shared" si="455"/>
        <v>0.35486232205753859</v>
      </c>
      <c r="V520" s="13">
        <f t="shared" si="456"/>
        <v>-8.3212438306730228</v>
      </c>
      <c r="W520" s="8">
        <f t="shared" si="457"/>
        <v>393.27293235923338</v>
      </c>
      <c r="X520" s="13">
        <f t="shared" si="458"/>
        <v>1.1566211322765929</v>
      </c>
      <c r="Y520" s="11">
        <f t="shared" si="459"/>
        <v>66.269509375091289</v>
      </c>
      <c r="Z520" s="13">
        <f t="shared" si="460"/>
        <v>3.3104317476774142E-2</v>
      </c>
      <c r="AA520" s="13">
        <f t="shared" si="461"/>
        <v>0.40221450708487821</v>
      </c>
      <c r="AB520" s="13">
        <f t="shared" si="462"/>
        <v>0.91494699011778902</v>
      </c>
      <c r="AC520" s="13">
        <f t="shared" si="463"/>
        <v>3.3098271327470598E-2</v>
      </c>
      <c r="AD520" s="13">
        <f t="shared" si="464"/>
        <v>0.8263019746758119</v>
      </c>
      <c r="AE520" s="13">
        <f t="shared" si="465"/>
        <v>0.39426962466987259</v>
      </c>
      <c r="AF520" s="13">
        <f t="shared" si="466"/>
        <v>0.91899481122728754</v>
      </c>
      <c r="AG520" s="11">
        <f t="shared" si="467"/>
        <v>23.22043020805803</v>
      </c>
      <c r="AH520" s="13">
        <f t="shared" si="468"/>
        <v>4.2696548756236767</v>
      </c>
      <c r="AI520" s="11">
        <f t="shared" si="469"/>
        <v>70.219455688688996</v>
      </c>
      <c r="AJ520" s="6">
        <f t="shared" si="470"/>
        <v>0.91830692684690773</v>
      </c>
      <c r="AK520" s="13">
        <f t="shared" si="471"/>
        <v>30.141271249272293</v>
      </c>
      <c r="AL520" s="6">
        <f t="shared" si="472"/>
        <v>0.79246534175926031</v>
      </c>
      <c r="AM520" s="6">
        <f t="shared" si="473"/>
        <v>29.348805907513032</v>
      </c>
      <c r="AN520" s="11">
        <f t="shared" si="474"/>
        <v>175.28672813605044</v>
      </c>
      <c r="AO520" s="6">
        <f t="shared" si="475"/>
        <v>173.4792463220503</v>
      </c>
      <c r="AP520" s="6">
        <f t="shared" si="476"/>
        <v>107.20001383575915</v>
      </c>
      <c r="AQ520" s="8">
        <f t="shared" si="477"/>
        <v>72.652150620334922</v>
      </c>
      <c r="AR520" s="109">
        <f t="shared" si="478"/>
        <v>0.94099573852955065</v>
      </c>
      <c r="AS520" s="109">
        <f t="shared" si="479"/>
        <v>6.3592825606466619E-3</v>
      </c>
      <c r="AT520" s="109">
        <f t="shared" si="480"/>
        <v>89.612798985385041</v>
      </c>
      <c r="AU520" s="10">
        <f t="shared" si="481"/>
        <v>397926.6125073047</v>
      </c>
      <c r="AV520" s="8">
        <f t="shared" si="482"/>
        <v>30.028913560717093</v>
      </c>
      <c r="AW520" s="12"/>
      <c r="AX520" s="110">
        <f t="shared" si="483"/>
        <v>269.60000000000002</v>
      </c>
      <c r="AY520" s="111">
        <f t="shared" si="484"/>
        <v>0</v>
      </c>
      <c r="AZ520" s="12"/>
      <c r="BA520" s="14">
        <f t="shared" si="491"/>
        <v>29.4</v>
      </c>
      <c r="BB520" s="112">
        <f t="shared" si="485"/>
        <v>0</v>
      </c>
      <c r="BC520" s="112">
        <f t="shared" si="486"/>
        <v>0</v>
      </c>
      <c r="BD520" s="12"/>
      <c r="BE520" s="111">
        <f t="shared" si="487"/>
        <v>0</v>
      </c>
      <c r="BF520" s="12"/>
    </row>
    <row r="521" spans="1:58">
      <c r="A521">
        <f t="shared" si="440"/>
        <v>8</v>
      </c>
      <c r="B521" s="106">
        <v>0.359722222222222</v>
      </c>
      <c r="C521" s="6">
        <f t="shared" si="441"/>
        <v>8.6333333333333275</v>
      </c>
      <c r="D521" s="7">
        <f t="shared" si="488"/>
        <v>16</v>
      </c>
      <c r="E521" s="7">
        <f t="shared" si="489"/>
        <v>9</v>
      </c>
      <c r="F521" s="7">
        <f t="shared" si="490"/>
        <v>2022</v>
      </c>
      <c r="G521" s="12"/>
      <c r="H521" s="101">
        <f t="shared" si="442"/>
        <v>29.201752207834694</v>
      </c>
      <c r="I521" s="102">
        <f t="shared" si="443"/>
        <v>29.231797231318364</v>
      </c>
      <c r="J521" s="101">
        <f t="shared" si="444"/>
        <v>64.902131868349699</v>
      </c>
      <c r="K521" s="101">
        <f t="shared" si="445"/>
        <v>269.80644292469714</v>
      </c>
      <c r="L521" s="11">
        <f t="shared" si="446"/>
        <v>2459838.8597222222</v>
      </c>
      <c r="M521" s="108">
        <f t="shared" si="447"/>
        <v>0.22707350368849286</v>
      </c>
      <c r="N521" s="11">
        <f t="shared" si="448"/>
        <v>134.51496328553185</v>
      </c>
      <c r="O521" s="5">
        <f t="shared" si="449"/>
        <v>0.17083286501843986</v>
      </c>
      <c r="P521" s="11">
        <f t="shared" si="450"/>
        <v>17201.270717035841</v>
      </c>
      <c r="Q521" s="6">
        <f t="shared" si="451"/>
        <v>2.3419131959373298</v>
      </c>
      <c r="R521" s="13">
        <f t="shared" si="452"/>
        <v>4.3975016312810418</v>
      </c>
      <c r="S521" s="13">
        <f t="shared" si="453"/>
        <v>4.2972261662642</v>
      </c>
      <c r="T521" s="13">
        <f t="shared" si="454"/>
        <v>0.27307333401616668</v>
      </c>
      <c r="U521" s="13">
        <f t="shared" si="455"/>
        <v>0.3550110305499169</v>
      </c>
      <c r="V521" s="13">
        <f t="shared" si="456"/>
        <v>-8.3213789985122339</v>
      </c>
      <c r="W521" s="8">
        <f t="shared" si="457"/>
        <v>393.23411489089466</v>
      </c>
      <c r="X521" s="13">
        <f t="shared" si="458"/>
        <v>1.1567686612281329</v>
      </c>
      <c r="Y521" s="11">
        <f t="shared" si="459"/>
        <v>66.277962161370525</v>
      </c>
      <c r="Z521" s="13">
        <f t="shared" si="460"/>
        <v>3.3116649186828183E-2</v>
      </c>
      <c r="AA521" s="13">
        <f t="shared" si="461"/>
        <v>0.4020793573055173</v>
      </c>
      <c r="AB521" s="13">
        <f t="shared" si="462"/>
        <v>0.91500594470356578</v>
      </c>
      <c r="AC521" s="13">
        <f t="shared" si="463"/>
        <v>3.3110596278489904E-2</v>
      </c>
      <c r="AD521" s="13">
        <f t="shared" si="464"/>
        <v>0.82635116365440864</v>
      </c>
      <c r="AE521" s="13">
        <f t="shared" si="465"/>
        <v>0.39430438084782504</v>
      </c>
      <c r="AF521" s="13">
        <f t="shared" si="466"/>
        <v>0.91897989926015977</v>
      </c>
      <c r="AG521" s="11">
        <f t="shared" si="467"/>
        <v>23.222597139188345</v>
      </c>
      <c r="AH521" s="13">
        <f t="shared" si="468"/>
        <v>4.2702494453523627</v>
      </c>
      <c r="AI521" s="11">
        <f t="shared" si="469"/>
        <v>70.461221605246408</v>
      </c>
      <c r="AJ521" s="6">
        <f t="shared" si="470"/>
        <v>0.91830074107263271</v>
      </c>
      <c r="AK521" s="13">
        <f t="shared" si="471"/>
        <v>29.995381341552587</v>
      </c>
      <c r="AL521" s="6">
        <f t="shared" si="472"/>
        <v>0.79362913371789334</v>
      </c>
      <c r="AM521" s="6">
        <f t="shared" si="473"/>
        <v>29.201752207834694</v>
      </c>
      <c r="AN521" s="11">
        <f t="shared" si="474"/>
        <v>175.28741261334653</v>
      </c>
      <c r="AO521" s="6">
        <f t="shared" si="475"/>
        <v>173.47992334268721</v>
      </c>
      <c r="AP521" s="6">
        <f t="shared" si="476"/>
        <v>107.1922354976607</v>
      </c>
      <c r="AQ521" s="8">
        <f t="shared" si="477"/>
        <v>72.659922747649944</v>
      </c>
      <c r="AR521" s="109">
        <f t="shared" si="478"/>
        <v>0.94241535116720165</v>
      </c>
      <c r="AS521" s="109">
        <f t="shared" si="479"/>
        <v>3.1836874296070627E-3</v>
      </c>
      <c r="AT521" s="109">
        <f t="shared" si="480"/>
        <v>89.806442924697137</v>
      </c>
      <c r="AU521" s="10">
        <f t="shared" si="481"/>
        <v>397929.3457302234</v>
      </c>
      <c r="AV521" s="8">
        <f t="shared" si="482"/>
        <v>30.028707314204311</v>
      </c>
      <c r="AW521" s="12"/>
      <c r="AX521" s="110">
        <f t="shared" si="483"/>
        <v>269.8</v>
      </c>
      <c r="AY521" s="111">
        <f t="shared" si="484"/>
        <v>0</v>
      </c>
      <c r="AZ521" s="12"/>
      <c r="BA521" s="14">
        <f t="shared" si="491"/>
        <v>29.2</v>
      </c>
      <c r="BB521" s="112">
        <f t="shared" si="485"/>
        <v>0</v>
      </c>
      <c r="BC521" s="112">
        <f t="shared" si="486"/>
        <v>0</v>
      </c>
      <c r="BD521" s="12"/>
      <c r="BE521" s="111">
        <f t="shared" si="487"/>
        <v>0</v>
      </c>
      <c r="BF521" s="12"/>
    </row>
    <row r="522" spans="1:58">
      <c r="A522">
        <f t="shared" si="440"/>
        <v>8</v>
      </c>
      <c r="B522" s="106">
        <v>0.360416666666667</v>
      </c>
      <c r="C522" s="6">
        <f t="shared" si="441"/>
        <v>8.6500000000000075</v>
      </c>
      <c r="D522" s="7">
        <f t="shared" si="488"/>
        <v>16</v>
      </c>
      <c r="E522" s="7">
        <f t="shared" si="489"/>
        <v>9</v>
      </c>
      <c r="F522" s="7">
        <f t="shared" si="490"/>
        <v>2022</v>
      </c>
      <c r="G522" s="12"/>
      <c r="H522" s="101">
        <f t="shared" si="442"/>
        <v>29.054701633304248</v>
      </c>
      <c r="I522" s="102">
        <f t="shared" si="443"/>
        <v>29.084925795123809</v>
      </c>
      <c r="J522" s="101">
        <f t="shared" si="444"/>
        <v>64.89565761217537</v>
      </c>
      <c r="K522" s="101">
        <f t="shared" si="445"/>
        <v>269.99979467178798</v>
      </c>
      <c r="L522" s="11">
        <f t="shared" si="446"/>
        <v>2459838.8604166666</v>
      </c>
      <c r="M522" s="108">
        <f t="shared" si="447"/>
        <v>0.2270735227013444</v>
      </c>
      <c r="N522" s="11">
        <f t="shared" si="448"/>
        <v>134.76564774801955</v>
      </c>
      <c r="O522" s="5">
        <f t="shared" si="449"/>
        <v>0.17085828244836421</v>
      </c>
      <c r="P522" s="11">
        <f t="shared" si="450"/>
        <v>17198.759349891312</v>
      </c>
      <c r="Q522" s="6">
        <f t="shared" si="451"/>
        <v>2.3420715481111904</v>
      </c>
      <c r="R522" s="13">
        <f t="shared" si="452"/>
        <v>4.3975135770927398</v>
      </c>
      <c r="S522" s="13">
        <f t="shared" si="453"/>
        <v>4.2973739223038319</v>
      </c>
      <c r="T522" s="13">
        <f t="shared" si="454"/>
        <v>0.27323367825586214</v>
      </c>
      <c r="U522" s="13">
        <f t="shared" si="455"/>
        <v>0.35515973695480629</v>
      </c>
      <c r="V522" s="13">
        <f t="shared" si="456"/>
        <v>-8.3215141663518022</v>
      </c>
      <c r="W522" s="8">
        <f t="shared" si="457"/>
        <v>393.19529222664079</v>
      </c>
      <c r="X522" s="13">
        <f t="shared" si="458"/>
        <v>1.1569161881988803</v>
      </c>
      <c r="Y522" s="11">
        <f t="shared" si="459"/>
        <v>66.286414834158705</v>
      </c>
      <c r="Z522" s="13">
        <f t="shared" si="460"/>
        <v>3.3128980005769672E-2</v>
      </c>
      <c r="AA522" s="13">
        <f t="shared" si="461"/>
        <v>0.40194420064855851</v>
      </c>
      <c r="AB522" s="13">
        <f t="shared" si="462"/>
        <v>0.91506487841767203</v>
      </c>
      <c r="AC522" s="13">
        <f t="shared" si="463"/>
        <v>3.3122920333850461E-2</v>
      </c>
      <c r="AD522" s="13">
        <f t="shared" si="464"/>
        <v>0.82640033383942624</v>
      </c>
      <c r="AE522" s="13">
        <f t="shared" si="465"/>
        <v>0.39433912790271819</v>
      </c>
      <c r="AF522" s="13">
        <f t="shared" si="466"/>
        <v>0.91896498965135975</v>
      </c>
      <c r="AG522" s="11">
        <f t="shared" si="467"/>
        <v>23.224763536676821</v>
      </c>
      <c r="AH522" s="13">
        <f t="shared" si="468"/>
        <v>4.270844025903112</v>
      </c>
      <c r="AI522" s="11">
        <f t="shared" si="469"/>
        <v>70.702987359472871</v>
      </c>
      <c r="AJ522" s="6">
        <f t="shared" si="470"/>
        <v>0.91829455652891412</v>
      </c>
      <c r="AK522" s="13">
        <f t="shared" si="471"/>
        <v>29.849489414958811</v>
      </c>
      <c r="AL522" s="6">
        <f t="shared" si="472"/>
        <v>0.79478778165456143</v>
      </c>
      <c r="AM522" s="6">
        <f t="shared" si="473"/>
        <v>29.054701633304248</v>
      </c>
      <c r="AN522" s="11">
        <f t="shared" si="474"/>
        <v>175.2880970906408</v>
      </c>
      <c r="AO522" s="6">
        <f t="shared" si="475"/>
        <v>173.48060036357498</v>
      </c>
      <c r="AP522" s="6">
        <f t="shared" si="476"/>
        <v>107.18445727762871</v>
      </c>
      <c r="AQ522" s="8">
        <f t="shared" si="477"/>
        <v>72.6676947597186</v>
      </c>
      <c r="AR522" s="109">
        <f t="shared" si="478"/>
        <v>0.94381818307579879</v>
      </c>
      <c r="AS522" s="109">
        <f t="shared" si="479"/>
        <v>3.3823171910474237E-6</v>
      </c>
      <c r="AT522" s="109">
        <f t="shared" si="480"/>
        <v>89.999794671787981</v>
      </c>
      <c r="AU522" s="10">
        <f t="shared" si="481"/>
        <v>397932.07847412629</v>
      </c>
      <c r="AV522" s="8">
        <f t="shared" si="482"/>
        <v>30.028501106669903</v>
      </c>
      <c r="AW522" s="12"/>
      <c r="AX522" s="110">
        <f t="shared" si="483"/>
        <v>270</v>
      </c>
      <c r="AY522" s="111">
        <f t="shared" si="484"/>
        <v>0</v>
      </c>
      <c r="AZ522" s="12"/>
      <c r="BA522" s="14">
        <f t="shared" si="491"/>
        <v>29.1</v>
      </c>
      <c r="BB522" s="112">
        <f t="shared" si="485"/>
        <v>0</v>
      </c>
      <c r="BC522" s="112">
        <f t="shared" si="486"/>
        <v>0</v>
      </c>
      <c r="BD522" s="12"/>
      <c r="BE522" s="111">
        <f t="shared" si="487"/>
        <v>0</v>
      </c>
      <c r="BF522" s="12"/>
    </row>
    <row r="523" spans="1:58">
      <c r="A523">
        <f t="shared" si="440"/>
        <v>8</v>
      </c>
      <c r="B523" s="106">
        <v>0.36111111111111099</v>
      </c>
      <c r="C523" s="6">
        <f t="shared" si="441"/>
        <v>8.6666666666666643</v>
      </c>
      <c r="D523" s="7">
        <f t="shared" si="488"/>
        <v>16</v>
      </c>
      <c r="E523" s="7">
        <f t="shared" si="489"/>
        <v>9</v>
      </c>
      <c r="F523" s="7">
        <f t="shared" si="490"/>
        <v>2022</v>
      </c>
      <c r="G523" s="12"/>
      <c r="H523" s="101">
        <f t="shared" si="442"/>
        <v>28.907655900728958</v>
      </c>
      <c r="I523" s="102">
        <f t="shared" si="443"/>
        <v>28.938060808803655</v>
      </c>
      <c r="J523" s="101">
        <f t="shared" si="444"/>
        <v>64.889183177890004</v>
      </c>
      <c r="K523" s="101">
        <f t="shared" si="445"/>
        <v>270.19285803286675</v>
      </c>
      <c r="L523" s="11">
        <f t="shared" si="446"/>
        <v>2459838.861111111</v>
      </c>
      <c r="M523" s="108">
        <f t="shared" si="447"/>
        <v>0.22707354171419597</v>
      </c>
      <c r="N523" s="11">
        <f t="shared" si="448"/>
        <v>135.01633221050724</v>
      </c>
      <c r="O523" s="5">
        <f t="shared" si="449"/>
        <v>0.1708836998783454</v>
      </c>
      <c r="P523" s="11">
        <f t="shared" si="450"/>
        <v>17196.247574297271</v>
      </c>
      <c r="Q523" s="6">
        <f t="shared" si="451"/>
        <v>2.3422299002850511</v>
      </c>
      <c r="R523" s="13">
        <f t="shared" si="452"/>
        <v>4.3975255229044379</v>
      </c>
      <c r="S523" s="13">
        <f t="shared" si="453"/>
        <v>4.2975216783441788</v>
      </c>
      <c r="T523" s="13">
        <f t="shared" si="454"/>
        <v>0.27339402249627193</v>
      </c>
      <c r="U523" s="13">
        <f t="shared" si="455"/>
        <v>0.35530844127379901</v>
      </c>
      <c r="V523" s="13">
        <f t="shared" si="456"/>
        <v>-8.3216493341920863</v>
      </c>
      <c r="W523" s="8">
        <f t="shared" si="457"/>
        <v>393.15646436727963</v>
      </c>
      <c r="X523" s="13">
        <f t="shared" si="458"/>
        <v>1.1570637131897656</v>
      </c>
      <c r="Y523" s="11">
        <f t="shared" si="459"/>
        <v>66.294867393509136</v>
      </c>
      <c r="Z523" s="13">
        <f t="shared" si="460"/>
        <v>3.3141309933488766E-2</v>
      </c>
      <c r="AA523" s="13">
        <f t="shared" si="461"/>
        <v>0.40180903711651356</v>
      </c>
      <c r="AB523" s="13">
        <f t="shared" si="462"/>
        <v>0.91512379126002974</v>
      </c>
      <c r="AC523" s="13">
        <f t="shared" si="463"/>
        <v>3.3135243493441706E-2</v>
      </c>
      <c r="AD523" s="13">
        <f t="shared" si="464"/>
        <v>0.82644948523083706</v>
      </c>
      <c r="AE523" s="13">
        <f t="shared" si="465"/>
        <v>0.39437386583441941</v>
      </c>
      <c r="AF523" s="13">
        <f t="shared" si="466"/>
        <v>0.91895008240209397</v>
      </c>
      <c r="AG523" s="11">
        <f t="shared" si="467"/>
        <v>23.22692940049232</v>
      </c>
      <c r="AH523" s="13">
        <f t="shared" si="468"/>
        <v>4.2714386172768419</v>
      </c>
      <c r="AI523" s="11">
        <f t="shared" si="469"/>
        <v>70.944752951354616</v>
      </c>
      <c r="AJ523" s="6">
        <f t="shared" si="470"/>
        <v>0.91828837321587287</v>
      </c>
      <c r="AK523" s="13">
        <f t="shared" si="471"/>
        <v>29.703597165202968</v>
      </c>
      <c r="AL523" s="6">
        <f t="shared" si="472"/>
        <v>0.79594126447401059</v>
      </c>
      <c r="AM523" s="6">
        <f t="shared" si="473"/>
        <v>28.907655900728958</v>
      </c>
      <c r="AN523" s="11">
        <f t="shared" si="474"/>
        <v>175.28878156793871</v>
      </c>
      <c r="AO523" s="6">
        <f t="shared" si="475"/>
        <v>173.48127738471908</v>
      </c>
      <c r="AP523" s="6">
        <f t="shared" si="476"/>
        <v>107.17667917561828</v>
      </c>
      <c r="AQ523" s="8">
        <f t="shared" si="477"/>
        <v>72.675466656585755</v>
      </c>
      <c r="AR523" s="109">
        <f t="shared" si="478"/>
        <v>0.94520420931156979</v>
      </c>
      <c r="AS523" s="109">
        <f t="shared" si="479"/>
        <v>-3.181576626889504E-3</v>
      </c>
      <c r="AT523" s="109">
        <f t="shared" si="480"/>
        <v>90.192858032866781</v>
      </c>
      <c r="AU523" s="10">
        <f t="shared" si="481"/>
        <v>397934.81073893089</v>
      </c>
      <c r="AV523" s="8">
        <f t="shared" si="482"/>
        <v>30.028294938118538</v>
      </c>
      <c r="AW523" s="12"/>
      <c r="AX523" s="110">
        <f t="shared" si="483"/>
        <v>270.2</v>
      </c>
      <c r="AY523" s="111">
        <f t="shared" si="484"/>
        <v>0</v>
      </c>
      <c r="AZ523" s="12"/>
      <c r="BA523" s="14">
        <f t="shared" si="491"/>
        <v>28.9</v>
      </c>
      <c r="BB523" s="112">
        <f t="shared" si="485"/>
        <v>0</v>
      </c>
      <c r="BC523" s="112">
        <f t="shared" si="486"/>
        <v>0</v>
      </c>
      <c r="BD523" s="12"/>
      <c r="BE523" s="111">
        <f t="shared" si="487"/>
        <v>0</v>
      </c>
      <c r="BF523" s="12"/>
    </row>
    <row r="524" spans="1:58">
      <c r="A524">
        <f t="shared" si="440"/>
        <v>8</v>
      </c>
      <c r="B524" s="106">
        <v>0.36180555555555599</v>
      </c>
      <c r="C524" s="6">
        <f t="shared" si="441"/>
        <v>8.6833333333333442</v>
      </c>
      <c r="D524" s="7">
        <f t="shared" si="488"/>
        <v>16</v>
      </c>
      <c r="E524" s="7">
        <f t="shared" si="489"/>
        <v>9</v>
      </c>
      <c r="F524" s="7">
        <f t="shared" si="490"/>
        <v>2022</v>
      </c>
      <c r="G524" s="12"/>
      <c r="H524" s="101">
        <f t="shared" si="442"/>
        <v>28.760616719222433</v>
      </c>
      <c r="I524" s="102">
        <f t="shared" si="443"/>
        <v>28.791204003274238</v>
      </c>
      <c r="J524" s="101">
        <f t="shared" si="444"/>
        <v>64.882708565628946</v>
      </c>
      <c r="K524" s="101">
        <f t="shared" si="445"/>
        <v>270.3856367892401</v>
      </c>
      <c r="L524" s="11">
        <f t="shared" si="446"/>
        <v>2459838.8618055554</v>
      </c>
      <c r="M524" s="108">
        <f t="shared" si="447"/>
        <v>0.22707356072704751</v>
      </c>
      <c r="N524" s="11">
        <f t="shared" si="448"/>
        <v>135.26701667252928</v>
      </c>
      <c r="O524" s="5">
        <f t="shared" si="449"/>
        <v>0.17090911730826974</v>
      </c>
      <c r="P524" s="11">
        <f t="shared" si="450"/>
        <v>17193.735390362166</v>
      </c>
      <c r="Q524" s="6">
        <f t="shared" si="451"/>
        <v>2.3423882524585546</v>
      </c>
      <c r="R524" s="13">
        <f t="shared" si="452"/>
        <v>4.3975374687161359</v>
      </c>
      <c r="S524" s="13">
        <f t="shared" si="453"/>
        <v>4.2976694343838107</v>
      </c>
      <c r="T524" s="13">
        <f t="shared" si="454"/>
        <v>0.27355436673596745</v>
      </c>
      <c r="U524" s="13">
        <f t="shared" si="455"/>
        <v>0.35545714350593116</v>
      </c>
      <c r="V524" s="13">
        <f t="shared" si="456"/>
        <v>-8.3217845020316545</v>
      </c>
      <c r="W524" s="8">
        <f t="shared" si="457"/>
        <v>393.11763131419218</v>
      </c>
      <c r="X524" s="13">
        <f t="shared" si="458"/>
        <v>1.1572112362006006</v>
      </c>
      <c r="Y524" s="11">
        <f t="shared" si="459"/>
        <v>66.303319839411046</v>
      </c>
      <c r="Z524" s="13">
        <f t="shared" si="460"/>
        <v>3.3153638969663279E-2</v>
      </c>
      <c r="AA524" s="13">
        <f t="shared" si="461"/>
        <v>0.40167386671292066</v>
      </c>
      <c r="AB524" s="13">
        <f t="shared" si="462"/>
        <v>0.91518268323011898</v>
      </c>
      <c r="AC524" s="13">
        <f t="shared" si="463"/>
        <v>3.3147565756940847E-2</v>
      </c>
      <c r="AD524" s="13">
        <f t="shared" si="464"/>
        <v>0.82649861782829237</v>
      </c>
      <c r="AE524" s="13">
        <f t="shared" si="465"/>
        <v>0.39440859464242589</v>
      </c>
      <c r="AF524" s="13">
        <f t="shared" si="466"/>
        <v>0.91893517751372789</v>
      </c>
      <c r="AG524" s="11">
        <f t="shared" si="467"/>
        <v>23.229094730580602</v>
      </c>
      <c r="AH524" s="13">
        <f t="shared" si="468"/>
        <v>4.2720332194700426</v>
      </c>
      <c r="AI524" s="11">
        <f t="shared" si="469"/>
        <v>71.186518380478645</v>
      </c>
      <c r="AJ524" s="6">
        <f t="shared" si="470"/>
        <v>0.91828219113364973</v>
      </c>
      <c r="AK524" s="13">
        <f t="shared" si="471"/>
        <v>29.557706280634939</v>
      </c>
      <c r="AL524" s="6">
        <f t="shared" si="472"/>
        <v>0.7970895614125062</v>
      </c>
      <c r="AM524" s="6">
        <f t="shared" si="473"/>
        <v>28.760616719222433</v>
      </c>
      <c r="AN524" s="11">
        <f t="shared" si="474"/>
        <v>175.28946604523117</v>
      </c>
      <c r="AO524" s="6">
        <f t="shared" si="475"/>
        <v>173.48195440611048</v>
      </c>
      <c r="AP524" s="6">
        <f t="shared" si="476"/>
        <v>107.16890119163428</v>
      </c>
      <c r="AQ524" s="8">
        <f t="shared" si="477"/>
        <v>72.683238438246519</v>
      </c>
      <c r="AR524" s="109">
        <f t="shared" si="478"/>
        <v>0.94657340522780831</v>
      </c>
      <c r="AS524" s="109">
        <f t="shared" si="479"/>
        <v>-6.3711331646277847E-3</v>
      </c>
      <c r="AT524" s="109">
        <f t="shared" si="480"/>
        <v>90.385636789240095</v>
      </c>
      <c r="AU524" s="10">
        <f t="shared" si="481"/>
        <v>397937.54252454528</v>
      </c>
      <c r="AV524" s="8">
        <f t="shared" si="482"/>
        <v>30.028088808555623</v>
      </c>
      <c r="AW524" s="12"/>
      <c r="AX524" s="110">
        <f t="shared" si="483"/>
        <v>270.39999999999998</v>
      </c>
      <c r="AY524" s="111">
        <f t="shared" si="484"/>
        <v>0</v>
      </c>
      <c r="AZ524" s="12"/>
      <c r="BA524" s="14">
        <f t="shared" si="491"/>
        <v>28.8</v>
      </c>
      <c r="BB524" s="112">
        <f t="shared" si="485"/>
        <v>0</v>
      </c>
      <c r="BC524" s="112">
        <f t="shared" si="486"/>
        <v>0</v>
      </c>
      <c r="BD524" s="12"/>
      <c r="BE524" s="111">
        <f t="shared" si="487"/>
        <v>0</v>
      </c>
      <c r="BF524" s="12"/>
    </row>
    <row r="525" spans="1:58">
      <c r="A525">
        <f t="shared" si="440"/>
        <v>8</v>
      </c>
      <c r="B525" s="106">
        <v>0.36249999999999999</v>
      </c>
      <c r="C525" s="6">
        <f t="shared" si="441"/>
        <v>8.6999999999999993</v>
      </c>
      <c r="D525" s="7">
        <f t="shared" si="488"/>
        <v>16</v>
      </c>
      <c r="E525" s="7">
        <f t="shared" si="489"/>
        <v>9</v>
      </c>
      <c r="F525" s="7">
        <f t="shared" si="490"/>
        <v>2022</v>
      </c>
      <c r="G525" s="12"/>
      <c r="H525" s="101">
        <f t="shared" si="442"/>
        <v>28.613585789296181</v>
      </c>
      <c r="I525" s="102">
        <f t="shared" si="443"/>
        <v>28.644357101252361</v>
      </c>
      <c r="J525" s="101">
        <f t="shared" si="444"/>
        <v>64.876233775493759</v>
      </c>
      <c r="K525" s="101">
        <f t="shared" si="445"/>
        <v>270.57813469891596</v>
      </c>
      <c r="L525" s="11">
        <f t="shared" si="446"/>
        <v>2459838.8624999998</v>
      </c>
      <c r="M525" s="108">
        <f t="shared" si="447"/>
        <v>0.22707357973989908</v>
      </c>
      <c r="N525" s="11">
        <f t="shared" si="448"/>
        <v>135.51770113501698</v>
      </c>
      <c r="O525" s="5">
        <f t="shared" si="449"/>
        <v>0.17093453473819409</v>
      </c>
      <c r="P525" s="11">
        <f t="shared" si="450"/>
        <v>17191.22279818459</v>
      </c>
      <c r="Q525" s="6">
        <f t="shared" si="451"/>
        <v>2.3425466046324157</v>
      </c>
      <c r="R525" s="13">
        <f t="shared" si="452"/>
        <v>4.3975494145278349</v>
      </c>
      <c r="S525" s="13">
        <f t="shared" si="453"/>
        <v>4.2978171904237996</v>
      </c>
      <c r="T525" s="13">
        <f t="shared" si="454"/>
        <v>0.27371471097602007</v>
      </c>
      <c r="U525" s="13">
        <f t="shared" si="455"/>
        <v>0.35560584365269954</v>
      </c>
      <c r="V525" s="13">
        <f t="shared" si="456"/>
        <v>-8.3219196698715798</v>
      </c>
      <c r="W525" s="8">
        <f t="shared" si="457"/>
        <v>393.0787930679893</v>
      </c>
      <c r="X525" s="13">
        <f t="shared" si="458"/>
        <v>1.1573587572322201</v>
      </c>
      <c r="Y525" s="11">
        <f t="shared" si="459"/>
        <v>66.311772171912253</v>
      </c>
      <c r="Z525" s="13">
        <f t="shared" si="460"/>
        <v>3.3165967114174459E-2</v>
      </c>
      <c r="AA525" s="13">
        <f t="shared" si="461"/>
        <v>0.40153868944037874</v>
      </c>
      <c r="AB525" s="13">
        <f t="shared" si="462"/>
        <v>0.91524155432782417</v>
      </c>
      <c r="AC525" s="13">
        <f t="shared" si="463"/>
        <v>3.3159887124228411E-2</v>
      </c>
      <c r="AD525" s="13">
        <f t="shared" si="464"/>
        <v>0.82654773163173356</v>
      </c>
      <c r="AE525" s="13">
        <f t="shared" si="465"/>
        <v>0.39444331432658203</v>
      </c>
      <c r="AF525" s="13">
        <f t="shared" si="466"/>
        <v>0.91892027498747741</v>
      </c>
      <c r="AG525" s="11">
        <f t="shared" si="467"/>
        <v>23.231259526909096</v>
      </c>
      <c r="AH525" s="13">
        <f t="shared" si="468"/>
        <v>4.2726278324832458</v>
      </c>
      <c r="AI525" s="11">
        <f t="shared" si="469"/>
        <v>71.428283647768296</v>
      </c>
      <c r="AJ525" s="6">
        <f t="shared" si="470"/>
        <v>0.91827601028232919</v>
      </c>
      <c r="AK525" s="13">
        <f t="shared" si="471"/>
        <v>29.411818441340635</v>
      </c>
      <c r="AL525" s="6">
        <f t="shared" si="472"/>
        <v>0.79823265204445437</v>
      </c>
      <c r="AM525" s="6">
        <f t="shared" si="473"/>
        <v>28.613585789296181</v>
      </c>
      <c r="AN525" s="11">
        <f t="shared" si="474"/>
        <v>175.29015052252726</v>
      </c>
      <c r="AO525" s="6">
        <f t="shared" si="475"/>
        <v>173.48263142775821</v>
      </c>
      <c r="AP525" s="6">
        <f t="shared" si="476"/>
        <v>107.16112332564094</v>
      </c>
      <c r="AQ525" s="8">
        <f t="shared" si="477"/>
        <v>72.69101010473662</v>
      </c>
      <c r="AR525" s="109">
        <f t="shared" si="478"/>
        <v>0.9479257464850982</v>
      </c>
      <c r="AS525" s="109">
        <f t="shared" si="479"/>
        <v>-9.5652309939998625E-3</v>
      </c>
      <c r="AT525" s="109">
        <f t="shared" si="480"/>
        <v>90.578134698915974</v>
      </c>
      <c r="AU525" s="10">
        <f t="shared" si="481"/>
        <v>397940.27383090259</v>
      </c>
      <c r="AV525" s="8">
        <f t="shared" si="482"/>
        <v>30.027882717984628</v>
      </c>
      <c r="AW525" s="12"/>
      <c r="AX525" s="110">
        <f t="shared" si="483"/>
        <v>270.60000000000002</v>
      </c>
      <c r="AY525" s="111">
        <f t="shared" si="484"/>
        <v>0</v>
      </c>
      <c r="AZ525" s="12"/>
      <c r="BA525" s="14">
        <f t="shared" si="491"/>
        <v>28.6</v>
      </c>
      <c r="BB525" s="112">
        <f t="shared" si="485"/>
        <v>0</v>
      </c>
      <c r="BC525" s="112">
        <f t="shared" si="486"/>
        <v>0</v>
      </c>
      <c r="BD525" s="12"/>
      <c r="BE525" s="111">
        <f t="shared" si="487"/>
        <v>0</v>
      </c>
      <c r="BF525" s="12"/>
    </row>
    <row r="526" spans="1:58">
      <c r="A526">
        <f t="shared" si="440"/>
        <v>8</v>
      </c>
      <c r="B526" s="106">
        <v>0.36319444444444399</v>
      </c>
      <c r="C526" s="6">
        <f t="shared" si="441"/>
        <v>8.7166666666666561</v>
      </c>
      <c r="D526" s="7">
        <f t="shared" si="488"/>
        <v>16</v>
      </c>
      <c r="E526" s="7">
        <f t="shared" si="489"/>
        <v>9</v>
      </c>
      <c r="F526" s="7">
        <f t="shared" si="490"/>
        <v>2022</v>
      </c>
      <c r="G526" s="12"/>
      <c r="H526" s="101">
        <f t="shared" si="442"/>
        <v>28.466564804632377</v>
      </c>
      <c r="I526" s="102">
        <f t="shared" si="443"/>
        <v>28.497521819034894</v>
      </c>
      <c r="J526" s="101">
        <f t="shared" si="444"/>
        <v>64.869758807585811</v>
      </c>
      <c r="K526" s="101">
        <f t="shared" si="445"/>
        <v>270.77035549462971</v>
      </c>
      <c r="L526" s="11">
        <f t="shared" si="446"/>
        <v>2459838.8631944442</v>
      </c>
      <c r="M526" s="108">
        <f t="shared" si="447"/>
        <v>0.22707359875275063</v>
      </c>
      <c r="N526" s="11">
        <f t="shared" si="448"/>
        <v>135.76838559750468</v>
      </c>
      <c r="O526" s="5">
        <f t="shared" si="449"/>
        <v>0.17095995216811843</v>
      </c>
      <c r="P526" s="11">
        <f t="shared" si="450"/>
        <v>17188.709797885287</v>
      </c>
      <c r="Q526" s="6">
        <f t="shared" si="451"/>
        <v>2.3427049568059193</v>
      </c>
      <c r="R526" s="13">
        <f t="shared" si="452"/>
        <v>4.3975613603395107</v>
      </c>
      <c r="S526" s="13">
        <f t="shared" si="453"/>
        <v>4.2979649464637895</v>
      </c>
      <c r="T526" s="13">
        <f t="shared" si="454"/>
        <v>0.27387505521607269</v>
      </c>
      <c r="U526" s="13">
        <f t="shared" si="455"/>
        <v>0.35575454171427495</v>
      </c>
      <c r="V526" s="13">
        <f t="shared" si="456"/>
        <v>-8.3220548377115069</v>
      </c>
      <c r="W526" s="8">
        <f t="shared" si="457"/>
        <v>393.03994962969847</v>
      </c>
      <c r="X526" s="13">
        <f t="shared" si="458"/>
        <v>1.1575062762852097</v>
      </c>
      <c r="Y526" s="11">
        <f t="shared" si="459"/>
        <v>66.320224391046324</v>
      </c>
      <c r="Z526" s="13">
        <f t="shared" si="460"/>
        <v>3.3178294366793967E-2</v>
      </c>
      <c r="AA526" s="13">
        <f t="shared" si="461"/>
        <v>0.40140350530171631</v>
      </c>
      <c r="AB526" s="13">
        <f t="shared" si="462"/>
        <v>0.91530040455293371</v>
      </c>
      <c r="AC526" s="13">
        <f t="shared" si="463"/>
        <v>3.3172207595075415E-2</v>
      </c>
      <c r="AD526" s="13">
        <f t="shared" si="464"/>
        <v>0.82659682664105782</v>
      </c>
      <c r="AE526" s="13">
        <f t="shared" si="465"/>
        <v>0.39447802488659356</v>
      </c>
      <c r="AF526" s="13">
        <f t="shared" si="466"/>
        <v>0.9189053748246182</v>
      </c>
      <c r="AG526" s="11">
        <f t="shared" si="467"/>
        <v>23.233423789436571</v>
      </c>
      <c r="AH526" s="13">
        <f t="shared" si="468"/>
        <v>4.2732224563160379</v>
      </c>
      <c r="AI526" s="11">
        <f t="shared" si="469"/>
        <v>71.670048752764103</v>
      </c>
      <c r="AJ526" s="6">
        <f t="shared" si="470"/>
        <v>0.91826983066205314</v>
      </c>
      <c r="AK526" s="13">
        <f t="shared" si="471"/>
        <v>29.265935320900549</v>
      </c>
      <c r="AL526" s="6">
        <f t="shared" si="472"/>
        <v>0.79937051626817224</v>
      </c>
      <c r="AM526" s="6">
        <f t="shared" si="473"/>
        <v>28.466564804632377</v>
      </c>
      <c r="AN526" s="11">
        <f t="shared" si="474"/>
        <v>175.29083499982153</v>
      </c>
      <c r="AO526" s="6">
        <f t="shared" si="475"/>
        <v>173.48330844965682</v>
      </c>
      <c r="AP526" s="6">
        <f t="shared" si="476"/>
        <v>107.15334557760234</v>
      </c>
      <c r="AQ526" s="8">
        <f t="shared" si="477"/>
        <v>72.698781656091981</v>
      </c>
      <c r="AR526" s="109">
        <f t="shared" si="478"/>
        <v>0.94926120903635447</v>
      </c>
      <c r="AS526" s="109">
        <f t="shared" si="479"/>
        <v>-1.2763813714018191E-2</v>
      </c>
      <c r="AT526" s="109">
        <f t="shared" si="480"/>
        <v>90.770355494629698</v>
      </c>
      <c r="AU526" s="10">
        <f t="shared" si="481"/>
        <v>397943.00465791085</v>
      </c>
      <c r="AV526" s="8">
        <f t="shared" si="482"/>
        <v>30.027676666410958</v>
      </c>
      <c r="AW526" s="12"/>
      <c r="AX526" s="110">
        <f t="shared" si="483"/>
        <v>270.8</v>
      </c>
      <c r="AY526" s="111">
        <f t="shared" si="484"/>
        <v>0</v>
      </c>
      <c r="AZ526" s="12"/>
      <c r="BA526" s="14">
        <f t="shared" si="491"/>
        <v>28.5</v>
      </c>
      <c r="BB526" s="112">
        <f t="shared" si="485"/>
        <v>0</v>
      </c>
      <c r="BC526" s="112">
        <f t="shared" si="486"/>
        <v>0</v>
      </c>
      <c r="BD526" s="12"/>
      <c r="BE526" s="111">
        <f t="shared" si="487"/>
        <v>0</v>
      </c>
      <c r="BF526" s="12"/>
    </row>
    <row r="527" spans="1:58">
      <c r="A527">
        <f t="shared" si="440"/>
        <v>8</v>
      </c>
      <c r="B527" s="106">
        <v>0.36388888888888898</v>
      </c>
      <c r="C527" s="6">
        <f t="shared" si="441"/>
        <v>8.7333333333333361</v>
      </c>
      <c r="D527" s="7">
        <f t="shared" si="488"/>
        <v>16</v>
      </c>
      <c r="E527" s="7">
        <f t="shared" si="489"/>
        <v>9</v>
      </c>
      <c r="F527" s="7">
        <f t="shared" si="490"/>
        <v>2022</v>
      </c>
      <c r="G527" s="12"/>
      <c r="H527" s="101">
        <f t="shared" si="442"/>
        <v>28.319555352512634</v>
      </c>
      <c r="I527" s="102">
        <f t="shared" si="443"/>
        <v>28.350699767064334</v>
      </c>
      <c r="J527" s="101">
        <f t="shared" si="444"/>
        <v>64.863283657657746</v>
      </c>
      <c r="K527" s="101">
        <f t="shared" si="445"/>
        <v>270.96230301412356</v>
      </c>
      <c r="L527" s="11">
        <f t="shared" si="446"/>
        <v>2459838.8638888891</v>
      </c>
      <c r="M527" s="108">
        <f t="shared" si="447"/>
        <v>0.22707361776561494</v>
      </c>
      <c r="N527" s="11">
        <f t="shared" si="448"/>
        <v>136.0190702280961</v>
      </c>
      <c r="O527" s="5">
        <f t="shared" si="449"/>
        <v>0.17098536961515265</v>
      </c>
      <c r="P527" s="11">
        <f t="shared" si="450"/>
        <v>17186.196387873682</v>
      </c>
      <c r="Q527" s="6">
        <f t="shared" si="451"/>
        <v>2.3428633090858559</v>
      </c>
      <c r="R527" s="13">
        <f t="shared" si="452"/>
        <v>4.3975733061592219</v>
      </c>
      <c r="S527" s="13">
        <f t="shared" si="453"/>
        <v>4.2981127026027108</v>
      </c>
      <c r="T527" s="13">
        <f t="shared" si="454"/>
        <v>0.27403539956362982</v>
      </c>
      <c r="U527" s="13">
        <f t="shared" si="455"/>
        <v>0.35590323779075433</v>
      </c>
      <c r="V527" s="13">
        <f t="shared" si="456"/>
        <v>-8.3221900056417919</v>
      </c>
      <c r="W527" s="8">
        <f t="shared" si="457"/>
        <v>393.00110097430729</v>
      </c>
      <c r="X527" s="13">
        <f t="shared" si="458"/>
        <v>1.1576537934593625</v>
      </c>
      <c r="Y527" s="11">
        <f t="shared" si="459"/>
        <v>66.328676502530968</v>
      </c>
      <c r="Z527" s="13">
        <f t="shared" si="460"/>
        <v>3.3190620735577138E-2</v>
      </c>
      <c r="AA527" s="13">
        <f t="shared" si="461"/>
        <v>0.40126831420884074</v>
      </c>
      <c r="AB527" s="13">
        <f t="shared" si="462"/>
        <v>0.91535923394479313</v>
      </c>
      <c r="AC527" s="13">
        <f t="shared" si="463"/>
        <v>3.3184527177531974E-2</v>
      </c>
      <c r="AD527" s="13">
        <f t="shared" si="464"/>
        <v>0.82664590288916273</v>
      </c>
      <c r="AE527" s="13">
        <f t="shared" si="465"/>
        <v>0.39451272634549539</v>
      </c>
      <c r="AF527" s="13">
        <f t="shared" si="466"/>
        <v>0.91889047701640936</v>
      </c>
      <c r="AG527" s="11">
        <f t="shared" si="467"/>
        <v>23.235587519576448</v>
      </c>
      <c r="AH527" s="13">
        <f t="shared" si="468"/>
        <v>4.2738170913679143</v>
      </c>
      <c r="AI527" s="11">
        <f t="shared" si="469"/>
        <v>71.911813857577386</v>
      </c>
      <c r="AJ527" s="6">
        <f t="shared" si="470"/>
        <v>0.91826365226877815</v>
      </c>
      <c r="AK527" s="13">
        <f t="shared" si="471"/>
        <v>29.120058487583577</v>
      </c>
      <c r="AL527" s="6">
        <f t="shared" si="472"/>
        <v>0.80050313507094262</v>
      </c>
      <c r="AM527" s="6">
        <f t="shared" si="473"/>
        <v>28.319555352512634</v>
      </c>
      <c r="AN527" s="11">
        <f t="shared" si="474"/>
        <v>175.291519477576</v>
      </c>
      <c r="AO527" s="6">
        <f t="shared" si="475"/>
        <v>173.48398547226333</v>
      </c>
      <c r="AP527" s="6">
        <f t="shared" si="476"/>
        <v>107.14556794225915</v>
      </c>
      <c r="AQ527" s="8">
        <f t="shared" si="477"/>
        <v>72.706553097567692</v>
      </c>
      <c r="AR527" s="109">
        <f t="shared" si="478"/>
        <v>0.95057977001618144</v>
      </c>
      <c r="AS527" s="109">
        <f t="shared" si="479"/>
        <v>-1.5966826999178452E-2</v>
      </c>
      <c r="AT527" s="109">
        <f t="shared" si="480"/>
        <v>90.962303014123592</v>
      </c>
      <c r="AU527" s="10">
        <f t="shared" si="481"/>
        <v>397945.73500732728</v>
      </c>
      <c r="AV527" s="8">
        <f t="shared" si="482"/>
        <v>30.02747065370049</v>
      </c>
      <c r="AW527" s="12"/>
      <c r="AX527" s="110">
        <f t="shared" si="483"/>
        <v>271</v>
      </c>
      <c r="AY527" s="111">
        <f t="shared" si="484"/>
        <v>0</v>
      </c>
      <c r="AZ527" s="12"/>
      <c r="BA527" s="14">
        <f t="shared" si="491"/>
        <v>28.4</v>
      </c>
      <c r="BB527" s="112">
        <f t="shared" si="485"/>
        <v>0</v>
      </c>
      <c r="BC527" s="112">
        <f t="shared" si="486"/>
        <v>0</v>
      </c>
      <c r="BD527" s="12"/>
      <c r="BE527" s="111">
        <f t="shared" si="487"/>
        <v>0</v>
      </c>
      <c r="BF527" s="12"/>
    </row>
    <row r="528" spans="1:58">
      <c r="A528">
        <f t="shared" si="440"/>
        <v>8</v>
      </c>
      <c r="B528" s="106">
        <v>0.36458333333333298</v>
      </c>
      <c r="C528" s="6">
        <f t="shared" si="441"/>
        <v>8.7499999999999911</v>
      </c>
      <c r="D528" s="7">
        <f t="shared" si="488"/>
        <v>16</v>
      </c>
      <c r="E528" s="7">
        <f t="shared" si="489"/>
        <v>9</v>
      </c>
      <c r="F528" s="7">
        <f t="shared" si="490"/>
        <v>2022</v>
      </c>
      <c r="G528" s="12"/>
      <c r="H528" s="101">
        <f t="shared" si="442"/>
        <v>28.172559308476643</v>
      </c>
      <c r="I528" s="102">
        <f t="shared" si="443"/>
        <v>28.203892844092739</v>
      </c>
      <c r="J528" s="101">
        <f t="shared" si="444"/>
        <v>64.856808334540744</v>
      </c>
      <c r="K528" s="101">
        <f t="shared" si="445"/>
        <v>271.15398068535205</v>
      </c>
      <c r="L528" s="11">
        <f t="shared" si="446"/>
        <v>2459838.8645833335</v>
      </c>
      <c r="M528" s="108">
        <f t="shared" si="447"/>
        <v>0.22707363677846648</v>
      </c>
      <c r="N528" s="11">
        <f t="shared" si="448"/>
        <v>136.2697546905838</v>
      </c>
      <c r="O528" s="5">
        <f t="shared" si="449"/>
        <v>0.171010787045077</v>
      </c>
      <c r="P528" s="11">
        <f t="shared" si="450"/>
        <v>17183.682571631263</v>
      </c>
      <c r="Q528" s="6">
        <f t="shared" si="451"/>
        <v>2.3430216612597166</v>
      </c>
      <c r="R528" s="13">
        <f t="shared" si="452"/>
        <v>4.39758525197092</v>
      </c>
      <c r="S528" s="13">
        <f t="shared" si="453"/>
        <v>4.2982604586423436</v>
      </c>
      <c r="T528" s="13">
        <f t="shared" si="454"/>
        <v>0.27419574380332529</v>
      </c>
      <c r="U528" s="13">
        <f t="shared" si="455"/>
        <v>0.35605193168287264</v>
      </c>
      <c r="V528" s="13">
        <f t="shared" si="456"/>
        <v>-8.3223251734813619</v>
      </c>
      <c r="W528" s="8">
        <f t="shared" si="457"/>
        <v>392.96224715478257</v>
      </c>
      <c r="X528" s="13">
        <f t="shared" si="458"/>
        <v>1.1578013085565482</v>
      </c>
      <c r="Y528" s="11">
        <f t="shared" si="459"/>
        <v>66.33712849501417</v>
      </c>
      <c r="Z528" s="13">
        <f t="shared" si="460"/>
        <v>3.3202946203762372E-2</v>
      </c>
      <c r="AA528" s="13">
        <f t="shared" si="461"/>
        <v>0.40113311634669085</v>
      </c>
      <c r="AB528" s="13">
        <f t="shared" si="462"/>
        <v>0.91541804242394187</v>
      </c>
      <c r="AC528" s="13">
        <f t="shared" si="463"/>
        <v>3.319684585484494E-2</v>
      </c>
      <c r="AD528" s="13">
        <f t="shared" si="464"/>
        <v>0.82669496030980649</v>
      </c>
      <c r="AE528" s="13">
        <f t="shared" si="465"/>
        <v>0.3945474186563126</v>
      </c>
      <c r="AF528" s="13">
        <f t="shared" si="466"/>
        <v>0.9188755815841666</v>
      </c>
      <c r="AG528" s="11">
        <f t="shared" si="467"/>
        <v>23.237750714376833</v>
      </c>
      <c r="AH528" s="13">
        <f t="shared" si="468"/>
        <v>4.2744117368373953</v>
      </c>
      <c r="AI528" s="11">
        <f t="shared" si="469"/>
        <v>72.153578638022864</v>
      </c>
      <c r="AJ528" s="6">
        <f t="shared" si="470"/>
        <v>0.91825747511091182</v>
      </c>
      <c r="AK528" s="13">
        <f t="shared" si="471"/>
        <v>28.974189795968091</v>
      </c>
      <c r="AL528" s="6">
        <f t="shared" si="472"/>
        <v>0.80163048749144916</v>
      </c>
      <c r="AM528" s="6">
        <f t="shared" si="473"/>
        <v>28.172559308476643</v>
      </c>
      <c r="AN528" s="11">
        <f t="shared" si="474"/>
        <v>175.29220395487209</v>
      </c>
      <c r="AO528" s="6">
        <f t="shared" si="475"/>
        <v>173.48466249466918</v>
      </c>
      <c r="AP528" s="6">
        <f t="shared" si="476"/>
        <v>107.13779043006126</v>
      </c>
      <c r="AQ528" s="8">
        <f t="shared" si="477"/>
        <v>72.714324418722185</v>
      </c>
      <c r="AR528" s="109">
        <f t="shared" si="478"/>
        <v>0.95188140421365541</v>
      </c>
      <c r="AS528" s="109">
        <f t="shared" si="479"/>
        <v>-1.9174210000867192E-2</v>
      </c>
      <c r="AT528" s="109">
        <f t="shared" si="480"/>
        <v>91.153980685352082</v>
      </c>
      <c r="AU528" s="10">
        <f t="shared" si="481"/>
        <v>397948.46487540705</v>
      </c>
      <c r="AV528" s="8">
        <f t="shared" si="482"/>
        <v>30.027264680134227</v>
      </c>
      <c r="AW528" s="12"/>
      <c r="AX528" s="110">
        <f t="shared" si="483"/>
        <v>271.2</v>
      </c>
      <c r="AY528" s="111">
        <f t="shared" si="484"/>
        <v>0</v>
      </c>
      <c r="AZ528" s="12"/>
      <c r="BA528" s="14">
        <f t="shared" si="491"/>
        <v>28.2</v>
      </c>
      <c r="BB528" s="112">
        <f t="shared" si="485"/>
        <v>0</v>
      </c>
      <c r="BC528" s="112">
        <f t="shared" si="486"/>
        <v>0</v>
      </c>
      <c r="BD528" s="12"/>
      <c r="BE528" s="111">
        <f t="shared" si="487"/>
        <v>0</v>
      </c>
      <c r="BF528" s="12"/>
    </row>
    <row r="529" spans="1:58">
      <c r="A529">
        <f t="shared" si="440"/>
        <v>8</v>
      </c>
      <c r="B529" s="106">
        <v>0.36527777777777798</v>
      </c>
      <c r="C529" s="6">
        <f t="shared" si="441"/>
        <v>8.766666666666671</v>
      </c>
      <c r="D529" s="7">
        <f t="shared" si="488"/>
        <v>16</v>
      </c>
      <c r="E529" s="7">
        <f t="shared" si="489"/>
        <v>9</v>
      </c>
      <c r="F529" s="7">
        <f t="shared" si="490"/>
        <v>2022</v>
      </c>
      <c r="G529" s="12"/>
      <c r="H529" s="101">
        <f t="shared" si="442"/>
        <v>28.025578245367999</v>
      </c>
      <c r="I529" s="102">
        <f t="shared" si="443"/>
        <v>28.057102646990653</v>
      </c>
      <c r="J529" s="101">
        <f t="shared" si="444"/>
        <v>64.850332833961915</v>
      </c>
      <c r="K529" s="101">
        <f t="shared" si="445"/>
        <v>271.34539229849793</v>
      </c>
      <c r="L529" s="11">
        <f t="shared" si="446"/>
        <v>2459838.8652777779</v>
      </c>
      <c r="M529" s="108">
        <f t="shared" si="447"/>
        <v>0.22707365579131805</v>
      </c>
      <c r="N529" s="11">
        <f t="shared" si="448"/>
        <v>136.52043915260583</v>
      </c>
      <c r="O529" s="5">
        <f t="shared" si="449"/>
        <v>0.17103620447505818</v>
      </c>
      <c r="P529" s="11">
        <f t="shared" si="450"/>
        <v>17181.168347585273</v>
      </c>
      <c r="Q529" s="6">
        <f t="shared" si="451"/>
        <v>2.3431800134335776</v>
      </c>
      <c r="R529" s="13">
        <f t="shared" si="452"/>
        <v>4.3975971977826189</v>
      </c>
      <c r="S529" s="13">
        <f t="shared" si="453"/>
        <v>4.2984082146823326</v>
      </c>
      <c r="T529" s="13">
        <f t="shared" si="454"/>
        <v>0.27435608804373507</v>
      </c>
      <c r="U529" s="13">
        <f t="shared" si="455"/>
        <v>0.35620062349188847</v>
      </c>
      <c r="V529" s="13">
        <f t="shared" si="456"/>
        <v>-8.3224603413209302</v>
      </c>
      <c r="W529" s="8">
        <f t="shared" si="457"/>
        <v>392.92338814597969</v>
      </c>
      <c r="X529" s="13">
        <f t="shared" si="458"/>
        <v>1.1579488216770035</v>
      </c>
      <c r="Y529" s="11">
        <f t="shared" si="459"/>
        <v>66.345580374239077</v>
      </c>
      <c r="Z529" s="13">
        <f t="shared" si="460"/>
        <v>3.3215270779502641E-2</v>
      </c>
      <c r="AA529" s="13">
        <f t="shared" si="461"/>
        <v>0.40099791162677179</v>
      </c>
      <c r="AB529" s="13">
        <f t="shared" si="462"/>
        <v>0.91547683002991431</v>
      </c>
      <c r="AC529" s="13">
        <f t="shared" si="463"/>
        <v>3.320916363516202E-2</v>
      </c>
      <c r="AD529" s="13">
        <f t="shared" si="464"/>
        <v>0.82674399893602135</v>
      </c>
      <c r="AE529" s="13">
        <f t="shared" si="465"/>
        <v>0.39458210184224474</v>
      </c>
      <c r="AF529" s="13">
        <f t="shared" si="466"/>
        <v>0.91886068851907921</v>
      </c>
      <c r="AG529" s="11">
        <f t="shared" si="467"/>
        <v>23.239913375261391</v>
      </c>
      <c r="AH529" s="13">
        <f t="shared" si="468"/>
        <v>4.275006393125703</v>
      </c>
      <c r="AI529" s="11">
        <f t="shared" si="469"/>
        <v>72.395343255720292</v>
      </c>
      <c r="AJ529" s="6">
        <f t="shared" si="470"/>
        <v>0.91825129918442416</v>
      </c>
      <c r="AK529" s="13">
        <f t="shared" si="471"/>
        <v>28.828330800540289</v>
      </c>
      <c r="AL529" s="6">
        <f t="shared" si="472"/>
        <v>0.80275255517229138</v>
      </c>
      <c r="AM529" s="6">
        <f t="shared" si="473"/>
        <v>28.025578245367999</v>
      </c>
      <c r="AN529" s="11">
        <f t="shared" si="474"/>
        <v>175.29288843216636</v>
      </c>
      <c r="AO529" s="6">
        <f t="shared" si="475"/>
        <v>173.48533951732594</v>
      </c>
      <c r="AP529" s="6">
        <f t="shared" si="476"/>
        <v>107.13001303571845</v>
      </c>
      <c r="AQ529" s="8">
        <f t="shared" si="477"/>
        <v>72.722095624841472</v>
      </c>
      <c r="AR529" s="109">
        <f t="shared" si="478"/>
        <v>0.9531660893745888</v>
      </c>
      <c r="AS529" s="109">
        <f t="shared" si="479"/>
        <v>-2.2385908227758877E-2</v>
      </c>
      <c r="AT529" s="109">
        <f t="shared" si="480"/>
        <v>91.345392298497956</v>
      </c>
      <c r="AU529" s="10">
        <f t="shared" si="481"/>
        <v>397951.19426390145</v>
      </c>
      <c r="AV529" s="8">
        <f t="shared" si="482"/>
        <v>30.027058745578476</v>
      </c>
      <c r="AW529" s="12"/>
      <c r="AX529" s="110">
        <f t="shared" si="483"/>
        <v>271.3</v>
      </c>
      <c r="AY529" s="111">
        <f t="shared" si="484"/>
        <v>0</v>
      </c>
      <c r="AZ529" s="12"/>
      <c r="BA529" s="14">
        <f t="shared" si="491"/>
        <v>28.1</v>
      </c>
      <c r="BB529" s="112">
        <f t="shared" si="485"/>
        <v>0</v>
      </c>
      <c r="BC529" s="112">
        <f t="shared" si="486"/>
        <v>0</v>
      </c>
      <c r="BD529" s="12"/>
      <c r="BE529" s="111">
        <f t="shared" si="487"/>
        <v>0</v>
      </c>
      <c r="BF529" s="12"/>
    </row>
    <row r="530" spans="1:58">
      <c r="A530">
        <f t="shared" si="440"/>
        <v>8</v>
      </c>
      <c r="B530" s="106">
        <v>0.36597222222222198</v>
      </c>
      <c r="C530" s="6">
        <f t="shared" si="441"/>
        <v>8.7833333333333279</v>
      </c>
      <c r="D530" s="7">
        <f t="shared" si="488"/>
        <v>16</v>
      </c>
      <c r="E530" s="7">
        <f t="shared" si="489"/>
        <v>9</v>
      </c>
      <c r="F530" s="7">
        <f t="shared" si="490"/>
        <v>2022</v>
      </c>
      <c r="G530" s="12"/>
      <c r="H530" s="101">
        <f t="shared" si="442"/>
        <v>27.878613826491847</v>
      </c>
      <c r="I530" s="102">
        <f t="shared" si="443"/>
        <v>27.910330863414817</v>
      </c>
      <c r="J530" s="101">
        <f t="shared" si="444"/>
        <v>64.843857156065681</v>
      </c>
      <c r="K530" s="101">
        <f t="shared" si="445"/>
        <v>271.53654149269255</v>
      </c>
      <c r="L530" s="11">
        <f t="shared" si="446"/>
        <v>2459838.8659722223</v>
      </c>
      <c r="M530" s="108">
        <f t="shared" si="447"/>
        <v>0.2270736748041696</v>
      </c>
      <c r="N530" s="11">
        <f t="shared" si="448"/>
        <v>136.77112361509353</v>
      </c>
      <c r="O530" s="5">
        <f t="shared" si="449"/>
        <v>0.17106162190498253</v>
      </c>
      <c r="P530" s="11">
        <f t="shared" si="450"/>
        <v>17178.653715850032</v>
      </c>
      <c r="Q530" s="6">
        <f t="shared" si="451"/>
        <v>2.3433383656070812</v>
      </c>
      <c r="R530" s="13">
        <f t="shared" si="452"/>
        <v>4.397609143594317</v>
      </c>
      <c r="S530" s="13">
        <f t="shared" si="453"/>
        <v>4.2985559707223215</v>
      </c>
      <c r="T530" s="13">
        <f t="shared" si="454"/>
        <v>0.27451643228343053</v>
      </c>
      <c r="U530" s="13">
        <f t="shared" si="455"/>
        <v>0.35634931321686636</v>
      </c>
      <c r="V530" s="13">
        <f t="shared" si="456"/>
        <v>-8.3225955091612125</v>
      </c>
      <c r="W530" s="8">
        <f t="shared" si="457"/>
        <v>392.88452394859939</v>
      </c>
      <c r="X530" s="13">
        <f t="shared" si="458"/>
        <v>1.1580963328205687</v>
      </c>
      <c r="Y530" s="11">
        <f t="shared" si="459"/>
        <v>66.354032140196509</v>
      </c>
      <c r="Z530" s="13">
        <f t="shared" si="460"/>
        <v>3.3227594462475057E-2</v>
      </c>
      <c r="AA530" s="13">
        <f t="shared" si="461"/>
        <v>0.40086270005259506</v>
      </c>
      <c r="AB530" s="13">
        <f t="shared" si="462"/>
        <v>0.91553559676220397</v>
      </c>
      <c r="AC530" s="13">
        <f t="shared" si="463"/>
        <v>3.3221480518159735E-2</v>
      </c>
      <c r="AD530" s="13">
        <f t="shared" si="464"/>
        <v>0.82679301876747124</v>
      </c>
      <c r="AE530" s="13">
        <f t="shared" si="465"/>
        <v>0.39461677590279354</v>
      </c>
      <c r="AF530" s="13">
        <f t="shared" si="466"/>
        <v>0.91884579782250975</v>
      </c>
      <c r="AG530" s="11">
        <f t="shared" si="467"/>
        <v>23.242075502176171</v>
      </c>
      <c r="AH530" s="13">
        <f t="shared" si="468"/>
        <v>4.2756010602294383</v>
      </c>
      <c r="AI530" s="11">
        <f t="shared" si="469"/>
        <v>72.63710771165195</v>
      </c>
      <c r="AJ530" s="6">
        <f t="shared" si="470"/>
        <v>0.91824512448944617</v>
      </c>
      <c r="AK530" s="13">
        <f t="shared" si="471"/>
        <v>28.682483145818882</v>
      </c>
      <c r="AL530" s="6">
        <f t="shared" si="472"/>
        <v>0.8038693193270342</v>
      </c>
      <c r="AM530" s="6">
        <f t="shared" si="473"/>
        <v>27.878613826491847</v>
      </c>
      <c r="AN530" s="11">
        <f t="shared" si="474"/>
        <v>175.29357290946245</v>
      </c>
      <c r="AO530" s="6">
        <f t="shared" si="475"/>
        <v>173.48601654023722</v>
      </c>
      <c r="AP530" s="6">
        <f t="shared" si="476"/>
        <v>107.12223575924659</v>
      </c>
      <c r="AQ530" s="8">
        <f t="shared" si="477"/>
        <v>72.729866715909665</v>
      </c>
      <c r="AR530" s="109">
        <f t="shared" si="478"/>
        <v>0.95443380266465483</v>
      </c>
      <c r="AS530" s="109">
        <f t="shared" si="479"/>
        <v>-2.5601864984618666E-2</v>
      </c>
      <c r="AT530" s="109">
        <f t="shared" si="480"/>
        <v>91.536541492692564</v>
      </c>
      <c r="AU530" s="10">
        <f t="shared" si="481"/>
        <v>397953.92317272327</v>
      </c>
      <c r="AV530" s="8">
        <f t="shared" si="482"/>
        <v>30.026852850038267</v>
      </c>
      <c r="AW530" s="12"/>
      <c r="AX530" s="110">
        <f t="shared" si="483"/>
        <v>271.5</v>
      </c>
      <c r="AY530" s="111">
        <f t="shared" si="484"/>
        <v>0</v>
      </c>
      <c r="AZ530" s="12"/>
      <c r="BA530" s="14">
        <f t="shared" si="491"/>
        <v>27.9</v>
      </c>
      <c r="BB530" s="112">
        <f t="shared" si="485"/>
        <v>0</v>
      </c>
      <c r="BC530" s="112">
        <f t="shared" si="486"/>
        <v>0</v>
      </c>
      <c r="BD530" s="12"/>
      <c r="BE530" s="111">
        <f t="shared" si="487"/>
        <v>0</v>
      </c>
      <c r="BF530" s="12"/>
    </row>
    <row r="531" spans="1:58">
      <c r="A531">
        <f t="shared" si="440"/>
        <v>8</v>
      </c>
      <c r="B531" s="106">
        <v>0.36666666666666697</v>
      </c>
      <c r="C531" s="6">
        <f t="shared" si="441"/>
        <v>8.8000000000000078</v>
      </c>
      <c r="D531" s="7">
        <f t="shared" si="488"/>
        <v>16</v>
      </c>
      <c r="E531" s="7">
        <f t="shared" si="489"/>
        <v>9</v>
      </c>
      <c r="F531" s="7">
        <f t="shared" si="490"/>
        <v>2022</v>
      </c>
      <c r="G531" s="12"/>
      <c r="H531" s="101">
        <f t="shared" si="442"/>
        <v>27.731667708989544</v>
      </c>
      <c r="I531" s="102">
        <f t="shared" si="443"/>
        <v>27.763579175315716</v>
      </c>
      <c r="J531" s="101">
        <f t="shared" si="444"/>
        <v>64.837381300944358</v>
      </c>
      <c r="K531" s="101">
        <f t="shared" si="445"/>
        <v>271.72743188274535</v>
      </c>
      <c r="L531" s="11">
        <f t="shared" si="446"/>
        <v>2459838.8666666667</v>
      </c>
      <c r="M531" s="108">
        <f t="shared" si="447"/>
        <v>0.22707369381702117</v>
      </c>
      <c r="N531" s="11">
        <f t="shared" si="448"/>
        <v>137.02180807758123</v>
      </c>
      <c r="O531" s="5">
        <f t="shared" si="449"/>
        <v>0.17108703933490688</v>
      </c>
      <c r="P531" s="11">
        <f t="shared" si="450"/>
        <v>17176.138676518327</v>
      </c>
      <c r="Q531" s="6">
        <f t="shared" si="451"/>
        <v>2.3434967177809418</v>
      </c>
      <c r="R531" s="13">
        <f t="shared" si="452"/>
        <v>4.397621089406015</v>
      </c>
      <c r="S531" s="13">
        <f t="shared" si="453"/>
        <v>4.2987037267623114</v>
      </c>
      <c r="T531" s="13">
        <f t="shared" si="454"/>
        <v>0.27467677652348316</v>
      </c>
      <c r="U531" s="13">
        <f t="shared" si="455"/>
        <v>0.35649800085927508</v>
      </c>
      <c r="V531" s="13">
        <f t="shared" si="456"/>
        <v>-8.3227306770011396</v>
      </c>
      <c r="W531" s="8">
        <f t="shared" si="457"/>
        <v>392.84565456393034</v>
      </c>
      <c r="X531" s="13">
        <f t="shared" si="458"/>
        <v>1.1582438419880501</v>
      </c>
      <c r="Y531" s="11">
        <f t="shared" si="459"/>
        <v>66.362483792932679</v>
      </c>
      <c r="Z531" s="13">
        <f t="shared" si="460"/>
        <v>3.3239917252561951E-2</v>
      </c>
      <c r="AA531" s="13">
        <f t="shared" si="461"/>
        <v>0.40072748162678434</v>
      </c>
      <c r="AB531" s="13">
        <f t="shared" si="462"/>
        <v>0.91559434262068518</v>
      </c>
      <c r="AC531" s="13">
        <f t="shared" si="463"/>
        <v>3.3233796503719694E-2</v>
      </c>
      <c r="AD531" s="13">
        <f t="shared" si="464"/>
        <v>0.82684201980408767</v>
      </c>
      <c r="AE531" s="13">
        <f t="shared" si="465"/>
        <v>0.39465144083780052</v>
      </c>
      <c r="AF531" s="13">
        <f t="shared" si="466"/>
        <v>0.91883090949567425</v>
      </c>
      <c r="AG531" s="11">
        <f t="shared" si="467"/>
        <v>23.244237095088408</v>
      </c>
      <c r="AH531" s="13">
        <f t="shared" si="468"/>
        <v>4.2761957381490001</v>
      </c>
      <c r="AI531" s="11">
        <f t="shared" si="469"/>
        <v>72.878872005346224</v>
      </c>
      <c r="AJ531" s="6">
        <f t="shared" si="470"/>
        <v>0.918238951026072</v>
      </c>
      <c r="AK531" s="13">
        <f t="shared" si="471"/>
        <v>28.536648470475523</v>
      </c>
      <c r="AL531" s="6">
        <f t="shared" si="472"/>
        <v>0.80498076148597908</v>
      </c>
      <c r="AM531" s="6">
        <f t="shared" si="473"/>
        <v>27.731667708989544</v>
      </c>
      <c r="AN531" s="11">
        <f t="shared" si="474"/>
        <v>175.29425738675673</v>
      </c>
      <c r="AO531" s="6">
        <f t="shared" si="475"/>
        <v>173.4866935633994</v>
      </c>
      <c r="AP531" s="6">
        <f t="shared" si="476"/>
        <v>107.11445860059885</v>
      </c>
      <c r="AQ531" s="8">
        <f t="shared" si="477"/>
        <v>72.737637691973575</v>
      </c>
      <c r="AR531" s="109">
        <f t="shared" si="478"/>
        <v>0.95568452154403882</v>
      </c>
      <c r="AS531" s="109">
        <f t="shared" si="479"/>
        <v>-2.8822023481597653E-2</v>
      </c>
      <c r="AT531" s="109">
        <f t="shared" si="480"/>
        <v>91.72743188274535</v>
      </c>
      <c r="AU531" s="10">
        <f t="shared" si="481"/>
        <v>397956.65160180116</v>
      </c>
      <c r="AV531" s="8">
        <f t="shared" si="482"/>
        <v>30.026646993517446</v>
      </c>
      <c r="AW531" s="12"/>
      <c r="AX531" s="110">
        <f t="shared" si="483"/>
        <v>271.7</v>
      </c>
      <c r="AY531" s="111">
        <f t="shared" si="484"/>
        <v>0</v>
      </c>
      <c r="AZ531" s="12"/>
      <c r="BA531" s="14">
        <f t="shared" si="491"/>
        <v>27.8</v>
      </c>
      <c r="BB531" s="112">
        <f t="shared" si="485"/>
        <v>0</v>
      </c>
      <c r="BC531" s="112">
        <f t="shared" si="486"/>
        <v>0</v>
      </c>
      <c r="BD531" s="12"/>
      <c r="BE531" s="111">
        <f t="shared" si="487"/>
        <v>0</v>
      </c>
      <c r="BF531" s="12"/>
    </row>
    <row r="532" spans="1:58">
      <c r="A532">
        <f t="shared" si="440"/>
        <v>8</v>
      </c>
      <c r="B532" s="106">
        <v>0.36736111111111103</v>
      </c>
      <c r="C532" s="6">
        <f t="shared" si="441"/>
        <v>8.8166666666666647</v>
      </c>
      <c r="D532" s="7">
        <f t="shared" si="488"/>
        <v>16</v>
      </c>
      <c r="E532" s="7">
        <f t="shared" si="489"/>
        <v>9</v>
      </c>
      <c r="F532" s="7">
        <f t="shared" si="490"/>
        <v>2022</v>
      </c>
      <c r="G532" s="12"/>
      <c r="H532" s="101">
        <f t="shared" si="442"/>
        <v>27.584741542743199</v>
      </c>
      <c r="I532" s="102">
        <f t="shared" si="443"/>
        <v>27.616849257854131</v>
      </c>
      <c r="J532" s="101">
        <f t="shared" si="444"/>
        <v>64.830905268709955</v>
      </c>
      <c r="K532" s="101">
        <f t="shared" si="445"/>
        <v>271.91806706083179</v>
      </c>
      <c r="L532" s="11">
        <f t="shared" si="446"/>
        <v>2459838.8673611111</v>
      </c>
      <c r="M532" s="108">
        <f t="shared" si="447"/>
        <v>0.22707371282987271</v>
      </c>
      <c r="N532" s="11">
        <f t="shared" si="448"/>
        <v>137.27249254006892</v>
      </c>
      <c r="O532" s="5">
        <f t="shared" si="449"/>
        <v>0.17111245676483122</v>
      </c>
      <c r="P532" s="11">
        <f t="shared" si="450"/>
        <v>17173.62322970372</v>
      </c>
      <c r="Q532" s="6">
        <f t="shared" si="451"/>
        <v>2.3436550699548029</v>
      </c>
      <c r="R532" s="13">
        <f t="shared" si="452"/>
        <v>4.3976330352177131</v>
      </c>
      <c r="S532" s="13">
        <f t="shared" si="453"/>
        <v>4.2988514828019433</v>
      </c>
      <c r="T532" s="13">
        <f t="shared" si="454"/>
        <v>0.27483712076353584</v>
      </c>
      <c r="U532" s="13">
        <f t="shared" si="455"/>
        <v>0.35664668641925068</v>
      </c>
      <c r="V532" s="13">
        <f t="shared" si="456"/>
        <v>-8.3228658448403507</v>
      </c>
      <c r="W532" s="8">
        <f t="shared" si="457"/>
        <v>392.80677999301122</v>
      </c>
      <c r="X532" s="13">
        <f t="shared" si="458"/>
        <v>1.1583913491799986</v>
      </c>
      <c r="Y532" s="11">
        <f t="shared" si="459"/>
        <v>66.370935332479149</v>
      </c>
      <c r="Z532" s="13">
        <f t="shared" si="460"/>
        <v>3.3252239149532306E-2</v>
      </c>
      <c r="AA532" s="13">
        <f t="shared" si="461"/>
        <v>0.40059225635219858</v>
      </c>
      <c r="AB532" s="13">
        <f t="shared" si="462"/>
        <v>0.91565306760513421</v>
      </c>
      <c r="AC532" s="13">
        <f t="shared" si="463"/>
        <v>3.3246111591610249E-2</v>
      </c>
      <c r="AD532" s="13">
        <f t="shared" si="464"/>
        <v>0.82689100204575805</v>
      </c>
      <c r="AE532" s="13">
        <f t="shared" si="465"/>
        <v>0.39468609664696397</v>
      </c>
      <c r="AF532" s="13">
        <f t="shared" si="466"/>
        <v>0.9188160235398507</v>
      </c>
      <c r="AG532" s="11">
        <f t="shared" si="467"/>
        <v>23.246398153956402</v>
      </c>
      <c r="AH532" s="13">
        <f t="shared" si="468"/>
        <v>4.2767904268838297</v>
      </c>
      <c r="AI532" s="11">
        <f t="shared" si="469"/>
        <v>73.120636136811484</v>
      </c>
      <c r="AJ532" s="6">
        <f t="shared" si="470"/>
        <v>0.9182327787944321</v>
      </c>
      <c r="AK532" s="13">
        <f t="shared" si="471"/>
        <v>28.390828406247433</v>
      </c>
      <c r="AL532" s="6">
        <f t="shared" si="472"/>
        <v>0.80608686350423231</v>
      </c>
      <c r="AM532" s="6">
        <f t="shared" si="473"/>
        <v>27.584741542743199</v>
      </c>
      <c r="AN532" s="11">
        <f t="shared" si="474"/>
        <v>175.29494186405464</v>
      </c>
      <c r="AO532" s="6">
        <f t="shared" si="475"/>
        <v>173.48737058681792</v>
      </c>
      <c r="AP532" s="6">
        <f t="shared" si="476"/>
        <v>107.10668155975216</v>
      </c>
      <c r="AQ532" s="8">
        <f t="shared" si="477"/>
        <v>72.745408553056222</v>
      </c>
      <c r="AR532" s="109">
        <f t="shared" si="478"/>
        <v>0.95691822377814995</v>
      </c>
      <c r="AS532" s="109">
        <f t="shared" si="479"/>
        <v>-3.2046326860327962E-2</v>
      </c>
      <c r="AT532" s="109">
        <f t="shared" si="480"/>
        <v>91.918067060831788</v>
      </c>
      <c r="AU532" s="10">
        <f t="shared" si="481"/>
        <v>397959.3795510481</v>
      </c>
      <c r="AV532" s="8">
        <f t="shared" si="482"/>
        <v>30.026441176021038</v>
      </c>
      <c r="AW532" s="12"/>
      <c r="AX532" s="110">
        <f t="shared" si="483"/>
        <v>271.89999999999998</v>
      </c>
      <c r="AY532" s="111">
        <f t="shared" si="484"/>
        <v>0</v>
      </c>
      <c r="AZ532" s="12"/>
      <c r="BA532" s="14">
        <f t="shared" si="491"/>
        <v>27.6</v>
      </c>
      <c r="BB532" s="112">
        <f t="shared" si="485"/>
        <v>0</v>
      </c>
      <c r="BC532" s="112">
        <f t="shared" si="486"/>
        <v>0</v>
      </c>
      <c r="BD532" s="12"/>
      <c r="BE532" s="111">
        <f t="shared" si="487"/>
        <v>0</v>
      </c>
      <c r="BF532" s="12"/>
    </row>
    <row r="533" spans="1:58">
      <c r="A533">
        <f t="shared" si="440"/>
        <v>8</v>
      </c>
      <c r="B533" s="106">
        <v>0.36805555555555602</v>
      </c>
      <c r="C533" s="6">
        <f t="shared" si="441"/>
        <v>8.8333333333333446</v>
      </c>
      <c r="D533" s="7">
        <f t="shared" si="488"/>
        <v>16</v>
      </c>
      <c r="E533" s="7">
        <f t="shared" si="489"/>
        <v>9</v>
      </c>
      <c r="F533" s="7">
        <f t="shared" si="490"/>
        <v>2022</v>
      </c>
      <c r="G533" s="12"/>
      <c r="H533" s="101">
        <f t="shared" si="442"/>
        <v>27.437836970793889</v>
      </c>
      <c r="I533" s="102">
        <f t="shared" si="443"/>
        <v>27.470142779829729</v>
      </c>
      <c r="J533" s="101">
        <f t="shared" si="444"/>
        <v>64.824429059461195</v>
      </c>
      <c r="K533" s="101">
        <f t="shared" si="445"/>
        <v>272.10845059631333</v>
      </c>
      <c r="L533" s="11">
        <f t="shared" si="446"/>
        <v>2459838.8680555555</v>
      </c>
      <c r="M533" s="108">
        <f t="shared" si="447"/>
        <v>0.22707373184272425</v>
      </c>
      <c r="N533" s="11">
        <f t="shared" si="448"/>
        <v>137.52317700255662</v>
      </c>
      <c r="O533" s="5">
        <f t="shared" si="449"/>
        <v>0.17113787419475557</v>
      </c>
      <c r="P533" s="11">
        <f t="shared" si="450"/>
        <v>17171.107375525531</v>
      </c>
      <c r="Q533" s="6">
        <f t="shared" si="451"/>
        <v>2.3438134221283065</v>
      </c>
      <c r="R533" s="13">
        <f t="shared" si="452"/>
        <v>4.3976449810293889</v>
      </c>
      <c r="S533" s="13">
        <f t="shared" si="453"/>
        <v>4.2989992388419322</v>
      </c>
      <c r="T533" s="13">
        <f t="shared" si="454"/>
        <v>0.2749974650032313</v>
      </c>
      <c r="U533" s="13">
        <f t="shared" si="455"/>
        <v>0.35679536989695704</v>
      </c>
      <c r="V533" s="13">
        <f t="shared" si="456"/>
        <v>-8.3230010126806331</v>
      </c>
      <c r="W533" s="8">
        <f t="shared" si="457"/>
        <v>392.76790023620009</v>
      </c>
      <c r="X533" s="13">
        <f t="shared" si="458"/>
        <v>1.158538854396993</v>
      </c>
      <c r="Y533" s="11">
        <f t="shared" si="459"/>
        <v>66.379386758869089</v>
      </c>
      <c r="Z533" s="13">
        <f t="shared" si="460"/>
        <v>3.3264560153154182E-2</v>
      </c>
      <c r="AA533" s="13">
        <f t="shared" si="461"/>
        <v>0.40045702423167129</v>
      </c>
      <c r="AB533" s="13">
        <f t="shared" si="462"/>
        <v>0.91571177171533868</v>
      </c>
      <c r="AC533" s="13">
        <f t="shared" si="463"/>
        <v>3.3258425781598815E-2</v>
      </c>
      <c r="AD533" s="13">
        <f t="shared" si="464"/>
        <v>0.82693996549237947</v>
      </c>
      <c r="AE533" s="13">
        <f t="shared" si="465"/>
        <v>0.39472074332998613</v>
      </c>
      <c r="AF533" s="13">
        <f t="shared" si="466"/>
        <v>0.91880113995631463</v>
      </c>
      <c r="AG533" s="11">
        <f t="shared" si="467"/>
        <v>23.248558678738711</v>
      </c>
      <c r="AH533" s="13">
        <f t="shared" si="468"/>
        <v>4.2773851264334732</v>
      </c>
      <c r="AI533" s="11">
        <f t="shared" si="469"/>
        <v>73.362400106054523</v>
      </c>
      <c r="AJ533" s="6">
        <f t="shared" si="470"/>
        <v>0.9182266077946466</v>
      </c>
      <c r="AK533" s="13">
        <f t="shared" si="471"/>
        <v>28.245024578351931</v>
      </c>
      <c r="AL533" s="6">
        <f t="shared" si="472"/>
        <v>0.80718760755804131</v>
      </c>
      <c r="AM533" s="6">
        <f t="shared" si="473"/>
        <v>27.437836970793889</v>
      </c>
      <c r="AN533" s="11">
        <f t="shared" si="474"/>
        <v>175.29562634134709</v>
      </c>
      <c r="AO533" s="6">
        <f t="shared" si="475"/>
        <v>173.4880476104837</v>
      </c>
      <c r="AP533" s="6">
        <f t="shared" si="476"/>
        <v>107.09890463666743</v>
      </c>
      <c r="AQ533" s="8">
        <f t="shared" si="477"/>
        <v>72.753179299196646</v>
      </c>
      <c r="AR533" s="109">
        <f t="shared" si="478"/>
        <v>0.95813488743543951</v>
      </c>
      <c r="AS533" s="109">
        <f t="shared" si="479"/>
        <v>-3.5274718188711751E-2</v>
      </c>
      <c r="AT533" s="109">
        <f t="shared" si="480"/>
        <v>92.108450596313318</v>
      </c>
      <c r="AU533" s="10">
        <f t="shared" si="481"/>
        <v>397962.10702038155</v>
      </c>
      <c r="AV533" s="8">
        <f t="shared" si="482"/>
        <v>30.026235397553698</v>
      </c>
      <c r="AW533" s="12"/>
      <c r="AX533" s="110">
        <f t="shared" si="483"/>
        <v>272.10000000000002</v>
      </c>
      <c r="AY533" s="111">
        <f t="shared" si="484"/>
        <v>0</v>
      </c>
      <c r="AZ533" s="12"/>
      <c r="BA533" s="14">
        <f t="shared" si="491"/>
        <v>27.5</v>
      </c>
      <c r="BB533" s="112">
        <f t="shared" si="485"/>
        <v>0</v>
      </c>
      <c r="BC533" s="112">
        <f t="shared" si="486"/>
        <v>0</v>
      </c>
      <c r="BD533" s="12"/>
      <c r="BE533" s="111">
        <f t="shared" si="487"/>
        <v>0</v>
      </c>
      <c r="BF533" s="12"/>
    </row>
    <row r="534" spans="1:58">
      <c r="A534">
        <f t="shared" si="440"/>
        <v>8</v>
      </c>
      <c r="B534" s="106">
        <v>0.36875000000000002</v>
      </c>
      <c r="C534" s="6">
        <f t="shared" si="441"/>
        <v>8.8500000000000014</v>
      </c>
      <c r="D534" s="7">
        <f t="shared" si="488"/>
        <v>16</v>
      </c>
      <c r="E534" s="7">
        <f t="shared" si="489"/>
        <v>9</v>
      </c>
      <c r="F534" s="7">
        <f t="shared" si="490"/>
        <v>2022</v>
      </c>
      <c r="G534" s="12"/>
      <c r="H534" s="101">
        <f t="shared" si="442"/>
        <v>27.290955629754301</v>
      </c>
      <c r="I534" s="102">
        <f t="shared" si="443"/>
        <v>27.323461404104311</v>
      </c>
      <c r="J534" s="101">
        <f t="shared" si="444"/>
        <v>64.817952673301264</v>
      </c>
      <c r="K534" s="101">
        <f t="shared" si="445"/>
        <v>272.29858603556249</v>
      </c>
      <c r="L534" s="11">
        <f t="shared" si="446"/>
        <v>2459838.8687499999</v>
      </c>
      <c r="M534" s="108">
        <f t="shared" si="447"/>
        <v>0.22707375085557582</v>
      </c>
      <c r="N534" s="11">
        <f t="shared" si="448"/>
        <v>137.77386146457866</v>
      </c>
      <c r="O534" s="5">
        <f t="shared" si="449"/>
        <v>0.17116329162473676</v>
      </c>
      <c r="P534" s="11">
        <f t="shared" si="450"/>
        <v>17168.591114074687</v>
      </c>
      <c r="Q534" s="6">
        <f t="shared" si="451"/>
        <v>2.3439717743021671</v>
      </c>
      <c r="R534" s="13">
        <f t="shared" si="452"/>
        <v>4.397656926841087</v>
      </c>
      <c r="S534" s="13">
        <f t="shared" si="453"/>
        <v>4.2991469948819221</v>
      </c>
      <c r="T534" s="13">
        <f t="shared" si="454"/>
        <v>0.27515780924364108</v>
      </c>
      <c r="U534" s="13">
        <f t="shared" si="455"/>
        <v>0.35694405129385387</v>
      </c>
      <c r="V534" s="13">
        <f t="shared" si="456"/>
        <v>-8.3231361805202031</v>
      </c>
      <c r="W534" s="8">
        <f t="shared" si="457"/>
        <v>392.72901529501206</v>
      </c>
      <c r="X534" s="13">
        <f t="shared" si="458"/>
        <v>1.158686357639831</v>
      </c>
      <c r="Y534" s="11">
        <f t="shared" si="459"/>
        <v>66.387838072148199</v>
      </c>
      <c r="Z534" s="13">
        <f t="shared" si="460"/>
        <v>3.3276880263310299E-2</v>
      </c>
      <c r="AA534" s="13">
        <f t="shared" si="461"/>
        <v>0.40032178526783346</v>
      </c>
      <c r="AB534" s="13">
        <f t="shared" si="462"/>
        <v>0.91577045495117015</v>
      </c>
      <c r="AC534" s="13">
        <f t="shared" si="463"/>
        <v>3.3270739073567389E-2</v>
      </c>
      <c r="AD534" s="13">
        <f t="shared" si="464"/>
        <v>0.82698891014388143</v>
      </c>
      <c r="AE534" s="13">
        <f t="shared" si="465"/>
        <v>0.39475538088670775</v>
      </c>
      <c r="AF534" s="13">
        <f t="shared" si="466"/>
        <v>0.91878625874628217</v>
      </c>
      <c r="AG534" s="11">
        <f t="shared" si="467"/>
        <v>23.250718669402513</v>
      </c>
      <c r="AH534" s="13">
        <f t="shared" si="468"/>
        <v>4.2779798367982922</v>
      </c>
      <c r="AI534" s="11">
        <f t="shared" si="469"/>
        <v>73.604163912604278</v>
      </c>
      <c r="AJ534" s="6">
        <f t="shared" si="470"/>
        <v>0.91822043802681308</v>
      </c>
      <c r="AK534" s="13">
        <f t="shared" si="471"/>
        <v>28.099238605895582</v>
      </c>
      <c r="AL534" s="6">
        <f t="shared" si="472"/>
        <v>0.80828297614128009</v>
      </c>
      <c r="AM534" s="6">
        <f t="shared" si="473"/>
        <v>27.290955629754301</v>
      </c>
      <c r="AN534" s="11">
        <f t="shared" si="474"/>
        <v>175.29631081864318</v>
      </c>
      <c r="AO534" s="6">
        <f t="shared" si="475"/>
        <v>173.48872463440586</v>
      </c>
      <c r="AP534" s="6">
        <f t="shared" si="476"/>
        <v>107.091127831311</v>
      </c>
      <c r="AQ534" s="8">
        <f t="shared" si="477"/>
        <v>72.760949930428495</v>
      </c>
      <c r="AR534" s="109">
        <f t="shared" si="478"/>
        <v>0.95933449088544476</v>
      </c>
      <c r="AS534" s="109">
        <f t="shared" si="479"/>
        <v>-3.8507140455723149E-2</v>
      </c>
      <c r="AT534" s="109">
        <f t="shared" si="480"/>
        <v>92.298586035562479</v>
      </c>
      <c r="AU534" s="10">
        <f t="shared" si="481"/>
        <v>397964.83400972886</v>
      </c>
      <c r="AV534" s="8">
        <f t="shared" si="482"/>
        <v>30.026029658119381</v>
      </c>
      <c r="AW534" s="12"/>
      <c r="AX534" s="110">
        <f t="shared" si="483"/>
        <v>272.3</v>
      </c>
      <c r="AY534" s="111">
        <f t="shared" si="484"/>
        <v>0</v>
      </c>
      <c r="AZ534" s="12"/>
      <c r="BA534" s="14">
        <f t="shared" si="491"/>
        <v>27.3</v>
      </c>
      <c r="BB534" s="112">
        <f t="shared" si="485"/>
        <v>0</v>
      </c>
      <c r="BC534" s="112">
        <f t="shared" si="486"/>
        <v>0</v>
      </c>
      <c r="BD534" s="12"/>
      <c r="BE534" s="111">
        <f t="shared" si="487"/>
        <v>0</v>
      </c>
      <c r="BF534" s="12"/>
    </row>
    <row r="535" spans="1:58">
      <c r="A535">
        <f t="shared" si="440"/>
        <v>8</v>
      </c>
      <c r="B535" s="106">
        <v>0.36944444444444402</v>
      </c>
      <c r="C535" s="6">
        <f t="shared" si="441"/>
        <v>8.8666666666666565</v>
      </c>
      <c r="D535" s="7">
        <f t="shared" si="488"/>
        <v>16</v>
      </c>
      <c r="E535" s="7">
        <f t="shared" si="489"/>
        <v>9</v>
      </c>
      <c r="F535" s="7">
        <f t="shared" si="490"/>
        <v>2022</v>
      </c>
      <c r="G535" s="12"/>
      <c r="H535" s="101">
        <f t="shared" si="442"/>
        <v>27.144099148714346</v>
      </c>
      <c r="I535" s="102">
        <f t="shared" si="443"/>
        <v>27.17680678652043</v>
      </c>
      <c r="J535" s="101">
        <f t="shared" si="444"/>
        <v>64.811476110365348</v>
      </c>
      <c r="K535" s="101">
        <f t="shared" si="445"/>
        <v>272.48847690363374</v>
      </c>
      <c r="L535" s="11">
        <f t="shared" si="446"/>
        <v>2459838.8694444443</v>
      </c>
      <c r="M535" s="108">
        <f t="shared" si="447"/>
        <v>0.22707376986842737</v>
      </c>
      <c r="N535" s="11">
        <f t="shared" si="448"/>
        <v>138.02454592706636</v>
      </c>
      <c r="O535" s="5">
        <f t="shared" si="449"/>
        <v>0.1711887090546611</v>
      </c>
      <c r="P535" s="11">
        <f t="shared" si="450"/>
        <v>17166.074445472703</v>
      </c>
      <c r="Q535" s="6">
        <f t="shared" si="451"/>
        <v>2.3441301264756707</v>
      </c>
      <c r="R535" s="13">
        <f t="shared" si="452"/>
        <v>4.3976688726527851</v>
      </c>
      <c r="S535" s="13">
        <f t="shared" si="453"/>
        <v>4.299294750921554</v>
      </c>
      <c r="T535" s="13">
        <f t="shared" si="454"/>
        <v>0.27531815348333655</v>
      </c>
      <c r="U535" s="13">
        <f t="shared" si="455"/>
        <v>0.35709273060904073</v>
      </c>
      <c r="V535" s="13">
        <f t="shared" si="456"/>
        <v>-8.3232713483597713</v>
      </c>
      <c r="W535" s="8">
        <f t="shared" si="457"/>
        <v>392.69012517013925</v>
      </c>
      <c r="X535" s="13">
        <f t="shared" si="458"/>
        <v>1.1588338589083873</v>
      </c>
      <c r="Y535" s="11">
        <f t="shared" si="459"/>
        <v>66.396289272309303</v>
      </c>
      <c r="Z535" s="13">
        <f t="shared" si="460"/>
        <v>3.328919947968087E-2</v>
      </c>
      <c r="AA535" s="13">
        <f t="shared" si="461"/>
        <v>0.40018653946416388</v>
      </c>
      <c r="AB535" s="13">
        <f t="shared" si="462"/>
        <v>0.91582911731213779</v>
      </c>
      <c r="AC535" s="13">
        <f t="shared" si="463"/>
        <v>3.328305146719561E-2</v>
      </c>
      <c r="AD535" s="13">
        <f t="shared" si="464"/>
        <v>0.82703783599994085</v>
      </c>
      <c r="AE535" s="13">
        <f t="shared" si="465"/>
        <v>0.39479000931663949</v>
      </c>
      <c r="AF535" s="13">
        <f t="shared" si="466"/>
        <v>0.91877137991111135</v>
      </c>
      <c r="AG535" s="11">
        <f t="shared" si="467"/>
        <v>23.252878125894412</v>
      </c>
      <c r="AH535" s="13">
        <f t="shared" si="468"/>
        <v>4.2785745579750198</v>
      </c>
      <c r="AI535" s="11">
        <f t="shared" si="469"/>
        <v>73.845927557441058</v>
      </c>
      <c r="AJ535" s="6">
        <f t="shared" si="470"/>
        <v>0.91821426949107232</v>
      </c>
      <c r="AK535" s="13">
        <f t="shared" si="471"/>
        <v>27.953472100787621</v>
      </c>
      <c r="AL535" s="6">
        <f t="shared" si="472"/>
        <v>0.80937295207327664</v>
      </c>
      <c r="AM535" s="6">
        <f t="shared" si="473"/>
        <v>27.144099148714346</v>
      </c>
      <c r="AN535" s="11">
        <f t="shared" si="474"/>
        <v>175.29699529593745</v>
      </c>
      <c r="AO535" s="6">
        <f t="shared" si="475"/>
        <v>173.48940165857888</v>
      </c>
      <c r="AP535" s="6">
        <f t="shared" si="476"/>
        <v>107.08335114368764</v>
      </c>
      <c r="AQ535" s="8">
        <f t="shared" si="477"/>
        <v>72.768720446746983</v>
      </c>
      <c r="AR535" s="109">
        <f t="shared" si="478"/>
        <v>0.9605170128087096</v>
      </c>
      <c r="AS535" s="109">
        <f t="shared" si="479"/>
        <v>-4.1743536597640157E-2</v>
      </c>
      <c r="AT535" s="109">
        <f t="shared" si="480"/>
        <v>92.488476903633725</v>
      </c>
      <c r="AU535" s="10">
        <f t="shared" si="481"/>
        <v>397967.56051899813</v>
      </c>
      <c r="AV535" s="8">
        <f t="shared" si="482"/>
        <v>30.025823957723468</v>
      </c>
      <c r="AW535" s="12"/>
      <c r="AX535" s="110">
        <f t="shared" si="483"/>
        <v>272.5</v>
      </c>
      <c r="AY535" s="111">
        <f t="shared" si="484"/>
        <v>0</v>
      </c>
      <c r="AZ535" s="12"/>
      <c r="BA535" s="14">
        <f t="shared" si="491"/>
        <v>27.2</v>
      </c>
      <c r="BB535" s="112">
        <f t="shared" si="485"/>
        <v>0</v>
      </c>
      <c r="BC535" s="112">
        <f t="shared" si="486"/>
        <v>0</v>
      </c>
      <c r="BD535" s="12"/>
      <c r="BE535" s="111">
        <f t="shared" si="487"/>
        <v>0</v>
      </c>
      <c r="BF535" s="12"/>
    </row>
    <row r="536" spans="1:58">
      <c r="A536">
        <f t="shared" si="440"/>
        <v>8</v>
      </c>
      <c r="B536" s="106">
        <v>0.37013888888888902</v>
      </c>
      <c r="C536" s="6">
        <f t="shared" si="441"/>
        <v>8.8833333333333364</v>
      </c>
      <c r="D536" s="7">
        <f t="shared" si="488"/>
        <v>16</v>
      </c>
      <c r="E536" s="7">
        <f t="shared" si="489"/>
        <v>9</v>
      </c>
      <c r="F536" s="7">
        <f t="shared" si="490"/>
        <v>2022</v>
      </c>
      <c r="G536" s="12"/>
      <c r="H536" s="101">
        <f t="shared" si="442"/>
        <v>26.997269151184319</v>
      </c>
      <c r="I536" s="102">
        <f t="shared" si="443"/>
        <v>27.030180577853713</v>
      </c>
      <c r="J536" s="101">
        <f t="shared" si="444"/>
        <v>64.804999370733881</v>
      </c>
      <c r="K536" s="101">
        <f t="shared" si="445"/>
        <v>272.67812670220337</v>
      </c>
      <c r="L536" s="11">
        <f t="shared" si="446"/>
        <v>2459838.8701388887</v>
      </c>
      <c r="M536" s="108">
        <f t="shared" si="447"/>
        <v>0.22707378888127894</v>
      </c>
      <c r="N536" s="11">
        <f t="shared" si="448"/>
        <v>138.27523038955405</v>
      </c>
      <c r="O536" s="5">
        <f t="shared" si="449"/>
        <v>0.17121412648464229</v>
      </c>
      <c r="P536" s="11">
        <f t="shared" si="450"/>
        <v>17163.557369816255</v>
      </c>
      <c r="Q536" s="6">
        <f t="shared" si="451"/>
        <v>2.3442884786495317</v>
      </c>
      <c r="R536" s="13">
        <f t="shared" si="452"/>
        <v>4.3976808184644831</v>
      </c>
      <c r="S536" s="13">
        <f t="shared" si="453"/>
        <v>4.299442506961543</v>
      </c>
      <c r="T536" s="13">
        <f t="shared" si="454"/>
        <v>0.27547849772338917</v>
      </c>
      <c r="U536" s="13">
        <f t="shared" si="455"/>
        <v>0.35724140784400532</v>
      </c>
      <c r="V536" s="13">
        <f t="shared" si="456"/>
        <v>-8.3234065161996966</v>
      </c>
      <c r="W536" s="8">
        <f t="shared" si="457"/>
        <v>392.65122986241744</v>
      </c>
      <c r="X536" s="13">
        <f t="shared" si="458"/>
        <v>1.1589813582038448</v>
      </c>
      <c r="Y536" s="11">
        <f t="shared" si="459"/>
        <v>66.404740359420174</v>
      </c>
      <c r="Z536" s="13">
        <f t="shared" si="460"/>
        <v>3.3301517802147733E-2</v>
      </c>
      <c r="AA536" s="13">
        <f t="shared" si="461"/>
        <v>0.40005128682294044</v>
      </c>
      <c r="AB536" s="13">
        <f t="shared" si="462"/>
        <v>0.91588775879826767</v>
      </c>
      <c r="AC536" s="13">
        <f t="shared" si="463"/>
        <v>3.32953629623646E-2</v>
      </c>
      <c r="AD536" s="13">
        <f t="shared" si="464"/>
        <v>0.8270867430606289</v>
      </c>
      <c r="AE536" s="13">
        <f t="shared" si="465"/>
        <v>0.39482462861968282</v>
      </c>
      <c r="AF536" s="13">
        <f t="shared" si="466"/>
        <v>0.91875650345199167</v>
      </c>
      <c r="AG536" s="11">
        <f t="shared" si="467"/>
        <v>23.255037048185375</v>
      </c>
      <c r="AH536" s="13">
        <f t="shared" si="468"/>
        <v>4.2791692899655853</v>
      </c>
      <c r="AI536" s="11">
        <f t="shared" si="469"/>
        <v>74.087691040070268</v>
      </c>
      <c r="AJ536" s="6">
        <f t="shared" si="470"/>
        <v>0.91820810218751159</v>
      </c>
      <c r="AK536" s="13">
        <f t="shared" si="471"/>
        <v>27.807726669668078</v>
      </c>
      <c r="AL536" s="6">
        <f t="shared" si="472"/>
        <v>0.81045751848376035</v>
      </c>
      <c r="AM536" s="6">
        <f t="shared" si="473"/>
        <v>26.997269151184319</v>
      </c>
      <c r="AN536" s="11">
        <f t="shared" si="474"/>
        <v>175.29767977323354</v>
      </c>
      <c r="AO536" s="6">
        <f t="shared" si="475"/>
        <v>173.49007868300649</v>
      </c>
      <c r="AP536" s="6">
        <f t="shared" si="476"/>
        <v>107.07557457373632</v>
      </c>
      <c r="AQ536" s="8">
        <f t="shared" si="477"/>
        <v>72.776490848213072</v>
      </c>
      <c r="AR536" s="109">
        <f t="shared" si="478"/>
        <v>0.96168243218264682</v>
      </c>
      <c r="AS536" s="109">
        <f t="shared" si="479"/>
        <v>-4.4983849460831671E-2</v>
      </c>
      <c r="AT536" s="109">
        <f t="shared" si="480"/>
        <v>92.678126702203343</v>
      </c>
      <c r="AU536" s="10">
        <f t="shared" si="481"/>
        <v>397970.28654812125</v>
      </c>
      <c r="AV536" s="8">
        <f t="shared" si="482"/>
        <v>30.025618296369551</v>
      </c>
      <c r="AW536" s="12"/>
      <c r="AX536" s="110">
        <f t="shared" si="483"/>
        <v>272.7</v>
      </c>
      <c r="AY536" s="111">
        <f t="shared" si="484"/>
        <v>0</v>
      </c>
      <c r="AZ536" s="12"/>
      <c r="BA536" s="14">
        <f t="shared" si="491"/>
        <v>27</v>
      </c>
      <c r="BB536" s="112">
        <f t="shared" si="485"/>
        <v>0</v>
      </c>
      <c r="BC536" s="112">
        <f t="shared" si="486"/>
        <v>0</v>
      </c>
      <c r="BD536" s="12"/>
      <c r="BE536" s="111">
        <f t="shared" si="487"/>
        <v>0</v>
      </c>
      <c r="BF536" s="12"/>
    </row>
    <row r="537" spans="1:58">
      <c r="A537">
        <f t="shared" si="440"/>
        <v>8</v>
      </c>
      <c r="B537" s="106">
        <v>0.37083333333333302</v>
      </c>
      <c r="C537" s="6">
        <f t="shared" si="441"/>
        <v>8.8999999999999915</v>
      </c>
      <c r="D537" s="7">
        <f t="shared" si="488"/>
        <v>16</v>
      </c>
      <c r="E537" s="7">
        <f t="shared" si="489"/>
        <v>9</v>
      </c>
      <c r="F537" s="7">
        <f t="shared" si="490"/>
        <v>2022</v>
      </c>
      <c r="G537" s="12"/>
      <c r="H537" s="101">
        <f t="shared" si="442"/>
        <v>26.850467253929917</v>
      </c>
      <c r="I537" s="102">
        <f t="shared" si="443"/>
        <v>26.883584422661613</v>
      </c>
      <c r="J537" s="101">
        <f t="shared" si="444"/>
        <v>64.798522454546855</v>
      </c>
      <c r="K537" s="101">
        <f t="shared" si="445"/>
        <v>272.86753891129979</v>
      </c>
      <c r="L537" s="11">
        <f t="shared" si="446"/>
        <v>2459838.8708333331</v>
      </c>
      <c r="M537" s="108">
        <f t="shared" si="447"/>
        <v>0.22707380789413048</v>
      </c>
      <c r="N537" s="11">
        <f t="shared" si="448"/>
        <v>138.52591485204175</v>
      </c>
      <c r="O537" s="5">
        <f t="shared" si="449"/>
        <v>0.17123954391456664</v>
      </c>
      <c r="P537" s="11">
        <f t="shared" si="450"/>
        <v>17161.03988721894</v>
      </c>
      <c r="Q537" s="6">
        <f t="shared" si="451"/>
        <v>2.3444468308233923</v>
      </c>
      <c r="R537" s="13">
        <f t="shared" si="452"/>
        <v>4.3976927642761812</v>
      </c>
      <c r="S537" s="13">
        <f t="shared" si="453"/>
        <v>4.2995902630015328</v>
      </c>
      <c r="T537" s="13">
        <f t="shared" si="454"/>
        <v>0.27563884196344185</v>
      </c>
      <c r="U537" s="13">
        <f t="shared" si="455"/>
        <v>0.35739008299888386</v>
      </c>
      <c r="V537" s="13">
        <f t="shared" si="456"/>
        <v>-8.3235416840396237</v>
      </c>
      <c r="W537" s="8">
        <f t="shared" si="457"/>
        <v>392.6123293728831</v>
      </c>
      <c r="X537" s="13">
        <f t="shared" si="458"/>
        <v>1.1591288555260404</v>
      </c>
      <c r="Y537" s="11">
        <f t="shared" si="459"/>
        <v>66.41319133347146</v>
      </c>
      <c r="Z537" s="13">
        <f t="shared" si="460"/>
        <v>3.3313835230480031E-2</v>
      </c>
      <c r="AA537" s="13">
        <f t="shared" si="461"/>
        <v>0.39991602734767534</v>
      </c>
      <c r="AB537" s="13">
        <f t="shared" si="462"/>
        <v>0.91594637940905199</v>
      </c>
      <c r="AC537" s="13">
        <f t="shared" si="463"/>
        <v>3.3307673558842864E-2</v>
      </c>
      <c r="AD537" s="13">
        <f t="shared" si="464"/>
        <v>0.82713563132557189</v>
      </c>
      <c r="AE537" s="13">
        <f t="shared" si="465"/>
        <v>0.39485923879542323</v>
      </c>
      <c r="AF537" s="13">
        <f t="shared" si="466"/>
        <v>0.91874162937024839</v>
      </c>
      <c r="AG537" s="11">
        <f t="shared" si="467"/>
        <v>23.257195436226681</v>
      </c>
      <c r="AH537" s="13">
        <f t="shared" si="468"/>
        <v>4.279764032766499</v>
      </c>
      <c r="AI537" s="11">
        <f t="shared" si="469"/>
        <v>74.329454360544261</v>
      </c>
      <c r="AJ537" s="6">
        <f t="shared" si="470"/>
        <v>0.91820193611626133</v>
      </c>
      <c r="AK537" s="13">
        <f t="shared" si="471"/>
        <v>27.662003912751192</v>
      </c>
      <c r="AL537" s="6">
        <f t="shared" si="472"/>
        <v>0.8115366588212739</v>
      </c>
      <c r="AM537" s="6">
        <f t="shared" si="473"/>
        <v>26.850467253929917</v>
      </c>
      <c r="AN537" s="11">
        <f t="shared" si="474"/>
        <v>175.29836425052963</v>
      </c>
      <c r="AO537" s="6">
        <f t="shared" si="475"/>
        <v>173.49075570768682</v>
      </c>
      <c r="AP537" s="6">
        <f t="shared" si="476"/>
        <v>107.06779812146762</v>
      </c>
      <c r="AQ537" s="8">
        <f t="shared" si="477"/>
        <v>72.784261134816191</v>
      </c>
      <c r="AR537" s="109">
        <f t="shared" si="478"/>
        <v>0.96283072829196392</v>
      </c>
      <c r="AS537" s="109">
        <f t="shared" si="479"/>
        <v>-4.8228021829019446E-2</v>
      </c>
      <c r="AT537" s="109">
        <f t="shared" si="480"/>
        <v>92.867538911299818</v>
      </c>
      <c r="AU537" s="10">
        <f t="shared" si="481"/>
        <v>397973.0120970112</v>
      </c>
      <c r="AV537" s="8">
        <f t="shared" si="482"/>
        <v>30.025412674062654</v>
      </c>
      <c r="AW537" s="12"/>
      <c r="AX537" s="110">
        <f t="shared" si="483"/>
        <v>272.89999999999998</v>
      </c>
      <c r="AY537" s="111">
        <f t="shared" si="484"/>
        <v>0</v>
      </c>
      <c r="AZ537" s="12"/>
      <c r="BA537" s="14">
        <f t="shared" si="491"/>
        <v>26.9</v>
      </c>
      <c r="BB537" s="112">
        <f t="shared" si="485"/>
        <v>0</v>
      </c>
      <c r="BC537" s="112">
        <f t="shared" si="486"/>
        <v>0</v>
      </c>
      <c r="BD537" s="12"/>
      <c r="BE537" s="111">
        <f t="shared" si="487"/>
        <v>0</v>
      </c>
      <c r="BF537" s="12"/>
    </row>
    <row r="538" spans="1:58">
      <c r="A538">
        <f t="shared" si="440"/>
        <v>8</v>
      </c>
      <c r="B538" s="106">
        <v>0.37152777777777801</v>
      </c>
      <c r="C538" s="6">
        <f t="shared" si="441"/>
        <v>8.9166666666666714</v>
      </c>
      <c r="D538" s="7">
        <f t="shared" si="488"/>
        <v>16</v>
      </c>
      <c r="E538" s="7">
        <f t="shared" si="489"/>
        <v>9</v>
      </c>
      <c r="F538" s="7">
        <f t="shared" si="490"/>
        <v>2022</v>
      </c>
      <c r="G538" s="12"/>
      <c r="H538" s="101">
        <f t="shared" si="442"/>
        <v>26.703694969071258</v>
      </c>
      <c r="I538" s="102">
        <f t="shared" si="443"/>
        <v>26.737019861534161</v>
      </c>
      <c r="J538" s="101">
        <f t="shared" si="444"/>
        <v>64.792045357547494</v>
      </c>
      <c r="K538" s="101">
        <f t="shared" si="445"/>
        <v>273.05671711581533</v>
      </c>
      <c r="L538" s="11">
        <f t="shared" si="446"/>
        <v>2459838.871527778</v>
      </c>
      <c r="M538" s="108">
        <f t="shared" si="447"/>
        <v>0.22707382690699479</v>
      </c>
      <c r="N538" s="11">
        <f t="shared" si="448"/>
        <v>138.77659948263317</v>
      </c>
      <c r="O538" s="5">
        <f t="shared" si="449"/>
        <v>0.17126496136154401</v>
      </c>
      <c r="P538" s="11">
        <f t="shared" si="450"/>
        <v>17158.521996101656</v>
      </c>
      <c r="Q538" s="6">
        <f t="shared" si="451"/>
        <v>2.344605183103329</v>
      </c>
      <c r="R538" s="13">
        <f t="shared" si="452"/>
        <v>4.3977047100958933</v>
      </c>
      <c r="S538" s="13">
        <f t="shared" si="453"/>
        <v>4.2997380191404551</v>
      </c>
      <c r="T538" s="13">
        <f t="shared" si="454"/>
        <v>0.27579918631099892</v>
      </c>
      <c r="U538" s="13">
        <f t="shared" si="455"/>
        <v>0.35753875617382813</v>
      </c>
      <c r="V538" s="13">
        <f t="shared" si="456"/>
        <v>-8.3236768519699105</v>
      </c>
      <c r="W538" s="8">
        <f t="shared" si="457"/>
        <v>392.57342367646493</v>
      </c>
      <c r="X538" s="13">
        <f t="shared" si="458"/>
        <v>1.1592763509748227</v>
      </c>
      <c r="Y538" s="11">
        <f t="shared" si="459"/>
        <v>66.421642200184081</v>
      </c>
      <c r="Z538" s="13">
        <f t="shared" si="460"/>
        <v>3.3326151772732619E-2</v>
      </c>
      <c r="AA538" s="13">
        <f t="shared" si="461"/>
        <v>0.39978076095015852</v>
      </c>
      <c r="AB538" s="13">
        <f t="shared" si="462"/>
        <v>0.91600497918371249</v>
      </c>
      <c r="AC538" s="13">
        <f t="shared" si="463"/>
        <v>3.3319983264680025E-2</v>
      </c>
      <c r="AD538" s="13">
        <f t="shared" si="464"/>
        <v>0.82718450082755413</v>
      </c>
      <c r="AE538" s="13">
        <f t="shared" si="465"/>
        <v>0.39489383986684595</v>
      </c>
      <c r="AF538" s="13">
        <f t="shared" si="466"/>
        <v>0.91872675765714906</v>
      </c>
      <c r="AG538" s="11">
        <f t="shared" si="467"/>
        <v>23.259353291428884</v>
      </c>
      <c r="AH538" s="13">
        <f t="shared" si="468"/>
        <v>4.2803587867775992</v>
      </c>
      <c r="AI538" s="11">
        <f t="shared" si="469"/>
        <v>74.571217680969184</v>
      </c>
      <c r="AJ538" s="6">
        <f t="shared" si="470"/>
        <v>0.91819577127330809</v>
      </c>
      <c r="AK538" s="13">
        <f t="shared" si="471"/>
        <v>27.516305326638324</v>
      </c>
      <c r="AL538" s="6">
        <f t="shared" si="472"/>
        <v>0.81261035756706734</v>
      </c>
      <c r="AM538" s="6">
        <f t="shared" si="473"/>
        <v>26.703694969071258</v>
      </c>
      <c r="AN538" s="11">
        <f t="shared" si="474"/>
        <v>175.29904872828229</v>
      </c>
      <c r="AO538" s="6">
        <f t="shared" si="475"/>
        <v>173.49143273307143</v>
      </c>
      <c r="AP538" s="6">
        <f t="shared" si="476"/>
        <v>107.06002178161347</v>
      </c>
      <c r="AQ538" s="8">
        <f t="shared" si="477"/>
        <v>72.792031311820224</v>
      </c>
      <c r="AR538" s="109">
        <f t="shared" si="478"/>
        <v>0.96396188147875939</v>
      </c>
      <c r="AS538" s="109">
        <f t="shared" si="479"/>
        <v>-5.1475998595842287E-2</v>
      </c>
      <c r="AT538" s="109">
        <f t="shared" si="480"/>
        <v>93.056717115815346</v>
      </c>
      <c r="AU538" s="10">
        <f t="shared" si="481"/>
        <v>397975.73716741247</v>
      </c>
      <c r="AV538" s="8">
        <f t="shared" si="482"/>
        <v>30.025207090669618</v>
      </c>
      <c r="AW538" s="12"/>
      <c r="AX538" s="110">
        <f t="shared" si="483"/>
        <v>273.10000000000002</v>
      </c>
      <c r="AY538" s="111">
        <f t="shared" si="484"/>
        <v>0</v>
      </c>
      <c r="AZ538" s="12"/>
      <c r="BA538" s="14">
        <f t="shared" si="491"/>
        <v>26.7</v>
      </c>
      <c r="BB538" s="112">
        <f t="shared" si="485"/>
        <v>0</v>
      </c>
      <c r="BC538" s="112">
        <f t="shared" si="486"/>
        <v>0</v>
      </c>
      <c r="BD538" s="12"/>
      <c r="BE538" s="111">
        <f t="shared" si="487"/>
        <v>0</v>
      </c>
      <c r="BF538" s="12"/>
    </row>
    <row r="539" spans="1:58">
      <c r="A539">
        <f t="shared" si="440"/>
        <v>8</v>
      </c>
      <c r="B539" s="106">
        <v>0.37222222222222201</v>
      </c>
      <c r="C539" s="6">
        <f t="shared" si="441"/>
        <v>8.9333333333333282</v>
      </c>
      <c r="D539" s="7">
        <f t="shared" si="488"/>
        <v>16</v>
      </c>
      <c r="E539" s="7">
        <f t="shared" si="489"/>
        <v>9</v>
      </c>
      <c r="F539" s="7">
        <f t="shared" si="490"/>
        <v>2022</v>
      </c>
      <c r="G539" s="12"/>
      <c r="H539" s="101">
        <f t="shared" si="442"/>
        <v>26.556954098071451</v>
      </c>
      <c r="I539" s="102">
        <f t="shared" si="443"/>
        <v>26.590488724536396</v>
      </c>
      <c r="J539" s="101">
        <f t="shared" si="444"/>
        <v>64.785568088540018</v>
      </c>
      <c r="K539" s="101">
        <f t="shared" si="445"/>
        <v>273.24566449811425</v>
      </c>
      <c r="L539" s="11">
        <f t="shared" si="446"/>
        <v>2459838.8722222224</v>
      </c>
      <c r="M539" s="108">
        <f t="shared" si="447"/>
        <v>0.22707384591984633</v>
      </c>
      <c r="N539" s="11">
        <f t="shared" si="448"/>
        <v>139.02728394465521</v>
      </c>
      <c r="O539" s="5">
        <f t="shared" si="449"/>
        <v>0.17129037879146836</v>
      </c>
      <c r="P539" s="11">
        <f t="shared" si="450"/>
        <v>17156.003699951951</v>
      </c>
      <c r="Q539" s="6">
        <f t="shared" si="451"/>
        <v>2.3447635352768326</v>
      </c>
      <c r="R539" s="13">
        <f t="shared" si="452"/>
        <v>4.3977166559075691</v>
      </c>
      <c r="S539" s="13">
        <f t="shared" si="453"/>
        <v>4.299885775180087</v>
      </c>
      <c r="T539" s="13">
        <f t="shared" si="454"/>
        <v>0.27595953055069439</v>
      </c>
      <c r="U539" s="13">
        <f t="shared" si="455"/>
        <v>0.35768742716960439</v>
      </c>
      <c r="V539" s="13">
        <f t="shared" si="456"/>
        <v>-8.3238120198094787</v>
      </c>
      <c r="W539" s="8">
        <f t="shared" si="457"/>
        <v>392.53451282620665</v>
      </c>
      <c r="X539" s="13">
        <f t="shared" si="458"/>
        <v>1.1594238443528051</v>
      </c>
      <c r="Y539" s="11">
        <f t="shared" si="459"/>
        <v>66.4300929482486</v>
      </c>
      <c r="Z539" s="13">
        <f t="shared" si="460"/>
        <v>3.3338467412157499E-2</v>
      </c>
      <c r="AA539" s="13">
        <f t="shared" si="461"/>
        <v>0.39964548781477399</v>
      </c>
      <c r="AB539" s="13">
        <f t="shared" si="462"/>
        <v>0.91606355804338668</v>
      </c>
      <c r="AC539" s="13">
        <f t="shared" si="463"/>
        <v>3.3332292063136607E-2</v>
      </c>
      <c r="AD539" s="13">
        <f t="shared" si="464"/>
        <v>0.82723335150087696</v>
      </c>
      <c r="AE539" s="13">
        <f t="shared" si="465"/>
        <v>0.39492843178722664</v>
      </c>
      <c r="AF539" s="13">
        <f t="shared" si="466"/>
        <v>0.91871188833392259</v>
      </c>
      <c r="AG539" s="11">
        <f t="shared" si="467"/>
        <v>23.261510610855201</v>
      </c>
      <c r="AH539" s="13">
        <f t="shared" si="468"/>
        <v>4.2809535512001506</v>
      </c>
      <c r="AI539" s="11">
        <f t="shared" si="469"/>
        <v>74.812980676652955</v>
      </c>
      <c r="AJ539" s="6">
        <f t="shared" si="470"/>
        <v>0.91818960766704016</v>
      </c>
      <c r="AK539" s="13">
        <f t="shared" si="471"/>
        <v>27.370632695427471</v>
      </c>
      <c r="AL539" s="6">
        <f t="shared" si="472"/>
        <v>0.81367859735602166</v>
      </c>
      <c r="AM539" s="6">
        <f t="shared" si="473"/>
        <v>26.556954098071451</v>
      </c>
      <c r="AN539" s="11">
        <f t="shared" si="474"/>
        <v>175.29973320557838</v>
      </c>
      <c r="AO539" s="6">
        <f t="shared" si="475"/>
        <v>173.49210975825719</v>
      </c>
      <c r="AP539" s="6">
        <f t="shared" si="476"/>
        <v>107.05224556458666</v>
      </c>
      <c r="AQ539" s="8">
        <f t="shared" si="477"/>
        <v>72.799801368820624</v>
      </c>
      <c r="AR539" s="109">
        <f t="shared" si="478"/>
        <v>0.96507587011861595</v>
      </c>
      <c r="AS539" s="109">
        <f t="shared" si="479"/>
        <v>-5.47277180460852E-2</v>
      </c>
      <c r="AT539" s="109">
        <f t="shared" si="480"/>
        <v>93.245664498114223</v>
      </c>
      <c r="AU539" s="10">
        <f t="shared" si="481"/>
        <v>397978.46175558772</v>
      </c>
      <c r="AV539" s="8">
        <f t="shared" si="482"/>
        <v>30.025001546470843</v>
      </c>
      <c r="AW539" s="12"/>
      <c r="AX539" s="110">
        <f t="shared" si="483"/>
        <v>273.2</v>
      </c>
      <c r="AY539" s="111">
        <f t="shared" si="484"/>
        <v>0</v>
      </c>
      <c r="AZ539" s="12"/>
      <c r="BA539" s="14">
        <f t="shared" si="491"/>
        <v>26.6</v>
      </c>
      <c r="BB539" s="112">
        <f t="shared" si="485"/>
        <v>0</v>
      </c>
      <c r="BC539" s="112">
        <f t="shared" si="486"/>
        <v>0</v>
      </c>
      <c r="BD539" s="12"/>
      <c r="BE539" s="111">
        <f t="shared" si="487"/>
        <v>0</v>
      </c>
      <c r="BF539" s="12"/>
    </row>
    <row r="540" spans="1:58">
      <c r="A540">
        <f t="shared" si="440"/>
        <v>8</v>
      </c>
      <c r="B540" s="106">
        <v>0.37291666666666701</v>
      </c>
      <c r="C540" s="6">
        <f t="shared" si="441"/>
        <v>8.9500000000000082</v>
      </c>
      <c r="D540" s="7">
        <f t="shared" si="488"/>
        <v>16</v>
      </c>
      <c r="E540" s="7">
        <f t="shared" si="489"/>
        <v>9</v>
      </c>
      <c r="F540" s="7">
        <f t="shared" si="490"/>
        <v>2022</v>
      </c>
      <c r="G540" s="12"/>
      <c r="H540" s="101">
        <f t="shared" si="442"/>
        <v>26.410246140213779</v>
      </c>
      <c r="I540" s="102">
        <f t="shared" si="443"/>
        <v>26.443992540535898</v>
      </c>
      <c r="J540" s="101">
        <f t="shared" si="444"/>
        <v>64.779090643268901</v>
      </c>
      <c r="K540" s="101">
        <f t="shared" si="445"/>
        <v>273.43438460077584</v>
      </c>
      <c r="L540" s="11">
        <f t="shared" si="446"/>
        <v>2459838.8729166668</v>
      </c>
      <c r="M540" s="108">
        <f t="shared" si="447"/>
        <v>0.22707386493269791</v>
      </c>
      <c r="N540" s="11">
        <f t="shared" si="448"/>
        <v>139.27796840714291</v>
      </c>
      <c r="O540" s="5">
        <f t="shared" si="449"/>
        <v>0.17131579622144955</v>
      </c>
      <c r="P540" s="11">
        <f t="shared" si="450"/>
        <v>17153.484997179694</v>
      </c>
      <c r="Q540" s="6">
        <f t="shared" si="451"/>
        <v>2.3449218874506936</v>
      </c>
      <c r="R540" s="13">
        <f t="shared" si="452"/>
        <v>4.3977286017192894</v>
      </c>
      <c r="S540" s="13">
        <f t="shared" si="453"/>
        <v>4.3000335312200759</v>
      </c>
      <c r="T540" s="13">
        <f t="shared" si="454"/>
        <v>0.27611987479110423</v>
      </c>
      <c r="U540" s="13">
        <f t="shared" si="455"/>
        <v>0.35783609608738626</v>
      </c>
      <c r="V540" s="13">
        <f t="shared" si="456"/>
        <v>-8.323947187649047</v>
      </c>
      <c r="W540" s="8">
        <f t="shared" si="457"/>
        <v>392.49559679694272</v>
      </c>
      <c r="X540" s="13">
        <f t="shared" si="458"/>
        <v>1.1595713357597828</v>
      </c>
      <c r="Y540" s="11">
        <f t="shared" si="459"/>
        <v>66.438543583382867</v>
      </c>
      <c r="Z540" s="13">
        <f t="shared" si="460"/>
        <v>3.3350782156895527E-2</v>
      </c>
      <c r="AA540" s="13">
        <f t="shared" si="461"/>
        <v>0.399510207853365</v>
      </c>
      <c r="AB540" s="13">
        <f t="shared" si="462"/>
        <v>0.9161221160272861</v>
      </c>
      <c r="AC540" s="13">
        <f t="shared" si="463"/>
        <v>3.3344599962348176E-2</v>
      </c>
      <c r="AD540" s="13">
        <f t="shared" si="464"/>
        <v>0.82728218337828119</v>
      </c>
      <c r="AE540" s="13">
        <f t="shared" si="465"/>
        <v>0.39496301457962502</v>
      </c>
      <c r="AF540" s="13">
        <f t="shared" si="466"/>
        <v>0.9186970213918052</v>
      </c>
      <c r="AG540" s="11">
        <f t="shared" si="467"/>
        <v>23.263667395920823</v>
      </c>
      <c r="AH540" s="13">
        <f t="shared" si="468"/>
        <v>4.2815483264336942</v>
      </c>
      <c r="AI540" s="11">
        <f t="shared" si="469"/>
        <v>75.054743510637493</v>
      </c>
      <c r="AJ540" s="6">
        <f t="shared" si="470"/>
        <v>0.91818344529341522</v>
      </c>
      <c r="AK540" s="13">
        <f t="shared" si="471"/>
        <v>27.224987503517212</v>
      </c>
      <c r="AL540" s="6">
        <f t="shared" si="472"/>
        <v>0.81474136330343438</v>
      </c>
      <c r="AM540" s="6">
        <f t="shared" si="473"/>
        <v>26.410246140213779</v>
      </c>
      <c r="AN540" s="11">
        <f t="shared" si="474"/>
        <v>175.30041768287265</v>
      </c>
      <c r="AO540" s="6">
        <f t="shared" si="475"/>
        <v>173.49278678369384</v>
      </c>
      <c r="AP540" s="6">
        <f t="shared" si="476"/>
        <v>107.0444694651204</v>
      </c>
      <c r="AQ540" s="8">
        <f t="shared" si="477"/>
        <v>72.807571311079997</v>
      </c>
      <c r="AR540" s="109">
        <f t="shared" si="478"/>
        <v>0.96617267518041605</v>
      </c>
      <c r="AS540" s="109">
        <f t="shared" si="479"/>
        <v>-5.7983124949191611E-2</v>
      </c>
      <c r="AT540" s="109">
        <f t="shared" si="480"/>
        <v>93.434384600775857</v>
      </c>
      <c r="AU540" s="10">
        <f t="shared" si="481"/>
        <v>397981.18586329417</v>
      </c>
      <c r="AV540" s="8">
        <f t="shared" si="482"/>
        <v>30.02479604133222</v>
      </c>
      <c r="AW540" s="12"/>
      <c r="AX540" s="110">
        <f t="shared" si="483"/>
        <v>273.39999999999998</v>
      </c>
      <c r="AY540" s="111">
        <f t="shared" si="484"/>
        <v>0</v>
      </c>
      <c r="AZ540" s="12"/>
      <c r="BA540" s="14">
        <f t="shared" si="491"/>
        <v>26.4</v>
      </c>
      <c r="BB540" s="112">
        <f t="shared" si="485"/>
        <v>0</v>
      </c>
      <c r="BC540" s="112">
        <f t="shared" si="486"/>
        <v>0</v>
      </c>
      <c r="BD540" s="12"/>
      <c r="BE540" s="111">
        <f t="shared" si="487"/>
        <v>0</v>
      </c>
      <c r="BF540" s="12"/>
    </row>
    <row r="541" spans="1:58">
      <c r="A541">
        <f t="shared" si="440"/>
        <v>8</v>
      </c>
      <c r="B541" s="106">
        <v>0.37361111111111101</v>
      </c>
      <c r="C541" s="6">
        <f t="shared" si="441"/>
        <v>8.966666666666665</v>
      </c>
      <c r="D541" s="7">
        <f t="shared" si="488"/>
        <v>16</v>
      </c>
      <c r="E541" s="7">
        <f t="shared" si="489"/>
        <v>9</v>
      </c>
      <c r="F541" s="7">
        <f t="shared" si="490"/>
        <v>2022</v>
      </c>
      <c r="G541" s="12"/>
      <c r="H541" s="101">
        <f t="shared" si="442"/>
        <v>26.263572688053557</v>
      </c>
      <c r="I541" s="102">
        <f t="shared" si="443"/>
        <v>26.297532932109892</v>
      </c>
      <c r="J541" s="101">
        <f t="shared" si="444"/>
        <v>64.772613021878556</v>
      </c>
      <c r="K541" s="101">
        <f t="shared" si="445"/>
        <v>273.62288081706657</v>
      </c>
      <c r="L541" s="11">
        <f t="shared" si="446"/>
        <v>2459838.8736111112</v>
      </c>
      <c r="M541" s="108">
        <f t="shared" si="447"/>
        <v>0.22707388394554945</v>
      </c>
      <c r="N541" s="11">
        <f t="shared" si="448"/>
        <v>139.5286528696306</v>
      </c>
      <c r="O541" s="5">
        <f t="shared" si="449"/>
        <v>0.17134121365137389</v>
      </c>
      <c r="P541" s="11">
        <f t="shared" si="450"/>
        <v>17150.96588789919</v>
      </c>
      <c r="Q541" s="6">
        <f t="shared" si="451"/>
        <v>2.3450802396245543</v>
      </c>
      <c r="R541" s="13">
        <f t="shared" si="452"/>
        <v>4.3977405475309652</v>
      </c>
      <c r="S541" s="13">
        <f t="shared" si="453"/>
        <v>4.3001812872600658</v>
      </c>
      <c r="T541" s="13">
        <f t="shared" si="454"/>
        <v>0.27628021903079969</v>
      </c>
      <c r="U541" s="13">
        <f t="shared" si="455"/>
        <v>0.35798476292623826</v>
      </c>
      <c r="V541" s="13">
        <f t="shared" si="456"/>
        <v>-8.3240823554893311</v>
      </c>
      <c r="W541" s="8">
        <f t="shared" si="457"/>
        <v>392.45667558937214</v>
      </c>
      <c r="X541" s="13">
        <f t="shared" si="458"/>
        <v>1.1597188251955957</v>
      </c>
      <c r="Y541" s="11">
        <f t="shared" si="459"/>
        <v>66.446994105577701</v>
      </c>
      <c r="Z541" s="13">
        <f t="shared" si="460"/>
        <v>3.3363096006624224E-2</v>
      </c>
      <c r="AA541" s="13">
        <f t="shared" si="461"/>
        <v>0.39937492106944134</v>
      </c>
      <c r="AB541" s="13">
        <f t="shared" si="462"/>
        <v>0.91618065313490793</v>
      </c>
      <c r="AC541" s="13">
        <f t="shared" si="463"/>
        <v>3.3356906961991686E-2</v>
      </c>
      <c r="AD541" s="13">
        <f t="shared" si="464"/>
        <v>0.8273309964594342</v>
      </c>
      <c r="AE541" s="13">
        <f t="shared" si="465"/>
        <v>0.39499758824354497</v>
      </c>
      <c r="AF541" s="13">
        <f t="shared" si="466"/>
        <v>0.91868215683215648</v>
      </c>
      <c r="AG541" s="11">
        <f t="shared" si="467"/>
        <v>23.265823646571928</v>
      </c>
      <c r="AH541" s="13">
        <f t="shared" si="468"/>
        <v>4.2821431124748095</v>
      </c>
      <c r="AI541" s="11">
        <f t="shared" si="469"/>
        <v>75.296506182508466</v>
      </c>
      <c r="AJ541" s="6">
        <f t="shared" si="470"/>
        <v>0.91817728415256261</v>
      </c>
      <c r="AK541" s="13">
        <f t="shared" si="471"/>
        <v>27.079371328161823</v>
      </c>
      <c r="AL541" s="6">
        <f t="shared" si="472"/>
        <v>0.81579864010826642</v>
      </c>
      <c r="AM541" s="6">
        <f t="shared" si="473"/>
        <v>26.263572688053557</v>
      </c>
      <c r="AN541" s="11">
        <f t="shared" si="474"/>
        <v>175.30110216016874</v>
      </c>
      <c r="AO541" s="6">
        <f t="shared" si="475"/>
        <v>173.49346380938508</v>
      </c>
      <c r="AP541" s="6">
        <f t="shared" si="476"/>
        <v>107.03669348323059</v>
      </c>
      <c r="AQ541" s="8">
        <f t="shared" si="477"/>
        <v>72.81534113858244</v>
      </c>
      <c r="AR541" s="109">
        <f t="shared" si="478"/>
        <v>0.9672522771686034</v>
      </c>
      <c r="AS541" s="109">
        <f t="shared" si="479"/>
        <v>-6.1242161814210633E-2</v>
      </c>
      <c r="AT541" s="109">
        <f t="shared" si="480"/>
        <v>93.622880817066573</v>
      </c>
      <c r="AU541" s="10">
        <f t="shared" si="481"/>
        <v>397983.90949044481</v>
      </c>
      <c r="AV541" s="8">
        <f t="shared" si="482"/>
        <v>30.024590575258767</v>
      </c>
      <c r="AW541" s="12"/>
      <c r="AX541" s="110">
        <f t="shared" si="483"/>
        <v>273.60000000000002</v>
      </c>
      <c r="AY541" s="111">
        <f t="shared" si="484"/>
        <v>0</v>
      </c>
      <c r="AZ541" s="12"/>
      <c r="BA541" s="14">
        <f t="shared" si="491"/>
        <v>26.3</v>
      </c>
      <c r="BB541" s="112">
        <f t="shared" si="485"/>
        <v>0</v>
      </c>
      <c r="BC541" s="112">
        <f t="shared" si="486"/>
        <v>0</v>
      </c>
      <c r="BD541" s="12"/>
      <c r="BE541" s="111">
        <f t="shared" si="487"/>
        <v>0</v>
      </c>
      <c r="BF541" s="12"/>
    </row>
    <row r="542" spans="1:58">
      <c r="A542">
        <f t="shared" si="440"/>
        <v>8</v>
      </c>
      <c r="B542" s="106">
        <v>0.374305555555556</v>
      </c>
      <c r="C542" s="6">
        <f t="shared" si="441"/>
        <v>8.9833333333333449</v>
      </c>
      <c r="D542" s="7">
        <f t="shared" si="488"/>
        <v>16</v>
      </c>
      <c r="E542" s="7">
        <f t="shared" si="489"/>
        <v>9</v>
      </c>
      <c r="F542" s="7">
        <f t="shared" si="490"/>
        <v>2022</v>
      </c>
      <c r="G542" s="12"/>
      <c r="H542" s="101">
        <f t="shared" si="442"/>
        <v>26.116935328072572</v>
      </c>
      <c r="I542" s="102">
        <f t="shared" si="443"/>
        <v>26.15111151635352</v>
      </c>
      <c r="J542" s="101">
        <f t="shared" si="444"/>
        <v>64.766135224442152</v>
      </c>
      <c r="K542" s="101">
        <f t="shared" si="445"/>
        <v>273.81115651942372</v>
      </c>
      <c r="L542" s="11">
        <f t="shared" si="446"/>
        <v>2459838.8743055556</v>
      </c>
      <c r="M542" s="108">
        <f t="shared" si="447"/>
        <v>0.22707390295840102</v>
      </c>
      <c r="N542" s="11">
        <f t="shared" si="448"/>
        <v>139.7793373321183</v>
      </c>
      <c r="O542" s="5">
        <f t="shared" si="449"/>
        <v>0.17136663108135508</v>
      </c>
      <c r="P542" s="11">
        <f t="shared" si="450"/>
        <v>17148.446372217782</v>
      </c>
      <c r="Q542" s="6">
        <f t="shared" si="451"/>
        <v>2.3452385917984149</v>
      </c>
      <c r="R542" s="13">
        <f t="shared" si="452"/>
        <v>4.3977524933426855</v>
      </c>
      <c r="S542" s="13">
        <f t="shared" si="453"/>
        <v>4.3003290433000547</v>
      </c>
      <c r="T542" s="13">
        <f t="shared" si="454"/>
        <v>0.27644056327085231</v>
      </c>
      <c r="U542" s="13">
        <f t="shared" si="455"/>
        <v>0.35813342768769985</v>
      </c>
      <c r="V542" s="13">
        <f t="shared" si="456"/>
        <v>-8.3242175233292564</v>
      </c>
      <c r="W542" s="8">
        <f t="shared" si="457"/>
        <v>392.41774920476587</v>
      </c>
      <c r="X542" s="13">
        <f t="shared" si="458"/>
        <v>1.1598663126614785</v>
      </c>
      <c r="Y542" s="11">
        <f t="shared" si="459"/>
        <v>66.455444514903874</v>
      </c>
      <c r="Z542" s="13">
        <f t="shared" si="460"/>
        <v>3.337540896123202E-2</v>
      </c>
      <c r="AA542" s="13">
        <f t="shared" si="461"/>
        <v>0.39923962746523195</v>
      </c>
      <c r="AB542" s="13">
        <f t="shared" si="462"/>
        <v>0.91623916936630068</v>
      </c>
      <c r="AC542" s="13">
        <f t="shared" si="463"/>
        <v>3.3369213061954853E-2</v>
      </c>
      <c r="AD542" s="13">
        <f t="shared" si="464"/>
        <v>0.82737979074442491</v>
      </c>
      <c r="AE542" s="13">
        <f t="shared" si="465"/>
        <v>0.39503215277890275</v>
      </c>
      <c r="AF542" s="13">
        <f t="shared" si="466"/>
        <v>0.91866729465615871</v>
      </c>
      <c r="AG542" s="11">
        <f t="shared" si="467"/>
        <v>23.267979362780398</v>
      </c>
      <c r="AH542" s="13">
        <f t="shared" si="468"/>
        <v>4.2827379093256326</v>
      </c>
      <c r="AI542" s="11">
        <f t="shared" si="469"/>
        <v>75.538268692233814</v>
      </c>
      <c r="AJ542" s="6">
        <f t="shared" si="470"/>
        <v>0.9181711242445979</v>
      </c>
      <c r="AK542" s="13">
        <f t="shared" si="471"/>
        <v>26.933785740853789</v>
      </c>
      <c r="AL542" s="6">
        <f t="shared" si="472"/>
        <v>0.8168504127812185</v>
      </c>
      <c r="AM542" s="6">
        <f t="shared" si="473"/>
        <v>26.116935328072572</v>
      </c>
      <c r="AN542" s="11">
        <f t="shared" si="474"/>
        <v>175.30178663746483</v>
      </c>
      <c r="AO542" s="6">
        <f t="shared" si="475"/>
        <v>173.49414083532901</v>
      </c>
      <c r="AP542" s="6">
        <f t="shared" si="476"/>
        <v>107.02891761884764</v>
      </c>
      <c r="AQ542" s="8">
        <f t="shared" si="477"/>
        <v>72.823110851397487</v>
      </c>
      <c r="AR542" s="109">
        <f t="shared" si="478"/>
        <v>0.96831465689576479</v>
      </c>
      <c r="AS542" s="109">
        <f t="shared" si="479"/>
        <v>-6.4504771091067281E-2</v>
      </c>
      <c r="AT542" s="109">
        <f t="shared" si="480"/>
        <v>93.811156519423719</v>
      </c>
      <c r="AU542" s="10">
        <f t="shared" si="481"/>
        <v>397986.63263695932</v>
      </c>
      <c r="AV542" s="8">
        <f t="shared" si="482"/>
        <v>30.024385148254993</v>
      </c>
      <c r="AW542" s="12"/>
      <c r="AX542" s="110">
        <f t="shared" si="483"/>
        <v>273.8</v>
      </c>
      <c r="AY542" s="111">
        <f t="shared" si="484"/>
        <v>0</v>
      </c>
      <c r="AZ542" s="12"/>
      <c r="BA542" s="14">
        <f t="shared" si="491"/>
        <v>26.2</v>
      </c>
      <c r="BB542" s="112">
        <f t="shared" si="485"/>
        <v>0</v>
      </c>
      <c r="BC542" s="112">
        <f t="shared" si="486"/>
        <v>0</v>
      </c>
      <c r="BD542" s="12"/>
      <c r="BE542" s="111">
        <f t="shared" si="487"/>
        <v>0</v>
      </c>
      <c r="BF542" s="12"/>
    </row>
    <row r="543" spans="1:58">
      <c r="A543">
        <f t="shared" si="440"/>
        <v>9</v>
      </c>
      <c r="B543" s="106">
        <v>0.375</v>
      </c>
      <c r="C543" s="6">
        <f t="shared" si="441"/>
        <v>9</v>
      </c>
      <c r="D543" s="7">
        <f t="shared" si="488"/>
        <v>16</v>
      </c>
      <c r="E543" s="7">
        <f t="shared" si="489"/>
        <v>9</v>
      </c>
      <c r="F543" s="7">
        <f t="shared" si="490"/>
        <v>2022</v>
      </c>
      <c r="G543" s="12"/>
      <c r="H543" s="101">
        <f t="shared" si="442"/>
        <v>25.970335640930568</v>
      </c>
      <c r="I543" s="102">
        <f t="shared" si="443"/>
        <v>26.00472990514535</v>
      </c>
      <c r="J543" s="101">
        <f t="shared" si="444"/>
        <v>64.759657251098275</v>
      </c>
      <c r="K543" s="101">
        <f t="shared" si="445"/>
        <v>273.99921505936931</v>
      </c>
      <c r="L543" s="11">
        <f t="shared" si="446"/>
        <v>2459838.875</v>
      </c>
      <c r="M543" s="108">
        <f t="shared" si="447"/>
        <v>0.22707392197125256</v>
      </c>
      <c r="N543" s="11">
        <f t="shared" si="448"/>
        <v>140.030021794606</v>
      </c>
      <c r="O543" s="5">
        <f t="shared" si="449"/>
        <v>0.17139204851127943</v>
      </c>
      <c r="P543" s="11">
        <f t="shared" si="450"/>
        <v>17145.926450249051</v>
      </c>
      <c r="Q543" s="6">
        <f t="shared" si="451"/>
        <v>2.3453969439719189</v>
      </c>
      <c r="R543" s="13">
        <f t="shared" si="452"/>
        <v>4.3977644391543613</v>
      </c>
      <c r="S543" s="13">
        <f t="shared" si="453"/>
        <v>4.3004767993396866</v>
      </c>
      <c r="T543" s="13">
        <f t="shared" si="454"/>
        <v>0.27660090751090494</v>
      </c>
      <c r="U543" s="13">
        <f t="shared" si="455"/>
        <v>0.35828209037190728</v>
      </c>
      <c r="V543" s="13">
        <f t="shared" si="456"/>
        <v>-8.3243526911684675</v>
      </c>
      <c r="W543" s="8">
        <f t="shared" si="457"/>
        <v>392.37881764415999</v>
      </c>
      <c r="X543" s="13">
        <f t="shared" si="458"/>
        <v>1.1600137981572678</v>
      </c>
      <c r="Y543" s="11">
        <f t="shared" si="459"/>
        <v>66.463894811351992</v>
      </c>
      <c r="Z543" s="13">
        <f t="shared" si="460"/>
        <v>3.3387721020488266E-2</v>
      </c>
      <c r="AA543" s="13">
        <f t="shared" si="461"/>
        <v>0.39910432704424847</v>
      </c>
      <c r="AB543" s="13">
        <f t="shared" si="462"/>
        <v>0.91629766472095786</v>
      </c>
      <c r="AC543" s="13">
        <f t="shared" si="463"/>
        <v>3.3381518262006402E-2</v>
      </c>
      <c r="AD543" s="13">
        <f t="shared" si="464"/>
        <v>0.82742856623288075</v>
      </c>
      <c r="AE543" s="13">
        <f t="shared" si="465"/>
        <v>0.39506670818528461</v>
      </c>
      <c r="AF543" s="13">
        <f t="shared" si="466"/>
        <v>0.91865243486513615</v>
      </c>
      <c r="AG543" s="11">
        <f t="shared" si="467"/>
        <v>23.270134544497541</v>
      </c>
      <c r="AH543" s="13">
        <f t="shared" si="468"/>
        <v>4.2833327169826525</v>
      </c>
      <c r="AI543" s="11">
        <f t="shared" si="469"/>
        <v>75.780031039866216</v>
      </c>
      <c r="AJ543" s="6">
        <f t="shared" si="470"/>
        <v>0.91816496556965088</v>
      </c>
      <c r="AK543" s="13">
        <f t="shared" si="471"/>
        <v>26.788232307573068</v>
      </c>
      <c r="AL543" s="6">
        <f t="shared" si="472"/>
        <v>0.81789666664250049</v>
      </c>
      <c r="AM543" s="6">
        <f t="shared" si="473"/>
        <v>25.970335640930568</v>
      </c>
      <c r="AN543" s="11">
        <f t="shared" si="474"/>
        <v>175.30247111475728</v>
      </c>
      <c r="AO543" s="6">
        <f t="shared" si="475"/>
        <v>173.49481786152208</v>
      </c>
      <c r="AP543" s="6">
        <f t="shared" si="476"/>
        <v>107.02114187198042</v>
      </c>
      <c r="AQ543" s="8">
        <f t="shared" si="477"/>
        <v>72.830880449516258</v>
      </c>
      <c r="AR543" s="109">
        <f t="shared" si="478"/>
        <v>0.96935979548155904</v>
      </c>
      <c r="AS543" s="109">
        <f t="shared" si="479"/>
        <v>-6.7770895167044515E-2</v>
      </c>
      <c r="AT543" s="109">
        <f t="shared" si="480"/>
        <v>93.999215059369291</v>
      </c>
      <c r="AU543" s="10">
        <f t="shared" si="481"/>
        <v>397989.35530275089</v>
      </c>
      <c r="AV543" s="8">
        <f t="shared" si="482"/>
        <v>30.024179760325907</v>
      </c>
      <c r="AW543" s="12"/>
      <c r="AX543" s="110">
        <f t="shared" si="483"/>
        <v>274</v>
      </c>
      <c r="AY543" s="111">
        <f t="shared" si="484"/>
        <v>0</v>
      </c>
      <c r="AZ543" s="12"/>
      <c r="BA543" s="14">
        <f t="shared" si="491"/>
        <v>26</v>
      </c>
      <c r="BB543" s="112">
        <f t="shared" si="485"/>
        <v>0</v>
      </c>
      <c r="BC543" s="112">
        <f t="shared" si="486"/>
        <v>0</v>
      </c>
      <c r="BD543" s="12"/>
      <c r="BE543" s="111">
        <f t="shared" si="487"/>
        <v>0</v>
      </c>
      <c r="BF543" s="12"/>
    </row>
    <row r="544" spans="1:58">
      <c r="A544">
        <f t="shared" si="440"/>
        <v>9</v>
      </c>
      <c r="B544" s="106">
        <v>0.375694444444444</v>
      </c>
      <c r="C544" s="6">
        <f t="shared" si="441"/>
        <v>9.0166666666666551</v>
      </c>
      <c r="D544" s="7">
        <f t="shared" si="488"/>
        <v>16</v>
      </c>
      <c r="E544" s="7">
        <f t="shared" si="489"/>
        <v>9</v>
      </c>
      <c r="F544" s="7">
        <f t="shared" si="490"/>
        <v>2022</v>
      </c>
      <c r="G544" s="12"/>
      <c r="H544" s="101">
        <f t="shared" si="442"/>
        <v>25.823775201982745</v>
      </c>
      <c r="I544" s="102">
        <f t="shared" si="443"/>
        <v>25.858389705678803</v>
      </c>
      <c r="J544" s="101">
        <f t="shared" si="444"/>
        <v>64.753179101931423</v>
      </c>
      <c r="K544" s="101">
        <f t="shared" si="445"/>
        <v>274.18705976722617</v>
      </c>
      <c r="L544" s="11">
        <f t="shared" si="446"/>
        <v>2459838.8756944444</v>
      </c>
      <c r="M544" s="108">
        <f t="shared" si="447"/>
        <v>0.22707394098410413</v>
      </c>
      <c r="N544" s="11">
        <f t="shared" si="448"/>
        <v>140.28070625662804</v>
      </c>
      <c r="O544" s="5">
        <f t="shared" si="449"/>
        <v>0.17141746594126062</v>
      </c>
      <c r="P544" s="11">
        <f t="shared" si="450"/>
        <v>17143.406122090462</v>
      </c>
      <c r="Q544" s="6">
        <f t="shared" si="451"/>
        <v>2.3455552961457795</v>
      </c>
      <c r="R544" s="13">
        <f t="shared" si="452"/>
        <v>4.3977763849660594</v>
      </c>
      <c r="S544" s="13">
        <f t="shared" si="453"/>
        <v>4.3006245553796765</v>
      </c>
      <c r="T544" s="13">
        <f t="shared" si="454"/>
        <v>0.27676125175095756</v>
      </c>
      <c r="U544" s="13">
        <f t="shared" si="455"/>
        <v>0.35843075097927701</v>
      </c>
      <c r="V544" s="13">
        <f t="shared" si="456"/>
        <v>-8.3244878590083946</v>
      </c>
      <c r="W544" s="8">
        <f t="shared" si="457"/>
        <v>392.33988090805246</v>
      </c>
      <c r="X544" s="13">
        <f t="shared" si="458"/>
        <v>1.1601612816841502</v>
      </c>
      <c r="Y544" s="11">
        <f t="shared" si="459"/>
        <v>66.472344994990067</v>
      </c>
      <c r="Z544" s="13">
        <f t="shared" si="460"/>
        <v>3.3400032184183262E-2</v>
      </c>
      <c r="AA544" s="13">
        <f t="shared" si="461"/>
        <v>0.39896901980876448</v>
      </c>
      <c r="AB544" s="13">
        <f t="shared" si="462"/>
        <v>0.91635613919891201</v>
      </c>
      <c r="AC544" s="13">
        <f t="shared" si="463"/>
        <v>3.339382256193598E-2</v>
      </c>
      <c r="AD544" s="13">
        <f t="shared" si="464"/>
        <v>0.82747732292491527</v>
      </c>
      <c r="AE544" s="13">
        <f t="shared" si="465"/>
        <v>0.39510125446251049</v>
      </c>
      <c r="AF544" s="13">
        <f t="shared" si="466"/>
        <v>0.91863757746031194</v>
      </c>
      <c r="AG544" s="11">
        <f t="shared" si="467"/>
        <v>23.272289191689239</v>
      </c>
      <c r="AH544" s="13">
        <f t="shared" si="468"/>
        <v>4.2839275354478747</v>
      </c>
      <c r="AI544" s="11">
        <f t="shared" si="469"/>
        <v>76.021793224909914</v>
      </c>
      <c r="AJ544" s="6">
        <f t="shared" si="470"/>
        <v>0.91815880812780792</v>
      </c>
      <c r="AK544" s="13">
        <f t="shared" si="471"/>
        <v>26.642712589300416</v>
      </c>
      <c r="AL544" s="6">
        <f t="shared" si="472"/>
        <v>0.81893738731767096</v>
      </c>
      <c r="AM544" s="6">
        <f t="shared" si="473"/>
        <v>25.823775201982745</v>
      </c>
      <c r="AN544" s="11">
        <f t="shared" si="474"/>
        <v>175.30315559205519</v>
      </c>
      <c r="AO544" s="6">
        <f t="shared" si="475"/>
        <v>173.49549488797328</v>
      </c>
      <c r="AP544" s="6">
        <f t="shared" si="476"/>
        <v>107.01336624257296</v>
      </c>
      <c r="AQ544" s="8">
        <f t="shared" si="477"/>
        <v>72.83864993299467</v>
      </c>
      <c r="AR544" s="109">
        <f t="shared" si="478"/>
        <v>0.97038767435035178</v>
      </c>
      <c r="AS544" s="109">
        <f t="shared" si="479"/>
        <v>-7.1040476359761795E-2</v>
      </c>
      <c r="AT544" s="109">
        <f t="shared" si="480"/>
        <v>94.187059767226145</v>
      </c>
      <c r="AU544" s="10">
        <f t="shared" si="481"/>
        <v>397992.07748775126</v>
      </c>
      <c r="AV544" s="8">
        <f t="shared" si="482"/>
        <v>30.023974411475105</v>
      </c>
      <c r="AW544" s="12"/>
      <c r="AX544" s="110">
        <f t="shared" si="483"/>
        <v>274.2</v>
      </c>
      <c r="AY544" s="111">
        <f t="shared" si="484"/>
        <v>0</v>
      </c>
      <c r="AZ544" s="12"/>
      <c r="BA544" s="14">
        <f t="shared" si="491"/>
        <v>25.9</v>
      </c>
      <c r="BB544" s="112">
        <f t="shared" si="485"/>
        <v>0</v>
      </c>
      <c r="BC544" s="112">
        <f t="shared" si="486"/>
        <v>0</v>
      </c>
      <c r="BD544" s="12"/>
      <c r="BE544" s="111">
        <f t="shared" si="487"/>
        <v>0</v>
      </c>
      <c r="BF544" s="12"/>
    </row>
    <row r="545" spans="1:58">
      <c r="A545">
        <f t="shared" si="440"/>
        <v>9</v>
      </c>
      <c r="B545" s="106">
        <v>0.37638888888888899</v>
      </c>
      <c r="C545" s="6">
        <f t="shared" si="441"/>
        <v>9.033333333333335</v>
      </c>
      <c r="D545" s="7">
        <f t="shared" si="488"/>
        <v>16</v>
      </c>
      <c r="E545" s="7">
        <f t="shared" si="489"/>
        <v>9</v>
      </c>
      <c r="F545" s="7">
        <f t="shared" si="490"/>
        <v>2022</v>
      </c>
      <c r="G545" s="12"/>
      <c r="H545" s="101">
        <f t="shared" si="442"/>
        <v>25.677255580116231</v>
      </c>
      <c r="I545" s="102">
        <f t="shared" si="443"/>
        <v>25.712092519315579</v>
      </c>
      <c r="J545" s="101">
        <f t="shared" si="444"/>
        <v>64.746700777075588</v>
      </c>
      <c r="K545" s="101">
        <f t="shared" si="445"/>
        <v>274.37469395383522</v>
      </c>
      <c r="L545" s="11">
        <f t="shared" si="446"/>
        <v>2459838.8763888888</v>
      </c>
      <c r="M545" s="108">
        <f t="shared" si="447"/>
        <v>0.22707395999695568</v>
      </c>
      <c r="N545" s="11">
        <f t="shared" si="448"/>
        <v>140.53139071911573</v>
      </c>
      <c r="O545" s="5">
        <f t="shared" si="449"/>
        <v>0.17144288337118496</v>
      </c>
      <c r="P545" s="11">
        <f t="shared" si="450"/>
        <v>17140.885387855611</v>
      </c>
      <c r="Q545" s="6">
        <f t="shared" si="451"/>
        <v>2.3457136483196401</v>
      </c>
      <c r="R545" s="13">
        <f t="shared" si="452"/>
        <v>4.3977883307777583</v>
      </c>
      <c r="S545" s="13">
        <f t="shared" si="453"/>
        <v>4.3007723114196654</v>
      </c>
      <c r="T545" s="13">
        <f t="shared" si="454"/>
        <v>0.27692159599065308</v>
      </c>
      <c r="U545" s="13">
        <f t="shared" si="455"/>
        <v>0.35857940950994549</v>
      </c>
      <c r="V545" s="13">
        <f t="shared" si="456"/>
        <v>-8.3246230268486769</v>
      </c>
      <c r="W545" s="8">
        <f t="shared" si="457"/>
        <v>392.30093899748124</v>
      </c>
      <c r="X545" s="13">
        <f t="shared" si="458"/>
        <v>1.1603087632419622</v>
      </c>
      <c r="Y545" s="11">
        <f t="shared" si="459"/>
        <v>66.480795065808707</v>
      </c>
      <c r="Z545" s="13">
        <f t="shared" si="460"/>
        <v>3.3412342452086442E-2</v>
      </c>
      <c r="AA545" s="13">
        <f t="shared" si="461"/>
        <v>0.39883370576229121</v>
      </c>
      <c r="AB545" s="13">
        <f t="shared" si="462"/>
        <v>0.91641459279965731</v>
      </c>
      <c r="AC545" s="13">
        <f t="shared" si="463"/>
        <v>3.3406125961512399E-2</v>
      </c>
      <c r="AD545" s="13">
        <f t="shared" si="464"/>
        <v>0.82752606082015612</v>
      </c>
      <c r="AE545" s="13">
        <f t="shared" si="465"/>
        <v>0.39513579161016715</v>
      </c>
      <c r="AF545" s="13">
        <f t="shared" si="466"/>
        <v>0.91862272244300958</v>
      </c>
      <c r="AG545" s="11">
        <f t="shared" si="467"/>
        <v>23.274443304306839</v>
      </c>
      <c r="AH545" s="13">
        <f t="shared" si="468"/>
        <v>4.2845223647177892</v>
      </c>
      <c r="AI545" s="11">
        <f t="shared" si="469"/>
        <v>76.263555248348894</v>
      </c>
      <c r="AJ545" s="6">
        <f t="shared" si="470"/>
        <v>0.91815265191919893</v>
      </c>
      <c r="AK545" s="13">
        <f t="shared" si="471"/>
        <v>26.497228140861836</v>
      </c>
      <c r="AL545" s="6">
        <f t="shared" si="472"/>
        <v>0.81997256074560332</v>
      </c>
      <c r="AM545" s="6">
        <f t="shared" si="473"/>
        <v>25.677255580116231</v>
      </c>
      <c r="AN545" s="11">
        <f t="shared" si="474"/>
        <v>175.30384006934946</v>
      </c>
      <c r="AO545" s="6">
        <f t="shared" si="475"/>
        <v>173.4961719146736</v>
      </c>
      <c r="AP545" s="6">
        <f t="shared" si="476"/>
        <v>107.00559073062865</v>
      </c>
      <c r="AQ545" s="8">
        <f t="shared" si="477"/>
        <v>72.846419301829314</v>
      </c>
      <c r="AR545" s="109">
        <f t="shared" si="478"/>
        <v>0.97139827524014655</v>
      </c>
      <c r="AS545" s="109">
        <f t="shared" si="479"/>
        <v>-7.4313456945040796E-2</v>
      </c>
      <c r="AT545" s="109">
        <f t="shared" si="480"/>
        <v>94.374693953835205</v>
      </c>
      <c r="AU545" s="10">
        <f t="shared" si="481"/>
        <v>397994.79919187381</v>
      </c>
      <c r="AV545" s="8">
        <f t="shared" si="482"/>
        <v>30.023769101707583</v>
      </c>
      <c r="AW545" s="12"/>
      <c r="AX545" s="110">
        <f t="shared" si="483"/>
        <v>274.39999999999998</v>
      </c>
      <c r="AY545" s="111">
        <f t="shared" si="484"/>
        <v>0</v>
      </c>
      <c r="AZ545" s="12"/>
      <c r="BA545" s="14">
        <f t="shared" si="491"/>
        <v>25.7</v>
      </c>
      <c r="BB545" s="112">
        <f t="shared" si="485"/>
        <v>0</v>
      </c>
      <c r="BC545" s="112">
        <f t="shared" si="486"/>
        <v>0</v>
      </c>
      <c r="BD545" s="12"/>
      <c r="BE545" s="111">
        <f t="shared" si="487"/>
        <v>0</v>
      </c>
      <c r="BF545" s="12"/>
    </row>
    <row r="546" spans="1:58">
      <c r="A546">
        <f t="shared" si="440"/>
        <v>9</v>
      </c>
      <c r="B546" s="106">
        <v>0.37708333333333299</v>
      </c>
      <c r="C546" s="6">
        <f t="shared" si="441"/>
        <v>9.0499999999999918</v>
      </c>
      <c r="D546" s="7">
        <f t="shared" si="488"/>
        <v>16</v>
      </c>
      <c r="E546" s="7">
        <f t="shared" si="489"/>
        <v>9</v>
      </c>
      <c r="F546" s="7">
        <f t="shared" si="490"/>
        <v>2022</v>
      </c>
      <c r="G546" s="12"/>
      <c r="H546" s="101">
        <f t="shared" si="442"/>
        <v>25.530778339676559</v>
      </c>
      <c r="I546" s="102">
        <f t="shared" si="443"/>
        <v>25.565839943524818</v>
      </c>
      <c r="J546" s="101">
        <f t="shared" si="444"/>
        <v>64.74022227662573</v>
      </c>
      <c r="K546" s="101">
        <f t="shared" si="445"/>
        <v>274.56212090848726</v>
      </c>
      <c r="L546" s="11">
        <f t="shared" si="446"/>
        <v>2459838.8770833332</v>
      </c>
      <c r="M546" s="108">
        <f t="shared" si="447"/>
        <v>0.22707397900980722</v>
      </c>
      <c r="N546" s="11">
        <f t="shared" si="448"/>
        <v>140.78207518160343</v>
      </c>
      <c r="O546" s="5">
        <f t="shared" si="449"/>
        <v>0.17146830080110931</v>
      </c>
      <c r="P546" s="11">
        <f t="shared" si="450"/>
        <v>17138.36424765741</v>
      </c>
      <c r="Q546" s="6">
        <f t="shared" si="451"/>
        <v>2.3458720004931441</v>
      </c>
      <c r="R546" s="13">
        <f t="shared" si="452"/>
        <v>4.3978002765894564</v>
      </c>
      <c r="S546" s="13">
        <f t="shared" si="453"/>
        <v>4.3009200674592973</v>
      </c>
      <c r="T546" s="13">
        <f t="shared" si="454"/>
        <v>0.2770819402307057</v>
      </c>
      <c r="U546" s="13">
        <f t="shared" si="455"/>
        <v>0.35872806596512058</v>
      </c>
      <c r="V546" s="13">
        <f t="shared" si="456"/>
        <v>-8.3247581946878881</v>
      </c>
      <c r="W546" s="8">
        <f t="shared" si="457"/>
        <v>392.2619919138196</v>
      </c>
      <c r="X546" s="13">
        <f t="shared" si="458"/>
        <v>1.1604562428316083</v>
      </c>
      <c r="Y546" s="11">
        <f t="shared" si="459"/>
        <v>66.489245023859752</v>
      </c>
      <c r="Z546" s="13">
        <f t="shared" si="460"/>
        <v>3.3424651824058974E-2</v>
      </c>
      <c r="AA546" s="13">
        <f t="shared" si="461"/>
        <v>0.3986983849073597</v>
      </c>
      <c r="AB546" s="13">
        <f t="shared" si="462"/>
        <v>0.91647302552311216</v>
      </c>
      <c r="AC546" s="13">
        <f t="shared" si="463"/>
        <v>3.3418428460596131E-2</v>
      </c>
      <c r="AD546" s="13">
        <f t="shared" si="464"/>
        <v>0.82757477991858408</v>
      </c>
      <c r="AE546" s="13">
        <f t="shared" si="465"/>
        <v>0.39517031962809412</v>
      </c>
      <c r="AF546" s="13">
        <f t="shared" si="466"/>
        <v>0.91860786981444364</v>
      </c>
      <c r="AG546" s="11">
        <f t="shared" si="467"/>
        <v>23.276596882317424</v>
      </c>
      <c r="AH546" s="13">
        <f t="shared" si="468"/>
        <v>4.2851172047931927</v>
      </c>
      <c r="AI546" s="11">
        <f t="shared" si="469"/>
        <v>76.505317109705544</v>
      </c>
      <c r="AJ546" s="6">
        <f t="shared" si="470"/>
        <v>0.91814649694395312</v>
      </c>
      <c r="AK546" s="13">
        <f t="shared" si="471"/>
        <v>26.35178051284085</v>
      </c>
      <c r="AL546" s="6">
        <f t="shared" si="472"/>
        <v>0.8210021731642928</v>
      </c>
      <c r="AM546" s="6">
        <f t="shared" si="473"/>
        <v>25.530778339676559</v>
      </c>
      <c r="AN546" s="11">
        <f t="shared" si="474"/>
        <v>175.30452454664555</v>
      </c>
      <c r="AO546" s="6">
        <f t="shared" si="475"/>
        <v>173.49684894162849</v>
      </c>
      <c r="AP546" s="6">
        <f t="shared" si="476"/>
        <v>106.99781533610413</v>
      </c>
      <c r="AQ546" s="8">
        <f t="shared" si="477"/>
        <v>72.854188556063534</v>
      </c>
      <c r="AR546" s="109">
        <f t="shared" si="478"/>
        <v>0.97239158019039962</v>
      </c>
      <c r="AS546" s="109">
        <f t="shared" si="479"/>
        <v>-7.7589779118868302E-2</v>
      </c>
      <c r="AT546" s="109">
        <f t="shared" si="480"/>
        <v>94.562120908487273</v>
      </c>
      <c r="AU546" s="10">
        <f t="shared" si="481"/>
        <v>397997.52041503193</v>
      </c>
      <c r="AV546" s="8">
        <f t="shared" si="482"/>
        <v>30.023563831028323</v>
      </c>
      <c r="AW546" s="12"/>
      <c r="AX546" s="110">
        <f t="shared" si="483"/>
        <v>274.60000000000002</v>
      </c>
      <c r="AY546" s="111">
        <f t="shared" si="484"/>
        <v>0</v>
      </c>
      <c r="AZ546" s="12"/>
      <c r="BA546" s="14">
        <f t="shared" si="491"/>
        <v>25.6</v>
      </c>
      <c r="BB546" s="112">
        <f t="shared" si="485"/>
        <v>0</v>
      </c>
      <c r="BC546" s="112">
        <f t="shared" si="486"/>
        <v>0</v>
      </c>
      <c r="BD546" s="12"/>
      <c r="BE546" s="111">
        <f t="shared" si="487"/>
        <v>0</v>
      </c>
      <c r="BF546" s="12"/>
    </row>
    <row r="547" spans="1:58">
      <c r="A547">
        <f t="shared" si="440"/>
        <v>9</v>
      </c>
      <c r="B547" s="106">
        <v>0.37777777777777799</v>
      </c>
      <c r="C547" s="6">
        <f t="shared" si="441"/>
        <v>9.0666666666666718</v>
      </c>
      <c r="D547" s="7">
        <f t="shared" si="488"/>
        <v>16</v>
      </c>
      <c r="E547" s="7">
        <f t="shared" si="489"/>
        <v>9</v>
      </c>
      <c r="F547" s="7">
        <f t="shared" si="490"/>
        <v>2022</v>
      </c>
      <c r="G547" s="12"/>
      <c r="H547" s="101">
        <f t="shared" si="442"/>
        <v>25.384345039350912</v>
      </c>
      <c r="I547" s="102">
        <f t="shared" si="443"/>
        <v>25.419633570784089</v>
      </c>
      <c r="J547" s="101">
        <f t="shared" si="444"/>
        <v>64.733743600689905</v>
      </c>
      <c r="K547" s="101">
        <f t="shared" si="445"/>
        <v>274.74934390058263</v>
      </c>
      <c r="L547" s="11">
        <f t="shared" si="446"/>
        <v>2459838.8777777776</v>
      </c>
      <c r="M547" s="108">
        <f t="shared" si="447"/>
        <v>0.22707399802265879</v>
      </c>
      <c r="N547" s="11">
        <f t="shared" si="448"/>
        <v>141.03275964409113</v>
      </c>
      <c r="O547" s="5">
        <f t="shared" si="449"/>
        <v>0.17149371823103365</v>
      </c>
      <c r="P547" s="11">
        <f t="shared" si="450"/>
        <v>17135.842701593545</v>
      </c>
      <c r="Q547" s="6">
        <f t="shared" si="451"/>
        <v>2.3460303526670048</v>
      </c>
      <c r="R547" s="13">
        <f t="shared" si="452"/>
        <v>4.3978122224011544</v>
      </c>
      <c r="S547" s="13">
        <f t="shared" si="453"/>
        <v>4.3010678234992872</v>
      </c>
      <c r="T547" s="13">
        <f t="shared" si="454"/>
        <v>0.27724228447075833</v>
      </c>
      <c r="U547" s="13">
        <f t="shared" si="455"/>
        <v>0.35887672034486162</v>
      </c>
      <c r="V547" s="13">
        <f t="shared" si="456"/>
        <v>-8.3248933625278152</v>
      </c>
      <c r="W547" s="8">
        <f t="shared" si="457"/>
        <v>392.22303965745272</v>
      </c>
      <c r="X547" s="13">
        <f t="shared" si="458"/>
        <v>1.1606037204535622</v>
      </c>
      <c r="Y547" s="11">
        <f t="shared" si="459"/>
        <v>66.497694869170331</v>
      </c>
      <c r="Z547" s="13">
        <f t="shared" si="460"/>
        <v>3.343696029986068E-2</v>
      </c>
      <c r="AA547" s="13">
        <f t="shared" si="461"/>
        <v>0.39856305724689695</v>
      </c>
      <c r="AB547" s="13">
        <f t="shared" si="462"/>
        <v>0.91653143736902587</v>
      </c>
      <c r="AC547" s="13">
        <f t="shared" si="463"/>
        <v>3.3430730058946388E-2</v>
      </c>
      <c r="AD547" s="13">
        <f t="shared" si="464"/>
        <v>0.82762348022006482</v>
      </c>
      <c r="AE547" s="13">
        <f t="shared" si="465"/>
        <v>0.39520483851597077</v>
      </c>
      <c r="AF547" s="13">
        <f t="shared" si="466"/>
        <v>0.91859301957589756</v>
      </c>
      <c r="AG547" s="11">
        <f t="shared" si="467"/>
        <v>23.278749925678127</v>
      </c>
      <c r="AH547" s="13">
        <f t="shared" si="468"/>
        <v>4.2857120556731836</v>
      </c>
      <c r="AI547" s="11">
        <f t="shared" si="469"/>
        <v>76.747078808993379</v>
      </c>
      <c r="AJ547" s="6">
        <f t="shared" si="470"/>
        <v>0.91814034320215732</v>
      </c>
      <c r="AK547" s="13">
        <f t="shared" si="471"/>
        <v>26.20637125046931</v>
      </c>
      <c r="AL547" s="6">
        <f t="shared" si="472"/>
        <v>0.82202621111839758</v>
      </c>
      <c r="AM547" s="6">
        <f t="shared" si="473"/>
        <v>25.384345039350912</v>
      </c>
      <c r="AN547" s="11">
        <f t="shared" si="474"/>
        <v>175.30520902393982</v>
      </c>
      <c r="AO547" s="6">
        <f t="shared" si="475"/>
        <v>173.49752596883428</v>
      </c>
      <c r="AP547" s="6">
        <f t="shared" si="476"/>
        <v>106.99004005897167</v>
      </c>
      <c r="AQ547" s="8">
        <f t="shared" si="477"/>
        <v>72.861957695724996</v>
      </c>
      <c r="AR547" s="109">
        <f t="shared" si="478"/>
        <v>0.97336757155067466</v>
      </c>
      <c r="AS547" s="109">
        <f t="shared" si="479"/>
        <v>-8.0869385024283147E-2</v>
      </c>
      <c r="AT547" s="109">
        <f t="shared" si="480"/>
        <v>94.749343900582645</v>
      </c>
      <c r="AU547" s="10">
        <f t="shared" si="481"/>
        <v>398000.2411571574</v>
      </c>
      <c r="AV547" s="8">
        <f t="shared" si="482"/>
        <v>30.023358599440918</v>
      </c>
      <c r="AW547" s="12"/>
      <c r="AX547" s="110">
        <f t="shared" si="483"/>
        <v>274.7</v>
      </c>
      <c r="AY547" s="111">
        <f t="shared" si="484"/>
        <v>0</v>
      </c>
      <c r="AZ547" s="12"/>
      <c r="BA547" s="14">
        <f t="shared" si="491"/>
        <v>25.4</v>
      </c>
      <c r="BB547" s="112">
        <f t="shared" si="485"/>
        <v>0</v>
      </c>
      <c r="BC547" s="112">
        <f t="shared" si="486"/>
        <v>0</v>
      </c>
      <c r="BD547" s="12"/>
      <c r="BE547" s="111">
        <f t="shared" si="487"/>
        <v>0</v>
      </c>
      <c r="BF547" s="12"/>
    </row>
    <row r="548" spans="1:58">
      <c r="A548">
        <f t="shared" si="440"/>
        <v>9</v>
      </c>
      <c r="B548" s="106">
        <v>0.37847222222222199</v>
      </c>
      <c r="C548" s="6">
        <f t="shared" si="441"/>
        <v>9.0833333333333286</v>
      </c>
      <c r="D548" s="7">
        <f t="shared" si="488"/>
        <v>16</v>
      </c>
      <c r="E548" s="7">
        <f t="shared" si="489"/>
        <v>9</v>
      </c>
      <c r="F548" s="7">
        <f t="shared" si="490"/>
        <v>2022</v>
      </c>
      <c r="G548" s="12"/>
      <c r="H548" s="101">
        <f t="shared" si="442"/>
        <v>25.237957232581838</v>
      </c>
      <c r="I548" s="102">
        <f t="shared" si="443"/>
        <v>25.273474989009006</v>
      </c>
      <c r="J548" s="101">
        <f t="shared" si="444"/>
        <v>64.727264749376886</v>
      </c>
      <c r="K548" s="101">
        <f t="shared" si="445"/>
        <v>274.93636617943037</v>
      </c>
      <c r="L548" s="11">
        <f t="shared" si="446"/>
        <v>2459838.878472222</v>
      </c>
      <c r="M548" s="108">
        <f t="shared" si="447"/>
        <v>0.22707401703551033</v>
      </c>
      <c r="N548" s="11">
        <f t="shared" si="448"/>
        <v>141.28344410657883</v>
      </c>
      <c r="O548" s="5">
        <f t="shared" si="449"/>
        <v>0.171519135660958</v>
      </c>
      <c r="P548" s="11">
        <f t="shared" si="450"/>
        <v>17133.320749784623</v>
      </c>
      <c r="Q548" s="6">
        <f t="shared" si="451"/>
        <v>2.3461887048405083</v>
      </c>
      <c r="R548" s="13">
        <f t="shared" si="452"/>
        <v>4.3978241682128303</v>
      </c>
      <c r="S548" s="13">
        <f t="shared" si="453"/>
        <v>4.3012155795392761</v>
      </c>
      <c r="T548" s="13">
        <f t="shared" si="454"/>
        <v>0.27740262871081095</v>
      </c>
      <c r="U548" s="13">
        <f t="shared" si="455"/>
        <v>0.35902537264969736</v>
      </c>
      <c r="V548" s="13">
        <f t="shared" si="456"/>
        <v>-8.3250285303677405</v>
      </c>
      <c r="W548" s="8">
        <f t="shared" si="457"/>
        <v>392.18408222952058</v>
      </c>
      <c r="X548" s="13">
        <f t="shared" si="458"/>
        <v>1.1607511961084083</v>
      </c>
      <c r="Y548" s="11">
        <f t="shared" si="459"/>
        <v>66.50614460177394</v>
      </c>
      <c r="Z548" s="13">
        <f t="shared" si="460"/>
        <v>3.3449267879294566E-2</v>
      </c>
      <c r="AA548" s="13">
        <f t="shared" si="461"/>
        <v>0.39842772278372768</v>
      </c>
      <c r="AB548" s="13">
        <f t="shared" si="462"/>
        <v>0.91658982833719127</v>
      </c>
      <c r="AC548" s="13">
        <f t="shared" si="463"/>
        <v>3.3443030756365517E-2</v>
      </c>
      <c r="AD548" s="13">
        <f t="shared" si="464"/>
        <v>0.8276721617244871</v>
      </c>
      <c r="AE548" s="13">
        <f t="shared" si="465"/>
        <v>0.3952393482735333</v>
      </c>
      <c r="AF548" s="13">
        <f t="shared" si="466"/>
        <v>0.9185781717286301</v>
      </c>
      <c r="AG548" s="11">
        <f t="shared" si="467"/>
        <v>23.280902434349585</v>
      </c>
      <c r="AH548" s="13">
        <f t="shared" si="468"/>
        <v>4.2863069173572859</v>
      </c>
      <c r="AI548" s="11">
        <f t="shared" si="469"/>
        <v>76.988840346219533</v>
      </c>
      <c r="AJ548" s="6">
        <f t="shared" si="470"/>
        <v>0.91813419069395119</v>
      </c>
      <c r="AK548" s="13">
        <f t="shared" si="471"/>
        <v>26.061001894037812</v>
      </c>
      <c r="AL548" s="6">
        <f t="shared" si="472"/>
        <v>0.82304466145597244</v>
      </c>
      <c r="AM548" s="6">
        <f t="shared" si="473"/>
        <v>25.237957232581838</v>
      </c>
      <c r="AN548" s="11">
        <f t="shared" si="474"/>
        <v>175.30589350123591</v>
      </c>
      <c r="AO548" s="6">
        <f t="shared" si="475"/>
        <v>173.49820299629465</v>
      </c>
      <c r="AP548" s="6">
        <f t="shared" si="476"/>
        <v>106.98226489920444</v>
      </c>
      <c r="AQ548" s="8">
        <f t="shared" si="477"/>
        <v>72.869726720840518</v>
      </c>
      <c r="AR548" s="109">
        <f t="shared" si="478"/>
        <v>0.97432623197882451</v>
      </c>
      <c r="AS548" s="109">
        <f t="shared" si="479"/>
        <v>-8.4152216745907643E-2</v>
      </c>
      <c r="AT548" s="109">
        <f t="shared" si="480"/>
        <v>94.936366179430337</v>
      </c>
      <c r="AU548" s="10">
        <f t="shared" si="481"/>
        <v>398002.96141815907</v>
      </c>
      <c r="AV548" s="8">
        <f t="shared" si="482"/>
        <v>30.023153406950708</v>
      </c>
      <c r="AW548" s="12"/>
      <c r="AX548" s="110">
        <f t="shared" si="483"/>
        <v>274.89999999999998</v>
      </c>
      <c r="AY548" s="111">
        <f t="shared" si="484"/>
        <v>0</v>
      </c>
      <c r="AZ548" s="12"/>
      <c r="BA548" s="14">
        <f t="shared" si="491"/>
        <v>25.3</v>
      </c>
      <c r="BB548" s="112">
        <f t="shared" si="485"/>
        <v>0</v>
      </c>
      <c r="BC548" s="112">
        <f t="shared" si="486"/>
        <v>0</v>
      </c>
      <c r="BD548" s="12"/>
      <c r="BE548" s="111">
        <f t="shared" si="487"/>
        <v>0</v>
      </c>
      <c r="BF548" s="12"/>
    </row>
    <row r="549" spans="1:58">
      <c r="A549">
        <f t="shared" si="440"/>
        <v>9</v>
      </c>
      <c r="B549" s="106">
        <v>0.37916666666666698</v>
      </c>
      <c r="C549" s="6">
        <f t="shared" si="441"/>
        <v>9.1000000000000085</v>
      </c>
      <c r="D549" s="7">
        <f t="shared" si="488"/>
        <v>16</v>
      </c>
      <c r="E549" s="7">
        <f t="shared" si="489"/>
        <v>9</v>
      </c>
      <c r="F549" s="7">
        <f t="shared" si="490"/>
        <v>2022</v>
      </c>
      <c r="G549" s="12"/>
      <c r="H549" s="101">
        <f t="shared" si="442"/>
        <v>25.091616369838899</v>
      </c>
      <c r="I549" s="102">
        <f t="shared" si="443"/>
        <v>25.127365683997319</v>
      </c>
      <c r="J549" s="101">
        <f t="shared" si="444"/>
        <v>64.720785718430278</v>
      </c>
      <c r="K549" s="101">
        <f t="shared" si="445"/>
        <v>275.12319109926824</v>
      </c>
      <c r="L549" s="11">
        <f t="shared" si="446"/>
        <v>2459838.8791666669</v>
      </c>
      <c r="M549" s="108">
        <f t="shared" si="447"/>
        <v>0.22707403604837464</v>
      </c>
      <c r="N549" s="11">
        <f t="shared" si="448"/>
        <v>141.53412873670459</v>
      </c>
      <c r="O549" s="5">
        <f t="shared" si="449"/>
        <v>0.17154455310799221</v>
      </c>
      <c r="P549" s="11">
        <f t="shared" si="450"/>
        <v>17130.798390634169</v>
      </c>
      <c r="Q549" s="6">
        <f t="shared" si="451"/>
        <v>2.346347057120445</v>
      </c>
      <c r="R549" s="13">
        <f t="shared" si="452"/>
        <v>4.3978361140325424</v>
      </c>
      <c r="S549" s="13">
        <f t="shared" si="453"/>
        <v>4.3013633356781984</v>
      </c>
      <c r="T549" s="13">
        <f t="shared" si="454"/>
        <v>0.27756297305836808</v>
      </c>
      <c r="U549" s="13">
        <f t="shared" si="455"/>
        <v>0.35917402297969475</v>
      </c>
      <c r="V549" s="13">
        <f t="shared" si="456"/>
        <v>-8.325163698298029</v>
      </c>
      <c r="W549" s="8">
        <f t="shared" si="457"/>
        <v>392.14511960493047</v>
      </c>
      <c r="X549" s="13">
        <f t="shared" si="458"/>
        <v>1.1608986698959116</v>
      </c>
      <c r="Y549" s="11">
        <f t="shared" si="459"/>
        <v>66.514594227386695</v>
      </c>
      <c r="Z549" s="13">
        <f t="shared" si="460"/>
        <v>3.3461574570403413E-2</v>
      </c>
      <c r="AA549" s="13">
        <f t="shared" si="461"/>
        <v>0.39829238142965279</v>
      </c>
      <c r="AB549" s="13">
        <f t="shared" si="462"/>
        <v>0.91664819846665135</v>
      </c>
      <c r="AC549" s="13">
        <f t="shared" si="463"/>
        <v>3.3455330560891047E-2</v>
      </c>
      <c r="AD549" s="13">
        <f t="shared" si="464"/>
        <v>0.82772082446447592</v>
      </c>
      <c r="AE549" s="13">
        <f t="shared" si="465"/>
        <v>0.39527384892368483</v>
      </c>
      <c r="AF549" s="13">
        <f t="shared" si="466"/>
        <v>0.91856332626393045</v>
      </c>
      <c r="AG549" s="11">
        <f t="shared" si="467"/>
        <v>23.283054409737513</v>
      </c>
      <c r="AH549" s="13">
        <f t="shared" si="468"/>
        <v>4.2869017902451265</v>
      </c>
      <c r="AI549" s="11">
        <f t="shared" si="469"/>
        <v>77.230601883027688</v>
      </c>
      <c r="AJ549" s="6">
        <f t="shared" si="470"/>
        <v>0.91812803941530885</v>
      </c>
      <c r="AK549" s="13">
        <f t="shared" si="471"/>
        <v>25.915673881841489</v>
      </c>
      <c r="AL549" s="6">
        <f t="shared" si="472"/>
        <v>0.82405751200259092</v>
      </c>
      <c r="AM549" s="6">
        <f t="shared" si="473"/>
        <v>25.091616369838899</v>
      </c>
      <c r="AN549" s="11">
        <f t="shared" si="474"/>
        <v>175.30657797898857</v>
      </c>
      <c r="AO549" s="6">
        <f t="shared" si="475"/>
        <v>173.49888002445928</v>
      </c>
      <c r="AP549" s="6">
        <f t="shared" si="476"/>
        <v>106.97448985153746</v>
      </c>
      <c r="AQ549" s="8">
        <f t="shared" si="477"/>
        <v>72.877495636670915</v>
      </c>
      <c r="AR549" s="109">
        <f t="shared" si="478"/>
        <v>0.97526754506486446</v>
      </c>
      <c r="AS549" s="109">
        <f t="shared" si="479"/>
        <v>-8.7438218509098775E-2</v>
      </c>
      <c r="AT549" s="109">
        <f t="shared" si="480"/>
        <v>95.123191099268226</v>
      </c>
      <c r="AU549" s="10">
        <f t="shared" si="481"/>
        <v>398005.6811997873</v>
      </c>
      <c r="AV549" s="8">
        <f t="shared" si="482"/>
        <v>30.022948253424122</v>
      </c>
      <c r="AW549" s="12"/>
      <c r="AX549" s="110">
        <f t="shared" si="483"/>
        <v>275.10000000000002</v>
      </c>
      <c r="AY549" s="111">
        <f t="shared" si="484"/>
        <v>0</v>
      </c>
      <c r="AZ549" s="12"/>
      <c r="BA549" s="14">
        <f t="shared" si="491"/>
        <v>25.1</v>
      </c>
      <c r="BB549" s="112">
        <f t="shared" si="485"/>
        <v>0</v>
      </c>
      <c r="BC549" s="112">
        <f t="shared" si="486"/>
        <v>0</v>
      </c>
      <c r="BD549" s="12"/>
      <c r="BE549" s="111">
        <f t="shared" si="487"/>
        <v>0</v>
      </c>
      <c r="BF549" s="12"/>
    </row>
    <row r="550" spans="1:58">
      <c r="A550">
        <f t="shared" si="440"/>
        <v>9</v>
      </c>
      <c r="B550" s="106">
        <v>0.37986111111111098</v>
      </c>
      <c r="C550" s="6">
        <f t="shared" si="441"/>
        <v>9.1166666666666636</v>
      </c>
      <c r="D550" s="7">
        <f t="shared" si="488"/>
        <v>16</v>
      </c>
      <c r="E550" s="7">
        <f t="shared" si="489"/>
        <v>9</v>
      </c>
      <c r="F550" s="7">
        <f t="shared" si="490"/>
        <v>2022</v>
      </c>
      <c r="G550" s="12"/>
      <c r="H550" s="101">
        <f t="shared" si="442"/>
        <v>24.945324190028071</v>
      </c>
      <c r="I550" s="102">
        <f t="shared" si="443"/>
        <v>24.981307430234903</v>
      </c>
      <c r="J550" s="101">
        <f t="shared" si="444"/>
        <v>64.714306516673446</v>
      </c>
      <c r="K550" s="101">
        <f t="shared" si="445"/>
        <v>275.30982161991369</v>
      </c>
      <c r="L550" s="11">
        <f t="shared" si="446"/>
        <v>2459838.8798611113</v>
      </c>
      <c r="M550" s="108">
        <f t="shared" si="447"/>
        <v>0.22707405506122622</v>
      </c>
      <c r="N550" s="11">
        <f t="shared" si="448"/>
        <v>141.78481319919229</v>
      </c>
      <c r="O550" s="5">
        <f t="shared" si="449"/>
        <v>0.1715699705379734</v>
      </c>
      <c r="P550" s="11">
        <f t="shared" si="450"/>
        <v>17128.275627637446</v>
      </c>
      <c r="Q550" s="6">
        <f t="shared" si="451"/>
        <v>2.3465054092943056</v>
      </c>
      <c r="R550" s="13">
        <f t="shared" si="452"/>
        <v>4.3978480598442626</v>
      </c>
      <c r="S550" s="13">
        <f t="shared" si="453"/>
        <v>4.3015110917181874</v>
      </c>
      <c r="T550" s="13">
        <f t="shared" si="454"/>
        <v>0.2777233172984207</v>
      </c>
      <c r="U550" s="13">
        <f t="shared" si="455"/>
        <v>0.3593226711360174</v>
      </c>
      <c r="V550" s="13">
        <f t="shared" si="456"/>
        <v>-8.3252988661379543</v>
      </c>
      <c r="W550" s="8">
        <f t="shared" si="457"/>
        <v>392.10615183668892</v>
      </c>
      <c r="X550" s="13">
        <f t="shared" si="458"/>
        <v>1.1610461416183657</v>
      </c>
      <c r="Y550" s="11">
        <f t="shared" si="459"/>
        <v>66.52304373468084</v>
      </c>
      <c r="Z550" s="13">
        <f t="shared" si="460"/>
        <v>3.3473880356483077E-2</v>
      </c>
      <c r="AA550" s="13">
        <f t="shared" si="461"/>
        <v>0.39815703336947383</v>
      </c>
      <c r="AB550" s="13">
        <f t="shared" si="462"/>
        <v>0.9167065476787144</v>
      </c>
      <c r="AC550" s="13">
        <f t="shared" si="463"/>
        <v>3.346762945582743E-2</v>
      </c>
      <c r="AD550" s="13">
        <f t="shared" si="464"/>
        <v>0.82776946837447207</v>
      </c>
      <c r="AE550" s="13">
        <f t="shared" si="465"/>
        <v>0.395308340419809</v>
      </c>
      <c r="AF550" s="13">
        <f t="shared" si="466"/>
        <v>0.91854848320300242</v>
      </c>
      <c r="AG550" s="11">
        <f t="shared" si="467"/>
        <v>23.285205848911314</v>
      </c>
      <c r="AH550" s="13">
        <f t="shared" si="468"/>
        <v>4.2874966735363351</v>
      </c>
      <c r="AI550" s="11">
        <f t="shared" si="469"/>
        <v>77.472363096147262</v>
      </c>
      <c r="AJ550" s="6">
        <f t="shared" si="470"/>
        <v>0.91812188937459593</v>
      </c>
      <c r="AK550" s="13">
        <f t="shared" si="471"/>
        <v>25.770388938883617</v>
      </c>
      <c r="AL550" s="6">
        <f t="shared" si="472"/>
        <v>0.82506474885554737</v>
      </c>
      <c r="AM550" s="6">
        <f t="shared" si="473"/>
        <v>24.945324190028071</v>
      </c>
      <c r="AN550" s="11">
        <f t="shared" si="474"/>
        <v>175.30726245628466</v>
      </c>
      <c r="AO550" s="6">
        <f t="shared" si="475"/>
        <v>173.4995570524251</v>
      </c>
      <c r="AP550" s="6">
        <f t="shared" si="476"/>
        <v>106.96671492640169</v>
      </c>
      <c r="AQ550" s="8">
        <f t="shared" si="477"/>
        <v>72.885264432793434</v>
      </c>
      <c r="AR550" s="109">
        <f t="shared" si="478"/>
        <v>0.97619149282548623</v>
      </c>
      <c r="AS550" s="109">
        <f t="shared" si="479"/>
        <v>-9.0727327890655907E-2</v>
      </c>
      <c r="AT550" s="109">
        <f t="shared" si="480"/>
        <v>95.309821619913663</v>
      </c>
      <c r="AU550" s="10">
        <f t="shared" si="481"/>
        <v>398008.4004983136</v>
      </c>
      <c r="AV550" s="8">
        <f t="shared" si="482"/>
        <v>30.022743139140847</v>
      </c>
      <c r="AW550" s="12"/>
      <c r="AX550" s="110">
        <f t="shared" si="483"/>
        <v>275.3</v>
      </c>
      <c r="AY550" s="111">
        <f t="shared" si="484"/>
        <v>0</v>
      </c>
      <c r="AZ550" s="12"/>
      <c r="BA550" s="14">
        <f t="shared" si="491"/>
        <v>25</v>
      </c>
      <c r="BB550" s="112">
        <f t="shared" si="485"/>
        <v>0</v>
      </c>
      <c r="BC550" s="112">
        <f t="shared" si="486"/>
        <v>0</v>
      </c>
      <c r="BD550" s="12"/>
      <c r="BE550" s="111">
        <f t="shared" si="487"/>
        <v>0</v>
      </c>
      <c r="BF550" s="12"/>
    </row>
    <row r="551" spans="1:58">
      <c r="A551">
        <f t="shared" si="440"/>
        <v>9</v>
      </c>
      <c r="B551" s="106">
        <v>0.38055555555555598</v>
      </c>
      <c r="C551" s="6">
        <f t="shared" si="441"/>
        <v>9.1333333333333435</v>
      </c>
      <c r="D551" s="7">
        <f t="shared" si="488"/>
        <v>16</v>
      </c>
      <c r="E551" s="7">
        <f t="shared" si="489"/>
        <v>9</v>
      </c>
      <c r="F551" s="7">
        <f t="shared" si="490"/>
        <v>2022</v>
      </c>
      <c r="G551" s="12"/>
      <c r="H551" s="101">
        <f t="shared" si="442"/>
        <v>24.799082133538644</v>
      </c>
      <c r="I551" s="102">
        <f t="shared" si="443"/>
        <v>24.835301704889378</v>
      </c>
      <c r="J551" s="101">
        <f t="shared" si="444"/>
        <v>64.707827139882397</v>
      </c>
      <c r="K551" s="101">
        <f t="shared" si="445"/>
        <v>275.49626105643279</v>
      </c>
      <c r="L551" s="11">
        <f t="shared" si="446"/>
        <v>2459838.8805555557</v>
      </c>
      <c r="M551" s="108">
        <f t="shared" si="447"/>
        <v>0.22707407407407776</v>
      </c>
      <c r="N551" s="11">
        <f t="shared" si="448"/>
        <v>142.03549766167998</v>
      </c>
      <c r="O551" s="5">
        <f t="shared" si="449"/>
        <v>0.17159538796789775</v>
      </c>
      <c r="P551" s="11">
        <f t="shared" si="450"/>
        <v>17125.752459212901</v>
      </c>
      <c r="Q551" s="6">
        <f t="shared" si="451"/>
        <v>2.3466637614681667</v>
      </c>
      <c r="R551" s="13">
        <f t="shared" si="452"/>
        <v>4.3978600056559385</v>
      </c>
      <c r="S551" s="13">
        <f t="shared" si="453"/>
        <v>4.3016588477581763</v>
      </c>
      <c r="T551" s="13">
        <f t="shared" si="454"/>
        <v>0.27788366153811617</v>
      </c>
      <c r="U551" s="13">
        <f t="shared" si="455"/>
        <v>0.35947131721844638</v>
      </c>
      <c r="V551" s="13">
        <f t="shared" si="456"/>
        <v>-8.3254340339782367</v>
      </c>
      <c r="W551" s="8">
        <f t="shared" si="457"/>
        <v>392.06717889957429</v>
      </c>
      <c r="X551" s="13">
        <f t="shared" si="458"/>
        <v>1.1611936113748929</v>
      </c>
      <c r="Y551" s="11">
        <f t="shared" si="459"/>
        <v>66.531493129335658</v>
      </c>
      <c r="Z551" s="13">
        <f t="shared" si="460"/>
        <v>3.3486185245552226E-2</v>
      </c>
      <c r="AA551" s="13">
        <f t="shared" si="461"/>
        <v>0.39802167851558684</v>
      </c>
      <c r="AB551" s="13">
        <f t="shared" si="462"/>
        <v>0.91676487601218226</v>
      </c>
      <c r="AC551" s="13">
        <f t="shared" si="463"/>
        <v>3.3479927449188082E-2</v>
      </c>
      <c r="AD551" s="13">
        <f t="shared" si="464"/>
        <v>0.82781809348688884</v>
      </c>
      <c r="AE551" s="13">
        <f t="shared" si="465"/>
        <v>0.39534282278469085</v>
      </c>
      <c r="AF551" s="13">
        <f t="shared" si="466"/>
        <v>0.91853364253718683</v>
      </c>
      <c r="AG551" s="11">
        <f t="shared" si="467"/>
        <v>23.287356753269311</v>
      </c>
      <c r="AH551" s="13">
        <f t="shared" si="468"/>
        <v>4.288091567627907</v>
      </c>
      <c r="AI551" s="11">
        <f t="shared" si="469"/>
        <v>77.714124147261373</v>
      </c>
      <c r="AJ551" s="6">
        <f t="shared" si="470"/>
        <v>0.91811574056780698</v>
      </c>
      <c r="AK551" s="13">
        <f t="shared" si="471"/>
        <v>25.625148493984419</v>
      </c>
      <c r="AL551" s="6">
        <f t="shared" si="472"/>
        <v>0.82606636044577664</v>
      </c>
      <c r="AM551" s="6">
        <f t="shared" si="473"/>
        <v>24.799082133538644</v>
      </c>
      <c r="AN551" s="11">
        <f t="shared" si="474"/>
        <v>175.30794693358075</v>
      </c>
      <c r="AO551" s="6">
        <f t="shared" si="475"/>
        <v>173.50023408064368</v>
      </c>
      <c r="AP551" s="6">
        <f t="shared" si="476"/>
        <v>106.95894011857081</v>
      </c>
      <c r="AQ551" s="8">
        <f t="shared" si="477"/>
        <v>72.893033114430281</v>
      </c>
      <c r="AR551" s="109">
        <f t="shared" si="478"/>
        <v>0.97709805948060369</v>
      </c>
      <c r="AS551" s="109">
        <f t="shared" si="479"/>
        <v>-9.40194890026812E-2</v>
      </c>
      <c r="AT551" s="109">
        <f t="shared" si="480"/>
        <v>95.4962610564328</v>
      </c>
      <c r="AU551" s="10">
        <f t="shared" si="481"/>
        <v>398011.11931547942</v>
      </c>
      <c r="AV551" s="8">
        <f t="shared" si="482"/>
        <v>30.022538063967978</v>
      </c>
      <c r="AW551" s="12"/>
      <c r="AX551" s="110">
        <f t="shared" si="483"/>
        <v>275.5</v>
      </c>
      <c r="AY551" s="111">
        <f t="shared" si="484"/>
        <v>0</v>
      </c>
      <c r="AZ551" s="12"/>
      <c r="BA551" s="14">
        <f t="shared" si="491"/>
        <v>24.8</v>
      </c>
      <c r="BB551" s="112">
        <f t="shared" si="485"/>
        <v>0</v>
      </c>
      <c r="BC551" s="112">
        <f t="shared" si="486"/>
        <v>0</v>
      </c>
      <c r="BD551" s="12"/>
      <c r="BE551" s="111">
        <f t="shared" si="487"/>
        <v>0</v>
      </c>
      <c r="BF551" s="12"/>
    </row>
    <row r="552" spans="1:58">
      <c r="A552">
        <f t="shared" si="440"/>
        <v>9</v>
      </c>
      <c r="B552" s="106">
        <v>0.38124999999999998</v>
      </c>
      <c r="C552" s="6">
        <f t="shared" si="441"/>
        <v>9.1499999999999986</v>
      </c>
      <c r="D552" s="7">
        <f t="shared" si="488"/>
        <v>16</v>
      </c>
      <c r="E552" s="7">
        <f t="shared" si="489"/>
        <v>9</v>
      </c>
      <c r="F552" s="7">
        <f t="shared" si="490"/>
        <v>2022</v>
      </c>
      <c r="G552" s="12"/>
      <c r="H552" s="101">
        <f t="shared" si="442"/>
        <v>24.652891733790913</v>
      </c>
      <c r="I552" s="102">
        <f t="shared" si="443"/>
        <v>24.689350078758451</v>
      </c>
      <c r="J552" s="101">
        <f t="shared" si="444"/>
        <v>64.701347588144415</v>
      </c>
      <c r="K552" s="101">
        <f t="shared" si="445"/>
        <v>275.68251257946787</v>
      </c>
      <c r="L552" s="11">
        <f t="shared" si="446"/>
        <v>2459838.8812500001</v>
      </c>
      <c r="M552" s="108">
        <f t="shared" si="447"/>
        <v>0.2270740930869293</v>
      </c>
      <c r="N552" s="11">
        <f t="shared" si="448"/>
        <v>142.28618212416768</v>
      </c>
      <c r="O552" s="5">
        <f t="shared" si="449"/>
        <v>0.1716208053978221</v>
      </c>
      <c r="P552" s="11">
        <f t="shared" si="450"/>
        <v>17123.228885473531</v>
      </c>
      <c r="Q552" s="6">
        <f t="shared" si="451"/>
        <v>2.3468221136416703</v>
      </c>
      <c r="R552" s="13">
        <f t="shared" si="452"/>
        <v>4.3978719514676365</v>
      </c>
      <c r="S552" s="13">
        <f t="shared" si="453"/>
        <v>4.3018066037978091</v>
      </c>
      <c r="T552" s="13">
        <f t="shared" si="454"/>
        <v>0.27804400577816879</v>
      </c>
      <c r="U552" s="13">
        <f t="shared" si="455"/>
        <v>0.35961996122819023</v>
      </c>
      <c r="V552" s="13">
        <f t="shared" si="456"/>
        <v>-8.3255692018174496</v>
      </c>
      <c r="W552" s="8">
        <f t="shared" si="457"/>
        <v>392.02820079496007</v>
      </c>
      <c r="X552" s="13">
        <f t="shared" si="458"/>
        <v>1.1613410791663983</v>
      </c>
      <c r="Y552" s="11">
        <f t="shared" si="459"/>
        <v>66.539942411403032</v>
      </c>
      <c r="Z552" s="13">
        <f t="shared" si="460"/>
        <v>3.3498489237472229E-2</v>
      </c>
      <c r="AA552" s="13">
        <f t="shared" si="461"/>
        <v>0.39788631687052073</v>
      </c>
      <c r="AB552" s="13">
        <f t="shared" si="462"/>
        <v>0.91682318346697467</v>
      </c>
      <c r="AC552" s="13">
        <f t="shared" si="463"/>
        <v>3.3492224540833705E-2</v>
      </c>
      <c r="AD552" s="13">
        <f t="shared" si="464"/>
        <v>0.82786669980170813</v>
      </c>
      <c r="AE552" s="13">
        <f t="shared" si="465"/>
        <v>0.39537729601817062</v>
      </c>
      <c r="AF552" s="13">
        <f t="shared" si="466"/>
        <v>0.91851880426769705</v>
      </c>
      <c r="AG552" s="11">
        <f t="shared" si="467"/>
        <v>23.289507122778648</v>
      </c>
      <c r="AH552" s="13">
        <f t="shared" si="468"/>
        <v>4.28868647252063</v>
      </c>
      <c r="AI552" s="11">
        <f t="shared" si="469"/>
        <v>77.955885036358225</v>
      </c>
      <c r="AJ552" s="6">
        <f t="shared" si="470"/>
        <v>0.91810959299507056</v>
      </c>
      <c r="AK552" s="13">
        <f t="shared" si="471"/>
        <v>25.479954068614916</v>
      </c>
      <c r="AL552" s="6">
        <f t="shared" si="472"/>
        <v>0.82706233482400437</v>
      </c>
      <c r="AM552" s="6">
        <f t="shared" si="473"/>
        <v>24.652891733790913</v>
      </c>
      <c r="AN552" s="11">
        <f t="shared" si="474"/>
        <v>175.3086314108732</v>
      </c>
      <c r="AO552" s="6">
        <f t="shared" si="475"/>
        <v>173.50091110911131</v>
      </c>
      <c r="AP552" s="6">
        <f t="shared" si="476"/>
        <v>106.95116542799222</v>
      </c>
      <c r="AQ552" s="8">
        <f t="shared" si="477"/>
        <v>72.900801681633979</v>
      </c>
      <c r="AR552" s="109">
        <f t="shared" si="478"/>
        <v>0.97798722892427647</v>
      </c>
      <c r="AS552" s="109">
        <f t="shared" si="479"/>
        <v>-9.7314643706447018E-2</v>
      </c>
      <c r="AT552" s="109">
        <f t="shared" si="480"/>
        <v>95.682512579467854</v>
      </c>
      <c r="AU552" s="10">
        <f t="shared" si="481"/>
        <v>398013.83765119838</v>
      </c>
      <c r="AV552" s="8">
        <f t="shared" si="482"/>
        <v>30.022333027910484</v>
      </c>
      <c r="AW552" s="12"/>
      <c r="AX552" s="110">
        <f t="shared" si="483"/>
        <v>275.7</v>
      </c>
      <c r="AY552" s="111">
        <f t="shared" si="484"/>
        <v>0</v>
      </c>
      <c r="AZ552" s="12"/>
      <c r="BA552" s="14">
        <f t="shared" si="491"/>
        <v>24.7</v>
      </c>
      <c r="BB552" s="112">
        <f t="shared" si="485"/>
        <v>0</v>
      </c>
      <c r="BC552" s="112">
        <f t="shared" si="486"/>
        <v>0</v>
      </c>
      <c r="BD552" s="12"/>
      <c r="BE552" s="111">
        <f t="shared" si="487"/>
        <v>0</v>
      </c>
      <c r="BF552" s="12"/>
    </row>
    <row r="553" spans="1:58">
      <c r="A553">
        <f t="shared" si="440"/>
        <v>9</v>
      </c>
      <c r="B553" s="106">
        <v>0.38194444444444398</v>
      </c>
      <c r="C553" s="6">
        <f t="shared" si="441"/>
        <v>9.1666666666666554</v>
      </c>
      <c r="D553" s="7">
        <f t="shared" si="488"/>
        <v>16</v>
      </c>
      <c r="E553" s="7">
        <f t="shared" si="489"/>
        <v>9</v>
      </c>
      <c r="F553" s="7">
        <f t="shared" si="490"/>
        <v>2022</v>
      </c>
      <c r="G553" s="12"/>
      <c r="H553" s="101">
        <f t="shared" si="442"/>
        <v>24.506754519409068</v>
      </c>
      <c r="I553" s="102">
        <f t="shared" si="443"/>
        <v>24.543454118615877</v>
      </c>
      <c r="J553" s="101">
        <f t="shared" si="444"/>
        <v>64.694867861578189</v>
      </c>
      <c r="K553" s="101">
        <f t="shared" si="445"/>
        <v>275.86857934042689</v>
      </c>
      <c r="L553" s="11">
        <f t="shared" si="446"/>
        <v>2459838.8819444445</v>
      </c>
      <c r="M553" s="108">
        <f t="shared" si="447"/>
        <v>0.22707411209978087</v>
      </c>
      <c r="N553" s="11">
        <f t="shared" si="448"/>
        <v>142.53686658665538</v>
      </c>
      <c r="O553" s="5">
        <f t="shared" si="449"/>
        <v>0.17164622282774644</v>
      </c>
      <c r="P553" s="11">
        <f t="shared" si="450"/>
        <v>17120.704906516989</v>
      </c>
      <c r="Q553" s="6">
        <f t="shared" si="451"/>
        <v>2.3469804658155309</v>
      </c>
      <c r="R553" s="13">
        <f t="shared" si="452"/>
        <v>4.3978838972793346</v>
      </c>
      <c r="S553" s="13">
        <f t="shared" si="453"/>
        <v>4.3019543598377981</v>
      </c>
      <c r="T553" s="13">
        <f t="shared" si="454"/>
        <v>0.27820435001822147</v>
      </c>
      <c r="U553" s="13">
        <f t="shared" si="455"/>
        <v>0.35976860316530823</v>
      </c>
      <c r="V553" s="13">
        <f t="shared" si="456"/>
        <v>-8.3257043696573749</v>
      </c>
      <c r="W553" s="8">
        <f t="shared" si="457"/>
        <v>391.98921752323218</v>
      </c>
      <c r="X553" s="13">
        <f t="shared" si="458"/>
        <v>1.1614885449933556</v>
      </c>
      <c r="Y553" s="11">
        <f t="shared" si="459"/>
        <v>66.548391580910106</v>
      </c>
      <c r="Z553" s="13">
        <f t="shared" si="460"/>
        <v>3.3510792332003124E-2</v>
      </c>
      <c r="AA553" s="13">
        <f t="shared" si="461"/>
        <v>0.39775094843720149</v>
      </c>
      <c r="AB553" s="13">
        <f t="shared" si="462"/>
        <v>0.91688147004284282</v>
      </c>
      <c r="AC553" s="13">
        <f t="shared" si="463"/>
        <v>3.3504520730523714E-2</v>
      </c>
      <c r="AD553" s="13">
        <f t="shared" si="464"/>
        <v>0.82791528731879727</v>
      </c>
      <c r="AE553" s="13">
        <f t="shared" si="465"/>
        <v>0.39541176011992868</v>
      </c>
      <c r="AF553" s="13">
        <f t="shared" si="466"/>
        <v>0.91850396839581483</v>
      </c>
      <c r="AG553" s="11">
        <f t="shared" si="467"/>
        <v>23.291656957396487</v>
      </c>
      <c r="AH553" s="13">
        <f t="shared" si="468"/>
        <v>4.2892813882135945</v>
      </c>
      <c r="AI553" s="11">
        <f t="shared" si="469"/>
        <v>78.197645763451462</v>
      </c>
      <c r="AJ553" s="6">
        <f t="shared" si="470"/>
        <v>0.91810344665647325</v>
      </c>
      <c r="AK553" s="13">
        <f t="shared" si="471"/>
        <v>25.3348071797482</v>
      </c>
      <c r="AL553" s="6">
        <f t="shared" si="472"/>
        <v>0.82805266033913361</v>
      </c>
      <c r="AM553" s="6">
        <f t="shared" si="473"/>
        <v>24.506754519409068</v>
      </c>
      <c r="AN553" s="11">
        <f t="shared" si="474"/>
        <v>175.30931588817111</v>
      </c>
      <c r="AO553" s="6">
        <f t="shared" si="475"/>
        <v>173.50158813783722</v>
      </c>
      <c r="AP553" s="6">
        <f t="shared" si="476"/>
        <v>106.9433908546511</v>
      </c>
      <c r="AQ553" s="8">
        <f t="shared" si="477"/>
        <v>72.90857013441935</v>
      </c>
      <c r="AR553" s="109">
        <f t="shared" si="478"/>
        <v>0.97885898536045823</v>
      </c>
      <c r="AS553" s="109">
        <f t="shared" si="479"/>
        <v>-0.10061273381023472</v>
      </c>
      <c r="AT553" s="109">
        <f t="shared" si="480"/>
        <v>95.868579340426862</v>
      </c>
      <c r="AU553" s="10">
        <f t="shared" si="481"/>
        <v>398016.55550540244</v>
      </c>
      <c r="AV553" s="8">
        <f t="shared" si="482"/>
        <v>30.022128030971963</v>
      </c>
      <c r="AW553" s="12"/>
      <c r="AX553" s="110">
        <f t="shared" si="483"/>
        <v>275.89999999999998</v>
      </c>
      <c r="AY553" s="111">
        <f t="shared" si="484"/>
        <v>0</v>
      </c>
      <c r="AZ553" s="12"/>
      <c r="BA553" s="14">
        <f t="shared" si="491"/>
        <v>24.5</v>
      </c>
      <c r="BB553" s="112">
        <f t="shared" si="485"/>
        <v>0</v>
      </c>
      <c r="BC553" s="112">
        <f t="shared" si="486"/>
        <v>0</v>
      </c>
      <c r="BD553" s="12"/>
      <c r="BE553" s="111">
        <f t="shared" si="487"/>
        <v>0</v>
      </c>
      <c r="BF553" s="12"/>
    </row>
    <row r="554" spans="1:58">
      <c r="A554">
        <f t="shared" si="440"/>
        <v>9</v>
      </c>
      <c r="B554" s="106">
        <v>0.38263888888888897</v>
      </c>
      <c r="C554" s="6">
        <f t="shared" si="441"/>
        <v>9.1833333333333353</v>
      </c>
      <c r="D554" s="7">
        <f t="shared" si="488"/>
        <v>16</v>
      </c>
      <c r="E554" s="7">
        <f t="shared" si="489"/>
        <v>9</v>
      </c>
      <c r="F554" s="7">
        <f t="shared" si="490"/>
        <v>2022</v>
      </c>
      <c r="G554" s="12"/>
      <c r="H554" s="101">
        <f t="shared" si="442"/>
        <v>24.360672014626203</v>
      </c>
      <c r="I554" s="102">
        <f t="shared" si="443"/>
        <v>24.397615387635501</v>
      </c>
      <c r="J554" s="101">
        <f t="shared" si="444"/>
        <v>64.688387960283336</v>
      </c>
      <c r="K554" s="101">
        <f t="shared" si="445"/>
        <v>276.05446447127991</v>
      </c>
      <c r="L554" s="11">
        <f t="shared" si="446"/>
        <v>2459838.8826388889</v>
      </c>
      <c r="M554" s="108">
        <f t="shared" si="447"/>
        <v>0.22707413111263242</v>
      </c>
      <c r="N554" s="11">
        <f t="shared" si="448"/>
        <v>142.78755104867741</v>
      </c>
      <c r="O554" s="5">
        <f t="shared" si="449"/>
        <v>0.17167164025767079</v>
      </c>
      <c r="P554" s="11">
        <f t="shared" si="450"/>
        <v>17118.180522456707</v>
      </c>
      <c r="Q554" s="6">
        <f t="shared" si="451"/>
        <v>2.3471388179893919</v>
      </c>
      <c r="R554" s="13">
        <f t="shared" si="452"/>
        <v>4.3978958430910327</v>
      </c>
      <c r="S554" s="13">
        <f t="shared" si="453"/>
        <v>4.302102115877787</v>
      </c>
      <c r="T554" s="13">
        <f t="shared" si="454"/>
        <v>0.27836469425827409</v>
      </c>
      <c r="U554" s="13">
        <f t="shared" si="455"/>
        <v>0.35991724303029415</v>
      </c>
      <c r="V554" s="13">
        <f t="shared" si="456"/>
        <v>-8.3258395374973002</v>
      </c>
      <c r="W554" s="8">
        <f t="shared" si="457"/>
        <v>391.95022908553858</v>
      </c>
      <c r="X554" s="13">
        <f t="shared" si="458"/>
        <v>1.1616360088563147</v>
      </c>
      <c r="Y554" s="11">
        <f t="shared" si="459"/>
        <v>66.556840637888342</v>
      </c>
      <c r="Z554" s="13">
        <f t="shared" si="460"/>
        <v>3.3523094528945148E-2</v>
      </c>
      <c r="AA554" s="13">
        <f t="shared" si="461"/>
        <v>0.3976155732184844</v>
      </c>
      <c r="AB554" s="13">
        <f t="shared" si="462"/>
        <v>0.91693973573956755</v>
      </c>
      <c r="AC554" s="13">
        <f t="shared" si="463"/>
        <v>3.3516816018057713E-2</v>
      </c>
      <c r="AD554" s="13">
        <f t="shared" si="464"/>
        <v>0.82796385603803502</v>
      </c>
      <c r="AE554" s="13">
        <f t="shared" si="465"/>
        <v>0.39544621508969385</v>
      </c>
      <c r="AF554" s="13">
        <f t="shared" si="466"/>
        <v>0.91848913492280115</v>
      </c>
      <c r="AG554" s="11">
        <f t="shared" si="467"/>
        <v>23.29380625708302</v>
      </c>
      <c r="AH554" s="13">
        <f t="shared" si="468"/>
        <v>4.2898763147061771</v>
      </c>
      <c r="AI554" s="11">
        <f t="shared" si="469"/>
        <v>78.439406328084758</v>
      </c>
      <c r="AJ554" s="6">
        <f t="shared" si="470"/>
        <v>0.91809730155214431</v>
      </c>
      <c r="AK554" s="13">
        <f t="shared" si="471"/>
        <v>25.189709340261373</v>
      </c>
      <c r="AL554" s="6">
        <f t="shared" si="472"/>
        <v>0.82903732563516874</v>
      </c>
      <c r="AM554" s="6">
        <f t="shared" si="473"/>
        <v>24.360672014626203</v>
      </c>
      <c r="AN554" s="11">
        <f t="shared" si="474"/>
        <v>175.31000036546538</v>
      </c>
      <c r="AO554" s="6">
        <f t="shared" si="475"/>
        <v>173.50226516681215</v>
      </c>
      <c r="AP554" s="6">
        <f t="shared" si="476"/>
        <v>106.93561639850971</v>
      </c>
      <c r="AQ554" s="8">
        <f t="shared" si="477"/>
        <v>72.91633847282408</v>
      </c>
      <c r="AR554" s="109">
        <f t="shared" si="478"/>
        <v>0.97971331330153466</v>
      </c>
      <c r="AS554" s="109">
        <f t="shared" si="479"/>
        <v>-0.10391370106382528</v>
      </c>
      <c r="AT554" s="109">
        <f t="shared" si="480"/>
        <v>96.054464471279914</v>
      </c>
      <c r="AU554" s="10">
        <f t="shared" si="481"/>
        <v>398019.27287800505</v>
      </c>
      <c r="AV554" s="8">
        <f t="shared" si="482"/>
        <v>30.021923073157385</v>
      </c>
      <c r="AW554" s="12"/>
      <c r="AX554" s="110">
        <f t="shared" si="483"/>
        <v>276.10000000000002</v>
      </c>
      <c r="AY554" s="111">
        <f t="shared" si="484"/>
        <v>0</v>
      </c>
      <c r="AZ554" s="12"/>
      <c r="BA554" s="14">
        <f t="shared" si="491"/>
        <v>24.4</v>
      </c>
      <c r="BB554" s="112">
        <f t="shared" si="485"/>
        <v>0</v>
      </c>
      <c r="BC554" s="112">
        <f t="shared" si="486"/>
        <v>0</v>
      </c>
      <c r="BD554" s="12"/>
      <c r="BE554" s="111">
        <f t="shared" si="487"/>
        <v>0</v>
      </c>
      <c r="BF554" s="12"/>
    </row>
    <row r="555" spans="1:58">
      <c r="A555">
        <f t="shared" si="440"/>
        <v>9</v>
      </c>
      <c r="B555" s="106">
        <v>0.38333333333333303</v>
      </c>
      <c r="C555" s="6">
        <f t="shared" si="441"/>
        <v>9.1999999999999922</v>
      </c>
      <c r="D555" s="7">
        <f t="shared" si="488"/>
        <v>16</v>
      </c>
      <c r="E555" s="7">
        <f t="shared" si="489"/>
        <v>9</v>
      </c>
      <c r="F555" s="7">
        <f t="shared" si="490"/>
        <v>2022</v>
      </c>
      <c r="G555" s="12"/>
      <c r="H555" s="101">
        <f t="shared" si="442"/>
        <v>24.214645738247999</v>
      </c>
      <c r="I555" s="102">
        <f t="shared" si="443"/>
        <v>24.251835444376937</v>
      </c>
      <c r="J555" s="101">
        <f t="shared" si="444"/>
        <v>64.681907884356008</v>
      </c>
      <c r="K555" s="101">
        <f t="shared" si="445"/>
        <v>276.24017108612975</v>
      </c>
      <c r="L555" s="11">
        <f t="shared" si="446"/>
        <v>2459838.8833333333</v>
      </c>
      <c r="M555" s="108">
        <f t="shared" si="447"/>
        <v>0.22707415012548399</v>
      </c>
      <c r="N555" s="11">
        <f t="shared" si="448"/>
        <v>143.03823551116511</v>
      </c>
      <c r="O555" s="5">
        <f t="shared" si="449"/>
        <v>0.17169705768765198</v>
      </c>
      <c r="P555" s="11">
        <f t="shared" si="450"/>
        <v>17115.655733400807</v>
      </c>
      <c r="Q555" s="6">
        <f t="shared" si="451"/>
        <v>2.3472971701632526</v>
      </c>
      <c r="R555" s="13">
        <f t="shared" si="452"/>
        <v>4.3979077889027307</v>
      </c>
      <c r="S555" s="13">
        <f t="shared" si="453"/>
        <v>4.3022498719177769</v>
      </c>
      <c r="T555" s="13">
        <f t="shared" si="454"/>
        <v>0.27852503849832672</v>
      </c>
      <c r="U555" s="13">
        <f t="shared" si="455"/>
        <v>0.3600658808236164</v>
      </c>
      <c r="V555" s="13">
        <f t="shared" si="456"/>
        <v>-8.3259747053372273</v>
      </c>
      <c r="W555" s="8">
        <f t="shared" si="457"/>
        <v>391.91123548281001</v>
      </c>
      <c r="X555" s="13">
        <f t="shared" si="458"/>
        <v>1.1617834707561565</v>
      </c>
      <c r="Y555" s="11">
        <f t="shared" si="459"/>
        <v>66.56528958238826</v>
      </c>
      <c r="Z555" s="13">
        <f t="shared" si="460"/>
        <v>3.3535395828095428E-2</v>
      </c>
      <c r="AA555" s="13">
        <f t="shared" si="461"/>
        <v>0.39748019121692085</v>
      </c>
      <c r="AB555" s="13">
        <f t="shared" si="462"/>
        <v>0.91699798055706094</v>
      </c>
      <c r="AC555" s="13">
        <f t="shared" si="463"/>
        <v>3.3529110403232192E-2</v>
      </c>
      <c r="AD555" s="13">
        <f t="shared" si="464"/>
        <v>0.82801240595942138</v>
      </c>
      <c r="AE555" s="13">
        <f t="shared" si="465"/>
        <v>0.3954806609272446</v>
      </c>
      <c r="AF555" s="13">
        <f t="shared" si="466"/>
        <v>0.91847430384989537</v>
      </c>
      <c r="AG555" s="11">
        <f t="shared" si="467"/>
        <v>23.295955021801532</v>
      </c>
      <c r="AH555" s="13">
        <f t="shared" si="468"/>
        <v>4.2904712519991008</v>
      </c>
      <c r="AI555" s="11">
        <f t="shared" si="469"/>
        <v>78.681166731178592</v>
      </c>
      <c r="AJ555" s="6">
        <f t="shared" si="470"/>
        <v>0.91809115768219773</v>
      </c>
      <c r="AK555" s="13">
        <f t="shared" si="471"/>
        <v>25.044662057905771</v>
      </c>
      <c r="AL555" s="6">
        <f t="shared" si="472"/>
        <v>0.83001631965777389</v>
      </c>
      <c r="AM555" s="6">
        <f t="shared" si="473"/>
        <v>24.214645738247999</v>
      </c>
      <c r="AN555" s="11">
        <f t="shared" si="474"/>
        <v>175.31068484276148</v>
      </c>
      <c r="AO555" s="6">
        <f t="shared" si="475"/>
        <v>173.50294219604172</v>
      </c>
      <c r="AP555" s="6">
        <f t="shared" si="476"/>
        <v>106.92784205952617</v>
      </c>
      <c r="AQ555" s="8">
        <f t="shared" si="477"/>
        <v>72.924106696890007</v>
      </c>
      <c r="AR555" s="109">
        <f t="shared" si="478"/>
        <v>0.98055019757509321</v>
      </c>
      <c r="AS555" s="109">
        <f t="shared" si="479"/>
        <v>-0.10721748718455038</v>
      </c>
      <c r="AT555" s="109">
        <f t="shared" si="480"/>
        <v>96.240171086129777</v>
      </c>
      <c r="AU555" s="10">
        <f t="shared" si="481"/>
        <v>398021.98976892605</v>
      </c>
      <c r="AV555" s="8">
        <f t="shared" si="482"/>
        <v>30.021718154471255</v>
      </c>
      <c r="AW555" s="12"/>
      <c r="AX555" s="110">
        <f t="shared" si="483"/>
        <v>276.2</v>
      </c>
      <c r="AY555" s="111">
        <f t="shared" si="484"/>
        <v>0</v>
      </c>
      <c r="AZ555" s="12"/>
      <c r="BA555" s="14">
        <f t="shared" si="491"/>
        <v>24.3</v>
      </c>
      <c r="BB555" s="112">
        <f t="shared" si="485"/>
        <v>0</v>
      </c>
      <c r="BC555" s="112">
        <f t="shared" si="486"/>
        <v>0</v>
      </c>
      <c r="BD555" s="12"/>
      <c r="BE555" s="111">
        <f t="shared" si="487"/>
        <v>0</v>
      </c>
      <c r="BF555" s="12"/>
    </row>
    <row r="556" spans="1:58">
      <c r="A556">
        <f t="shared" si="440"/>
        <v>9</v>
      </c>
      <c r="B556" s="106">
        <v>0.38402777777777802</v>
      </c>
      <c r="C556" s="6">
        <f t="shared" si="441"/>
        <v>9.2166666666666721</v>
      </c>
      <c r="D556" s="7">
        <f t="shared" si="488"/>
        <v>16</v>
      </c>
      <c r="E556" s="7">
        <f t="shared" si="489"/>
        <v>9</v>
      </c>
      <c r="F556" s="7">
        <f t="shared" si="490"/>
        <v>2022</v>
      </c>
      <c r="G556" s="12"/>
      <c r="H556" s="101">
        <f t="shared" si="442"/>
        <v>24.068677205388095</v>
      </c>
      <c r="I556" s="102">
        <f t="shared" si="443"/>
        <v>24.106115844538937</v>
      </c>
      <c r="J556" s="101">
        <f t="shared" si="444"/>
        <v>64.67542763393449</v>
      </c>
      <c r="K556" s="101">
        <f t="shared" si="445"/>
        <v>276.42570227929633</v>
      </c>
      <c r="L556" s="11">
        <f t="shared" si="446"/>
        <v>2459838.8840277777</v>
      </c>
      <c r="M556" s="108">
        <f t="shared" si="447"/>
        <v>0.22707416913833553</v>
      </c>
      <c r="N556" s="11">
        <f t="shared" si="448"/>
        <v>143.28891997365281</v>
      </c>
      <c r="O556" s="5">
        <f t="shared" si="449"/>
        <v>0.17172247511757632</v>
      </c>
      <c r="P556" s="11">
        <f t="shared" si="450"/>
        <v>17113.130539462953</v>
      </c>
      <c r="Q556" s="6">
        <f t="shared" si="451"/>
        <v>2.3474555223367561</v>
      </c>
      <c r="R556" s="13">
        <f t="shared" si="452"/>
        <v>4.3979197347144288</v>
      </c>
      <c r="S556" s="13">
        <f t="shared" si="453"/>
        <v>4.3023976279574088</v>
      </c>
      <c r="T556" s="13">
        <f t="shared" si="454"/>
        <v>0.27868538273802218</v>
      </c>
      <c r="U556" s="13">
        <f t="shared" si="455"/>
        <v>0.3602145165454117</v>
      </c>
      <c r="V556" s="13">
        <f t="shared" si="456"/>
        <v>-8.3261098731767955</v>
      </c>
      <c r="W556" s="8">
        <f t="shared" si="457"/>
        <v>391.87223671608388</v>
      </c>
      <c r="X556" s="13">
        <f t="shared" si="458"/>
        <v>1.1619309306927181</v>
      </c>
      <c r="Y556" s="11">
        <f t="shared" si="459"/>
        <v>66.573738414400509</v>
      </c>
      <c r="Z556" s="13">
        <f t="shared" si="460"/>
        <v>3.3547696229223753E-2</v>
      </c>
      <c r="AA556" s="13">
        <f t="shared" si="461"/>
        <v>0.39734480243601983</v>
      </c>
      <c r="AB556" s="13">
        <f t="shared" si="462"/>
        <v>0.91705620449482217</v>
      </c>
      <c r="AC556" s="13">
        <f t="shared" si="463"/>
        <v>3.3541403885816307E-2</v>
      </c>
      <c r="AD556" s="13">
        <f t="shared" si="464"/>
        <v>0.8280609370825891</v>
      </c>
      <c r="AE556" s="13">
        <f t="shared" si="465"/>
        <v>0.39551509763216991</v>
      </c>
      <c r="AF556" s="13">
        <f t="shared" si="466"/>
        <v>0.91845947517841797</v>
      </c>
      <c r="AG556" s="11">
        <f t="shared" si="467"/>
        <v>23.298103251503502</v>
      </c>
      <c r="AH556" s="13">
        <f t="shared" si="468"/>
        <v>4.2910662000888466</v>
      </c>
      <c r="AI556" s="11">
        <f t="shared" si="469"/>
        <v>78.922926972320113</v>
      </c>
      <c r="AJ556" s="6">
        <f t="shared" si="470"/>
        <v>0.91808501504676232</v>
      </c>
      <c r="AK556" s="13">
        <f t="shared" si="471"/>
        <v>24.899666837030228</v>
      </c>
      <c r="AL556" s="6">
        <f t="shared" si="472"/>
        <v>0.83098963164213291</v>
      </c>
      <c r="AM556" s="6">
        <f t="shared" si="473"/>
        <v>24.068677205388095</v>
      </c>
      <c r="AN556" s="11">
        <f t="shared" si="474"/>
        <v>175.31136932005575</v>
      </c>
      <c r="AO556" s="6">
        <f t="shared" si="475"/>
        <v>173.50361922552216</v>
      </c>
      <c r="AP556" s="6">
        <f t="shared" si="476"/>
        <v>106.92006783770917</v>
      </c>
      <c r="AQ556" s="8">
        <f t="shared" si="477"/>
        <v>72.931874806608448</v>
      </c>
      <c r="AR556" s="109">
        <f t="shared" si="478"/>
        <v>0.98136962331460709</v>
      </c>
      <c r="AS556" s="109">
        <f t="shared" si="479"/>
        <v>-0.11052403382144435</v>
      </c>
      <c r="AT556" s="109">
        <f t="shared" si="480"/>
        <v>96.425702279296331</v>
      </c>
      <c r="AU556" s="10">
        <f t="shared" si="481"/>
        <v>398024.70617807884</v>
      </c>
      <c r="AV556" s="8">
        <f t="shared" si="482"/>
        <v>30.021513274918558</v>
      </c>
      <c r="AW556" s="12"/>
      <c r="AX556" s="110">
        <f t="shared" si="483"/>
        <v>276.39999999999998</v>
      </c>
      <c r="AY556" s="111">
        <f t="shared" si="484"/>
        <v>0</v>
      </c>
      <c r="AZ556" s="12"/>
      <c r="BA556" s="14">
        <f t="shared" si="491"/>
        <v>24.1</v>
      </c>
      <c r="BB556" s="112">
        <f t="shared" si="485"/>
        <v>0</v>
      </c>
      <c r="BC556" s="112">
        <f t="shared" si="486"/>
        <v>0</v>
      </c>
      <c r="BD556" s="12"/>
      <c r="BE556" s="111">
        <f t="shared" si="487"/>
        <v>0</v>
      </c>
      <c r="BF556" s="12"/>
    </row>
    <row r="557" spans="1:58">
      <c r="A557">
        <f t="shared" si="440"/>
        <v>9</v>
      </c>
      <c r="B557" s="106">
        <v>0.38472222222222202</v>
      </c>
      <c r="C557" s="6">
        <f t="shared" si="441"/>
        <v>9.233333333333329</v>
      </c>
      <c r="D557" s="7">
        <f t="shared" si="488"/>
        <v>16</v>
      </c>
      <c r="E557" s="7">
        <f t="shared" si="489"/>
        <v>9</v>
      </c>
      <c r="F557" s="7">
        <f t="shared" si="490"/>
        <v>2022</v>
      </c>
      <c r="G557" s="12"/>
      <c r="H557" s="101">
        <f t="shared" si="442"/>
        <v>23.922767926532142</v>
      </c>
      <c r="I557" s="102">
        <f t="shared" si="443"/>
        <v>23.960458140046516</v>
      </c>
      <c r="J557" s="101">
        <f t="shared" si="444"/>
        <v>64.668947209097311</v>
      </c>
      <c r="K557" s="101">
        <f t="shared" si="445"/>
        <v>276.61106112680955</v>
      </c>
      <c r="L557" s="11">
        <f t="shared" si="446"/>
        <v>2459838.8847222221</v>
      </c>
      <c r="M557" s="108">
        <f t="shared" si="447"/>
        <v>0.2270741881511871</v>
      </c>
      <c r="N557" s="11">
        <f t="shared" si="448"/>
        <v>143.53960443614051</v>
      </c>
      <c r="O557" s="5">
        <f t="shared" si="449"/>
        <v>0.17174789254755751</v>
      </c>
      <c r="P557" s="11">
        <f t="shared" si="450"/>
        <v>17110.604940739864</v>
      </c>
      <c r="Q557" s="6">
        <f t="shared" si="451"/>
        <v>2.3476138745106172</v>
      </c>
      <c r="R557" s="13">
        <f t="shared" si="452"/>
        <v>4.3979316805261268</v>
      </c>
      <c r="S557" s="13">
        <f t="shared" si="453"/>
        <v>4.3025453839973977</v>
      </c>
      <c r="T557" s="13">
        <f t="shared" si="454"/>
        <v>0.27884572697843196</v>
      </c>
      <c r="U557" s="13">
        <f t="shared" si="455"/>
        <v>0.36036315019716814</v>
      </c>
      <c r="V557" s="13">
        <f t="shared" si="456"/>
        <v>-8.3262450410163638</v>
      </c>
      <c r="W557" s="8">
        <f t="shared" si="457"/>
        <v>391.83323278619389</v>
      </c>
      <c r="X557" s="13">
        <f t="shared" si="458"/>
        <v>1.1620783886671828</v>
      </c>
      <c r="Y557" s="11">
        <f t="shared" si="459"/>
        <v>66.582187133992889</v>
      </c>
      <c r="Z557" s="13">
        <f t="shared" si="460"/>
        <v>3.355999573221248E-2</v>
      </c>
      <c r="AA557" s="13">
        <f t="shared" si="461"/>
        <v>0.39720940687805401</v>
      </c>
      <c r="AB557" s="13">
        <f t="shared" si="462"/>
        <v>0.91711440755288143</v>
      </c>
      <c r="AC557" s="13">
        <f t="shared" si="463"/>
        <v>3.355369646569175E-2</v>
      </c>
      <c r="AD557" s="13">
        <f t="shared" si="464"/>
        <v>0.82810944940761266</v>
      </c>
      <c r="AE557" s="13">
        <f t="shared" si="465"/>
        <v>0.3955495252043732</v>
      </c>
      <c r="AF557" s="13">
        <f t="shared" si="466"/>
        <v>0.91844464890955457</v>
      </c>
      <c r="AG557" s="11">
        <f t="shared" si="467"/>
        <v>23.300250946159998</v>
      </c>
      <c r="AH557" s="13">
        <f t="shared" si="468"/>
        <v>4.2916611589773117</v>
      </c>
      <c r="AI557" s="11">
        <f t="shared" si="469"/>
        <v>79.164687051480826</v>
      </c>
      <c r="AJ557" s="6">
        <f t="shared" si="470"/>
        <v>0.91807887364592433</v>
      </c>
      <c r="AK557" s="13">
        <f t="shared" si="471"/>
        <v>24.754725177651</v>
      </c>
      <c r="AL557" s="6">
        <f t="shared" si="472"/>
        <v>0.83195725111885988</v>
      </c>
      <c r="AM557" s="6">
        <f t="shared" si="473"/>
        <v>23.922767926532142</v>
      </c>
      <c r="AN557" s="11">
        <f t="shared" si="474"/>
        <v>175.31205379735002</v>
      </c>
      <c r="AO557" s="6">
        <f t="shared" si="475"/>
        <v>173.50429625525538</v>
      </c>
      <c r="AP557" s="6">
        <f t="shared" si="476"/>
        <v>106.91229373299571</v>
      </c>
      <c r="AQ557" s="8">
        <f t="shared" si="477"/>
        <v>72.939642802042329</v>
      </c>
      <c r="AR557" s="109">
        <f t="shared" si="478"/>
        <v>0.98217157596581584</v>
      </c>
      <c r="AS557" s="109">
        <f t="shared" si="479"/>
        <v>-0.11383328257993133</v>
      </c>
      <c r="AT557" s="109">
        <f t="shared" si="480"/>
        <v>96.611061126809574</v>
      </c>
      <c r="AU557" s="10">
        <f t="shared" si="481"/>
        <v>398027.42210539576</v>
      </c>
      <c r="AV557" s="8">
        <f t="shared" si="482"/>
        <v>30.021308434502856</v>
      </c>
      <c r="AW557" s="12"/>
      <c r="AX557" s="110">
        <f t="shared" si="483"/>
        <v>276.60000000000002</v>
      </c>
      <c r="AY557" s="111">
        <f t="shared" si="484"/>
        <v>0</v>
      </c>
      <c r="AZ557" s="12"/>
      <c r="BA557" s="14">
        <f t="shared" si="491"/>
        <v>24</v>
      </c>
      <c r="BB557" s="112">
        <f t="shared" si="485"/>
        <v>0</v>
      </c>
      <c r="BC557" s="112">
        <f t="shared" si="486"/>
        <v>0</v>
      </c>
      <c r="BD557" s="12"/>
      <c r="BE557" s="111">
        <f t="shared" si="487"/>
        <v>0</v>
      </c>
      <c r="BF557" s="12"/>
    </row>
    <row r="558" spans="1:58">
      <c r="A558">
        <f t="shared" si="440"/>
        <v>9</v>
      </c>
      <c r="B558" s="106">
        <v>0.38541666666666702</v>
      </c>
      <c r="C558" s="6">
        <f t="shared" si="441"/>
        <v>9.2500000000000089</v>
      </c>
      <c r="D558" s="7">
        <f t="shared" si="488"/>
        <v>16</v>
      </c>
      <c r="E558" s="7">
        <f t="shared" si="489"/>
        <v>9</v>
      </c>
      <c r="F558" s="7">
        <f t="shared" si="490"/>
        <v>2022</v>
      </c>
      <c r="G558" s="12"/>
      <c r="H558" s="101">
        <f t="shared" si="442"/>
        <v>23.776919407780792</v>
      </c>
      <c r="I558" s="102">
        <f t="shared" si="443"/>
        <v>23.81486387931573</v>
      </c>
      <c r="J558" s="101">
        <f t="shared" si="444"/>
        <v>64.662466609985529</v>
      </c>
      <c r="K558" s="101">
        <f t="shared" si="445"/>
        <v>276.79625068630259</v>
      </c>
      <c r="L558" s="11">
        <f t="shared" si="446"/>
        <v>2459838.8854166665</v>
      </c>
      <c r="M558" s="108">
        <f t="shared" si="447"/>
        <v>0.22707420716403864</v>
      </c>
      <c r="N558" s="11">
        <f t="shared" si="448"/>
        <v>143.79028889862821</v>
      </c>
      <c r="O558" s="5">
        <f t="shared" si="449"/>
        <v>0.17177330997748186</v>
      </c>
      <c r="P558" s="11">
        <f t="shared" si="450"/>
        <v>17108.078937353243</v>
      </c>
      <c r="Q558" s="6">
        <f t="shared" si="451"/>
        <v>2.3477722266841208</v>
      </c>
      <c r="R558" s="13">
        <f t="shared" si="452"/>
        <v>4.3979436263378027</v>
      </c>
      <c r="S558" s="13">
        <f t="shared" si="453"/>
        <v>4.3026931400373876</v>
      </c>
      <c r="T558" s="13">
        <f t="shared" si="454"/>
        <v>0.27900607121812743</v>
      </c>
      <c r="U558" s="13">
        <f t="shared" si="455"/>
        <v>0.36051178177798643</v>
      </c>
      <c r="V558" s="13">
        <f t="shared" si="456"/>
        <v>-8.3263802088566479</v>
      </c>
      <c r="W558" s="8">
        <f t="shared" si="457"/>
        <v>391.79422369382758</v>
      </c>
      <c r="X558" s="13">
        <f t="shared" si="458"/>
        <v>1.162225844679426</v>
      </c>
      <c r="Y558" s="11">
        <f t="shared" si="459"/>
        <v>66.590635741158252</v>
      </c>
      <c r="Z558" s="13">
        <f t="shared" si="460"/>
        <v>3.3572294336742727E-2</v>
      </c>
      <c r="AA558" s="13">
        <f t="shared" si="461"/>
        <v>0.39707400454649799</v>
      </c>
      <c r="AB558" s="13">
        <f t="shared" si="462"/>
        <v>0.91717258973075655</v>
      </c>
      <c r="AC558" s="13">
        <f t="shared" si="463"/>
        <v>3.3565988142539055E-2</v>
      </c>
      <c r="AD558" s="13">
        <f t="shared" si="464"/>
        <v>0.82815794293417677</v>
      </c>
      <c r="AE558" s="13">
        <f t="shared" si="465"/>
        <v>0.39558394364336957</v>
      </c>
      <c r="AF558" s="13">
        <f t="shared" si="466"/>
        <v>0.91842982504465709</v>
      </c>
      <c r="AG558" s="11">
        <f t="shared" si="467"/>
        <v>23.302398105717881</v>
      </c>
      <c r="AH558" s="13">
        <f t="shared" si="468"/>
        <v>4.2922561286611893</v>
      </c>
      <c r="AI558" s="11">
        <f t="shared" si="469"/>
        <v>79.40644696871037</v>
      </c>
      <c r="AJ558" s="6">
        <f t="shared" si="470"/>
        <v>0.9180727334798231</v>
      </c>
      <c r="AK558" s="13">
        <f t="shared" si="471"/>
        <v>24.60983857569282</v>
      </c>
      <c r="AL558" s="6">
        <f t="shared" si="472"/>
        <v>0.8329191679120278</v>
      </c>
      <c r="AM558" s="6">
        <f t="shared" si="473"/>
        <v>23.776919407780792</v>
      </c>
      <c r="AN558" s="11">
        <f t="shared" si="474"/>
        <v>175.31273827464611</v>
      </c>
      <c r="AO558" s="6">
        <f t="shared" si="475"/>
        <v>173.50497328524315</v>
      </c>
      <c r="AP558" s="6">
        <f t="shared" si="476"/>
        <v>106.90451974539782</v>
      </c>
      <c r="AQ558" s="8">
        <f t="shared" si="477"/>
        <v>72.947410683179626</v>
      </c>
      <c r="AR558" s="109">
        <f t="shared" si="478"/>
        <v>0.98295604128586112</v>
      </c>
      <c r="AS558" s="109">
        <f t="shared" si="479"/>
        <v>-0.11714517501817298</v>
      </c>
      <c r="AT558" s="109">
        <f t="shared" si="480"/>
        <v>96.796250686302599</v>
      </c>
      <c r="AU558" s="10">
        <f t="shared" si="481"/>
        <v>398030.1375507855</v>
      </c>
      <c r="AV558" s="8">
        <f t="shared" si="482"/>
        <v>30.021103633229487</v>
      </c>
      <c r="AW558" s="12"/>
      <c r="AX558" s="110">
        <f t="shared" si="483"/>
        <v>276.8</v>
      </c>
      <c r="AY558" s="111">
        <f t="shared" si="484"/>
        <v>0</v>
      </c>
      <c r="AZ558" s="12"/>
      <c r="BA558" s="14">
        <f t="shared" si="491"/>
        <v>23.8</v>
      </c>
      <c r="BB558" s="112">
        <f t="shared" si="485"/>
        <v>0</v>
      </c>
      <c r="BC558" s="112">
        <f t="shared" si="486"/>
        <v>0</v>
      </c>
      <c r="BD558" s="12"/>
      <c r="BE558" s="111">
        <f t="shared" si="487"/>
        <v>0</v>
      </c>
      <c r="BF558" s="12"/>
    </row>
    <row r="559" spans="1:58">
      <c r="A559">
        <f t="shared" si="440"/>
        <v>9</v>
      </c>
      <c r="B559" s="106">
        <v>0.38611111111111102</v>
      </c>
      <c r="C559" s="6">
        <f t="shared" si="441"/>
        <v>9.2666666666666639</v>
      </c>
      <c r="D559" s="7">
        <f t="shared" si="488"/>
        <v>16</v>
      </c>
      <c r="E559" s="7">
        <f t="shared" si="489"/>
        <v>9</v>
      </c>
      <c r="F559" s="7">
        <f t="shared" si="490"/>
        <v>2022</v>
      </c>
      <c r="G559" s="12"/>
      <c r="H559" s="101">
        <f t="shared" si="442"/>
        <v>23.63113315133651</v>
      </c>
      <c r="I559" s="102">
        <f t="shared" si="443"/>
        <v>23.66933460776248</v>
      </c>
      <c r="J559" s="101">
        <f t="shared" si="444"/>
        <v>64.655985836691514</v>
      </c>
      <c r="K559" s="101">
        <f t="shared" si="445"/>
        <v>276.98127399674718</v>
      </c>
      <c r="L559" s="11">
        <f t="shared" si="446"/>
        <v>2459838.8861111109</v>
      </c>
      <c r="M559" s="108">
        <f t="shared" si="447"/>
        <v>0.22707422617689019</v>
      </c>
      <c r="N559" s="11">
        <f t="shared" si="448"/>
        <v>144.04097336065024</v>
      </c>
      <c r="O559" s="5">
        <f t="shared" si="449"/>
        <v>0.1717987274074062</v>
      </c>
      <c r="P559" s="11">
        <f t="shared" si="450"/>
        <v>17105.552529394041</v>
      </c>
      <c r="Q559" s="6">
        <f t="shared" si="451"/>
        <v>2.3479305788579814</v>
      </c>
      <c r="R559" s="13">
        <f t="shared" si="452"/>
        <v>4.3979555721495007</v>
      </c>
      <c r="S559" s="13">
        <f t="shared" si="453"/>
        <v>4.3028408960770195</v>
      </c>
      <c r="T559" s="13">
        <f t="shared" si="454"/>
        <v>0.27916641545818011</v>
      </c>
      <c r="U559" s="13">
        <f t="shared" si="455"/>
        <v>0.36066041128932674</v>
      </c>
      <c r="V559" s="13">
        <f t="shared" si="456"/>
        <v>-8.3265153766958591</v>
      </c>
      <c r="W559" s="8">
        <f t="shared" si="457"/>
        <v>391.75520944050214</v>
      </c>
      <c r="X559" s="13">
        <f t="shared" si="458"/>
        <v>1.1623732987302462</v>
      </c>
      <c r="Y559" s="11">
        <f t="shared" si="459"/>
        <v>66.599084235942357</v>
      </c>
      <c r="Z559" s="13">
        <f t="shared" si="460"/>
        <v>3.3584592042697876E-2</v>
      </c>
      <c r="AA559" s="13">
        <f t="shared" si="461"/>
        <v>0.39693859544397708</v>
      </c>
      <c r="AB559" s="13">
        <f t="shared" si="462"/>
        <v>0.91723075102832541</v>
      </c>
      <c r="AC559" s="13">
        <f t="shared" si="463"/>
        <v>3.357827891624094E-2</v>
      </c>
      <c r="AD559" s="13">
        <f t="shared" si="464"/>
        <v>0.82820641766221603</v>
      </c>
      <c r="AE559" s="13">
        <f t="shared" si="465"/>
        <v>0.39561835294900294</v>
      </c>
      <c r="AF559" s="13">
        <f t="shared" si="466"/>
        <v>0.918415003584936</v>
      </c>
      <c r="AG559" s="11">
        <f t="shared" si="467"/>
        <v>23.304544730144517</v>
      </c>
      <c r="AH559" s="13">
        <f t="shared" si="468"/>
        <v>4.2928511091408001</v>
      </c>
      <c r="AI559" s="11">
        <f t="shared" si="469"/>
        <v>79.648206723538237</v>
      </c>
      <c r="AJ559" s="6">
        <f t="shared" si="470"/>
        <v>0.91806659454855466</v>
      </c>
      <c r="AK559" s="13">
        <f t="shared" si="471"/>
        <v>24.465008523471969</v>
      </c>
      <c r="AL559" s="6">
        <f t="shared" si="472"/>
        <v>0.83387537213545782</v>
      </c>
      <c r="AM559" s="6">
        <f t="shared" si="473"/>
        <v>23.63113315133651</v>
      </c>
      <c r="AN559" s="11">
        <f t="shared" si="474"/>
        <v>175.31342275194038</v>
      </c>
      <c r="AO559" s="6">
        <f t="shared" si="475"/>
        <v>173.50565031548186</v>
      </c>
      <c r="AP559" s="6">
        <f t="shared" si="476"/>
        <v>106.8967458748691</v>
      </c>
      <c r="AQ559" s="8">
        <f t="shared" si="477"/>
        <v>72.955178450066683</v>
      </c>
      <c r="AR559" s="109">
        <f t="shared" si="478"/>
        <v>0.9837230053416347</v>
      </c>
      <c r="AS559" s="109">
        <f t="shared" si="479"/>
        <v>-0.12045965264053823</v>
      </c>
      <c r="AT559" s="109">
        <f t="shared" si="480"/>
        <v>96.981273996747206</v>
      </c>
      <c r="AU559" s="10">
        <f t="shared" si="481"/>
        <v>398032.85251417581</v>
      </c>
      <c r="AV559" s="8">
        <f t="shared" si="482"/>
        <v>30.020898871102354</v>
      </c>
      <c r="AW559" s="12"/>
      <c r="AX559" s="110">
        <f t="shared" si="483"/>
        <v>277</v>
      </c>
      <c r="AY559" s="111">
        <f t="shared" si="484"/>
        <v>0</v>
      </c>
      <c r="AZ559" s="12"/>
      <c r="BA559" s="14">
        <f t="shared" si="491"/>
        <v>23.7</v>
      </c>
      <c r="BB559" s="112">
        <f t="shared" si="485"/>
        <v>0</v>
      </c>
      <c r="BC559" s="112">
        <f t="shared" si="486"/>
        <v>0</v>
      </c>
      <c r="BD559" s="12"/>
      <c r="BE559" s="111">
        <f t="shared" si="487"/>
        <v>0</v>
      </c>
      <c r="BF559" s="12"/>
    </row>
    <row r="560" spans="1:58">
      <c r="A560">
        <f t="shared" si="440"/>
        <v>9</v>
      </c>
      <c r="B560" s="106">
        <v>0.38680555555555601</v>
      </c>
      <c r="C560" s="6">
        <f t="shared" si="441"/>
        <v>9.2833333333333439</v>
      </c>
      <c r="D560" s="7">
        <f t="shared" si="488"/>
        <v>16</v>
      </c>
      <c r="E560" s="7">
        <f t="shared" si="489"/>
        <v>9</v>
      </c>
      <c r="F560" s="7">
        <f t="shared" si="490"/>
        <v>2022</v>
      </c>
      <c r="G560" s="12"/>
      <c r="H560" s="101">
        <f t="shared" si="442"/>
        <v>23.485410556698199</v>
      </c>
      <c r="I560" s="102">
        <f t="shared" si="443"/>
        <v>23.5238717691978</v>
      </c>
      <c r="J560" s="101">
        <f t="shared" si="444"/>
        <v>64.649504884976196</v>
      </c>
      <c r="K560" s="101">
        <f t="shared" si="445"/>
        <v>277.16613420395936</v>
      </c>
      <c r="L560" s="11">
        <f t="shared" si="446"/>
        <v>2459838.8868055558</v>
      </c>
      <c r="M560" s="108">
        <f t="shared" si="447"/>
        <v>0.2270742451897545</v>
      </c>
      <c r="N560" s="11">
        <f t="shared" si="448"/>
        <v>144.29165799124166</v>
      </c>
      <c r="O560" s="5">
        <f t="shared" si="449"/>
        <v>0.17182414485438358</v>
      </c>
      <c r="P560" s="11">
        <f t="shared" si="450"/>
        <v>17103.025715288644</v>
      </c>
      <c r="Q560" s="6">
        <f t="shared" si="451"/>
        <v>2.3480889311379181</v>
      </c>
      <c r="R560" s="13">
        <f t="shared" si="452"/>
        <v>4.3979675179692128</v>
      </c>
      <c r="S560" s="13">
        <f t="shared" si="453"/>
        <v>4.3029886522159417</v>
      </c>
      <c r="T560" s="13">
        <f t="shared" si="454"/>
        <v>0.27932675980573718</v>
      </c>
      <c r="U560" s="13">
        <f t="shared" si="455"/>
        <v>0.36080903883100779</v>
      </c>
      <c r="V560" s="13">
        <f t="shared" si="456"/>
        <v>-8.3266505446261458</v>
      </c>
      <c r="W560" s="8">
        <f t="shared" si="457"/>
        <v>391.71619000048941</v>
      </c>
      <c r="X560" s="13">
        <f t="shared" si="458"/>
        <v>1.1625207509191611</v>
      </c>
      <c r="Y560" s="11">
        <f t="shared" si="459"/>
        <v>66.607532624047153</v>
      </c>
      <c r="Z560" s="13">
        <f t="shared" si="460"/>
        <v>3.3596888858091978E-2</v>
      </c>
      <c r="AA560" s="13">
        <f t="shared" si="461"/>
        <v>0.39680317948245364</v>
      </c>
      <c r="AB560" s="13">
        <f t="shared" si="462"/>
        <v>0.91728889148438786</v>
      </c>
      <c r="AC560" s="13">
        <f t="shared" si="463"/>
        <v>3.3590568794806173E-2</v>
      </c>
      <c r="AD560" s="13">
        <f t="shared" si="464"/>
        <v>0.82825487362414407</v>
      </c>
      <c r="AE560" s="13">
        <f t="shared" si="465"/>
        <v>0.39565275314405307</v>
      </c>
      <c r="AF560" s="13">
        <f t="shared" si="466"/>
        <v>0.9184001845217209</v>
      </c>
      <c r="AG560" s="11">
        <f t="shared" si="467"/>
        <v>23.306690820838156</v>
      </c>
      <c r="AH560" s="13">
        <f t="shared" si="468"/>
        <v>4.2934461008148936</v>
      </c>
      <c r="AI560" s="11">
        <f t="shared" si="469"/>
        <v>79.889966479018256</v>
      </c>
      <c r="AJ560" s="6">
        <f t="shared" si="470"/>
        <v>0.91806045684812687</v>
      </c>
      <c r="AK560" s="13">
        <f t="shared" si="471"/>
        <v>24.32023641153334</v>
      </c>
      <c r="AL560" s="6">
        <f t="shared" si="472"/>
        <v>0.8348258548351406</v>
      </c>
      <c r="AM560" s="6">
        <f t="shared" si="473"/>
        <v>23.485410556698199</v>
      </c>
      <c r="AN560" s="11">
        <f t="shared" si="474"/>
        <v>175.31410722969667</v>
      </c>
      <c r="AO560" s="6">
        <f t="shared" si="475"/>
        <v>173.50632734643034</v>
      </c>
      <c r="AP560" s="6">
        <f t="shared" si="476"/>
        <v>106.88897211616789</v>
      </c>
      <c r="AQ560" s="8">
        <f t="shared" si="477"/>
        <v>72.962946107941036</v>
      </c>
      <c r="AR560" s="109">
        <f t="shared" si="478"/>
        <v>0.98447245501280223</v>
      </c>
      <c r="AS560" s="109">
        <f t="shared" si="479"/>
        <v>-0.12377665914961994</v>
      </c>
      <c r="AT560" s="109">
        <f t="shared" si="480"/>
        <v>97.166134203959388</v>
      </c>
      <c r="AU560" s="10">
        <f t="shared" si="481"/>
        <v>398035.56699730293</v>
      </c>
      <c r="AV560" s="8">
        <f t="shared" si="482"/>
        <v>30.02069414798898</v>
      </c>
      <c r="AW560" s="12"/>
      <c r="AX560" s="110">
        <f t="shared" si="483"/>
        <v>277.2</v>
      </c>
      <c r="AY560" s="111">
        <f t="shared" si="484"/>
        <v>0</v>
      </c>
      <c r="AZ560" s="12"/>
      <c r="BA560" s="14">
        <f t="shared" si="491"/>
        <v>23.5</v>
      </c>
      <c r="BB560" s="112">
        <f t="shared" si="485"/>
        <v>0</v>
      </c>
      <c r="BC560" s="112">
        <f t="shared" si="486"/>
        <v>0</v>
      </c>
      <c r="BD560" s="12"/>
      <c r="BE560" s="111">
        <f t="shared" si="487"/>
        <v>0</v>
      </c>
      <c r="BF560" s="12"/>
    </row>
    <row r="561" spans="1:58">
      <c r="A561">
        <f t="shared" si="440"/>
        <v>9</v>
      </c>
      <c r="B561" s="106">
        <v>0.38750000000000001</v>
      </c>
      <c r="C561" s="6">
        <f t="shared" si="441"/>
        <v>9.3000000000000007</v>
      </c>
      <c r="D561" s="7">
        <f t="shared" si="488"/>
        <v>16</v>
      </c>
      <c r="E561" s="7">
        <f t="shared" si="489"/>
        <v>9</v>
      </c>
      <c r="F561" s="7">
        <f t="shared" si="490"/>
        <v>2022</v>
      </c>
      <c r="G561" s="12"/>
      <c r="H561" s="101">
        <f t="shared" si="442"/>
        <v>23.339753313299671</v>
      </c>
      <c r="I561" s="102">
        <f t="shared" si="443"/>
        <v>23.378477097788835</v>
      </c>
      <c r="J561" s="101">
        <f t="shared" si="444"/>
        <v>64.643023763624242</v>
      </c>
      <c r="K561" s="101">
        <f t="shared" si="445"/>
        <v>277.35083406288658</v>
      </c>
      <c r="L561" s="11">
        <f t="shared" si="446"/>
        <v>2459838.8875000002</v>
      </c>
      <c r="M561" s="108">
        <f t="shared" si="447"/>
        <v>0.22707426420260607</v>
      </c>
      <c r="N561" s="11">
        <f t="shared" si="448"/>
        <v>144.54234245372936</v>
      </c>
      <c r="O561" s="5">
        <f t="shared" si="449"/>
        <v>0.17184956228436477</v>
      </c>
      <c r="P561" s="11">
        <f t="shared" si="450"/>
        <v>17100.49849852913</v>
      </c>
      <c r="Q561" s="6">
        <f t="shared" si="451"/>
        <v>2.3482472833117791</v>
      </c>
      <c r="R561" s="13">
        <f t="shared" si="452"/>
        <v>4.3979794637809109</v>
      </c>
      <c r="S561" s="13">
        <f t="shared" si="453"/>
        <v>4.3031364082559307</v>
      </c>
      <c r="T561" s="13">
        <f t="shared" si="454"/>
        <v>0.2794871040457898</v>
      </c>
      <c r="U561" s="13">
        <f t="shared" si="455"/>
        <v>0.36095766420417946</v>
      </c>
      <c r="V561" s="13">
        <f t="shared" si="456"/>
        <v>-8.3267857124660711</v>
      </c>
      <c r="W561" s="8">
        <f t="shared" si="457"/>
        <v>391.6771654271073</v>
      </c>
      <c r="X561" s="13">
        <f t="shared" si="458"/>
        <v>1.1626682010491638</v>
      </c>
      <c r="Y561" s="11">
        <f t="shared" si="459"/>
        <v>66.615980894184958</v>
      </c>
      <c r="Z561" s="13">
        <f t="shared" si="460"/>
        <v>3.3609184766231828E-2</v>
      </c>
      <c r="AA561" s="13">
        <f t="shared" si="461"/>
        <v>0.3966677568462123</v>
      </c>
      <c r="AB561" s="13">
        <f t="shared" si="462"/>
        <v>0.91734701102083027</v>
      </c>
      <c r="AC561" s="13">
        <f t="shared" si="463"/>
        <v>3.3602857761550226E-2</v>
      </c>
      <c r="AD561" s="13">
        <f t="shared" si="464"/>
        <v>0.82830331075492725</v>
      </c>
      <c r="AE561" s="13">
        <f t="shared" si="465"/>
        <v>0.39568714418214385</v>
      </c>
      <c r="AF561" s="13">
        <f t="shared" si="466"/>
        <v>0.91838536787613256</v>
      </c>
      <c r="AG561" s="11">
        <f t="shared" si="467"/>
        <v>23.308836374882691</v>
      </c>
      <c r="AH561" s="13">
        <f t="shared" si="468"/>
        <v>4.2940411028856724</v>
      </c>
      <c r="AI561" s="11">
        <f t="shared" si="469"/>
        <v>80.131725910444274</v>
      </c>
      <c r="AJ561" s="6">
        <f t="shared" si="470"/>
        <v>0.91805432038687917</v>
      </c>
      <c r="AK561" s="13">
        <f t="shared" si="471"/>
        <v>24.175523918730885</v>
      </c>
      <c r="AL561" s="6">
        <f t="shared" si="472"/>
        <v>0.8357706054312144</v>
      </c>
      <c r="AM561" s="6">
        <f t="shared" si="473"/>
        <v>23.339753313299671</v>
      </c>
      <c r="AN561" s="11">
        <f t="shared" si="474"/>
        <v>175.31479170699095</v>
      </c>
      <c r="AO561" s="6">
        <f t="shared" si="475"/>
        <v>173.50700437717458</v>
      </c>
      <c r="AP561" s="6">
        <f t="shared" si="476"/>
        <v>106.88119847967405</v>
      </c>
      <c r="AQ561" s="8">
        <f t="shared" si="477"/>
        <v>72.97071364643098</v>
      </c>
      <c r="AR561" s="109">
        <f t="shared" si="478"/>
        <v>0.98520437598461741</v>
      </c>
      <c r="AS561" s="109">
        <f t="shared" si="479"/>
        <v>-0.12709613151026602</v>
      </c>
      <c r="AT561" s="109">
        <f t="shared" si="480"/>
        <v>97.350834062886577</v>
      </c>
      <c r="AU561" s="10">
        <f t="shared" si="481"/>
        <v>398038.28099644877</v>
      </c>
      <c r="AV561" s="8">
        <f t="shared" si="482"/>
        <v>30.020489464168218</v>
      </c>
      <c r="AW561" s="12"/>
      <c r="AX561" s="110">
        <f t="shared" si="483"/>
        <v>277.39999999999998</v>
      </c>
      <c r="AY561" s="111">
        <f t="shared" si="484"/>
        <v>0</v>
      </c>
      <c r="AZ561" s="12"/>
      <c r="BA561" s="14">
        <f t="shared" si="491"/>
        <v>23.4</v>
      </c>
      <c r="BB561" s="112">
        <f t="shared" si="485"/>
        <v>0</v>
      </c>
      <c r="BC561" s="112">
        <f t="shared" si="486"/>
        <v>0</v>
      </c>
      <c r="BD561" s="12"/>
      <c r="BE561" s="111">
        <f t="shared" si="487"/>
        <v>0</v>
      </c>
      <c r="BF561" s="12"/>
    </row>
    <row r="562" spans="1:58">
      <c r="A562">
        <f t="shared" si="440"/>
        <v>9</v>
      </c>
      <c r="B562" s="106">
        <v>0.38819444444444401</v>
      </c>
      <c r="C562" s="6">
        <f t="shared" si="441"/>
        <v>9.3166666666666558</v>
      </c>
      <c r="D562" s="7">
        <f t="shared" si="488"/>
        <v>16</v>
      </c>
      <c r="E562" s="7">
        <f t="shared" si="489"/>
        <v>9</v>
      </c>
      <c r="F562" s="7">
        <f t="shared" si="490"/>
        <v>2022</v>
      </c>
      <c r="G562" s="12"/>
      <c r="H562" s="101">
        <f t="shared" si="442"/>
        <v>23.194162813102068</v>
      </c>
      <c r="I562" s="102">
        <f t="shared" si="443"/>
        <v>23.233152031723318</v>
      </c>
      <c r="J562" s="101">
        <f t="shared" si="444"/>
        <v>64.636542468431657</v>
      </c>
      <c r="K562" s="101">
        <f t="shared" si="445"/>
        <v>277.53537668298566</v>
      </c>
      <c r="L562" s="11">
        <f t="shared" si="446"/>
        <v>2459838.8881944446</v>
      </c>
      <c r="M562" s="108">
        <f t="shared" si="447"/>
        <v>0.22707428321545761</v>
      </c>
      <c r="N562" s="11">
        <f t="shared" si="448"/>
        <v>144.79302691621706</v>
      </c>
      <c r="O562" s="5">
        <f t="shared" si="449"/>
        <v>0.17187497971428911</v>
      </c>
      <c r="P562" s="11">
        <f t="shared" si="450"/>
        <v>17097.970877538351</v>
      </c>
      <c r="Q562" s="6">
        <f t="shared" si="451"/>
        <v>2.3484056354852827</v>
      </c>
      <c r="R562" s="13">
        <f t="shared" si="452"/>
        <v>4.3979914095926089</v>
      </c>
      <c r="S562" s="13">
        <f t="shared" si="453"/>
        <v>4.3032841642959196</v>
      </c>
      <c r="T562" s="13">
        <f t="shared" si="454"/>
        <v>0.27964744828548532</v>
      </c>
      <c r="U562" s="13">
        <f t="shared" si="455"/>
        <v>0.3611062875086436</v>
      </c>
      <c r="V562" s="13">
        <f t="shared" si="456"/>
        <v>-8.3269208803063535</v>
      </c>
      <c r="W562" s="8">
        <f t="shared" si="457"/>
        <v>391.63813569508568</v>
      </c>
      <c r="X562" s="13">
        <f t="shared" si="458"/>
        <v>1.1628156492190409</v>
      </c>
      <c r="Y562" s="11">
        <f t="shared" si="459"/>
        <v>66.624429052015842</v>
      </c>
      <c r="Z562" s="13">
        <f t="shared" si="460"/>
        <v>3.3621479775132836E-2</v>
      </c>
      <c r="AA562" s="13">
        <f t="shared" si="461"/>
        <v>0.39653232744789169</v>
      </c>
      <c r="AB562" s="13">
        <f t="shared" si="462"/>
        <v>0.91740510967617617</v>
      </c>
      <c r="AC562" s="13">
        <f t="shared" si="463"/>
        <v>3.3615145824483245E-2</v>
      </c>
      <c r="AD562" s="13">
        <f t="shared" si="464"/>
        <v>0.82835172908672527</v>
      </c>
      <c r="AE562" s="13">
        <f t="shared" si="465"/>
        <v>0.39572152608594668</v>
      </c>
      <c r="AF562" s="13">
        <f t="shared" si="466"/>
        <v>0.91837055363954767</v>
      </c>
      <c r="AG562" s="11">
        <f t="shared" si="467"/>
        <v>23.310981393669589</v>
      </c>
      <c r="AH562" s="13">
        <f t="shared" si="468"/>
        <v>4.2946361157488733</v>
      </c>
      <c r="AI562" s="11">
        <f t="shared" si="469"/>
        <v>80.373485179983959</v>
      </c>
      <c r="AJ562" s="6">
        <f t="shared" si="470"/>
        <v>0.91804818516082509</v>
      </c>
      <c r="AK562" s="13">
        <f t="shared" si="471"/>
        <v>24.030872428651151</v>
      </c>
      <c r="AL562" s="6">
        <f t="shared" si="472"/>
        <v>0.83670961554908119</v>
      </c>
      <c r="AM562" s="6">
        <f t="shared" si="473"/>
        <v>23.194162813102068</v>
      </c>
      <c r="AN562" s="11">
        <f t="shared" si="474"/>
        <v>175.31547618428704</v>
      </c>
      <c r="AO562" s="6">
        <f t="shared" si="475"/>
        <v>173.50768140817334</v>
      </c>
      <c r="AP562" s="6">
        <f t="shared" si="476"/>
        <v>106.87342496018773</v>
      </c>
      <c r="AQ562" s="8">
        <f t="shared" si="477"/>
        <v>72.978481070732258</v>
      </c>
      <c r="AR562" s="109">
        <f t="shared" si="478"/>
        <v>0.98591875576967369</v>
      </c>
      <c r="AS562" s="109">
        <f t="shared" si="479"/>
        <v>-0.13041801332251055</v>
      </c>
      <c r="AT562" s="109">
        <f t="shared" si="480"/>
        <v>97.535376682985671</v>
      </c>
      <c r="AU562" s="10">
        <f t="shared" si="481"/>
        <v>398040.99451334687</v>
      </c>
      <c r="AV562" s="8">
        <f t="shared" si="482"/>
        <v>30.020284819507786</v>
      </c>
      <c r="AW562" s="12"/>
      <c r="AX562" s="110">
        <f t="shared" si="483"/>
        <v>277.5</v>
      </c>
      <c r="AY562" s="111">
        <f t="shared" si="484"/>
        <v>0</v>
      </c>
      <c r="AZ562" s="12"/>
      <c r="BA562" s="14">
        <f t="shared" si="491"/>
        <v>23.2</v>
      </c>
      <c r="BB562" s="112">
        <f t="shared" si="485"/>
        <v>0</v>
      </c>
      <c r="BC562" s="112">
        <f t="shared" si="486"/>
        <v>0</v>
      </c>
      <c r="BD562" s="12"/>
      <c r="BE562" s="111">
        <f t="shared" si="487"/>
        <v>0</v>
      </c>
      <c r="BF562" s="12"/>
    </row>
    <row r="563" spans="1:58">
      <c r="A563">
        <f t="shared" si="440"/>
        <v>9</v>
      </c>
      <c r="B563" s="106">
        <v>0.38888888888888901</v>
      </c>
      <c r="C563" s="6">
        <f t="shared" si="441"/>
        <v>9.3333333333333357</v>
      </c>
      <c r="D563" s="7">
        <f t="shared" si="488"/>
        <v>16</v>
      </c>
      <c r="E563" s="7">
        <f t="shared" si="489"/>
        <v>9</v>
      </c>
      <c r="F563" s="7">
        <f t="shared" si="490"/>
        <v>2022</v>
      </c>
      <c r="G563" s="12"/>
      <c r="H563" s="101">
        <f t="shared" si="442"/>
        <v>23.048640541962051</v>
      </c>
      <c r="I563" s="102">
        <f t="shared" si="443"/>
        <v>23.087898103907929</v>
      </c>
      <c r="J563" s="101">
        <f t="shared" si="444"/>
        <v>64.630060999490752</v>
      </c>
      <c r="K563" s="101">
        <f t="shared" si="445"/>
        <v>277.71976503199784</v>
      </c>
      <c r="L563" s="11">
        <f t="shared" si="446"/>
        <v>2459838.888888889</v>
      </c>
      <c r="M563" s="108">
        <f t="shared" si="447"/>
        <v>0.22707430222830916</v>
      </c>
      <c r="N563" s="11">
        <f t="shared" si="448"/>
        <v>145.04371137870476</v>
      </c>
      <c r="O563" s="5">
        <f t="shared" si="449"/>
        <v>0.17190039714421346</v>
      </c>
      <c r="P563" s="11">
        <f t="shared" si="450"/>
        <v>17095.442852407545</v>
      </c>
      <c r="Q563" s="6">
        <f t="shared" si="451"/>
        <v>2.3485639876591433</v>
      </c>
      <c r="R563" s="13">
        <f t="shared" si="452"/>
        <v>4.3980033554042848</v>
      </c>
      <c r="S563" s="13">
        <f t="shared" si="453"/>
        <v>4.3034319203355524</v>
      </c>
      <c r="T563" s="13">
        <f t="shared" si="454"/>
        <v>0.27980779252553795</v>
      </c>
      <c r="U563" s="13">
        <f t="shared" si="455"/>
        <v>0.36125490874550326</v>
      </c>
      <c r="V563" s="13">
        <f t="shared" si="456"/>
        <v>-8.3270560481455664</v>
      </c>
      <c r="W563" s="8">
        <f t="shared" si="457"/>
        <v>391.59910080582745</v>
      </c>
      <c r="X563" s="13">
        <f t="shared" si="458"/>
        <v>1.1629630954295918</v>
      </c>
      <c r="Y563" s="11">
        <f t="shared" si="459"/>
        <v>66.632877097585606</v>
      </c>
      <c r="Z563" s="13">
        <f t="shared" si="460"/>
        <v>3.3633773884647909E-2</v>
      </c>
      <c r="AA563" s="13">
        <f t="shared" si="461"/>
        <v>0.39639689129011568</v>
      </c>
      <c r="AB563" s="13">
        <f t="shared" si="462"/>
        <v>0.91746318745030597</v>
      </c>
      <c r="AC563" s="13">
        <f t="shared" si="463"/>
        <v>3.3627432983457481E-2</v>
      </c>
      <c r="AD563" s="13">
        <f t="shared" si="464"/>
        <v>0.82840012861948731</v>
      </c>
      <c r="AE563" s="13">
        <f t="shared" si="465"/>
        <v>0.39575589885527812</v>
      </c>
      <c r="AF563" s="13">
        <f t="shared" si="466"/>
        <v>0.91835574181318802</v>
      </c>
      <c r="AG563" s="11">
        <f t="shared" si="467"/>
        <v>23.313125877164506</v>
      </c>
      <c r="AH563" s="13">
        <f t="shared" si="468"/>
        <v>4.2952311394048399</v>
      </c>
      <c r="AI563" s="11">
        <f t="shared" si="469"/>
        <v>80.615244287632152</v>
      </c>
      <c r="AJ563" s="6">
        <f t="shared" si="470"/>
        <v>0.91804205117006066</v>
      </c>
      <c r="AK563" s="13">
        <f t="shared" si="471"/>
        <v>23.886283418424707</v>
      </c>
      <c r="AL563" s="6">
        <f t="shared" si="472"/>
        <v>0.83764287646265434</v>
      </c>
      <c r="AM563" s="6">
        <f t="shared" si="473"/>
        <v>23.048640541962051</v>
      </c>
      <c r="AN563" s="11">
        <f t="shared" si="474"/>
        <v>175.31616066158131</v>
      </c>
      <c r="AO563" s="6">
        <f t="shared" si="475"/>
        <v>173.50835843942309</v>
      </c>
      <c r="AP563" s="6">
        <f t="shared" si="476"/>
        <v>106.86565155766256</v>
      </c>
      <c r="AQ563" s="8">
        <f t="shared" si="477"/>
        <v>72.986248380891197</v>
      </c>
      <c r="AR563" s="109">
        <f t="shared" si="478"/>
        <v>0.98661558168430685</v>
      </c>
      <c r="AS563" s="109">
        <f t="shared" si="479"/>
        <v>-0.13374224591954526</v>
      </c>
      <c r="AT563" s="109">
        <f t="shared" si="480"/>
        <v>97.719765031997838</v>
      </c>
      <c r="AU563" s="10">
        <f t="shared" si="481"/>
        <v>398043.70754792506</v>
      </c>
      <c r="AV563" s="8">
        <f t="shared" si="482"/>
        <v>30.020080214011593</v>
      </c>
      <c r="AW563" s="12"/>
      <c r="AX563" s="110">
        <f t="shared" si="483"/>
        <v>277.7</v>
      </c>
      <c r="AY563" s="111">
        <f t="shared" si="484"/>
        <v>0</v>
      </c>
      <c r="AZ563" s="12"/>
      <c r="BA563" s="14">
        <f t="shared" si="491"/>
        <v>23.1</v>
      </c>
      <c r="BB563" s="112">
        <f t="shared" si="485"/>
        <v>0</v>
      </c>
      <c r="BC563" s="112">
        <f t="shared" si="486"/>
        <v>0</v>
      </c>
      <c r="BD563" s="12"/>
      <c r="BE563" s="111">
        <f t="shared" si="487"/>
        <v>0</v>
      </c>
      <c r="BF563" s="12"/>
    </row>
    <row r="564" spans="1:58">
      <c r="A564">
        <f t="shared" si="440"/>
        <v>9</v>
      </c>
      <c r="B564" s="106">
        <v>0.389583333333333</v>
      </c>
      <c r="C564" s="6">
        <f t="shared" si="441"/>
        <v>9.3499999999999925</v>
      </c>
      <c r="D564" s="7">
        <f t="shared" si="488"/>
        <v>16</v>
      </c>
      <c r="E564" s="7">
        <f t="shared" si="489"/>
        <v>9</v>
      </c>
      <c r="F564" s="7">
        <f t="shared" si="490"/>
        <v>2022</v>
      </c>
      <c r="G564" s="12"/>
      <c r="H564" s="101">
        <f t="shared" si="442"/>
        <v>22.903187982218629</v>
      </c>
      <c r="I564" s="102">
        <f t="shared" si="443"/>
        <v>22.94271684475444</v>
      </c>
      <c r="J564" s="101">
        <f t="shared" si="444"/>
        <v>64.623579356893273</v>
      </c>
      <c r="K564" s="101">
        <f t="shared" si="445"/>
        <v>277.90400205978625</v>
      </c>
      <c r="L564" s="11">
        <f t="shared" si="446"/>
        <v>2459838.8895833334</v>
      </c>
      <c r="M564" s="108">
        <f t="shared" si="447"/>
        <v>0.22707432124116073</v>
      </c>
      <c r="N564" s="11">
        <f t="shared" si="448"/>
        <v>145.29439584072679</v>
      </c>
      <c r="O564" s="5">
        <f t="shared" si="449"/>
        <v>0.17192581457419465</v>
      </c>
      <c r="P564" s="11">
        <f t="shared" si="450"/>
        <v>17092.914423256159</v>
      </c>
      <c r="Q564" s="6">
        <f t="shared" si="451"/>
        <v>2.3487223398330039</v>
      </c>
      <c r="R564" s="13">
        <f t="shared" si="452"/>
        <v>4.3980153012160059</v>
      </c>
      <c r="S564" s="13">
        <f t="shared" si="453"/>
        <v>4.3035796763755414</v>
      </c>
      <c r="T564" s="13">
        <f t="shared" si="454"/>
        <v>0.27996813676559057</v>
      </c>
      <c r="U564" s="13">
        <f t="shared" si="455"/>
        <v>0.36140352791492347</v>
      </c>
      <c r="V564" s="13">
        <f t="shared" si="456"/>
        <v>-8.3271912159854917</v>
      </c>
      <c r="W564" s="8">
        <f t="shared" si="457"/>
        <v>391.5600607596873</v>
      </c>
      <c r="X564" s="13">
        <f t="shared" si="458"/>
        <v>1.1631105396817527</v>
      </c>
      <c r="Y564" s="11">
        <f t="shared" si="459"/>
        <v>66.641325030947897</v>
      </c>
      <c r="Z564" s="13">
        <f t="shared" si="460"/>
        <v>3.3646067094546157E-2</v>
      </c>
      <c r="AA564" s="13">
        <f t="shared" si="461"/>
        <v>0.39626144837538346</v>
      </c>
      <c r="AB564" s="13">
        <f t="shared" si="462"/>
        <v>0.91752124434315729</v>
      </c>
      <c r="AC564" s="13">
        <f t="shared" si="463"/>
        <v>3.3639719238241432E-2</v>
      </c>
      <c r="AD564" s="13">
        <f t="shared" si="464"/>
        <v>0.82844850935324799</v>
      </c>
      <c r="AE564" s="13">
        <f t="shared" si="465"/>
        <v>0.39579026248990123</v>
      </c>
      <c r="AF564" s="13">
        <f t="shared" si="466"/>
        <v>0.91834093239829795</v>
      </c>
      <c r="AG564" s="11">
        <f t="shared" si="467"/>
        <v>23.315269825329761</v>
      </c>
      <c r="AH564" s="13">
        <f t="shared" si="468"/>
        <v>4.2958261738545325</v>
      </c>
      <c r="AI564" s="11">
        <f t="shared" si="469"/>
        <v>80.857003232908809</v>
      </c>
      <c r="AJ564" s="6">
        <f t="shared" si="470"/>
        <v>0.91803591841470389</v>
      </c>
      <c r="AK564" s="13">
        <f t="shared" si="471"/>
        <v>23.741758361949834</v>
      </c>
      <c r="AL564" s="6">
        <f t="shared" si="472"/>
        <v>0.83857037973120518</v>
      </c>
      <c r="AM564" s="6">
        <f t="shared" si="473"/>
        <v>22.903187982218629</v>
      </c>
      <c r="AN564" s="11">
        <f t="shared" si="474"/>
        <v>175.3168451388774</v>
      </c>
      <c r="AO564" s="6">
        <f t="shared" si="475"/>
        <v>173.50903547092736</v>
      </c>
      <c r="AP564" s="6">
        <f t="shared" si="476"/>
        <v>106.85787827205149</v>
      </c>
      <c r="AQ564" s="8">
        <f t="shared" si="477"/>
        <v>72.994015576954794</v>
      </c>
      <c r="AR564" s="109">
        <f t="shared" si="478"/>
        <v>0.98729484135611012</v>
      </c>
      <c r="AS564" s="109">
        <f t="shared" si="479"/>
        <v>-0.13706877058627481</v>
      </c>
      <c r="AT564" s="109">
        <f t="shared" si="480"/>
        <v>97.904002059786251</v>
      </c>
      <c r="AU564" s="10">
        <f t="shared" si="481"/>
        <v>398046.42010010144</v>
      </c>
      <c r="AV564" s="8">
        <f t="shared" si="482"/>
        <v>30.019875647684248</v>
      </c>
      <c r="AW564" s="12"/>
      <c r="AX564" s="110">
        <f t="shared" si="483"/>
        <v>277.89999999999998</v>
      </c>
      <c r="AY564" s="111">
        <f t="shared" si="484"/>
        <v>0</v>
      </c>
      <c r="AZ564" s="12"/>
      <c r="BA564" s="14">
        <f t="shared" si="491"/>
        <v>22.9</v>
      </c>
      <c r="BB564" s="112">
        <f t="shared" si="485"/>
        <v>0</v>
      </c>
      <c r="BC564" s="112">
        <f t="shared" si="486"/>
        <v>0</v>
      </c>
      <c r="BD564" s="12"/>
      <c r="BE564" s="111">
        <f t="shared" si="487"/>
        <v>0</v>
      </c>
      <c r="BF564" s="12"/>
    </row>
    <row r="565" spans="1:58">
      <c r="A565">
        <f t="shared" si="440"/>
        <v>9</v>
      </c>
      <c r="B565" s="106">
        <v>0.390277777777778</v>
      </c>
      <c r="C565" s="6">
        <f t="shared" si="441"/>
        <v>9.3666666666666725</v>
      </c>
      <c r="D565" s="7">
        <f t="shared" si="488"/>
        <v>16</v>
      </c>
      <c r="E565" s="7">
        <f t="shared" si="489"/>
        <v>9</v>
      </c>
      <c r="F565" s="7">
        <f t="shared" si="490"/>
        <v>2022</v>
      </c>
      <c r="G565" s="12"/>
      <c r="H565" s="101">
        <f t="shared" si="442"/>
        <v>22.757806611591732</v>
      </c>
      <c r="I565" s="102">
        <f t="shared" si="443"/>
        <v>22.797609781107827</v>
      </c>
      <c r="J565" s="101">
        <f t="shared" si="444"/>
        <v>64.617097540777564</v>
      </c>
      <c r="K565" s="101">
        <f t="shared" si="445"/>
        <v>278.08809069994595</v>
      </c>
      <c r="L565" s="11">
        <f t="shared" si="446"/>
        <v>2459838.8902777778</v>
      </c>
      <c r="M565" s="108">
        <f t="shared" si="447"/>
        <v>0.22707434025401227</v>
      </c>
      <c r="N565" s="11">
        <f t="shared" si="448"/>
        <v>145.54508030321449</v>
      </c>
      <c r="O565" s="5">
        <f t="shared" si="449"/>
        <v>0.17195123200411899</v>
      </c>
      <c r="P565" s="11">
        <f t="shared" si="450"/>
        <v>17090.385590197653</v>
      </c>
      <c r="Q565" s="6">
        <f t="shared" si="451"/>
        <v>2.348880692006508</v>
      </c>
      <c r="R565" s="13">
        <f t="shared" si="452"/>
        <v>4.3980272470276818</v>
      </c>
      <c r="S565" s="13">
        <f t="shared" si="453"/>
        <v>4.3037274324155304</v>
      </c>
      <c r="T565" s="13">
        <f t="shared" si="454"/>
        <v>0.28012848100564319</v>
      </c>
      <c r="U565" s="13">
        <f t="shared" si="455"/>
        <v>0.36155214501739852</v>
      </c>
      <c r="V565" s="13">
        <f t="shared" si="456"/>
        <v>-8.327326383825417</v>
      </c>
      <c r="W565" s="8">
        <f t="shared" si="457"/>
        <v>391.52101555781223</v>
      </c>
      <c r="X565" s="13">
        <f t="shared" si="458"/>
        <v>1.1632579819753597</v>
      </c>
      <c r="Y565" s="11">
        <f t="shared" si="459"/>
        <v>66.649772852093292</v>
      </c>
      <c r="Z565" s="13">
        <f t="shared" si="460"/>
        <v>3.3658359404628205E-2</v>
      </c>
      <c r="AA565" s="13">
        <f t="shared" si="461"/>
        <v>0.39612599870720316</v>
      </c>
      <c r="AB565" s="13">
        <f t="shared" si="462"/>
        <v>0.91757928035423042</v>
      </c>
      <c r="AC565" s="13">
        <f t="shared" si="463"/>
        <v>3.3652004588635091E-2</v>
      </c>
      <c r="AD565" s="13">
        <f t="shared" si="464"/>
        <v>0.82849687128762839</v>
      </c>
      <c r="AE565" s="13">
        <f t="shared" si="465"/>
        <v>0.39582461698943366</v>
      </c>
      <c r="AF565" s="13">
        <f t="shared" si="466"/>
        <v>0.91832612539618419</v>
      </c>
      <c r="AG565" s="11">
        <f t="shared" si="467"/>
        <v>23.317413238118604</v>
      </c>
      <c r="AH565" s="13">
        <f t="shared" si="468"/>
        <v>4.2964212190943813</v>
      </c>
      <c r="AI565" s="11">
        <f t="shared" si="469"/>
        <v>81.098762016798773</v>
      </c>
      <c r="AJ565" s="6">
        <f t="shared" si="470"/>
        <v>0.91802978689488246</v>
      </c>
      <c r="AK565" s="13">
        <f t="shared" si="471"/>
        <v>23.597298728797735</v>
      </c>
      <c r="AL565" s="6">
        <f t="shared" si="472"/>
        <v>0.83949211720600125</v>
      </c>
      <c r="AM565" s="6">
        <f t="shared" si="473"/>
        <v>22.757806611591732</v>
      </c>
      <c r="AN565" s="11">
        <f t="shared" si="474"/>
        <v>175.31752961617167</v>
      </c>
      <c r="AO565" s="6">
        <f t="shared" si="475"/>
        <v>173.50971250268259</v>
      </c>
      <c r="AP565" s="6">
        <f t="shared" si="476"/>
        <v>106.85010510336335</v>
      </c>
      <c r="AQ565" s="8">
        <f t="shared" si="477"/>
        <v>73.001782658914223</v>
      </c>
      <c r="AR565" s="109">
        <f t="shared" si="478"/>
        <v>0.98795652272956391</v>
      </c>
      <c r="AS565" s="109">
        <f t="shared" si="479"/>
        <v>-0.14039752858676677</v>
      </c>
      <c r="AT565" s="109">
        <f t="shared" si="480"/>
        <v>98.088090699945937</v>
      </c>
      <c r="AU565" s="10">
        <f t="shared" si="481"/>
        <v>398049.13216978998</v>
      </c>
      <c r="AV565" s="8">
        <f t="shared" si="482"/>
        <v>30.01967112053072</v>
      </c>
      <c r="AW565" s="12"/>
      <c r="AX565" s="110">
        <f t="shared" si="483"/>
        <v>278.10000000000002</v>
      </c>
      <c r="AY565" s="111">
        <f t="shared" si="484"/>
        <v>0</v>
      </c>
      <c r="AZ565" s="12"/>
      <c r="BA565" s="14">
        <f t="shared" si="491"/>
        <v>22.8</v>
      </c>
      <c r="BB565" s="112">
        <f t="shared" si="485"/>
        <v>0</v>
      </c>
      <c r="BC565" s="112">
        <f t="shared" si="486"/>
        <v>0</v>
      </c>
      <c r="BD565" s="12"/>
      <c r="BE565" s="111">
        <f t="shared" si="487"/>
        <v>0</v>
      </c>
      <c r="BF565" s="12"/>
    </row>
    <row r="566" spans="1:58">
      <c r="A566">
        <f t="shared" si="440"/>
        <v>9</v>
      </c>
      <c r="B566" s="106">
        <v>0.390972222222222</v>
      </c>
      <c r="C566" s="6">
        <f t="shared" si="441"/>
        <v>9.3833333333333275</v>
      </c>
      <c r="D566" s="7">
        <f t="shared" si="488"/>
        <v>16</v>
      </c>
      <c r="E566" s="7">
        <f t="shared" si="489"/>
        <v>9</v>
      </c>
      <c r="F566" s="7">
        <f t="shared" si="490"/>
        <v>2022</v>
      </c>
      <c r="G566" s="12"/>
      <c r="H566" s="101">
        <f t="shared" si="442"/>
        <v>22.612497905071464</v>
      </c>
      <c r="I566" s="102">
        <f t="shared" si="443"/>
        <v>22.652578438160361</v>
      </c>
      <c r="J566" s="101">
        <f t="shared" si="444"/>
        <v>64.610615551222764</v>
      </c>
      <c r="K566" s="101">
        <f t="shared" si="445"/>
        <v>278.2720338677421</v>
      </c>
      <c r="L566" s="11">
        <f t="shared" si="446"/>
        <v>2459838.8909722222</v>
      </c>
      <c r="M566" s="108">
        <f t="shared" si="447"/>
        <v>0.22707435926686384</v>
      </c>
      <c r="N566" s="11">
        <f t="shared" si="448"/>
        <v>145.79576476570219</v>
      </c>
      <c r="O566" s="5">
        <f t="shared" si="449"/>
        <v>0.17197664943410018</v>
      </c>
      <c r="P566" s="11">
        <f t="shared" si="450"/>
        <v>17087.856353325751</v>
      </c>
      <c r="Q566" s="6">
        <f t="shared" si="451"/>
        <v>2.3490390441803686</v>
      </c>
      <c r="R566" s="13">
        <f t="shared" si="452"/>
        <v>4.3980391928393798</v>
      </c>
      <c r="S566" s="13">
        <f t="shared" si="453"/>
        <v>4.3038751884555202</v>
      </c>
      <c r="T566" s="13">
        <f t="shared" si="454"/>
        <v>0.28028882524569582</v>
      </c>
      <c r="U566" s="13">
        <f t="shared" si="455"/>
        <v>0.36170076005332685</v>
      </c>
      <c r="V566" s="13">
        <f t="shared" si="456"/>
        <v>-8.3274615516653441</v>
      </c>
      <c r="W566" s="8">
        <f t="shared" si="457"/>
        <v>391.48196520115249</v>
      </c>
      <c r="X566" s="13">
        <f t="shared" si="458"/>
        <v>1.1634054223115811</v>
      </c>
      <c r="Y566" s="11">
        <f t="shared" si="459"/>
        <v>66.658220561088768</v>
      </c>
      <c r="Z566" s="13">
        <f t="shared" si="460"/>
        <v>3.3670650814685704E-2</v>
      </c>
      <c r="AA566" s="13">
        <f t="shared" si="461"/>
        <v>0.39599054228786029</v>
      </c>
      <c r="AB566" s="13">
        <f t="shared" si="462"/>
        <v>0.91763729548355466</v>
      </c>
      <c r="AC566" s="13">
        <f t="shared" si="463"/>
        <v>3.3664289034429494E-2</v>
      </c>
      <c r="AD566" s="13">
        <f t="shared" si="464"/>
        <v>0.82854521442273854</v>
      </c>
      <c r="AE566" s="13">
        <f t="shared" si="465"/>
        <v>0.39585896235369539</v>
      </c>
      <c r="AF566" s="13">
        <f t="shared" si="466"/>
        <v>0.91831132080806654</v>
      </c>
      <c r="AG566" s="11">
        <f t="shared" si="467"/>
        <v>23.319556115496905</v>
      </c>
      <c r="AH566" s="13">
        <f t="shared" si="468"/>
        <v>4.2970162751262793</v>
      </c>
      <c r="AI566" s="11">
        <f t="shared" si="469"/>
        <v>81.340520638808002</v>
      </c>
      <c r="AJ566" s="6">
        <f t="shared" si="470"/>
        <v>0.9180236566106893</v>
      </c>
      <c r="AK566" s="13">
        <f t="shared" si="471"/>
        <v>23.452905986089206</v>
      </c>
      <c r="AL566" s="6">
        <f t="shared" si="472"/>
        <v>0.84040808101774356</v>
      </c>
      <c r="AM566" s="6">
        <f t="shared" si="473"/>
        <v>22.612497905071464</v>
      </c>
      <c r="AN566" s="11">
        <f t="shared" si="474"/>
        <v>175.31821409346594</v>
      </c>
      <c r="AO566" s="6">
        <f t="shared" si="475"/>
        <v>173.51038953469057</v>
      </c>
      <c r="AP566" s="6">
        <f t="shared" si="476"/>
        <v>106.842332051536</v>
      </c>
      <c r="AQ566" s="8">
        <f t="shared" si="477"/>
        <v>73.009549626831557</v>
      </c>
      <c r="AR566" s="109">
        <f t="shared" si="478"/>
        <v>0.98860061405798105</v>
      </c>
      <c r="AS566" s="109">
        <f t="shared" si="479"/>
        <v>-0.14372846112539767</v>
      </c>
      <c r="AT566" s="109">
        <f t="shared" si="480"/>
        <v>98.272033867742095</v>
      </c>
      <c r="AU566" s="10">
        <f t="shared" si="481"/>
        <v>398051.84375691978</v>
      </c>
      <c r="AV566" s="8">
        <f t="shared" si="482"/>
        <v>30.019466632554792</v>
      </c>
      <c r="AW566" s="12"/>
      <c r="AX566" s="110">
        <f t="shared" si="483"/>
        <v>278.3</v>
      </c>
      <c r="AY566" s="111">
        <f t="shared" si="484"/>
        <v>0</v>
      </c>
      <c r="AZ566" s="12"/>
      <c r="BA566" s="14">
        <f t="shared" si="491"/>
        <v>22.7</v>
      </c>
      <c r="BB566" s="112">
        <f t="shared" si="485"/>
        <v>0</v>
      </c>
      <c r="BC566" s="112">
        <f t="shared" si="486"/>
        <v>0</v>
      </c>
      <c r="BD566" s="12"/>
      <c r="BE566" s="111">
        <f t="shared" si="487"/>
        <v>0</v>
      </c>
      <c r="BF566" s="12"/>
    </row>
    <row r="567" spans="1:58">
      <c r="A567">
        <f t="shared" si="440"/>
        <v>9</v>
      </c>
      <c r="B567" s="106">
        <v>0.391666666666667</v>
      </c>
      <c r="C567" s="6">
        <f t="shared" si="441"/>
        <v>9.4000000000000075</v>
      </c>
      <c r="D567" s="7">
        <f t="shared" si="488"/>
        <v>16</v>
      </c>
      <c r="E567" s="7">
        <f t="shared" si="489"/>
        <v>9</v>
      </c>
      <c r="F567" s="7">
        <f t="shared" si="490"/>
        <v>2022</v>
      </c>
      <c r="G567" s="12"/>
      <c r="H567" s="101">
        <f t="shared" si="442"/>
        <v>22.467263333746104</v>
      </c>
      <c r="I567" s="102">
        <f t="shared" si="443"/>
        <v>22.507624338311082</v>
      </c>
      <c r="J567" s="101">
        <f t="shared" si="444"/>
        <v>64.60413338837165</v>
      </c>
      <c r="K567" s="101">
        <f t="shared" si="445"/>
        <v>278.45583446176749</v>
      </c>
      <c r="L567" s="11">
        <f t="shared" si="446"/>
        <v>2459838.8916666666</v>
      </c>
      <c r="M567" s="108">
        <f t="shared" si="447"/>
        <v>0.22707437827971538</v>
      </c>
      <c r="N567" s="11">
        <f t="shared" si="448"/>
        <v>146.04644922818989</v>
      </c>
      <c r="O567" s="5">
        <f t="shared" si="449"/>
        <v>0.17200206686402453</v>
      </c>
      <c r="P567" s="11">
        <f t="shared" si="450"/>
        <v>17085.326712754126</v>
      </c>
      <c r="Q567" s="6">
        <f t="shared" si="451"/>
        <v>2.3491973963542292</v>
      </c>
      <c r="R567" s="13">
        <f t="shared" si="452"/>
        <v>4.3980511386510779</v>
      </c>
      <c r="S567" s="13">
        <f t="shared" si="453"/>
        <v>4.3040229444951521</v>
      </c>
      <c r="T567" s="13">
        <f t="shared" si="454"/>
        <v>0.28044916948539134</v>
      </c>
      <c r="U567" s="13">
        <f t="shared" si="455"/>
        <v>0.36184937302284559</v>
      </c>
      <c r="V567" s="13">
        <f t="shared" si="456"/>
        <v>-8.3275967195049123</v>
      </c>
      <c r="W567" s="8">
        <f t="shared" si="457"/>
        <v>391.44290969074416</v>
      </c>
      <c r="X567" s="13">
        <f t="shared" si="458"/>
        <v>1.1635528606902539</v>
      </c>
      <c r="Y567" s="11">
        <f t="shared" si="459"/>
        <v>66.666668157924974</v>
      </c>
      <c r="Z567" s="13">
        <f t="shared" si="460"/>
        <v>3.3682941324488791E-2</v>
      </c>
      <c r="AA567" s="13">
        <f t="shared" si="461"/>
        <v>0.39585507912086221</v>
      </c>
      <c r="AB567" s="13">
        <f t="shared" si="462"/>
        <v>0.91769528973063275</v>
      </c>
      <c r="AC567" s="13">
        <f t="shared" si="463"/>
        <v>3.3676572575394158E-2</v>
      </c>
      <c r="AD567" s="13">
        <f t="shared" si="464"/>
        <v>0.82859353875821395</v>
      </c>
      <c r="AE567" s="13">
        <f t="shared" si="465"/>
        <v>0.39589329858227701</v>
      </c>
      <c r="AF567" s="13">
        <f t="shared" si="466"/>
        <v>0.91829651863526307</v>
      </c>
      <c r="AG567" s="11">
        <f t="shared" si="467"/>
        <v>23.321698457416225</v>
      </c>
      <c r="AH567" s="13">
        <f t="shared" si="468"/>
        <v>4.2976113419466806</v>
      </c>
      <c r="AI567" s="11">
        <f t="shared" si="469"/>
        <v>81.582279098989673</v>
      </c>
      <c r="AJ567" s="6">
        <f t="shared" si="470"/>
        <v>0.91801752756225197</v>
      </c>
      <c r="AK567" s="13">
        <f t="shared" si="471"/>
        <v>23.308581597329855</v>
      </c>
      <c r="AL567" s="6">
        <f t="shared" si="472"/>
        <v>0.84131826358375117</v>
      </c>
      <c r="AM567" s="6">
        <f t="shared" si="473"/>
        <v>22.467263333746104</v>
      </c>
      <c r="AN567" s="11">
        <f t="shared" si="474"/>
        <v>175.31889857076203</v>
      </c>
      <c r="AO567" s="6">
        <f t="shared" si="475"/>
        <v>173.51106656695313</v>
      </c>
      <c r="AP567" s="6">
        <f t="shared" si="476"/>
        <v>106.83455911658362</v>
      </c>
      <c r="AQ567" s="8">
        <f t="shared" si="477"/>
        <v>73.017316480692628</v>
      </c>
      <c r="AR567" s="109">
        <f t="shared" si="478"/>
        <v>0.9892271039094287</v>
      </c>
      <c r="AS567" s="109">
        <f t="shared" si="479"/>
        <v>-0.1470615093752064</v>
      </c>
      <c r="AT567" s="109">
        <f t="shared" si="480"/>
        <v>98.455834461767523</v>
      </c>
      <c r="AU567" s="10">
        <f t="shared" si="481"/>
        <v>398054.5548614047</v>
      </c>
      <c r="AV567" s="8">
        <f t="shared" si="482"/>
        <v>30.01926218376143</v>
      </c>
      <c r="AW567" s="12"/>
      <c r="AX567" s="110">
        <f t="shared" si="483"/>
        <v>278.5</v>
      </c>
      <c r="AY567" s="111">
        <f t="shared" si="484"/>
        <v>0</v>
      </c>
      <c r="AZ567" s="12"/>
      <c r="BA567" s="14">
        <f t="shared" si="491"/>
        <v>22.5</v>
      </c>
      <c r="BB567" s="112">
        <f t="shared" si="485"/>
        <v>0</v>
      </c>
      <c r="BC567" s="112">
        <f t="shared" si="486"/>
        <v>0</v>
      </c>
      <c r="BD567" s="12"/>
      <c r="BE567" s="111">
        <f t="shared" si="487"/>
        <v>0</v>
      </c>
      <c r="BF567" s="12"/>
    </row>
    <row r="568" spans="1:58">
      <c r="A568">
        <f t="shared" si="440"/>
        <v>9</v>
      </c>
      <c r="B568" s="106">
        <v>0.39236111111111099</v>
      </c>
      <c r="C568" s="6">
        <f t="shared" si="441"/>
        <v>9.4166666666666643</v>
      </c>
      <c r="D568" s="7">
        <f t="shared" si="488"/>
        <v>16</v>
      </c>
      <c r="E568" s="7">
        <f t="shared" si="489"/>
        <v>9</v>
      </c>
      <c r="F568" s="7">
        <f t="shared" si="490"/>
        <v>2022</v>
      </c>
      <c r="G568" s="12"/>
      <c r="H568" s="101">
        <f t="shared" si="442"/>
        <v>22.322104365276807</v>
      </c>
      <c r="I568" s="102">
        <f t="shared" si="443"/>
        <v>22.362749001669798</v>
      </c>
      <c r="J568" s="101">
        <f t="shared" si="444"/>
        <v>64.597651052313282</v>
      </c>
      <c r="K568" s="101">
        <f t="shared" si="445"/>
        <v>278.63949536364618</v>
      </c>
      <c r="L568" s="11">
        <f t="shared" si="446"/>
        <v>2459838.892361111</v>
      </c>
      <c r="M568" s="108">
        <f t="shared" si="447"/>
        <v>0.22707439729256695</v>
      </c>
      <c r="N568" s="11">
        <f t="shared" si="448"/>
        <v>146.29713369067758</v>
      </c>
      <c r="O568" s="5">
        <f t="shared" si="449"/>
        <v>0.17202748429394887</v>
      </c>
      <c r="P568" s="11">
        <f t="shared" si="450"/>
        <v>17082.796668594288</v>
      </c>
      <c r="Q568" s="6">
        <f t="shared" si="451"/>
        <v>2.3493557485280903</v>
      </c>
      <c r="R568" s="13">
        <f t="shared" si="452"/>
        <v>4.3980630844627759</v>
      </c>
      <c r="S568" s="13">
        <f t="shared" si="453"/>
        <v>4.3041707005351411</v>
      </c>
      <c r="T568" s="13">
        <f t="shared" si="454"/>
        <v>0.28060951372544396</v>
      </c>
      <c r="U568" s="13">
        <f t="shared" si="455"/>
        <v>0.3619979839271561</v>
      </c>
      <c r="V568" s="13">
        <f t="shared" si="456"/>
        <v>-8.3277318873448376</v>
      </c>
      <c r="W568" s="8">
        <f t="shared" si="457"/>
        <v>391.40384902728783</v>
      </c>
      <c r="X568" s="13">
        <f t="shared" si="458"/>
        <v>1.1637002971122758</v>
      </c>
      <c r="Y568" s="11">
        <f t="shared" si="459"/>
        <v>66.675115642653353</v>
      </c>
      <c r="Z568" s="13">
        <f t="shared" si="460"/>
        <v>3.3695230933895405E-2</v>
      </c>
      <c r="AA568" s="13">
        <f t="shared" si="461"/>
        <v>0.39571960920874139</v>
      </c>
      <c r="AB568" s="13">
        <f t="shared" si="462"/>
        <v>0.91775326309538519</v>
      </c>
      <c r="AC568" s="13">
        <f t="shared" si="463"/>
        <v>3.3688855211386377E-2</v>
      </c>
      <c r="AD568" s="13">
        <f t="shared" si="464"/>
        <v>0.82864184429403842</v>
      </c>
      <c r="AE568" s="13">
        <f t="shared" si="465"/>
        <v>0.39592762567501621</v>
      </c>
      <c r="AF568" s="13">
        <f t="shared" si="466"/>
        <v>0.91828171887898558</v>
      </c>
      <c r="AG568" s="11">
        <f t="shared" si="467"/>
        <v>23.323840263843536</v>
      </c>
      <c r="AH568" s="13">
        <f t="shared" si="468"/>
        <v>4.2982064195563181</v>
      </c>
      <c r="AI568" s="11">
        <f t="shared" si="469"/>
        <v>81.824037397332816</v>
      </c>
      <c r="AJ568" s="6">
        <f t="shared" si="470"/>
        <v>0.91801139974967794</v>
      </c>
      <c r="AK568" s="13">
        <f t="shared" si="471"/>
        <v>23.164327022881281</v>
      </c>
      <c r="AL568" s="6">
        <f t="shared" si="472"/>
        <v>0.84222265760447279</v>
      </c>
      <c r="AM568" s="6">
        <f t="shared" si="473"/>
        <v>22.322104365276807</v>
      </c>
      <c r="AN568" s="11">
        <f t="shared" si="474"/>
        <v>175.31958304805812</v>
      </c>
      <c r="AO568" s="6">
        <f t="shared" si="475"/>
        <v>173.51174359946847</v>
      </c>
      <c r="AP568" s="6">
        <f t="shared" si="476"/>
        <v>106.82678629845594</v>
      </c>
      <c r="AQ568" s="8">
        <f t="shared" si="477"/>
        <v>73.025083220547629</v>
      </c>
      <c r="AR568" s="109">
        <f t="shared" si="478"/>
        <v>0.98983598116521399</v>
      </c>
      <c r="AS568" s="109">
        <f t="shared" si="479"/>
        <v>-0.15039661447097477</v>
      </c>
      <c r="AT568" s="109">
        <f t="shared" si="480"/>
        <v>98.639495363646176</v>
      </c>
      <c r="AU568" s="10">
        <f t="shared" si="481"/>
        <v>398057.26548316784</v>
      </c>
      <c r="AV568" s="8">
        <f t="shared" si="482"/>
        <v>30.019057774154874</v>
      </c>
      <c r="AW568" s="12"/>
      <c r="AX568" s="110">
        <f t="shared" si="483"/>
        <v>278.60000000000002</v>
      </c>
      <c r="AY568" s="111">
        <f t="shared" si="484"/>
        <v>0</v>
      </c>
      <c r="AZ568" s="12"/>
      <c r="BA568" s="14">
        <f t="shared" si="491"/>
        <v>22.4</v>
      </c>
      <c r="BB568" s="112">
        <f t="shared" si="485"/>
        <v>0</v>
      </c>
      <c r="BC568" s="112">
        <f t="shared" si="486"/>
        <v>0</v>
      </c>
      <c r="BD568" s="12"/>
      <c r="BE568" s="111">
        <f t="shared" si="487"/>
        <v>0</v>
      </c>
      <c r="BF568" s="12"/>
    </row>
    <row r="569" spans="1:58">
      <c r="A569">
        <f t="shared" si="440"/>
        <v>9</v>
      </c>
      <c r="B569" s="106">
        <v>0.39305555555555599</v>
      </c>
      <c r="C569" s="6">
        <f t="shared" si="441"/>
        <v>9.4333333333333442</v>
      </c>
      <c r="D569" s="7">
        <f t="shared" si="488"/>
        <v>16</v>
      </c>
      <c r="E569" s="7">
        <f t="shared" si="489"/>
        <v>9</v>
      </c>
      <c r="F569" s="7">
        <f t="shared" si="490"/>
        <v>2022</v>
      </c>
      <c r="G569" s="12"/>
      <c r="H569" s="101">
        <f t="shared" si="442"/>
        <v>22.17702246419023</v>
      </c>
      <c r="I569" s="102">
        <f t="shared" si="443"/>
        <v>22.217953946380341</v>
      </c>
      <c r="J569" s="101">
        <f t="shared" si="444"/>
        <v>64.591168543154708</v>
      </c>
      <c r="K569" s="101">
        <f t="shared" si="445"/>
        <v>278.82301943787212</v>
      </c>
      <c r="L569" s="11">
        <f t="shared" si="446"/>
        <v>2459838.8930555554</v>
      </c>
      <c r="M569" s="108">
        <f t="shared" si="447"/>
        <v>0.2270744163054185</v>
      </c>
      <c r="N569" s="11">
        <f t="shared" si="448"/>
        <v>146.54781815269962</v>
      </c>
      <c r="O569" s="5">
        <f t="shared" si="449"/>
        <v>0.17205290172387322</v>
      </c>
      <c r="P569" s="11">
        <f t="shared" si="450"/>
        <v>17080.266220960017</v>
      </c>
      <c r="Q569" s="6">
        <f t="shared" si="451"/>
        <v>2.3495141007015938</v>
      </c>
      <c r="R569" s="13">
        <f t="shared" si="452"/>
        <v>4.398075030274474</v>
      </c>
      <c r="S569" s="13">
        <f t="shared" si="453"/>
        <v>4.3043184565751309</v>
      </c>
      <c r="T569" s="13">
        <f t="shared" si="454"/>
        <v>0.28076985796549658</v>
      </c>
      <c r="U569" s="13">
        <f t="shared" si="455"/>
        <v>0.36214659276639588</v>
      </c>
      <c r="V569" s="13">
        <f t="shared" si="456"/>
        <v>-8.3278670551847647</v>
      </c>
      <c r="W569" s="8">
        <f t="shared" si="457"/>
        <v>391.36478321181772</v>
      </c>
      <c r="X569" s="13">
        <f t="shared" si="458"/>
        <v>1.1638477315781983</v>
      </c>
      <c r="Y569" s="11">
        <f t="shared" si="459"/>
        <v>66.683563015305467</v>
      </c>
      <c r="Z569" s="13">
        <f t="shared" si="460"/>
        <v>3.3707519642675765E-2</v>
      </c>
      <c r="AA569" s="13">
        <f t="shared" si="461"/>
        <v>0.39558413255434927</v>
      </c>
      <c r="AB569" s="13">
        <f t="shared" si="462"/>
        <v>0.91781121557759782</v>
      </c>
      <c r="AC569" s="13">
        <f t="shared" si="463"/>
        <v>3.3701136942175761E-2</v>
      </c>
      <c r="AD569" s="13">
        <f t="shared" si="464"/>
        <v>0.8286901310301068</v>
      </c>
      <c r="AE569" s="13">
        <f t="shared" si="465"/>
        <v>0.39596194363161635</v>
      </c>
      <c r="AF569" s="13">
        <f t="shared" si="466"/>
        <v>0.91826692154050316</v>
      </c>
      <c r="AG569" s="11">
        <f t="shared" si="467"/>
        <v>23.325981534737426</v>
      </c>
      <c r="AH569" s="13">
        <f t="shared" si="468"/>
        <v>4.2988015079545647</v>
      </c>
      <c r="AI569" s="11">
        <f t="shared" si="469"/>
        <v>82.065795533381149</v>
      </c>
      <c r="AJ569" s="6">
        <f t="shared" si="470"/>
        <v>0.91800527317309455</v>
      </c>
      <c r="AK569" s="13">
        <f t="shared" si="471"/>
        <v>23.020143720251529</v>
      </c>
      <c r="AL569" s="6">
        <f t="shared" si="472"/>
        <v>0.84312125606129773</v>
      </c>
      <c r="AM569" s="6">
        <f t="shared" si="473"/>
        <v>22.17702246419023</v>
      </c>
      <c r="AN569" s="11">
        <f t="shared" si="474"/>
        <v>175.32026752535421</v>
      </c>
      <c r="AO569" s="6">
        <f t="shared" si="475"/>
        <v>173.51242063223654</v>
      </c>
      <c r="AP569" s="6">
        <f t="shared" si="476"/>
        <v>106.81901359712438</v>
      </c>
      <c r="AQ569" s="8">
        <f t="shared" si="477"/>
        <v>73.032849846425137</v>
      </c>
      <c r="AR569" s="109">
        <f t="shared" si="478"/>
        <v>0.99042723501918573</v>
      </c>
      <c r="AS569" s="109">
        <f t="shared" si="479"/>
        <v>-0.15373371750475162</v>
      </c>
      <c r="AT569" s="109">
        <f t="shared" si="480"/>
        <v>98.823019437872134</v>
      </c>
      <c r="AU569" s="10">
        <f t="shared" si="481"/>
        <v>398059.97562212305</v>
      </c>
      <c r="AV569" s="8">
        <f t="shared" si="482"/>
        <v>30.018853403740078</v>
      </c>
      <c r="AW569" s="12"/>
      <c r="AX569" s="110">
        <f t="shared" si="483"/>
        <v>278.8</v>
      </c>
      <c r="AY569" s="111">
        <f t="shared" si="484"/>
        <v>0</v>
      </c>
      <c r="AZ569" s="12"/>
      <c r="BA569" s="14">
        <f t="shared" si="491"/>
        <v>22.2</v>
      </c>
      <c r="BB569" s="112">
        <f t="shared" si="485"/>
        <v>0</v>
      </c>
      <c r="BC569" s="112">
        <f t="shared" si="486"/>
        <v>0</v>
      </c>
      <c r="BD569" s="12"/>
      <c r="BE569" s="111">
        <f t="shared" si="487"/>
        <v>0</v>
      </c>
      <c r="BF569" s="12"/>
    </row>
    <row r="570" spans="1:58">
      <c r="A570">
        <f t="shared" si="440"/>
        <v>9</v>
      </c>
      <c r="B570" s="106">
        <v>0.39374999999999999</v>
      </c>
      <c r="C570" s="6">
        <f t="shared" si="441"/>
        <v>9.4499999999999993</v>
      </c>
      <c r="D570" s="7">
        <f t="shared" si="488"/>
        <v>16</v>
      </c>
      <c r="E570" s="7">
        <f t="shared" si="489"/>
        <v>9</v>
      </c>
      <c r="F570" s="7">
        <f t="shared" si="490"/>
        <v>2022</v>
      </c>
      <c r="G570" s="12"/>
      <c r="H570" s="101">
        <f t="shared" si="442"/>
        <v>22.032019090858192</v>
      </c>
      <c r="I570" s="102">
        <f t="shared" si="443"/>
        <v>22.073240687634428</v>
      </c>
      <c r="J570" s="101">
        <f t="shared" si="444"/>
        <v>64.584685860989183</v>
      </c>
      <c r="K570" s="101">
        <f t="shared" si="445"/>
        <v>279.00640953333414</v>
      </c>
      <c r="L570" s="11">
        <f t="shared" si="446"/>
        <v>2459838.8937499998</v>
      </c>
      <c r="M570" s="108">
        <f t="shared" si="447"/>
        <v>0.22707443531827007</v>
      </c>
      <c r="N570" s="11">
        <f t="shared" si="448"/>
        <v>146.79850261518732</v>
      </c>
      <c r="O570" s="5">
        <f t="shared" si="449"/>
        <v>0.17207831915385441</v>
      </c>
      <c r="P570" s="11">
        <f t="shared" si="450"/>
        <v>17077.735369944949</v>
      </c>
      <c r="Q570" s="6">
        <f t="shared" si="451"/>
        <v>2.3496724528754545</v>
      </c>
      <c r="R570" s="13">
        <f t="shared" si="452"/>
        <v>4.3980869760861721</v>
      </c>
      <c r="S570" s="13">
        <f t="shared" si="453"/>
        <v>4.3044662126151199</v>
      </c>
      <c r="T570" s="13">
        <f t="shared" si="454"/>
        <v>0.28093020220554921</v>
      </c>
      <c r="U570" s="13">
        <f t="shared" si="455"/>
        <v>0.36229519954096329</v>
      </c>
      <c r="V570" s="13">
        <f t="shared" si="456"/>
        <v>-8.32800222302469</v>
      </c>
      <c r="W570" s="8">
        <f t="shared" si="457"/>
        <v>391.32571224528499</v>
      </c>
      <c r="X570" s="13">
        <f t="shared" si="458"/>
        <v>1.1639951640888329</v>
      </c>
      <c r="Y570" s="11">
        <f t="shared" si="459"/>
        <v>66.692010275927842</v>
      </c>
      <c r="Z570" s="13">
        <f t="shared" si="460"/>
        <v>3.3719807450621642E-2</v>
      </c>
      <c r="AA570" s="13">
        <f t="shared" si="461"/>
        <v>0.39544864916029793</v>
      </c>
      <c r="AB570" s="13">
        <f t="shared" si="462"/>
        <v>0.91786914717715951</v>
      </c>
      <c r="AC570" s="13">
        <f t="shared" si="463"/>
        <v>3.3713417767553454E-2</v>
      </c>
      <c r="AD570" s="13">
        <f t="shared" si="464"/>
        <v>0.82873839896640067</v>
      </c>
      <c r="AE570" s="13">
        <f t="shared" si="465"/>
        <v>0.39599625245184145</v>
      </c>
      <c r="AF570" s="13">
        <f t="shared" si="466"/>
        <v>0.91825212662105904</v>
      </c>
      <c r="AG570" s="11">
        <f t="shared" si="467"/>
        <v>23.32812227006027</v>
      </c>
      <c r="AH570" s="13">
        <f t="shared" si="468"/>
        <v>4.2993966071418495</v>
      </c>
      <c r="AI570" s="11">
        <f t="shared" si="469"/>
        <v>82.30755350805957</v>
      </c>
      <c r="AJ570" s="6">
        <f t="shared" si="470"/>
        <v>0.91799914783259406</v>
      </c>
      <c r="AK570" s="13">
        <f t="shared" si="471"/>
        <v>22.87603314308064</v>
      </c>
      <c r="AL570" s="6">
        <f t="shared" si="472"/>
        <v>0.84401405222244685</v>
      </c>
      <c r="AM570" s="6">
        <f t="shared" si="473"/>
        <v>22.032019090858192</v>
      </c>
      <c r="AN570" s="11">
        <f t="shared" si="474"/>
        <v>175.32095200264848</v>
      </c>
      <c r="AO570" s="6">
        <f t="shared" si="475"/>
        <v>173.5130976652556</v>
      </c>
      <c r="AP570" s="6">
        <f t="shared" si="476"/>
        <v>106.81124101254373</v>
      </c>
      <c r="AQ570" s="8">
        <f t="shared" si="477"/>
        <v>73.040616358370301</v>
      </c>
      <c r="AR570" s="109">
        <f t="shared" si="478"/>
        <v>0.99100085498235435</v>
      </c>
      <c r="AS570" s="109">
        <f t="shared" si="479"/>
        <v>-0.15707275955206651</v>
      </c>
      <c r="AT570" s="109">
        <f t="shared" si="480"/>
        <v>99.00640953333415</v>
      </c>
      <c r="AU570" s="10">
        <f t="shared" si="481"/>
        <v>398062.68527819967</v>
      </c>
      <c r="AV570" s="8">
        <f t="shared" si="482"/>
        <v>30.018649072520841</v>
      </c>
      <c r="AW570" s="12"/>
      <c r="AX570" s="110">
        <f t="shared" si="483"/>
        <v>279</v>
      </c>
      <c r="AY570" s="111">
        <f t="shared" si="484"/>
        <v>0</v>
      </c>
      <c r="AZ570" s="12"/>
      <c r="BA570" s="14">
        <f t="shared" si="491"/>
        <v>22.1</v>
      </c>
      <c r="BB570" s="112">
        <f t="shared" si="485"/>
        <v>0</v>
      </c>
      <c r="BC570" s="112">
        <f t="shared" si="486"/>
        <v>0</v>
      </c>
      <c r="BD570" s="12"/>
      <c r="BE570" s="111">
        <f t="shared" si="487"/>
        <v>0</v>
      </c>
      <c r="BF570" s="12"/>
    </row>
    <row r="571" spans="1:58">
      <c r="A571">
        <f t="shared" si="440"/>
        <v>9</v>
      </c>
      <c r="B571" s="106">
        <v>0.39444444444444399</v>
      </c>
      <c r="C571" s="6">
        <f t="shared" si="441"/>
        <v>9.4666666666666561</v>
      </c>
      <c r="D571" s="7">
        <f t="shared" si="488"/>
        <v>16</v>
      </c>
      <c r="E571" s="7">
        <f t="shared" si="489"/>
        <v>9</v>
      </c>
      <c r="F571" s="7">
        <f t="shared" si="490"/>
        <v>2022</v>
      </c>
      <c r="G571" s="12"/>
      <c r="H571" s="101">
        <f t="shared" si="442"/>
        <v>21.88709570321673</v>
      </c>
      <c r="I571" s="102">
        <f t="shared" si="443"/>
        <v>21.928610739420591</v>
      </c>
      <c r="J571" s="101">
        <f t="shared" si="444"/>
        <v>64.57820300595769</v>
      </c>
      <c r="K571" s="101">
        <f t="shared" si="445"/>
        <v>279.18966848139905</v>
      </c>
      <c r="L571" s="11">
        <f t="shared" si="446"/>
        <v>2459838.8944444442</v>
      </c>
      <c r="M571" s="108">
        <f t="shared" si="447"/>
        <v>0.22707445433112161</v>
      </c>
      <c r="N571" s="11">
        <f t="shared" si="448"/>
        <v>147.04918707767501</v>
      </c>
      <c r="O571" s="5">
        <f t="shared" si="449"/>
        <v>0.17210373658377875</v>
      </c>
      <c r="P571" s="11">
        <f t="shared" si="450"/>
        <v>17075.204115669843</v>
      </c>
      <c r="Q571" s="6">
        <f t="shared" si="451"/>
        <v>2.349830805048958</v>
      </c>
      <c r="R571" s="13">
        <f t="shared" si="452"/>
        <v>4.3980989218978701</v>
      </c>
      <c r="S571" s="13">
        <f t="shared" si="453"/>
        <v>4.3046139686547518</v>
      </c>
      <c r="T571" s="13">
        <f t="shared" si="454"/>
        <v>0.28109054644560183</v>
      </c>
      <c r="U571" s="13">
        <f t="shared" si="455"/>
        <v>0.36244380425138789</v>
      </c>
      <c r="V571" s="13">
        <f t="shared" si="456"/>
        <v>-8.3281373908639011</v>
      </c>
      <c r="W571" s="8">
        <f t="shared" si="457"/>
        <v>391.2866361288273</v>
      </c>
      <c r="X571" s="13">
        <f t="shared" si="458"/>
        <v>1.1641425946440505</v>
      </c>
      <c r="Y571" s="11">
        <f t="shared" si="459"/>
        <v>66.70045742451309</v>
      </c>
      <c r="Z571" s="13">
        <f t="shared" si="460"/>
        <v>3.373209435753674E-2</v>
      </c>
      <c r="AA571" s="13">
        <f t="shared" si="461"/>
        <v>0.39531315903006237</v>
      </c>
      <c r="AB571" s="13">
        <f t="shared" si="462"/>
        <v>0.91792705789358664</v>
      </c>
      <c r="AC571" s="13">
        <f t="shared" si="463"/>
        <v>3.3725697687322552E-2</v>
      </c>
      <c r="AD571" s="13">
        <f t="shared" si="464"/>
        <v>0.82878664810255431</v>
      </c>
      <c r="AE571" s="13">
        <f t="shared" si="465"/>
        <v>0.39603055213531874</v>
      </c>
      <c r="AF571" s="13">
        <f t="shared" si="466"/>
        <v>0.91823733412195485</v>
      </c>
      <c r="AG571" s="11">
        <f t="shared" si="467"/>
        <v>23.330262469765923</v>
      </c>
      <c r="AH571" s="13">
        <f t="shared" si="468"/>
        <v>4.2999917171147297</v>
      </c>
      <c r="AI571" s="11">
        <f t="shared" si="469"/>
        <v>82.549311320954075</v>
      </c>
      <c r="AJ571" s="6">
        <f t="shared" si="470"/>
        <v>0.91799302372831482</v>
      </c>
      <c r="AK571" s="13">
        <f t="shared" si="471"/>
        <v>22.731996742848651</v>
      </c>
      <c r="AL571" s="6">
        <f t="shared" si="472"/>
        <v>0.84490103963192253</v>
      </c>
      <c r="AM571" s="6">
        <f t="shared" si="473"/>
        <v>21.88709570321673</v>
      </c>
      <c r="AN571" s="11">
        <f t="shared" si="474"/>
        <v>175.32163647994275</v>
      </c>
      <c r="AO571" s="6">
        <f t="shared" si="475"/>
        <v>173.51377469852741</v>
      </c>
      <c r="AP571" s="6">
        <f t="shared" si="476"/>
        <v>106.80346854472609</v>
      </c>
      <c r="AQ571" s="8">
        <f t="shared" si="477"/>
        <v>73.048382756371026</v>
      </c>
      <c r="AR571" s="109">
        <f t="shared" si="478"/>
        <v>0.99155683087641777</v>
      </c>
      <c r="AS571" s="109">
        <f t="shared" si="479"/>
        <v>-0.16041368163558378</v>
      </c>
      <c r="AT571" s="109">
        <f t="shared" si="480"/>
        <v>99.189668481399082</v>
      </c>
      <c r="AU571" s="10">
        <f t="shared" si="481"/>
        <v>398065.39445130696</v>
      </c>
      <c r="AV571" s="8">
        <f t="shared" si="482"/>
        <v>30.018444780502453</v>
      </c>
      <c r="AW571" s="12"/>
      <c r="AX571" s="110">
        <f t="shared" si="483"/>
        <v>279.2</v>
      </c>
      <c r="AY571" s="111">
        <f t="shared" si="484"/>
        <v>0</v>
      </c>
      <c r="AZ571" s="12"/>
      <c r="BA571" s="14">
        <f t="shared" si="491"/>
        <v>21.9</v>
      </c>
      <c r="BB571" s="112">
        <f t="shared" si="485"/>
        <v>0</v>
      </c>
      <c r="BC571" s="112">
        <f t="shared" si="486"/>
        <v>0</v>
      </c>
      <c r="BD571" s="12"/>
      <c r="BE571" s="111">
        <f t="shared" si="487"/>
        <v>0</v>
      </c>
      <c r="BF571" s="12"/>
    </row>
    <row r="572" spans="1:58">
      <c r="A572">
        <f t="shared" si="440"/>
        <v>9</v>
      </c>
      <c r="B572" s="106">
        <v>0.39513888888888898</v>
      </c>
      <c r="C572" s="6">
        <f t="shared" si="441"/>
        <v>9.4833333333333361</v>
      </c>
      <c r="D572" s="7">
        <f t="shared" si="488"/>
        <v>16</v>
      </c>
      <c r="E572" s="7">
        <f t="shared" si="489"/>
        <v>9</v>
      </c>
      <c r="F572" s="7">
        <f t="shared" si="490"/>
        <v>2022</v>
      </c>
      <c r="G572" s="12"/>
      <c r="H572" s="101">
        <f t="shared" si="442"/>
        <v>21.742253658715779</v>
      </c>
      <c r="I572" s="102">
        <f t="shared" si="443"/>
        <v>21.784065516710239</v>
      </c>
      <c r="J572" s="101">
        <f t="shared" si="444"/>
        <v>64.571719973787154</v>
      </c>
      <c r="K572" s="101">
        <f t="shared" si="445"/>
        <v>279.37279922012084</v>
      </c>
      <c r="L572" s="11">
        <f t="shared" si="446"/>
        <v>2459838.8951388891</v>
      </c>
      <c r="M572" s="108">
        <f t="shared" si="447"/>
        <v>0.22707447334398592</v>
      </c>
      <c r="N572" s="11">
        <f t="shared" si="448"/>
        <v>147.29987170826644</v>
      </c>
      <c r="O572" s="5">
        <f t="shared" si="449"/>
        <v>0.17212915403081297</v>
      </c>
      <c r="P572" s="11">
        <f t="shared" si="450"/>
        <v>17072.672456537806</v>
      </c>
      <c r="Q572" s="6">
        <f t="shared" si="451"/>
        <v>2.3499891573288947</v>
      </c>
      <c r="R572" s="13">
        <f t="shared" si="452"/>
        <v>4.3981108677175822</v>
      </c>
      <c r="S572" s="13">
        <f t="shared" si="453"/>
        <v>4.3047617247940311</v>
      </c>
      <c r="T572" s="13">
        <f t="shared" si="454"/>
        <v>0.28125089079315896</v>
      </c>
      <c r="U572" s="13">
        <f t="shared" si="455"/>
        <v>0.36259240699773332</v>
      </c>
      <c r="V572" s="13">
        <f t="shared" si="456"/>
        <v>-8.3282725587949038</v>
      </c>
      <c r="W572" s="8">
        <f t="shared" si="457"/>
        <v>391.24755483658794</v>
      </c>
      <c r="X572" s="13">
        <f t="shared" si="458"/>
        <v>1.1642900233439706</v>
      </c>
      <c r="Y572" s="11">
        <f t="shared" si="459"/>
        <v>66.708904466797605</v>
      </c>
      <c r="Z572" s="13">
        <f t="shared" si="460"/>
        <v>3.3744380371449785E-2</v>
      </c>
      <c r="AA572" s="13">
        <f t="shared" si="461"/>
        <v>0.39517766207498117</v>
      </c>
      <c r="AB572" s="13">
        <f t="shared" si="462"/>
        <v>0.91798494776575768</v>
      </c>
      <c r="AC572" s="13">
        <f t="shared" si="463"/>
        <v>3.3737976709506463E-2</v>
      </c>
      <c r="AD572" s="13">
        <f t="shared" si="464"/>
        <v>0.82883487847104786</v>
      </c>
      <c r="AE572" s="13">
        <f t="shared" si="465"/>
        <v>0.39606484270487252</v>
      </c>
      <c r="AF572" s="13">
        <f t="shared" si="466"/>
        <v>0.91822254403448655</v>
      </c>
      <c r="AG572" s="11">
        <f t="shared" si="467"/>
        <v>23.332402135255677</v>
      </c>
      <c r="AH572" s="13">
        <f t="shared" si="468"/>
        <v>4.300586838274536</v>
      </c>
      <c r="AI572" s="11">
        <f t="shared" si="469"/>
        <v>82.791069134148401</v>
      </c>
      <c r="AJ572" s="6">
        <f t="shared" si="470"/>
        <v>0.91798690085623824</v>
      </c>
      <c r="AK572" s="13">
        <f t="shared" si="471"/>
        <v>22.588035871419674</v>
      </c>
      <c r="AL572" s="6">
        <f t="shared" si="472"/>
        <v>0.8457822127038962</v>
      </c>
      <c r="AM572" s="6">
        <f t="shared" si="473"/>
        <v>21.742253658715779</v>
      </c>
      <c r="AN572" s="11">
        <f t="shared" si="474"/>
        <v>175.32232095769723</v>
      </c>
      <c r="AO572" s="6">
        <f t="shared" si="475"/>
        <v>173.51445173250715</v>
      </c>
      <c r="AP572" s="6">
        <f t="shared" si="476"/>
        <v>106.79569618839169</v>
      </c>
      <c r="AQ572" s="8">
        <f t="shared" si="477"/>
        <v>73.056149045702938</v>
      </c>
      <c r="AR572" s="109">
        <f t="shared" si="478"/>
        <v>0.99209515319326025</v>
      </c>
      <c r="AS572" s="109">
        <f t="shared" si="479"/>
        <v>-0.16375642699212256</v>
      </c>
      <c r="AT572" s="109">
        <f t="shared" si="480"/>
        <v>99.372799220120854</v>
      </c>
      <c r="AU572" s="10">
        <f t="shared" si="481"/>
        <v>398068.103143193</v>
      </c>
      <c r="AV572" s="8">
        <f t="shared" si="482"/>
        <v>30.018240527551551</v>
      </c>
      <c r="AW572" s="12"/>
      <c r="AX572" s="110">
        <f t="shared" si="483"/>
        <v>279.39999999999998</v>
      </c>
      <c r="AY572" s="111">
        <f t="shared" si="484"/>
        <v>0</v>
      </c>
      <c r="AZ572" s="12"/>
      <c r="BA572" s="14">
        <f t="shared" si="491"/>
        <v>21.8</v>
      </c>
      <c r="BB572" s="112">
        <f t="shared" si="485"/>
        <v>0</v>
      </c>
      <c r="BC572" s="112">
        <f t="shared" si="486"/>
        <v>0</v>
      </c>
      <c r="BD572" s="12"/>
      <c r="BE572" s="111">
        <f t="shared" si="487"/>
        <v>0</v>
      </c>
      <c r="BF572" s="12"/>
    </row>
    <row r="573" spans="1:58">
      <c r="A573">
        <f t="shared" si="440"/>
        <v>9</v>
      </c>
      <c r="B573" s="106">
        <v>0.39583333333333298</v>
      </c>
      <c r="C573" s="6">
        <f t="shared" si="441"/>
        <v>9.4999999999999911</v>
      </c>
      <c r="D573" s="7">
        <f t="shared" si="488"/>
        <v>16</v>
      </c>
      <c r="E573" s="7">
        <f t="shared" si="489"/>
        <v>9</v>
      </c>
      <c r="F573" s="7">
        <f t="shared" si="490"/>
        <v>2022</v>
      </c>
      <c r="G573" s="12"/>
      <c r="H573" s="101">
        <f t="shared" si="442"/>
        <v>21.597494603002854</v>
      </c>
      <c r="I573" s="102">
        <f t="shared" si="443"/>
        <v>21.639606723377948</v>
      </c>
      <c r="J573" s="101">
        <f t="shared" si="444"/>
        <v>64.565236773320279</v>
      </c>
      <c r="K573" s="101">
        <f t="shared" si="445"/>
        <v>279.55580430301484</v>
      </c>
      <c r="L573" s="11">
        <f t="shared" si="446"/>
        <v>2459838.8958333335</v>
      </c>
      <c r="M573" s="108">
        <f t="shared" si="447"/>
        <v>0.22707449235683747</v>
      </c>
      <c r="N573" s="11">
        <f t="shared" si="448"/>
        <v>147.55055617075413</v>
      </c>
      <c r="O573" s="5">
        <f t="shared" si="449"/>
        <v>0.17215457146073732</v>
      </c>
      <c r="P573" s="11">
        <f t="shared" si="450"/>
        <v>17070.140396049199</v>
      </c>
      <c r="Q573" s="6">
        <f t="shared" si="451"/>
        <v>2.3501475095027557</v>
      </c>
      <c r="R573" s="13">
        <f t="shared" si="452"/>
        <v>4.398122813529258</v>
      </c>
      <c r="S573" s="13">
        <f t="shared" si="453"/>
        <v>4.304909480833663</v>
      </c>
      <c r="T573" s="13">
        <f t="shared" si="454"/>
        <v>0.28141123503285442</v>
      </c>
      <c r="U573" s="13">
        <f t="shared" si="455"/>
        <v>0.36274100758083305</v>
      </c>
      <c r="V573" s="13">
        <f t="shared" si="456"/>
        <v>-8.328407726634472</v>
      </c>
      <c r="W573" s="8">
        <f t="shared" si="457"/>
        <v>391.20846842252803</v>
      </c>
      <c r="X573" s="13">
        <f t="shared" si="458"/>
        <v>1.164437449990555</v>
      </c>
      <c r="Y573" s="11">
        <f t="shared" si="459"/>
        <v>66.717351391434661</v>
      </c>
      <c r="Z573" s="13">
        <f t="shared" si="460"/>
        <v>3.3756665475655763E-2</v>
      </c>
      <c r="AA573" s="13">
        <f t="shared" si="461"/>
        <v>0.3950421584804214</v>
      </c>
      <c r="AB573" s="13">
        <f t="shared" si="462"/>
        <v>0.91804281671547849</v>
      </c>
      <c r="AC573" s="13">
        <f t="shared" si="463"/>
        <v>3.3750254817408946E-2</v>
      </c>
      <c r="AD573" s="13">
        <f t="shared" si="464"/>
        <v>0.8288830900067784</v>
      </c>
      <c r="AE573" s="13">
        <f t="shared" si="465"/>
        <v>0.39609912411408421</v>
      </c>
      <c r="AF573" s="13">
        <f t="shared" si="466"/>
        <v>0.91820775637981589</v>
      </c>
      <c r="AG573" s="11">
        <f t="shared" si="467"/>
        <v>23.334541263610198</v>
      </c>
      <c r="AH573" s="13">
        <f t="shared" si="468"/>
        <v>4.3011819698189422</v>
      </c>
      <c r="AI573" s="11">
        <f t="shared" si="469"/>
        <v>83.032826623470001</v>
      </c>
      <c r="AJ573" s="6">
        <f t="shared" si="470"/>
        <v>0.91798077922470411</v>
      </c>
      <c r="AK573" s="13">
        <f t="shared" si="471"/>
        <v>22.444152167364134</v>
      </c>
      <c r="AL573" s="6">
        <f t="shared" si="472"/>
        <v>0.84665756436128059</v>
      </c>
      <c r="AM573" s="6">
        <f t="shared" si="473"/>
        <v>21.597494603002854</v>
      </c>
      <c r="AN573" s="11">
        <f t="shared" si="474"/>
        <v>175.32300543499332</v>
      </c>
      <c r="AO573" s="6">
        <f t="shared" si="475"/>
        <v>173.51512876628632</v>
      </c>
      <c r="AP573" s="6">
        <f t="shared" si="476"/>
        <v>106.78792395398493</v>
      </c>
      <c r="AQ573" s="8">
        <f t="shared" si="477"/>
        <v>73.063915215929796</v>
      </c>
      <c r="AR573" s="109">
        <f t="shared" si="478"/>
        <v>0.99261581166227553</v>
      </c>
      <c r="AS573" s="109">
        <f t="shared" si="479"/>
        <v>-0.16710093210193974</v>
      </c>
      <c r="AT573" s="109">
        <f t="shared" si="480"/>
        <v>99.555804303014867</v>
      </c>
      <c r="AU573" s="10">
        <f t="shared" si="481"/>
        <v>398070.81135013851</v>
      </c>
      <c r="AV573" s="8">
        <f t="shared" si="482"/>
        <v>30.018036313947054</v>
      </c>
      <c r="AW573" s="12"/>
      <c r="AX573" s="110">
        <f t="shared" si="483"/>
        <v>279.60000000000002</v>
      </c>
      <c r="AY573" s="111">
        <f t="shared" si="484"/>
        <v>0</v>
      </c>
      <c r="AZ573" s="12"/>
      <c r="BA573" s="14">
        <f t="shared" si="491"/>
        <v>21.6</v>
      </c>
      <c r="BB573" s="112">
        <f t="shared" si="485"/>
        <v>0</v>
      </c>
      <c r="BC573" s="112">
        <f t="shared" si="486"/>
        <v>0</v>
      </c>
      <c r="BD573" s="12"/>
      <c r="BE573" s="111">
        <f t="shared" si="487"/>
        <v>0</v>
      </c>
      <c r="BF573" s="12"/>
    </row>
    <row r="574" spans="1:58">
      <c r="A574">
        <f t="shared" si="440"/>
        <v>9</v>
      </c>
      <c r="B574" s="106">
        <v>0.39652777777777798</v>
      </c>
      <c r="C574" s="6">
        <f t="shared" si="441"/>
        <v>9.516666666666671</v>
      </c>
      <c r="D574" s="7">
        <f t="shared" si="488"/>
        <v>16</v>
      </c>
      <c r="E574" s="7">
        <f t="shared" si="489"/>
        <v>9</v>
      </c>
      <c r="F574" s="7">
        <f t="shared" si="490"/>
        <v>2022</v>
      </c>
      <c r="G574" s="12"/>
      <c r="H574" s="101">
        <f t="shared" si="442"/>
        <v>21.452819887642352</v>
      </c>
      <c r="I574" s="102">
        <f t="shared" si="443"/>
        <v>21.495235771150572</v>
      </c>
      <c r="J574" s="101">
        <f t="shared" si="444"/>
        <v>64.558753400296254</v>
      </c>
      <c r="K574" s="101">
        <f t="shared" si="445"/>
        <v>279.7386866355555</v>
      </c>
      <c r="L574" s="11">
        <f t="shared" si="446"/>
        <v>2459838.8965277779</v>
      </c>
      <c r="M574" s="108">
        <f t="shared" si="447"/>
        <v>0.22707451136968904</v>
      </c>
      <c r="N574" s="11">
        <f t="shared" si="448"/>
        <v>147.80124063277617</v>
      </c>
      <c r="O574" s="5">
        <f t="shared" si="449"/>
        <v>0.17217998889066166</v>
      </c>
      <c r="P574" s="11">
        <f t="shared" si="450"/>
        <v>17067.607932621471</v>
      </c>
      <c r="Q574" s="6">
        <f t="shared" si="451"/>
        <v>2.3503058616766164</v>
      </c>
      <c r="R574" s="13">
        <f t="shared" si="452"/>
        <v>4.3981347593409783</v>
      </c>
      <c r="S574" s="13">
        <f t="shared" si="453"/>
        <v>4.3050572368736528</v>
      </c>
      <c r="T574" s="13">
        <f t="shared" si="454"/>
        <v>0.28157157927290705</v>
      </c>
      <c r="U574" s="13">
        <f t="shared" si="455"/>
        <v>0.36288960610153703</v>
      </c>
      <c r="V574" s="13">
        <f t="shared" si="456"/>
        <v>-8.3285428944743991</v>
      </c>
      <c r="W574" s="8">
        <f t="shared" si="457"/>
        <v>391.16937686099971</v>
      </c>
      <c r="X574" s="13">
        <f t="shared" si="458"/>
        <v>1.1645848746836349</v>
      </c>
      <c r="Y574" s="11">
        <f t="shared" si="459"/>
        <v>66.725798204144155</v>
      </c>
      <c r="Z574" s="13">
        <f t="shared" si="460"/>
        <v>3.3768949678250934E-2</v>
      </c>
      <c r="AA574" s="13">
        <f t="shared" si="461"/>
        <v>0.39490664815799059</v>
      </c>
      <c r="AB574" s="13">
        <f t="shared" si="462"/>
        <v>0.91810066478152541</v>
      </c>
      <c r="AC574" s="13">
        <f t="shared" si="463"/>
        <v>3.3762532019120939E-2</v>
      </c>
      <c r="AD574" s="13">
        <f t="shared" si="464"/>
        <v>0.82893128274210537</v>
      </c>
      <c r="AE574" s="13">
        <f t="shared" si="465"/>
        <v>0.39613339638579942</v>
      </c>
      <c r="AF574" s="13">
        <f t="shared" si="466"/>
        <v>0.91819297114923026</v>
      </c>
      <c r="AG574" s="11">
        <f t="shared" si="467"/>
        <v>23.336679856232106</v>
      </c>
      <c r="AH574" s="13">
        <f t="shared" si="468"/>
        <v>4.3017771121480317</v>
      </c>
      <c r="AI574" s="11">
        <f t="shared" si="469"/>
        <v>83.274583950555694</v>
      </c>
      <c r="AJ574" s="6">
        <f t="shared" si="470"/>
        <v>0.91797465882971419</v>
      </c>
      <c r="AK574" s="13">
        <f t="shared" si="471"/>
        <v>22.30034697722003</v>
      </c>
      <c r="AL574" s="6">
        <f t="shared" si="472"/>
        <v>0.84752708957767786</v>
      </c>
      <c r="AM574" s="6">
        <f t="shared" si="473"/>
        <v>21.452819887642352</v>
      </c>
      <c r="AN574" s="11">
        <f t="shared" si="474"/>
        <v>175.32368991228941</v>
      </c>
      <c r="AO574" s="6">
        <f t="shared" si="475"/>
        <v>173.51580580031822</v>
      </c>
      <c r="AP574" s="6">
        <f t="shared" si="476"/>
        <v>106.78015183624058</v>
      </c>
      <c r="AQ574" s="8">
        <f t="shared" si="477"/>
        <v>73.071681272312702</v>
      </c>
      <c r="AR574" s="109">
        <f t="shared" si="478"/>
        <v>0.99311879741512554</v>
      </c>
      <c r="AS574" s="109">
        <f t="shared" si="479"/>
        <v>-0.17044714013091999</v>
      </c>
      <c r="AT574" s="109">
        <f t="shared" si="480"/>
        <v>99.738686635555482</v>
      </c>
      <c r="AU574" s="10">
        <f t="shared" si="481"/>
        <v>398073.51907388278</v>
      </c>
      <c r="AV574" s="8">
        <f t="shared" si="482"/>
        <v>30.017832139556262</v>
      </c>
      <c r="AW574" s="12"/>
      <c r="AX574" s="110">
        <f t="shared" si="483"/>
        <v>279.7</v>
      </c>
      <c r="AY574" s="111">
        <f t="shared" si="484"/>
        <v>0</v>
      </c>
      <c r="AZ574" s="12"/>
      <c r="BA574" s="14">
        <f t="shared" si="491"/>
        <v>21.5</v>
      </c>
      <c r="BB574" s="112">
        <f t="shared" si="485"/>
        <v>0</v>
      </c>
      <c r="BC574" s="112">
        <f t="shared" si="486"/>
        <v>0</v>
      </c>
      <c r="BD574" s="12"/>
      <c r="BE574" s="111">
        <f t="shared" si="487"/>
        <v>0</v>
      </c>
      <c r="BF574" s="12"/>
    </row>
    <row r="575" spans="1:58">
      <c r="A575">
        <f t="shared" si="440"/>
        <v>9</v>
      </c>
      <c r="B575" s="106">
        <v>0.39722222222222198</v>
      </c>
      <c r="C575" s="6">
        <f t="shared" si="441"/>
        <v>9.5333333333333279</v>
      </c>
      <c r="D575" s="7">
        <f t="shared" si="488"/>
        <v>16</v>
      </c>
      <c r="E575" s="7">
        <f t="shared" si="489"/>
        <v>9</v>
      </c>
      <c r="F575" s="7">
        <f t="shared" si="490"/>
        <v>2022</v>
      </c>
      <c r="G575" s="12"/>
      <c r="H575" s="101">
        <f t="shared" si="442"/>
        <v>21.308230957548695</v>
      </c>
      <c r="I575" s="102">
        <f t="shared" si="443"/>
        <v>21.35095416628679</v>
      </c>
      <c r="J575" s="101">
        <f t="shared" si="444"/>
        <v>64.552269854819173</v>
      </c>
      <c r="K575" s="101">
        <f t="shared" si="445"/>
        <v>279.92144898546735</v>
      </c>
      <c r="L575" s="11">
        <f t="shared" si="446"/>
        <v>2459838.8972222223</v>
      </c>
      <c r="M575" s="108">
        <f t="shared" si="447"/>
        <v>0.22707453038254058</v>
      </c>
      <c r="N575" s="11">
        <f t="shared" si="448"/>
        <v>148.05192509526387</v>
      </c>
      <c r="O575" s="5">
        <f t="shared" si="449"/>
        <v>0.17220540632058601</v>
      </c>
      <c r="P575" s="11">
        <f t="shared" si="450"/>
        <v>17065.07506636835</v>
      </c>
      <c r="Q575" s="6">
        <f t="shared" si="451"/>
        <v>2.3504642138501199</v>
      </c>
      <c r="R575" s="13">
        <f t="shared" si="452"/>
        <v>4.3981467051526542</v>
      </c>
      <c r="S575" s="13">
        <f t="shared" si="453"/>
        <v>4.3052049929136418</v>
      </c>
      <c r="T575" s="13">
        <f t="shared" si="454"/>
        <v>0.28173192351295973</v>
      </c>
      <c r="U575" s="13">
        <f t="shared" si="455"/>
        <v>0.36303820255998265</v>
      </c>
      <c r="V575" s="13">
        <f t="shared" si="456"/>
        <v>-8.3286780623143244</v>
      </c>
      <c r="W575" s="8">
        <f t="shared" si="457"/>
        <v>391.13028015303865</v>
      </c>
      <c r="X575" s="13">
        <f t="shared" si="458"/>
        <v>1.1647322974237628</v>
      </c>
      <c r="Y575" s="11">
        <f t="shared" si="459"/>
        <v>66.734244904957734</v>
      </c>
      <c r="Z575" s="13">
        <f t="shared" si="460"/>
        <v>3.3781232979005732E-2</v>
      </c>
      <c r="AA575" s="13">
        <f t="shared" si="461"/>
        <v>0.39477113111053797</v>
      </c>
      <c r="AB575" s="13">
        <f t="shared" si="462"/>
        <v>0.9181584919636866</v>
      </c>
      <c r="AC575" s="13">
        <f t="shared" si="463"/>
        <v>3.3774808314412263E-2</v>
      </c>
      <c r="AD575" s="13">
        <f t="shared" si="464"/>
        <v>0.82897945667692596</v>
      </c>
      <c r="AE575" s="13">
        <f t="shared" si="465"/>
        <v>0.39616765951972288</v>
      </c>
      <c r="AF575" s="13">
        <f t="shared" si="466"/>
        <v>0.91817818834399723</v>
      </c>
      <c r="AG575" s="11">
        <f t="shared" si="467"/>
        <v>23.338817913080071</v>
      </c>
      <c r="AH575" s="13">
        <f t="shared" si="468"/>
        <v>4.3023722652611767</v>
      </c>
      <c r="AI575" s="11">
        <f t="shared" si="469"/>
        <v>83.516341116346211</v>
      </c>
      <c r="AJ575" s="6">
        <f t="shared" si="470"/>
        <v>0.9179685396713958</v>
      </c>
      <c r="AK575" s="13">
        <f t="shared" si="471"/>
        <v>22.156621740565068</v>
      </c>
      <c r="AL575" s="6">
        <f t="shared" si="472"/>
        <v>0.84839078301637505</v>
      </c>
      <c r="AM575" s="6">
        <f t="shared" si="473"/>
        <v>21.308230957548695</v>
      </c>
      <c r="AN575" s="11">
        <f t="shared" si="474"/>
        <v>175.32437438958186</v>
      </c>
      <c r="AO575" s="6">
        <f t="shared" si="475"/>
        <v>173.51648283459932</v>
      </c>
      <c r="AP575" s="6">
        <f t="shared" si="476"/>
        <v>106.7723798351265</v>
      </c>
      <c r="AQ575" s="8">
        <f t="shared" si="477"/>
        <v>73.079447214883743</v>
      </c>
      <c r="AR575" s="109">
        <f t="shared" si="478"/>
        <v>0.99360410153417977</v>
      </c>
      <c r="AS575" s="109">
        <f t="shared" si="479"/>
        <v>-0.17379499199315829</v>
      </c>
      <c r="AT575" s="109">
        <f t="shared" si="480"/>
        <v>99.921448985467336</v>
      </c>
      <c r="AU575" s="10">
        <f t="shared" si="481"/>
        <v>398076.22631433979</v>
      </c>
      <c r="AV575" s="8">
        <f t="shared" si="482"/>
        <v>30.017628004384129</v>
      </c>
      <c r="AW575" s="12"/>
      <c r="AX575" s="110">
        <f t="shared" si="483"/>
        <v>279.89999999999998</v>
      </c>
      <c r="AY575" s="111">
        <f t="shared" si="484"/>
        <v>0</v>
      </c>
      <c r="AZ575" s="12"/>
      <c r="BA575" s="14">
        <f t="shared" si="491"/>
        <v>21.4</v>
      </c>
      <c r="BB575" s="112">
        <f t="shared" si="485"/>
        <v>0</v>
      </c>
      <c r="BC575" s="112">
        <f t="shared" si="486"/>
        <v>0</v>
      </c>
      <c r="BD575" s="12"/>
      <c r="BE575" s="111">
        <f t="shared" si="487"/>
        <v>0</v>
      </c>
      <c r="BF575" s="12"/>
    </row>
    <row r="576" spans="1:58">
      <c r="A576">
        <f t="shared" si="440"/>
        <v>9</v>
      </c>
      <c r="B576" s="106">
        <v>0.39791666666666697</v>
      </c>
      <c r="C576" s="6">
        <f t="shared" si="441"/>
        <v>9.5500000000000078</v>
      </c>
      <c r="D576" s="7">
        <f t="shared" si="488"/>
        <v>16</v>
      </c>
      <c r="E576" s="7">
        <f t="shared" si="489"/>
        <v>9</v>
      </c>
      <c r="F576" s="7">
        <f t="shared" si="490"/>
        <v>2022</v>
      </c>
      <c r="G576" s="12"/>
      <c r="H576" s="101">
        <f t="shared" si="442"/>
        <v>21.1637292556122</v>
      </c>
      <c r="I576" s="102">
        <f t="shared" si="443"/>
        <v>21.206763414436285</v>
      </c>
      <c r="J576" s="101">
        <f t="shared" si="444"/>
        <v>64.545786137007127</v>
      </c>
      <c r="K576" s="101">
        <f t="shared" si="445"/>
        <v>280.10409410359966</v>
      </c>
      <c r="L576" s="11">
        <f t="shared" si="446"/>
        <v>2459838.8979166667</v>
      </c>
      <c r="M576" s="108">
        <f t="shared" si="447"/>
        <v>0.22707454939539212</v>
      </c>
      <c r="N576" s="11">
        <f t="shared" si="448"/>
        <v>148.30260955775157</v>
      </c>
      <c r="O576" s="5">
        <f t="shared" si="449"/>
        <v>0.17223082375051035</v>
      </c>
      <c r="P576" s="11">
        <f t="shared" si="450"/>
        <v>17062.541797381858</v>
      </c>
      <c r="Q576" s="6">
        <f t="shared" si="451"/>
        <v>2.350622566023981</v>
      </c>
      <c r="R576" s="13">
        <f t="shared" si="452"/>
        <v>4.3981586509643522</v>
      </c>
      <c r="S576" s="13">
        <f t="shared" si="453"/>
        <v>4.3053527489532737</v>
      </c>
      <c r="T576" s="13">
        <f t="shared" si="454"/>
        <v>0.28189226775265519</v>
      </c>
      <c r="U576" s="13">
        <f t="shared" si="455"/>
        <v>0.36318679695620182</v>
      </c>
      <c r="V576" s="13">
        <f t="shared" si="456"/>
        <v>-8.3288132301538926</v>
      </c>
      <c r="W576" s="8">
        <f t="shared" si="457"/>
        <v>391.09117829970893</v>
      </c>
      <c r="X576" s="13">
        <f t="shared" si="458"/>
        <v>1.1648797182113837</v>
      </c>
      <c r="Y576" s="11">
        <f t="shared" si="459"/>
        <v>66.742691493900907</v>
      </c>
      <c r="Z576" s="13">
        <f t="shared" si="460"/>
        <v>3.3793515377681868E-2</v>
      </c>
      <c r="AA576" s="13">
        <f t="shared" si="461"/>
        <v>0.39463560734101139</v>
      </c>
      <c r="AB576" s="13">
        <f t="shared" si="462"/>
        <v>0.91821629826170836</v>
      </c>
      <c r="AC576" s="13">
        <f t="shared" si="463"/>
        <v>3.3787083703044035E-2</v>
      </c>
      <c r="AD576" s="13">
        <f t="shared" si="464"/>
        <v>0.82902761181110241</v>
      </c>
      <c r="AE576" s="13">
        <f t="shared" si="465"/>
        <v>0.39620191351553458</v>
      </c>
      <c r="AF576" s="13">
        <f t="shared" si="466"/>
        <v>0.91816340796539531</v>
      </c>
      <c r="AG576" s="11">
        <f t="shared" si="467"/>
        <v>23.340955434111216</v>
      </c>
      <c r="AH576" s="13">
        <f t="shared" si="468"/>
        <v>4.3029674291573086</v>
      </c>
      <c r="AI576" s="11">
        <f t="shared" si="469"/>
        <v>83.758098120391935</v>
      </c>
      <c r="AJ576" s="6">
        <f t="shared" si="470"/>
        <v>0.91796242174984422</v>
      </c>
      <c r="AK576" s="13">
        <f t="shared" si="471"/>
        <v>22.012977895224154</v>
      </c>
      <c r="AL576" s="6">
        <f t="shared" si="472"/>
        <v>0.84924863961195451</v>
      </c>
      <c r="AM576" s="6">
        <f t="shared" si="473"/>
        <v>21.1637292556122</v>
      </c>
      <c r="AN576" s="11">
        <f t="shared" si="474"/>
        <v>175.32505886687795</v>
      </c>
      <c r="AO576" s="6">
        <f t="shared" si="475"/>
        <v>173.51715986913678</v>
      </c>
      <c r="AP576" s="6">
        <f t="shared" si="476"/>
        <v>106.76460795062741</v>
      </c>
      <c r="AQ576" s="8">
        <f t="shared" si="477"/>
        <v>73.087213043658195</v>
      </c>
      <c r="AR576" s="109">
        <f t="shared" si="478"/>
        <v>0.99407171541372408</v>
      </c>
      <c r="AS576" s="109">
        <f t="shared" si="479"/>
        <v>-0.17714442855447007</v>
      </c>
      <c r="AT576" s="109">
        <f t="shared" si="480"/>
        <v>100.10409410359968</v>
      </c>
      <c r="AU576" s="10">
        <f t="shared" si="481"/>
        <v>398078.93307143741</v>
      </c>
      <c r="AV576" s="8">
        <f t="shared" si="482"/>
        <v>30.017423908434523</v>
      </c>
      <c r="AW576" s="12"/>
      <c r="AX576" s="110">
        <f t="shared" si="483"/>
        <v>280.10000000000002</v>
      </c>
      <c r="AY576" s="111">
        <f t="shared" si="484"/>
        <v>0</v>
      </c>
      <c r="AZ576" s="12"/>
      <c r="BA576" s="14">
        <f t="shared" si="491"/>
        <v>21.2</v>
      </c>
      <c r="BB576" s="112">
        <f t="shared" si="485"/>
        <v>0</v>
      </c>
      <c r="BC576" s="112">
        <f t="shared" si="486"/>
        <v>0</v>
      </c>
      <c r="BD576" s="12"/>
      <c r="BE576" s="111">
        <f t="shared" si="487"/>
        <v>0</v>
      </c>
      <c r="BF576" s="12"/>
    </row>
    <row r="577" spans="1:58">
      <c r="A577">
        <f t="shared" si="440"/>
        <v>9</v>
      </c>
      <c r="B577" s="106">
        <v>0.39861111111111103</v>
      </c>
      <c r="C577" s="6">
        <f t="shared" si="441"/>
        <v>9.5666666666666647</v>
      </c>
      <c r="D577" s="7">
        <f t="shared" si="488"/>
        <v>16</v>
      </c>
      <c r="E577" s="7">
        <f t="shared" si="489"/>
        <v>9</v>
      </c>
      <c r="F577" s="7">
        <f t="shared" si="490"/>
        <v>2022</v>
      </c>
      <c r="G577" s="12"/>
      <c r="H577" s="101">
        <f t="shared" si="442"/>
        <v>21.019316221676586</v>
      </c>
      <c r="I577" s="102">
        <f t="shared" si="443"/>
        <v>21.062665019659804</v>
      </c>
      <c r="J577" s="101">
        <f t="shared" si="444"/>
        <v>64.539302246945809</v>
      </c>
      <c r="K577" s="101">
        <f t="shared" si="445"/>
        <v>280.28662472543817</v>
      </c>
      <c r="L577" s="11">
        <f t="shared" si="446"/>
        <v>2459838.8986111111</v>
      </c>
      <c r="M577" s="108">
        <f t="shared" si="447"/>
        <v>0.22707456840824369</v>
      </c>
      <c r="N577" s="11">
        <f t="shared" si="448"/>
        <v>148.55329402023926</v>
      </c>
      <c r="O577" s="5">
        <f t="shared" si="449"/>
        <v>0.17225624118049154</v>
      </c>
      <c r="P577" s="11">
        <f t="shared" si="450"/>
        <v>17060.00812578055</v>
      </c>
      <c r="Q577" s="6">
        <f t="shared" si="451"/>
        <v>2.3507809181978416</v>
      </c>
      <c r="R577" s="13">
        <f t="shared" si="452"/>
        <v>4.3981705967760503</v>
      </c>
      <c r="S577" s="13">
        <f t="shared" si="453"/>
        <v>4.3055005049932635</v>
      </c>
      <c r="T577" s="13">
        <f t="shared" si="454"/>
        <v>0.28205261199306497</v>
      </c>
      <c r="U577" s="13">
        <f t="shared" si="455"/>
        <v>0.36333538929178882</v>
      </c>
      <c r="V577" s="13">
        <f t="shared" si="456"/>
        <v>-8.3289483979934626</v>
      </c>
      <c r="W577" s="8">
        <f t="shared" si="457"/>
        <v>391.05207130181282</v>
      </c>
      <c r="X577" s="13">
        <f t="shared" si="458"/>
        <v>1.1650271370474303</v>
      </c>
      <c r="Y577" s="11">
        <f t="shared" si="459"/>
        <v>66.751137971027106</v>
      </c>
      <c r="Z577" s="13">
        <f t="shared" si="460"/>
        <v>3.3805796874170978E-2</v>
      </c>
      <c r="AA577" s="13">
        <f t="shared" si="461"/>
        <v>0.3945000768519088</v>
      </c>
      <c r="AB577" s="13">
        <f t="shared" si="462"/>
        <v>0.91827408367552565</v>
      </c>
      <c r="AC577" s="13">
        <f t="shared" si="463"/>
        <v>3.379935818490723E-2</v>
      </c>
      <c r="AD577" s="13">
        <f t="shared" si="464"/>
        <v>0.82907574814461849</v>
      </c>
      <c r="AE577" s="13">
        <f t="shared" si="465"/>
        <v>0.39623615837310838</v>
      </c>
      <c r="AF577" s="13">
        <f t="shared" si="466"/>
        <v>0.91814863001461855</v>
      </c>
      <c r="AG577" s="11">
        <f t="shared" si="467"/>
        <v>23.343092419294781</v>
      </c>
      <c r="AH577" s="13">
        <f t="shared" si="468"/>
        <v>4.3035626038372667</v>
      </c>
      <c r="AI577" s="11">
        <f t="shared" si="469"/>
        <v>83.99985496268026</v>
      </c>
      <c r="AJ577" s="6">
        <f t="shared" si="470"/>
        <v>0.91795630506517645</v>
      </c>
      <c r="AK577" s="13">
        <f t="shared" si="471"/>
        <v>21.869416876252718</v>
      </c>
      <c r="AL577" s="6">
        <f t="shared" si="472"/>
        <v>0.85010065457613126</v>
      </c>
      <c r="AM577" s="6">
        <f t="shared" si="473"/>
        <v>21.019316221676586</v>
      </c>
      <c r="AN577" s="11">
        <f t="shared" si="474"/>
        <v>175.32574334417404</v>
      </c>
      <c r="AO577" s="6">
        <f t="shared" si="475"/>
        <v>173.51783690392699</v>
      </c>
      <c r="AP577" s="6">
        <f t="shared" si="476"/>
        <v>106.75683618268914</v>
      </c>
      <c r="AQ577" s="8">
        <f t="shared" si="477"/>
        <v>73.094978758690175</v>
      </c>
      <c r="AR577" s="109">
        <f t="shared" si="478"/>
        <v>0.99452163076395439</v>
      </c>
      <c r="AS577" s="109">
        <f t="shared" si="479"/>
        <v>-0.18049539065870046</v>
      </c>
      <c r="AT577" s="109">
        <f t="shared" si="480"/>
        <v>100.28662472543816</v>
      </c>
      <c r="AU577" s="10">
        <f t="shared" si="481"/>
        <v>398081.63934509439</v>
      </c>
      <c r="AV577" s="8">
        <f t="shared" si="482"/>
        <v>30.017219851712046</v>
      </c>
      <c r="AW577" s="12"/>
      <c r="AX577" s="110">
        <f t="shared" si="483"/>
        <v>280.3</v>
      </c>
      <c r="AY577" s="111">
        <f t="shared" si="484"/>
        <v>0</v>
      </c>
      <c r="AZ577" s="12"/>
      <c r="BA577" s="14">
        <f t="shared" si="491"/>
        <v>21.1</v>
      </c>
      <c r="BB577" s="112">
        <f t="shared" si="485"/>
        <v>0</v>
      </c>
      <c r="BC577" s="112">
        <f t="shared" si="486"/>
        <v>0</v>
      </c>
      <c r="BD577" s="12"/>
      <c r="BE577" s="111">
        <f t="shared" si="487"/>
        <v>0</v>
      </c>
      <c r="BF577" s="12"/>
    </row>
    <row r="578" spans="1:58">
      <c r="A578">
        <f t="shared" si="440"/>
        <v>9</v>
      </c>
      <c r="B578" s="106">
        <v>0.39930555555555602</v>
      </c>
      <c r="C578" s="6">
        <f t="shared" si="441"/>
        <v>9.5833333333333446</v>
      </c>
      <c r="D578" s="7">
        <f t="shared" si="488"/>
        <v>16</v>
      </c>
      <c r="E578" s="7">
        <f t="shared" si="489"/>
        <v>9</v>
      </c>
      <c r="F578" s="7">
        <f t="shared" si="490"/>
        <v>2022</v>
      </c>
      <c r="G578" s="12"/>
      <c r="H578" s="101">
        <f t="shared" si="442"/>
        <v>20.874993292810295</v>
      </c>
      <c r="I578" s="102">
        <f t="shared" si="443"/>
        <v>20.918660484741764</v>
      </c>
      <c r="J578" s="101">
        <f t="shared" si="444"/>
        <v>64.532818184776332</v>
      </c>
      <c r="K578" s="101">
        <f t="shared" si="445"/>
        <v>280.46904357093024</v>
      </c>
      <c r="L578" s="11">
        <f t="shared" si="446"/>
        <v>2459838.8993055555</v>
      </c>
      <c r="M578" s="108">
        <f t="shared" si="447"/>
        <v>0.22707458742109524</v>
      </c>
      <c r="N578" s="11">
        <f t="shared" si="448"/>
        <v>148.80397848272696</v>
      </c>
      <c r="O578" s="5">
        <f t="shared" si="449"/>
        <v>0.17228165861041589</v>
      </c>
      <c r="P578" s="11">
        <f t="shared" si="450"/>
        <v>17057.474051678953</v>
      </c>
      <c r="Q578" s="6">
        <f t="shared" si="451"/>
        <v>2.3509392703713452</v>
      </c>
      <c r="R578" s="13">
        <f t="shared" si="452"/>
        <v>4.3981825425877492</v>
      </c>
      <c r="S578" s="13">
        <f t="shared" si="453"/>
        <v>4.3056482610332525</v>
      </c>
      <c r="T578" s="13">
        <f t="shared" si="454"/>
        <v>0.28221295623276044</v>
      </c>
      <c r="U578" s="13">
        <f t="shared" si="455"/>
        <v>0.36348397956580974</v>
      </c>
      <c r="V578" s="13">
        <f t="shared" si="456"/>
        <v>-8.329083565833745</v>
      </c>
      <c r="W578" s="8">
        <f t="shared" si="457"/>
        <v>391.01295916004693</v>
      </c>
      <c r="X578" s="13">
        <f t="shared" si="458"/>
        <v>1.1651745539317433</v>
      </c>
      <c r="Y578" s="11">
        <f t="shared" si="459"/>
        <v>66.759584336327208</v>
      </c>
      <c r="Z578" s="13">
        <f t="shared" si="460"/>
        <v>3.3818077468151998E-2</v>
      </c>
      <c r="AA578" s="13">
        <f t="shared" si="461"/>
        <v>0.39436453964673368</v>
      </c>
      <c r="AB578" s="13">
        <f t="shared" si="462"/>
        <v>0.91833184820464964</v>
      </c>
      <c r="AC578" s="13">
        <f t="shared" si="463"/>
        <v>3.3811631759680237E-2</v>
      </c>
      <c r="AD578" s="13">
        <f t="shared" si="464"/>
        <v>0.82912386567715357</v>
      </c>
      <c r="AE578" s="13">
        <f t="shared" si="465"/>
        <v>0.39627039409195497</v>
      </c>
      <c r="AF578" s="13">
        <f t="shared" si="466"/>
        <v>0.91813385449301821</v>
      </c>
      <c r="AG578" s="11">
        <f t="shared" si="467"/>
        <v>23.345228868577312</v>
      </c>
      <c r="AH578" s="13">
        <f t="shared" si="468"/>
        <v>4.3041577892975669</v>
      </c>
      <c r="AI578" s="11">
        <f t="shared" si="469"/>
        <v>84.241611643263454</v>
      </c>
      <c r="AJ578" s="6">
        <f t="shared" si="470"/>
        <v>0.91795018961751962</v>
      </c>
      <c r="AK578" s="13">
        <f t="shared" si="471"/>
        <v>21.725940116205976</v>
      </c>
      <c r="AL578" s="6">
        <f t="shared" si="472"/>
        <v>0.85094682339567917</v>
      </c>
      <c r="AM578" s="6">
        <f t="shared" si="473"/>
        <v>20.874993292810295</v>
      </c>
      <c r="AN578" s="11">
        <f t="shared" si="474"/>
        <v>175.32642782147013</v>
      </c>
      <c r="AO578" s="6">
        <f t="shared" si="475"/>
        <v>173.51851393896999</v>
      </c>
      <c r="AP578" s="6">
        <f t="shared" si="476"/>
        <v>106.74906453132397</v>
      </c>
      <c r="AQ578" s="8">
        <f t="shared" si="477"/>
        <v>73.102744359967389</v>
      </c>
      <c r="AR578" s="109">
        <f t="shared" si="478"/>
        <v>0.99495383961031236</v>
      </c>
      <c r="AS578" s="109">
        <f t="shared" si="479"/>
        <v>-0.18384781912323289</v>
      </c>
      <c r="AT578" s="109">
        <f t="shared" si="480"/>
        <v>100.46904357093024</v>
      </c>
      <c r="AU578" s="10">
        <f t="shared" si="481"/>
        <v>398084.34513522463</v>
      </c>
      <c r="AV578" s="8">
        <f t="shared" si="482"/>
        <v>30.017015834221649</v>
      </c>
      <c r="AW578" s="12"/>
      <c r="AX578" s="110">
        <f t="shared" si="483"/>
        <v>280.5</v>
      </c>
      <c r="AY578" s="111">
        <f t="shared" si="484"/>
        <v>0</v>
      </c>
      <c r="AZ578" s="12"/>
      <c r="BA578" s="14">
        <f t="shared" si="491"/>
        <v>20.9</v>
      </c>
      <c r="BB578" s="112">
        <f t="shared" si="485"/>
        <v>0</v>
      </c>
      <c r="BC578" s="112">
        <f t="shared" si="486"/>
        <v>0</v>
      </c>
      <c r="BD578" s="12"/>
      <c r="BE578" s="111">
        <f t="shared" si="487"/>
        <v>0</v>
      </c>
      <c r="BF578" s="12"/>
    </row>
    <row r="579" spans="1:58">
      <c r="A579">
        <f t="shared" si="440"/>
        <v>9</v>
      </c>
      <c r="B579" s="106">
        <v>0.4</v>
      </c>
      <c r="C579" s="6">
        <f t="shared" si="441"/>
        <v>9.6000000000000014</v>
      </c>
      <c r="D579" s="7">
        <f t="shared" si="488"/>
        <v>16</v>
      </c>
      <c r="E579" s="7">
        <f t="shared" si="489"/>
        <v>9</v>
      </c>
      <c r="F579" s="7">
        <f t="shared" si="490"/>
        <v>2022</v>
      </c>
      <c r="G579" s="12"/>
      <c r="H579" s="101">
        <f t="shared" si="442"/>
        <v>20.730761903781932</v>
      </c>
      <c r="I579" s="102">
        <f t="shared" si="443"/>
        <v>20.774751311707856</v>
      </c>
      <c r="J579" s="101">
        <f t="shared" si="444"/>
        <v>64.526333950574738</v>
      </c>
      <c r="K579" s="101">
        <f t="shared" si="445"/>
        <v>280.65135334419062</v>
      </c>
      <c r="L579" s="11">
        <f t="shared" si="446"/>
        <v>2459838.9</v>
      </c>
      <c r="M579" s="108">
        <f t="shared" si="447"/>
        <v>0.22707460643394681</v>
      </c>
      <c r="N579" s="11">
        <f t="shared" si="448"/>
        <v>149.054662944749</v>
      </c>
      <c r="O579" s="5">
        <f t="shared" si="449"/>
        <v>0.17230707604039708</v>
      </c>
      <c r="P579" s="11">
        <f t="shared" si="450"/>
        <v>17054.93957517001</v>
      </c>
      <c r="Q579" s="6">
        <f t="shared" si="451"/>
        <v>2.3510976225452063</v>
      </c>
      <c r="R579" s="13">
        <f t="shared" si="452"/>
        <v>4.3981944883994473</v>
      </c>
      <c r="S579" s="13">
        <f t="shared" si="453"/>
        <v>4.3057960170732423</v>
      </c>
      <c r="T579" s="13">
        <f t="shared" si="454"/>
        <v>0.28237330047281306</v>
      </c>
      <c r="U579" s="13">
        <f t="shared" si="455"/>
        <v>0.36363256777973463</v>
      </c>
      <c r="V579" s="13">
        <f t="shared" si="456"/>
        <v>-8.329218733673672</v>
      </c>
      <c r="W579" s="8">
        <f t="shared" si="457"/>
        <v>390.97384187569844</v>
      </c>
      <c r="X579" s="13">
        <f t="shared" si="458"/>
        <v>1.1653219688654874</v>
      </c>
      <c r="Y579" s="11">
        <f t="shared" si="459"/>
        <v>66.768030589867948</v>
      </c>
      <c r="Z579" s="13">
        <f t="shared" si="460"/>
        <v>3.3830357159508544E-2</v>
      </c>
      <c r="AA579" s="13">
        <f t="shared" si="461"/>
        <v>0.39422899572777065</v>
      </c>
      <c r="AB579" s="13">
        <f t="shared" si="462"/>
        <v>0.91838959184910729</v>
      </c>
      <c r="AC579" s="13">
        <f t="shared" si="463"/>
        <v>3.3823904427246011E-2</v>
      </c>
      <c r="AD579" s="13">
        <f t="shared" si="464"/>
        <v>0.82917196440877872</v>
      </c>
      <c r="AE579" s="13">
        <f t="shared" si="465"/>
        <v>0.39630462067197769</v>
      </c>
      <c r="AF579" s="13">
        <f t="shared" si="466"/>
        <v>0.91811908140177534</v>
      </c>
      <c r="AG579" s="11">
        <f t="shared" si="467"/>
        <v>23.34736478192989</v>
      </c>
      <c r="AH579" s="13">
        <f t="shared" si="468"/>
        <v>4.3047529855399969</v>
      </c>
      <c r="AI579" s="11">
        <f t="shared" si="469"/>
        <v>84.48336816164904</v>
      </c>
      <c r="AJ579" s="6">
        <f t="shared" si="470"/>
        <v>0.91794407540696576</v>
      </c>
      <c r="AK579" s="13">
        <f t="shared" si="471"/>
        <v>21.58254904561111</v>
      </c>
      <c r="AL579" s="6">
        <f t="shared" si="472"/>
        <v>0.85178714182917858</v>
      </c>
      <c r="AM579" s="6">
        <f t="shared" si="473"/>
        <v>20.730761903781932</v>
      </c>
      <c r="AN579" s="11">
        <f t="shared" si="474"/>
        <v>175.3271122987644</v>
      </c>
      <c r="AO579" s="6">
        <f t="shared" si="475"/>
        <v>173.51919097426395</v>
      </c>
      <c r="AP579" s="6">
        <f t="shared" si="476"/>
        <v>106.74129299646624</v>
      </c>
      <c r="AQ579" s="8">
        <f t="shared" si="477"/>
        <v>73.110509847555448</v>
      </c>
      <c r="AR579" s="109">
        <f t="shared" si="478"/>
        <v>0.99536833429257832</v>
      </c>
      <c r="AS579" s="109">
        <f t="shared" si="479"/>
        <v>-0.18720165473225014</v>
      </c>
      <c r="AT579" s="109">
        <f t="shared" si="480"/>
        <v>100.6513533441906</v>
      </c>
      <c r="AU579" s="10">
        <f t="shared" si="481"/>
        <v>398087.05044175783</v>
      </c>
      <c r="AV579" s="8">
        <f t="shared" si="482"/>
        <v>30.016811855967077</v>
      </c>
      <c r="AW579" s="12"/>
      <c r="AX579" s="110">
        <f t="shared" si="483"/>
        <v>280.7</v>
      </c>
      <c r="AY579" s="111">
        <f t="shared" si="484"/>
        <v>0</v>
      </c>
      <c r="AZ579" s="12"/>
      <c r="BA579" s="14">
        <f t="shared" si="491"/>
        <v>20.8</v>
      </c>
      <c r="BB579" s="112">
        <f t="shared" si="485"/>
        <v>0</v>
      </c>
      <c r="BC579" s="112">
        <f t="shared" si="486"/>
        <v>0</v>
      </c>
      <c r="BD579" s="12"/>
      <c r="BE579" s="111">
        <f t="shared" si="487"/>
        <v>0</v>
      </c>
      <c r="BF579" s="12"/>
    </row>
    <row r="580" spans="1:58">
      <c r="A580">
        <f t="shared" ref="A580:A643" si="492">HOUR(B580)</f>
        <v>9</v>
      </c>
      <c r="B580" s="106">
        <v>0.40069444444444402</v>
      </c>
      <c r="C580" s="6">
        <f t="shared" ref="C580:C643" si="493">B580*24</f>
        <v>9.6166666666666565</v>
      </c>
      <c r="D580" s="7">
        <f t="shared" si="488"/>
        <v>16</v>
      </c>
      <c r="E580" s="7">
        <f t="shared" si="489"/>
        <v>9</v>
      </c>
      <c r="F580" s="7">
        <f t="shared" si="490"/>
        <v>2022</v>
      </c>
      <c r="G580" s="12"/>
      <c r="H580" s="101">
        <f t="shared" ref="H580:H643" si="494">AM580</f>
        <v>20.586623485879521</v>
      </c>
      <c r="I580" s="102">
        <f t="shared" ref="I580:I643" si="495">H580+1.02/(TAN($G$7*(H580+10.3/(H580+5.11)))*60)</f>
        <v>20.630939000691672</v>
      </c>
      <c r="J580" s="101">
        <f t="shared" ref="J580:J643" si="496">100*(1+COS($G$7*AQ580))/2</f>
        <v>64.519849544482071</v>
      </c>
      <c r="K580" s="101">
        <f t="shared" ref="K580:K643" si="497">IF(AI580&gt;180, AT580-180,AT580+180)</f>
        <v>280.83355673510755</v>
      </c>
      <c r="L580" s="11">
        <f t="shared" ref="L580:L643" si="498">INT(365.25*IF(E580&gt;2,F580+4716,F580-1+4716))+INT(30.6001*IF(E580&gt;2,E580+1,E580+12+1))+D580+C580/24+2-INT(IF(E580&gt;2,F580,F580-1)/100)+INT(INT(IF(E580&gt;2,F580,F580-1)/100)/4)-1524.5</f>
        <v>2459838.9006944443</v>
      </c>
      <c r="M580" s="108">
        <f t="shared" ref="M580:M643" si="499">(L580-2451545)/36525</f>
        <v>0.22707462544679835</v>
      </c>
      <c r="N580" s="11">
        <f t="shared" ref="N580:N643" si="500">MOD(280.46061837+360.98564736629*(L580-2451545)+0.000387933*M580^2-M580^3/38710000+$G$5,360)</f>
        <v>149.3053474072367</v>
      </c>
      <c r="O580" s="5">
        <f t="shared" ref="O580:O643" si="501">0.606433+1336.855225*M580 - INT(0.606433+1336.855225*M580)</f>
        <v>0.17233249347032142</v>
      </c>
      <c r="P580" s="11">
        <f t="shared" ref="P580:P643" si="502">22640*SIN(Q580)-4586*SIN(Q580-2*S580)+2370*SIN(2*S580)+769*SIN(2*Q580)-668*SIN(R580)-412*SIN(2*T580)-212*SIN(2*Q580-2*S580)-206*SIN(Q580+R580-2*S580)+192*SIN(Q580+2*S580)-165*SIN(R580-2*S580)-125*SIN(S580)-110*SIN(Q580+R580)+148*SIN(Q580-R580)-55*SIN(2*T580-2*S580)</f>
        <v>17052.404696374771</v>
      </c>
      <c r="Q580" s="6">
        <f t="shared" ref="Q580:Q643" si="503">2*PI()*(0.374897+1325.55241*M580 - INT(0.374897+1325.55241*M580))</f>
        <v>2.3512559747187098</v>
      </c>
      <c r="R580" s="13">
        <f t="shared" ref="R580:R643" si="504">2*PI()*(0.993133+99.997361*M580 - INT(0.993133+99.997361*M580))</f>
        <v>4.3982064342111231</v>
      </c>
      <c r="S580" s="13">
        <f t="shared" ref="S580:S643" si="505">2*PI()*(0.827361+1236.853086*M580 - INT(0.827361+1236.853086*M580))</f>
        <v>4.3059437731128742</v>
      </c>
      <c r="T580" s="13">
        <f t="shared" ref="T580:T643" si="506">2*PI()*(0.259086+1342.227825*M580 - INT(0.259086+1342.227825*M580))</f>
        <v>0.28253364471286574</v>
      </c>
      <c r="U580" s="13">
        <f t="shared" ref="U580:U643" si="507">T580+(P580+412*SIN(2*T580)+541*SIN(R580))/206264.8062</f>
        <v>0.36378115393373633</v>
      </c>
      <c r="V580" s="13">
        <f t="shared" ref="V580:V643" si="508">T580-2*S580</f>
        <v>-8.3293539015128832</v>
      </c>
      <c r="W580" s="8">
        <f t="shared" ref="W580:W643" si="509">-526*SIN(V580)+44*SIN(Q580+V580)-31*SIN(-Q580+V580)-23*SIN(R580+V580)+11*SIN(-R580+V580)-25*SIN(-2*Q580+T580)+21*SIN(-Q580+T580)</f>
        <v>390.93471944979279</v>
      </c>
      <c r="X580" s="13">
        <f t="shared" ref="X580:X643" si="510">2*PI()*(O580+P580/1296000-INT(O580+P580/1296000))</f>
        <v>1.1654693818485355</v>
      </c>
      <c r="Y580" s="11">
        <f t="shared" ref="Y580:Y643" si="511">X580/$G$7</f>
        <v>66.776476731642035</v>
      </c>
      <c r="Z580" s="13">
        <f t="shared" ref="Z580:Z643" si="512">(18520*SIN(U580)+W580)/206264.8062</f>
        <v>3.3842635948014101E-2</v>
      </c>
      <c r="AA580" s="13">
        <f t="shared" ref="AA580:AA643" si="513">COS(Z580)*COS(X580)</f>
        <v>0.39409344509849198</v>
      </c>
      <c r="AB580" s="13">
        <f t="shared" ref="AB580:AB643" si="514">COS(Z580)*SIN(X580)</f>
        <v>0.91844731460842033</v>
      </c>
      <c r="AC580" s="13">
        <f t="shared" ref="AC580:AC643" si="515">SIN(Z580)</f>
        <v>3.3836176187377442E-2</v>
      </c>
      <c r="AD580" s="13">
        <f t="shared" ref="AD580:AD643" si="516">COS($G$7*(23.4393-46.815*M580/3600))*AB580-SIN($G$7*(23.4393-46.815*M580/3600))*AC580</f>
        <v>0.82922004433914598</v>
      </c>
      <c r="AE580" s="13">
        <f t="shared" ref="AE580:AE643" si="517">SIN($G$7*(23.4393-46.815*M580/3600))*AB580+COS($G$7*(23.4393-46.815*M580/3600))*AC580</f>
        <v>0.39633883811277798</v>
      </c>
      <c r="AF580" s="13">
        <f t="shared" ref="AF580:AF643" si="518">SQRT(1-AE580*AE580)</f>
        <v>0.91810431074220167</v>
      </c>
      <c r="AG580" s="11">
        <f t="shared" ref="AG580:AG643" si="519">ATAN(AE580/AF580)/$G$7</f>
        <v>23.349500159304728</v>
      </c>
      <c r="AH580" s="13">
        <f t="shared" ref="AH580:AH643" si="520">IF(24*ATAN(AD580/(AA580+AF580))/PI()&gt;0,24*ATAN(AD580/(AA580+AF580))/PI(),24*ATAN(AD580/(AA580+AF580))/PI()+24)</f>
        <v>4.3053481925611337</v>
      </c>
      <c r="AI580" s="11">
        <f t="shared" ref="AI580:AI643" si="521">IF(N580-15*AH580&gt;0,N580-15*AH580,360+N580-15*AH580)</f>
        <v>84.725124518819683</v>
      </c>
      <c r="AJ580" s="6">
        <f t="shared" ref="AJ580:AJ643" si="522">0.950724+0.051818*COS(Q580)+0.009531*COS(2*S580-Q580)+0.007843*COS(2*S580)+0.002824*COS(2*Q580)+0.000857*COS(2*S580+Q580)+0.000533*COS(2*S580-R580)*(1-0.002495*(L580-2415020)/36525)+0.000401*COS(2*S580-R580-Q580)*(1-0.002495*(L580-2415020)/36525)+0.00032*COS(Q580-R580)*(1-0.002495*(L580-2415020)/36525)-0.000271*COS(S580)</f>
        <v>0.91793796243365244</v>
      </c>
      <c r="AK580" s="13">
        <f t="shared" ref="AK580:AK643" si="523">ASIN(COS($G$7*$G$3)*COS($G$7*AG580)*COS($G$7*AI580)+SIN($G$7*$G$3)*SIN($G$7*AG580))/$G$7</f>
        <v>21.439245091793111</v>
      </c>
      <c r="AL580" s="6">
        <f t="shared" ref="AL580:AL643" si="524">ASIN((0.9983271+0.0016764*COS($G$7*2*$G$3))*COS($G$7*AK580)*SIN($G$7*AJ580))/$G$7</f>
        <v>0.85262160591359215</v>
      </c>
      <c r="AM580" s="6">
        <f t="shared" ref="AM580:AM643" si="525">AK580-AL580</f>
        <v>20.586623485879521</v>
      </c>
      <c r="AN580" s="11">
        <f t="shared" ref="AN580:AN643" si="526" xml:space="preserve"> MOD(280.4664567 + 360007.6982779*M580/10 + 0.03032028*M580^2/100 + M580^3/49931000,360)</f>
        <v>175.32779677605868</v>
      </c>
      <c r="AO580" s="6">
        <f t="shared" ref="AO580:AO643" si="527" xml:space="preserve"> AN580 + (1.9146 - 0.004817*M580 - 0.000014*M580^2)*SIN(R580)+ (0.019993 - 0.000101*M580)*SIN(2*R580)+ 0.00029*SIN(3*R580)</f>
        <v>173.51986800981069</v>
      </c>
      <c r="AP580" s="6">
        <f t="shared" ref="AP580:AP643" si="528">ACOS(COS(X580-$G$7*AO580)*COS(Z580))/$G$7</f>
        <v>106.73352157812811</v>
      </c>
      <c r="AQ580" s="8">
        <f t="shared" ref="AQ580:AQ643" si="529">180 - AP580 -0.1468*(1-0.0549*SIN(R580))*SIN($G$7*AP580)/(1-0.0167*SIN($G$7*AO580))</f>
        <v>73.11827522144219</v>
      </c>
      <c r="AR580" s="109">
        <f t="shared" ref="AR580:AR643" si="530">SIN($G$7*AI580)</f>
        <v>0.99576510746844715</v>
      </c>
      <c r="AS580" s="109">
        <f t="shared" ref="AS580:AS643" si="531">COS($G$7*AI580)*SIN($G$7*$G$3) - TAN($G$7*AG580)*COS($G$7*$G$3)</f>
        <v>-0.19055683826503805</v>
      </c>
      <c r="AT580" s="109">
        <f t="shared" ref="AT580:AT643" si="532">IF(OR(AND(AR580*AS580&gt;0), AND(AR580&lt;0,AS580&gt;0)), MOD(ATAN2(AS580,AR580)/$G$7+360,360),  ATAN2(AS580,AR580)/$G$7)</f>
        <v>100.83355673510758</v>
      </c>
      <c r="AU580" s="10">
        <f t="shared" ref="AU580:AU643" si="533" xml:space="preserve"> 385000.56 + (-20905355*COS(Q580) - 3699111*COS(2*S580-Q580) - 2955968*COS(2*S580) - 569925*COS(2*Q580) + (1-0.002516*M580)*48888*COS(R580) - 3149*COS(2*T580)  +246158*COS(2*S580-2*Q580) -(1-0.002516*M580)*152138*COS(2*S580-R580-Q580) -170733*COS(2*S580+Q580) -(1-0.002516*M580)*204586*COS(2*S580-R580) -(1-0.002516*M580)*129620*COS(R580-Q580)  + 108743*COS(S580) +(1-0.002516*M580)*104755*COS(R580+Q580) +10321*COS(2*S580-2*T580) +79661*COS(Q580-2*T580) -34782*COS(4*S580-Q580) -23210*COS(3*Q580)  -21636*COS(4*S580-2*Q580) +(1-0.002516*M580)*24208*COS(2*S580+R580-Q580) +(1-0.002516*M580)*30824*COS(2*S580+R580) -8379*COS(S580-Q580) -(1-0.002516*M580)*16675*COS(S580+R580)  -(1-0.002516*M580)*12831*COS(2*S580-R580+Q580) -10445*COS(2*S580+2*Q580) -11650*COS(4*S580) +14403*COS(2*S580-3*Q580) -(1-0.002516*M580)*7003*COS(R580-2*Q580)  + (1-0.002516*M580)*10056*COS(2*S580-R580-2*Q580) +6322*COS(S580+Q580) -(1-0.002516*M580)*(1-0.002516*M580)*9884*COS(2*S580-2*R580) +(1-0.002516*M580)*5751*COS(R580+2*Q580) -(1-0.002516*M580)*(1-0.002516*M580)*4950*COS(2*S580-2*R580-Q580)  +4130*COS(2*S580+Q580-2*T580) -(1-0.002516*M580)*3958*COS(4*S580-R580-Q580) +3258*COS(3*S580-Q580) +(1-0.002516*M580)*2616*COS(2*S580+R580+Q580) -(1-0.002516*M580)*1897*COS(4*S580-R580-2*Q580)  -(1-0.002516*M580)*(1-0.002516*M580)*2117*COS(2*R580-Q580) +(1-0.002516*M580)*(1-0.002516*M580)*2354*COS(2*S580+2*R580-Q580) -1423*COS(4*S580+Q580) -1117*COS(4*Q580) -(1-0.002516*M580)*1571*COS(4*S580-R580)  -1739*COS(S580-2*Q580) -4421*COS(2*Q580-2*T580) +(1-0.002516*M580)*(1-0.002516*M580)*1165*COS(2*R580+Q580) +8752*COS(2*S580-Q580-2*T580))/1000</f>
        <v>398089.75526460336</v>
      </c>
      <c r="AV580" s="8">
        <f t="shared" ref="AV580:AV643" si="534">60*ATAN(3476/AU580)/$G$7</f>
        <v>30.016607916953632</v>
      </c>
      <c r="AW580" s="12"/>
      <c r="AX580" s="110">
        <f t="shared" ref="AX580:AX643" si="535">ROUND(K580,1)</f>
        <v>280.8</v>
      </c>
      <c r="AY580" s="111">
        <f t="shared" ref="AY580:AY643" si="536">IF(AND(AX580&lt;=180.2,AX580&gt;=179.8),B580, 0)</f>
        <v>0</v>
      </c>
      <c r="AZ580" s="12"/>
      <c r="BA580" s="14">
        <f t="shared" si="491"/>
        <v>20.6</v>
      </c>
      <c r="BB580" s="112">
        <f t="shared" ref="BB580:BB643" si="537">IF(AND(BA580&gt;=0,BA579&lt;0),B580, 0)</f>
        <v>0</v>
      </c>
      <c r="BC580" s="112">
        <f t="shared" ref="BC580:BC643" si="538">IF(AND(BA580&lt;=0,BA579&gt;=0),B580, 0)</f>
        <v>0</v>
      </c>
      <c r="BD580" s="12"/>
      <c r="BE580" s="111">
        <f t="shared" ref="BE580:BE643" si="539">IF(K580=$BE$1,B580,0)</f>
        <v>0</v>
      </c>
      <c r="BF580" s="12"/>
    </row>
    <row r="581" spans="1:58">
      <c r="A581">
        <f t="shared" si="492"/>
        <v>9</v>
      </c>
      <c r="B581" s="106">
        <v>0.40138888888888902</v>
      </c>
      <c r="C581" s="6">
        <f t="shared" si="493"/>
        <v>9.6333333333333364</v>
      </c>
      <c r="D581" s="7">
        <f t="shared" ref="D581:D644" si="540">$D$3</f>
        <v>16</v>
      </c>
      <c r="E581" s="7">
        <f t="shared" ref="E581:E644" si="541">$E$3</f>
        <v>9</v>
      </c>
      <c r="F581" s="7">
        <f t="shared" ref="F581:F644" si="542">$F$3</f>
        <v>2022</v>
      </c>
      <c r="G581" s="12"/>
      <c r="H581" s="101">
        <f t="shared" si="494"/>
        <v>20.442579468787223</v>
      </c>
      <c r="I581" s="102">
        <f t="shared" si="495"/>
        <v>20.487225051853478</v>
      </c>
      <c r="J581" s="101">
        <f t="shared" si="496"/>
        <v>64.513364966576333</v>
      </c>
      <c r="K581" s="101">
        <f t="shared" si="497"/>
        <v>281.01565641728303</v>
      </c>
      <c r="L581" s="11">
        <f t="shared" si="498"/>
        <v>2459838.9013888887</v>
      </c>
      <c r="M581" s="108">
        <f t="shared" si="499"/>
        <v>0.22707464445964992</v>
      </c>
      <c r="N581" s="11">
        <f t="shared" si="500"/>
        <v>149.55603186972439</v>
      </c>
      <c r="O581" s="5">
        <f t="shared" si="501"/>
        <v>0.17235791090030261</v>
      </c>
      <c r="P581" s="11">
        <f t="shared" si="502"/>
        <v>17049.869415390793</v>
      </c>
      <c r="Q581" s="6">
        <f t="shared" si="503"/>
        <v>2.3514143268925705</v>
      </c>
      <c r="R581" s="13">
        <f t="shared" si="504"/>
        <v>4.3982183800228434</v>
      </c>
      <c r="S581" s="13">
        <f t="shared" si="505"/>
        <v>4.3060915291528632</v>
      </c>
      <c r="T581" s="13">
        <f t="shared" si="506"/>
        <v>0.28269398895291836</v>
      </c>
      <c r="U581" s="13">
        <f t="shared" si="507"/>
        <v>0.36392973802823214</v>
      </c>
      <c r="V581" s="13">
        <f t="shared" si="508"/>
        <v>-8.3294890693528085</v>
      </c>
      <c r="W581" s="8">
        <f t="shared" si="509"/>
        <v>390.89559188282306</v>
      </c>
      <c r="X581" s="13">
        <f t="shared" si="510"/>
        <v>1.1656167928820746</v>
      </c>
      <c r="Y581" s="11">
        <f t="shared" si="511"/>
        <v>66.784922761717496</v>
      </c>
      <c r="Z581" s="13">
        <f t="shared" si="512"/>
        <v>3.3854913833460128E-2</v>
      </c>
      <c r="AA581" s="13">
        <f t="shared" si="513"/>
        <v>0.39395788776116281</v>
      </c>
      <c r="AB581" s="13">
        <f t="shared" si="514"/>
        <v>0.91850501648262783</v>
      </c>
      <c r="AC581" s="13">
        <f t="shared" si="515"/>
        <v>3.3848447039865379E-2</v>
      </c>
      <c r="AD581" s="13">
        <f t="shared" si="516"/>
        <v>0.82926810546837371</v>
      </c>
      <c r="AE581" s="13">
        <f t="shared" si="517"/>
        <v>0.3963730464141792</v>
      </c>
      <c r="AF581" s="13">
        <f t="shared" si="518"/>
        <v>0.91808954251551245</v>
      </c>
      <c r="AG581" s="11">
        <f t="shared" si="519"/>
        <v>23.351635000667905</v>
      </c>
      <c r="AH581" s="13">
        <f t="shared" si="520"/>
        <v>4.3059434103629224</v>
      </c>
      <c r="AI581" s="11">
        <f t="shared" si="521"/>
        <v>84.966880714280563</v>
      </c>
      <c r="AJ581" s="6">
        <f t="shared" si="522"/>
        <v>0.91793185069766414</v>
      </c>
      <c r="AK581" s="13">
        <f t="shared" si="523"/>
        <v>21.29602968073997</v>
      </c>
      <c r="AL581" s="6">
        <f t="shared" si="524"/>
        <v>0.85345021195274717</v>
      </c>
      <c r="AM581" s="6">
        <f t="shared" si="525"/>
        <v>20.442579468787223</v>
      </c>
      <c r="AN581" s="11">
        <f t="shared" si="526"/>
        <v>175.32848125335477</v>
      </c>
      <c r="AO581" s="6">
        <f t="shared" si="527"/>
        <v>173.52054504561198</v>
      </c>
      <c r="AP581" s="6">
        <f t="shared" si="528"/>
        <v>106.72575027624632</v>
      </c>
      <c r="AQ581" s="8">
        <f t="shared" si="529"/>
        <v>73.126040481690794</v>
      </c>
      <c r="AR581" s="109">
        <f t="shared" si="530"/>
        <v>0.99614415210859564</v>
      </c>
      <c r="AS581" s="109">
        <f t="shared" si="531"/>
        <v>-0.19391331045682242</v>
      </c>
      <c r="AT581" s="109">
        <f t="shared" si="532"/>
        <v>101.01565641728305</v>
      </c>
      <c r="AU581" s="10">
        <f t="shared" si="533"/>
        <v>398092.45960369392</v>
      </c>
      <c r="AV581" s="8">
        <f t="shared" si="534"/>
        <v>30.016404017184836</v>
      </c>
      <c r="AW581" s="12"/>
      <c r="AX581" s="110">
        <f t="shared" si="535"/>
        <v>281</v>
      </c>
      <c r="AY581" s="111">
        <f t="shared" si="536"/>
        <v>0</v>
      </c>
      <c r="AZ581" s="12"/>
      <c r="BA581" s="14">
        <f t="shared" ref="BA581:BA644" si="543">ROUND(I581,1)</f>
        <v>20.5</v>
      </c>
      <c r="BB581" s="112">
        <f t="shared" si="537"/>
        <v>0</v>
      </c>
      <c r="BC581" s="112">
        <f t="shared" si="538"/>
        <v>0</v>
      </c>
      <c r="BD581" s="12"/>
      <c r="BE581" s="111">
        <f t="shared" si="539"/>
        <v>0</v>
      </c>
      <c r="BF581" s="12"/>
    </row>
    <row r="582" spans="1:58">
      <c r="A582">
        <f t="shared" si="492"/>
        <v>9</v>
      </c>
      <c r="B582" s="106">
        <v>0.40208333333333302</v>
      </c>
      <c r="C582" s="6">
        <f t="shared" si="493"/>
        <v>9.6499999999999915</v>
      </c>
      <c r="D582" s="7">
        <f t="shared" si="540"/>
        <v>16</v>
      </c>
      <c r="E582" s="7">
        <f t="shared" si="541"/>
        <v>9</v>
      </c>
      <c r="F582" s="7">
        <f t="shared" si="542"/>
        <v>2022</v>
      </c>
      <c r="G582" s="12"/>
      <c r="H582" s="101">
        <f t="shared" si="494"/>
        <v>20.298631279411868</v>
      </c>
      <c r="I582" s="102">
        <f t="shared" si="495"/>
        <v>20.34361096425722</v>
      </c>
      <c r="J582" s="101">
        <f t="shared" si="496"/>
        <v>64.506880216995739</v>
      </c>
      <c r="K582" s="101">
        <f t="shared" si="497"/>
        <v>281.19765504965295</v>
      </c>
      <c r="L582" s="11">
        <f t="shared" si="498"/>
        <v>2459838.9020833331</v>
      </c>
      <c r="M582" s="108">
        <f t="shared" si="499"/>
        <v>0.22707466347250146</v>
      </c>
      <c r="N582" s="11">
        <f t="shared" si="500"/>
        <v>149.80671633221209</v>
      </c>
      <c r="O582" s="5">
        <f t="shared" si="501"/>
        <v>0.17238332833022696</v>
      </c>
      <c r="P582" s="11">
        <f t="shared" si="502"/>
        <v>17047.333732331594</v>
      </c>
      <c r="Q582" s="6">
        <f t="shared" si="503"/>
        <v>2.3515726790664315</v>
      </c>
      <c r="R582" s="13">
        <f t="shared" si="504"/>
        <v>4.3982303258345192</v>
      </c>
      <c r="S582" s="13">
        <f t="shared" si="505"/>
        <v>4.306239285192853</v>
      </c>
      <c r="T582" s="13">
        <f t="shared" si="506"/>
        <v>0.28285433319297099</v>
      </c>
      <c r="U582" s="13">
        <f t="shared" si="507"/>
        <v>0.36407832006371688</v>
      </c>
      <c r="V582" s="13">
        <f t="shared" si="508"/>
        <v>-8.3296242371927356</v>
      </c>
      <c r="W582" s="8">
        <f t="shared" si="509"/>
        <v>390.85645917593558</v>
      </c>
      <c r="X582" s="13">
        <f t="shared" si="510"/>
        <v>1.1657642019659411</v>
      </c>
      <c r="Y582" s="11">
        <f t="shared" si="511"/>
        <v>66.793368680084924</v>
      </c>
      <c r="Z582" s="13">
        <f t="shared" si="512"/>
        <v>3.3867190815647791E-2</v>
      </c>
      <c r="AA582" s="13">
        <f t="shared" si="513"/>
        <v>0.3938223237192881</v>
      </c>
      <c r="AB582" s="13">
        <f t="shared" si="514"/>
        <v>0.91856269747123687</v>
      </c>
      <c r="AC582" s="13">
        <f t="shared" si="515"/>
        <v>3.3860716984510389E-2</v>
      </c>
      <c r="AD582" s="13">
        <f t="shared" si="516"/>
        <v>0.82931614779608964</v>
      </c>
      <c r="AE582" s="13">
        <f t="shared" si="517"/>
        <v>0.39640724557580259</v>
      </c>
      <c r="AF582" s="13">
        <f t="shared" si="518"/>
        <v>0.91807477672301041</v>
      </c>
      <c r="AG582" s="11">
        <f t="shared" si="519"/>
        <v>23.353769305972882</v>
      </c>
      <c r="AH582" s="13">
        <f t="shared" si="520"/>
        <v>4.3065386389417624</v>
      </c>
      <c r="AI582" s="11">
        <f t="shared" si="521"/>
        <v>85.208636748085652</v>
      </c>
      <c r="AJ582" s="6">
        <f t="shared" si="522"/>
        <v>0.91792574019912831</v>
      </c>
      <c r="AK582" s="13">
        <f t="shared" si="523"/>
        <v>21.152904235935768</v>
      </c>
      <c r="AL582" s="6">
        <f t="shared" si="524"/>
        <v>0.85427295652389945</v>
      </c>
      <c r="AM582" s="6">
        <f t="shared" si="525"/>
        <v>20.298631279411868</v>
      </c>
      <c r="AN582" s="11">
        <f t="shared" si="526"/>
        <v>175.32916573064904</v>
      </c>
      <c r="AO582" s="6">
        <f t="shared" si="527"/>
        <v>173.52122208166432</v>
      </c>
      <c r="AP582" s="6">
        <f t="shared" si="528"/>
        <v>106.7179790908297</v>
      </c>
      <c r="AQ582" s="8">
        <f t="shared" si="529"/>
        <v>73.13380562829245</v>
      </c>
      <c r="AR582" s="109">
        <f t="shared" si="530"/>
        <v>0.99650546150030217</v>
      </c>
      <c r="AS582" s="109">
        <f t="shared" si="531"/>
        <v>-0.19727101202737116</v>
      </c>
      <c r="AT582" s="109">
        <f t="shared" si="532"/>
        <v>101.19765504965295</v>
      </c>
      <c r="AU582" s="10">
        <f t="shared" si="533"/>
        <v>398095.1634589436</v>
      </c>
      <c r="AV582" s="8">
        <f t="shared" si="534"/>
        <v>30.016200156665633</v>
      </c>
      <c r="AW582" s="12"/>
      <c r="AX582" s="110">
        <f t="shared" si="535"/>
        <v>281.2</v>
      </c>
      <c r="AY582" s="111">
        <f t="shared" si="536"/>
        <v>0</v>
      </c>
      <c r="AZ582" s="12"/>
      <c r="BA582" s="14">
        <f t="shared" si="543"/>
        <v>20.3</v>
      </c>
      <c r="BB582" s="112">
        <f t="shared" si="537"/>
        <v>0</v>
      </c>
      <c r="BC582" s="112">
        <f t="shared" si="538"/>
        <v>0</v>
      </c>
      <c r="BD582" s="12"/>
      <c r="BE582" s="111">
        <f t="shared" si="539"/>
        <v>0</v>
      </c>
      <c r="BF582" s="12"/>
    </row>
    <row r="583" spans="1:58">
      <c r="A583">
        <f t="shared" si="492"/>
        <v>9</v>
      </c>
      <c r="B583" s="106">
        <v>0.40277777777777801</v>
      </c>
      <c r="C583" s="6">
        <f t="shared" si="493"/>
        <v>9.6666666666666714</v>
      </c>
      <c r="D583" s="7">
        <f t="shared" si="540"/>
        <v>16</v>
      </c>
      <c r="E583" s="7">
        <f t="shared" si="541"/>
        <v>9</v>
      </c>
      <c r="F583" s="7">
        <f t="shared" si="542"/>
        <v>2022</v>
      </c>
      <c r="G583" s="12"/>
      <c r="H583" s="101">
        <f t="shared" si="494"/>
        <v>20.154780245911102</v>
      </c>
      <c r="I583" s="102">
        <f t="shared" si="495"/>
        <v>20.200098140175335</v>
      </c>
      <c r="J583" s="101">
        <f t="shared" si="496"/>
        <v>64.500395291483727</v>
      </c>
      <c r="K583" s="101">
        <f t="shared" si="497"/>
        <v>281.37955539811043</v>
      </c>
      <c r="L583" s="11">
        <f t="shared" si="498"/>
        <v>2459838.902777778</v>
      </c>
      <c r="M583" s="108">
        <f t="shared" si="499"/>
        <v>0.22707468248536578</v>
      </c>
      <c r="N583" s="11">
        <f t="shared" si="500"/>
        <v>150.05740096280351</v>
      </c>
      <c r="O583" s="5">
        <f t="shared" si="501"/>
        <v>0.17240874577720433</v>
      </c>
      <c r="P583" s="11">
        <f t="shared" si="502"/>
        <v>17044.79764560613</v>
      </c>
      <c r="Q583" s="6">
        <f t="shared" si="503"/>
        <v>2.3517310313463682</v>
      </c>
      <c r="R583" s="13">
        <f t="shared" si="504"/>
        <v>4.3982422716542313</v>
      </c>
      <c r="S583" s="13">
        <f t="shared" si="505"/>
        <v>4.3063870413317744</v>
      </c>
      <c r="T583" s="13">
        <f t="shared" si="506"/>
        <v>0.28301467754052811</v>
      </c>
      <c r="U583" s="13">
        <f t="shared" si="507"/>
        <v>0.3642269001402817</v>
      </c>
      <c r="V583" s="13">
        <f t="shared" si="508"/>
        <v>-8.3297594051230206</v>
      </c>
      <c r="W583" s="8">
        <f t="shared" si="509"/>
        <v>390.81732130390071</v>
      </c>
      <c r="X583" s="13">
        <f t="shared" si="510"/>
        <v>1.1659116091999255</v>
      </c>
      <c r="Y583" s="11">
        <f t="shared" si="511"/>
        <v>66.801814492461929</v>
      </c>
      <c r="Z583" s="13">
        <f t="shared" si="512"/>
        <v>3.3879466902606258E-2</v>
      </c>
      <c r="AA583" s="13">
        <f t="shared" si="513"/>
        <v>0.39368675288444338</v>
      </c>
      <c r="AB583" s="13">
        <f t="shared" si="514"/>
        <v>0.91862035761284966</v>
      </c>
      <c r="AC583" s="13">
        <f t="shared" si="515"/>
        <v>3.3872986029336291E-2</v>
      </c>
      <c r="AD583" s="13">
        <f t="shared" si="516"/>
        <v>0.82936417135451956</v>
      </c>
      <c r="AE583" s="13">
        <f t="shared" si="517"/>
        <v>0.39644143562036321</v>
      </c>
      <c r="AF583" s="13">
        <f t="shared" si="518"/>
        <v>0.91806001335602527</v>
      </c>
      <c r="AG583" s="11">
        <f t="shared" si="519"/>
        <v>23.355903076614393</v>
      </c>
      <c r="AH583" s="13">
        <f t="shared" si="520"/>
        <v>4.307133878697754</v>
      </c>
      <c r="AI583" s="11">
        <f t="shared" si="521"/>
        <v>85.450392782337204</v>
      </c>
      <c r="AJ583" s="6">
        <f t="shared" si="522"/>
        <v>0.91791963093406592</v>
      </c>
      <c r="AK583" s="13">
        <f t="shared" si="523"/>
        <v>21.009870082931496</v>
      </c>
      <c r="AL583" s="6">
        <f t="shared" si="524"/>
        <v>0.85508983702039387</v>
      </c>
      <c r="AM583" s="6">
        <f t="shared" si="525"/>
        <v>20.154780245911102</v>
      </c>
      <c r="AN583" s="11">
        <f t="shared" si="526"/>
        <v>175.32985020840533</v>
      </c>
      <c r="AO583" s="6">
        <f t="shared" si="527"/>
        <v>173.52189911842638</v>
      </c>
      <c r="AP583" s="6">
        <f t="shared" si="528"/>
        <v>106.71020801662083</v>
      </c>
      <c r="AQ583" s="8">
        <f t="shared" si="529"/>
        <v>73.141570666500471</v>
      </c>
      <c r="AR583" s="109">
        <f t="shared" si="530"/>
        <v>0.99684902947094822</v>
      </c>
      <c r="AS583" s="109">
        <f t="shared" si="531"/>
        <v>-0.20062988592662195</v>
      </c>
      <c r="AT583" s="109">
        <f t="shared" si="532"/>
        <v>101.37955539811043</v>
      </c>
      <c r="AU583" s="10">
        <f t="shared" si="533"/>
        <v>398097.86683208332</v>
      </c>
      <c r="AV583" s="8">
        <f t="shared" si="534"/>
        <v>30.015996335263964</v>
      </c>
      <c r="AW583" s="12"/>
      <c r="AX583" s="110">
        <f t="shared" si="535"/>
        <v>281.39999999999998</v>
      </c>
      <c r="AY583" s="111">
        <f t="shared" si="536"/>
        <v>0</v>
      </c>
      <c r="AZ583" s="12"/>
      <c r="BA583" s="14">
        <f t="shared" si="543"/>
        <v>20.2</v>
      </c>
      <c r="BB583" s="112">
        <f t="shared" si="537"/>
        <v>0</v>
      </c>
      <c r="BC583" s="112">
        <f t="shared" si="538"/>
        <v>0</v>
      </c>
      <c r="BD583" s="12"/>
      <c r="BE583" s="111">
        <f t="shared" si="539"/>
        <v>0</v>
      </c>
      <c r="BF583" s="12"/>
    </row>
    <row r="584" spans="1:58">
      <c r="A584">
        <f t="shared" si="492"/>
        <v>9</v>
      </c>
      <c r="B584" s="106">
        <v>0.40347222222222201</v>
      </c>
      <c r="C584" s="6">
        <f t="shared" si="493"/>
        <v>9.6833333333333282</v>
      </c>
      <c r="D584" s="7">
        <f t="shared" si="540"/>
        <v>16</v>
      </c>
      <c r="E584" s="7">
        <f t="shared" si="541"/>
        <v>9</v>
      </c>
      <c r="F584" s="7">
        <f t="shared" si="542"/>
        <v>2022</v>
      </c>
      <c r="G584" s="12"/>
      <c r="H584" s="101">
        <f t="shared" si="494"/>
        <v>20.011027983757078</v>
      </c>
      <c r="I584" s="102">
        <f t="shared" si="495"/>
        <v>20.056688270293115</v>
      </c>
      <c r="J584" s="101">
        <f t="shared" si="496"/>
        <v>64.493910198843949</v>
      </c>
      <c r="K584" s="101">
        <f t="shared" si="497"/>
        <v>281.56135984749403</v>
      </c>
      <c r="L584" s="11">
        <f t="shared" si="498"/>
        <v>2459838.9034722224</v>
      </c>
      <c r="M584" s="108">
        <f t="shared" si="499"/>
        <v>0.22707470149821732</v>
      </c>
      <c r="N584" s="11">
        <f t="shared" si="500"/>
        <v>150.30808542482555</v>
      </c>
      <c r="O584" s="5">
        <f t="shared" si="501"/>
        <v>0.17243416320712868</v>
      </c>
      <c r="P584" s="11">
        <f t="shared" si="502"/>
        <v>17042.261158726546</v>
      </c>
      <c r="Q584" s="6">
        <f t="shared" si="503"/>
        <v>2.3518893835198718</v>
      </c>
      <c r="R584" s="13">
        <f t="shared" si="504"/>
        <v>4.3982542174659294</v>
      </c>
      <c r="S584" s="13">
        <f t="shared" si="505"/>
        <v>4.3065347973714063</v>
      </c>
      <c r="T584" s="13">
        <f t="shared" si="506"/>
        <v>0.28317502178022358</v>
      </c>
      <c r="U584" s="13">
        <f t="shared" si="507"/>
        <v>0.36437547805881898</v>
      </c>
      <c r="V584" s="13">
        <f t="shared" si="508"/>
        <v>-8.3298945729625888</v>
      </c>
      <c r="W584" s="8">
        <f t="shared" si="509"/>
        <v>390.7781783200686</v>
      </c>
      <c r="X584" s="13">
        <f t="shared" si="510"/>
        <v>1.1660590143867606</v>
      </c>
      <c r="Y584" s="11">
        <f t="shared" si="511"/>
        <v>66.810260187545921</v>
      </c>
      <c r="Z584" s="13">
        <f t="shared" si="512"/>
        <v>3.3891742077643255E-2</v>
      </c>
      <c r="AA584" s="13">
        <f t="shared" si="513"/>
        <v>0.39355117544141116</v>
      </c>
      <c r="AB584" s="13">
        <f t="shared" si="514"/>
        <v>0.91867799682987639</v>
      </c>
      <c r="AC584" s="13">
        <f t="shared" si="515"/>
        <v>3.3885254157659681E-2</v>
      </c>
      <c r="AD584" s="13">
        <f t="shared" si="516"/>
        <v>0.82941217607911022</v>
      </c>
      <c r="AE584" s="13">
        <f t="shared" si="517"/>
        <v>0.39647561650169416</v>
      </c>
      <c r="AF584" s="13">
        <f t="shared" si="518"/>
        <v>0.91804525243563107</v>
      </c>
      <c r="AG584" s="11">
        <f t="shared" si="519"/>
        <v>23.358036309688291</v>
      </c>
      <c r="AH584" s="13">
        <f t="shared" si="520"/>
        <v>4.3077291288314319</v>
      </c>
      <c r="AI584" s="11">
        <f t="shared" si="521"/>
        <v>85.692148492354065</v>
      </c>
      <c r="AJ584" s="6">
        <f t="shared" si="522"/>
        <v>0.91791352291078754</v>
      </c>
      <c r="AK584" s="13">
        <f t="shared" si="523"/>
        <v>20.866928833219578</v>
      </c>
      <c r="AL584" s="6">
        <f t="shared" si="524"/>
        <v>0.855900849462502</v>
      </c>
      <c r="AM584" s="6">
        <f t="shared" si="525"/>
        <v>20.011027983757078</v>
      </c>
      <c r="AN584" s="11">
        <f t="shared" si="526"/>
        <v>175.33053468569778</v>
      </c>
      <c r="AO584" s="6">
        <f t="shared" si="527"/>
        <v>173.5225761549824</v>
      </c>
      <c r="AP584" s="6">
        <f t="shared" si="528"/>
        <v>106.70243706401263</v>
      </c>
      <c r="AQ584" s="8">
        <f t="shared" si="529"/>
        <v>73.14933558592999</v>
      </c>
      <c r="AR584" s="109">
        <f t="shared" si="530"/>
        <v>0.99717484947801549</v>
      </c>
      <c r="AS584" s="109">
        <f t="shared" si="531"/>
        <v>-0.20398986832012625</v>
      </c>
      <c r="AT584" s="109">
        <f t="shared" si="532"/>
        <v>101.56135984749402</v>
      </c>
      <c r="AU584" s="10">
        <f t="shared" si="533"/>
        <v>398100.56971940584</v>
      </c>
      <c r="AV584" s="8">
        <f t="shared" si="534"/>
        <v>30.015792553257803</v>
      </c>
      <c r="AW584" s="12"/>
      <c r="AX584" s="110">
        <f t="shared" si="535"/>
        <v>281.60000000000002</v>
      </c>
      <c r="AY584" s="111">
        <f t="shared" si="536"/>
        <v>0</v>
      </c>
      <c r="AZ584" s="12"/>
      <c r="BA584" s="14">
        <f t="shared" si="543"/>
        <v>20.100000000000001</v>
      </c>
      <c r="BB584" s="112">
        <f t="shared" si="537"/>
        <v>0</v>
      </c>
      <c r="BC584" s="112">
        <f t="shared" si="538"/>
        <v>0</v>
      </c>
      <c r="BD584" s="12"/>
      <c r="BE584" s="111">
        <f t="shared" si="539"/>
        <v>0</v>
      </c>
      <c r="BF584" s="12"/>
    </row>
    <row r="585" spans="1:58">
      <c r="A585">
        <f t="shared" si="492"/>
        <v>9</v>
      </c>
      <c r="B585" s="106">
        <v>0.40416666666666701</v>
      </c>
      <c r="C585" s="6">
        <f t="shared" si="493"/>
        <v>9.7000000000000082</v>
      </c>
      <c r="D585" s="7">
        <f t="shared" si="540"/>
        <v>16</v>
      </c>
      <c r="E585" s="7">
        <f t="shared" si="541"/>
        <v>9</v>
      </c>
      <c r="F585" s="7">
        <f t="shared" si="542"/>
        <v>2022</v>
      </c>
      <c r="G585" s="12"/>
      <c r="H585" s="101">
        <f t="shared" si="494"/>
        <v>19.867375815949174</v>
      </c>
      <c r="I585" s="102">
        <f t="shared" si="495"/>
        <v>19.913382755337551</v>
      </c>
      <c r="J585" s="101">
        <f t="shared" si="496"/>
        <v>64.487424934825597</v>
      </c>
      <c r="K585" s="101">
        <f t="shared" si="497"/>
        <v>281.74307113493109</v>
      </c>
      <c r="L585" s="11">
        <f t="shared" si="498"/>
        <v>2459838.9041666668</v>
      </c>
      <c r="M585" s="108">
        <f t="shared" si="499"/>
        <v>0.22707472051106889</v>
      </c>
      <c r="N585" s="11">
        <f t="shared" si="500"/>
        <v>150.55876988731325</v>
      </c>
      <c r="O585" s="5">
        <f t="shared" si="501"/>
        <v>0.17245958063710987</v>
      </c>
      <c r="P585" s="11">
        <f t="shared" si="502"/>
        <v>17039.724270090839</v>
      </c>
      <c r="Q585" s="6">
        <f t="shared" si="503"/>
        <v>2.3520477356937324</v>
      </c>
      <c r="R585" s="13">
        <f t="shared" si="504"/>
        <v>4.3982661632776274</v>
      </c>
      <c r="S585" s="13">
        <f t="shared" si="505"/>
        <v>4.3066825534113962</v>
      </c>
      <c r="T585" s="13">
        <f t="shared" si="506"/>
        <v>0.2833353660202762</v>
      </c>
      <c r="U585" s="13">
        <f t="shared" si="507"/>
        <v>0.36452405392008369</v>
      </c>
      <c r="V585" s="13">
        <f t="shared" si="508"/>
        <v>-8.3300297408025159</v>
      </c>
      <c r="W585" s="8">
        <f t="shared" si="509"/>
        <v>390.73903019900098</v>
      </c>
      <c r="X585" s="13">
        <f t="shared" si="510"/>
        <v>1.1662064176261842</v>
      </c>
      <c r="Y585" s="11">
        <f t="shared" si="511"/>
        <v>66.818705771051455</v>
      </c>
      <c r="Z585" s="13">
        <f t="shared" si="512"/>
        <v>3.3904016348843172E-2</v>
      </c>
      <c r="AA585" s="13">
        <f t="shared" si="513"/>
        <v>0.39341559130181986</v>
      </c>
      <c r="AB585" s="13">
        <f t="shared" si="514"/>
        <v>0.91873561516091085</v>
      </c>
      <c r="AC585" s="13">
        <f t="shared" si="515"/>
        <v>3.3897521377559588E-2</v>
      </c>
      <c r="AD585" s="13">
        <f t="shared" si="516"/>
        <v>0.82946016200205852</v>
      </c>
      <c r="AE585" s="13">
        <f t="shared" si="517"/>
        <v>0.396509788242558</v>
      </c>
      <c r="AF585" s="13">
        <f t="shared" si="518"/>
        <v>0.91803049395313763</v>
      </c>
      <c r="AG585" s="11">
        <f t="shared" si="519"/>
        <v>23.360169006592258</v>
      </c>
      <c r="AH585" s="13">
        <f t="shared" si="520"/>
        <v>4.3083243897426229</v>
      </c>
      <c r="AI585" s="11">
        <f t="shared" si="521"/>
        <v>85.933904041173903</v>
      </c>
      <c r="AJ585" s="6">
        <f t="shared" si="522"/>
        <v>0.91790741612528548</v>
      </c>
      <c r="AK585" s="13">
        <f t="shared" si="523"/>
        <v>20.724081807738539</v>
      </c>
      <c r="AL585" s="6">
        <f t="shared" si="524"/>
        <v>0.85670599178936679</v>
      </c>
      <c r="AM585" s="6">
        <f t="shared" si="525"/>
        <v>19.867375815949174</v>
      </c>
      <c r="AN585" s="11">
        <f t="shared" si="526"/>
        <v>175.33121916299388</v>
      </c>
      <c r="AO585" s="6">
        <f t="shared" si="527"/>
        <v>173.52325319179485</v>
      </c>
      <c r="AP585" s="6">
        <f t="shared" si="528"/>
        <v>106.69466622775441</v>
      </c>
      <c r="AQ585" s="8">
        <f t="shared" si="529"/>
        <v>73.157100391827626</v>
      </c>
      <c r="AR585" s="109">
        <f t="shared" si="530"/>
        <v>0.99748291599392647</v>
      </c>
      <c r="AS585" s="109">
        <f t="shared" si="531"/>
        <v>-0.20735090212956356</v>
      </c>
      <c r="AT585" s="109">
        <f t="shared" si="532"/>
        <v>101.7430711349311</v>
      </c>
      <c r="AU585" s="10">
        <f t="shared" si="533"/>
        <v>398103.27212265477</v>
      </c>
      <c r="AV585" s="8">
        <f t="shared" si="534"/>
        <v>30.015588810514153</v>
      </c>
      <c r="AW585" s="12"/>
      <c r="AX585" s="110">
        <f t="shared" si="535"/>
        <v>281.7</v>
      </c>
      <c r="AY585" s="111">
        <f t="shared" si="536"/>
        <v>0</v>
      </c>
      <c r="AZ585" s="12"/>
      <c r="BA585" s="14">
        <f t="shared" si="543"/>
        <v>19.899999999999999</v>
      </c>
      <c r="BB585" s="112">
        <f t="shared" si="537"/>
        <v>0</v>
      </c>
      <c r="BC585" s="112">
        <f t="shared" si="538"/>
        <v>0</v>
      </c>
      <c r="BD585" s="12"/>
      <c r="BE585" s="111">
        <f t="shared" si="539"/>
        <v>0</v>
      </c>
      <c r="BF585" s="12"/>
    </row>
    <row r="586" spans="1:58">
      <c r="A586">
        <f t="shared" si="492"/>
        <v>9</v>
      </c>
      <c r="B586" s="106">
        <v>0.40486111111111101</v>
      </c>
      <c r="C586" s="6">
        <f t="shared" si="493"/>
        <v>9.716666666666665</v>
      </c>
      <c r="D586" s="7">
        <f t="shared" si="540"/>
        <v>16</v>
      </c>
      <c r="E586" s="7">
        <f t="shared" si="541"/>
        <v>9</v>
      </c>
      <c r="F586" s="7">
        <f t="shared" si="542"/>
        <v>2022</v>
      </c>
      <c r="G586" s="12"/>
      <c r="H586" s="101">
        <f t="shared" si="494"/>
        <v>19.723825160607717</v>
      </c>
      <c r="I586" s="102">
        <f t="shared" si="495"/>
        <v>19.770183092817646</v>
      </c>
      <c r="J586" s="101">
        <f t="shared" si="496"/>
        <v>64.48093949956673</v>
      </c>
      <c r="K586" s="101">
        <f t="shared" si="497"/>
        <v>281.9246918599452</v>
      </c>
      <c r="L586" s="11">
        <f t="shared" si="498"/>
        <v>2459838.9048611112</v>
      </c>
      <c r="M586" s="108">
        <f t="shared" si="499"/>
        <v>0.22707473952392043</v>
      </c>
      <c r="N586" s="11">
        <f t="shared" si="500"/>
        <v>150.80945434980094</v>
      </c>
      <c r="O586" s="5">
        <f t="shared" si="501"/>
        <v>0.17248499806703421</v>
      </c>
      <c r="P586" s="11">
        <f t="shared" si="502"/>
        <v>17037.186979812846</v>
      </c>
      <c r="Q586" s="6">
        <f t="shared" si="503"/>
        <v>2.3522060878675934</v>
      </c>
      <c r="R586" s="13">
        <f t="shared" si="504"/>
        <v>4.3982781090893255</v>
      </c>
      <c r="S586" s="13">
        <f t="shared" si="505"/>
        <v>4.3068303094513851</v>
      </c>
      <c r="T586" s="13">
        <f t="shared" si="506"/>
        <v>0.28349571026032883</v>
      </c>
      <c r="U586" s="13">
        <f t="shared" si="507"/>
        <v>0.36467262772421377</v>
      </c>
      <c r="V586" s="13">
        <f t="shared" si="508"/>
        <v>-8.3301649086424412</v>
      </c>
      <c r="W586" s="8">
        <f t="shared" si="509"/>
        <v>390.69987694173278</v>
      </c>
      <c r="X586" s="13">
        <f t="shared" si="510"/>
        <v>1.1663538189180338</v>
      </c>
      <c r="Y586" s="11">
        <f t="shared" si="511"/>
        <v>66.827151242969208</v>
      </c>
      <c r="Z586" s="13">
        <f t="shared" si="512"/>
        <v>3.3916289715976801E-2</v>
      </c>
      <c r="AA586" s="13">
        <f t="shared" si="513"/>
        <v>0.39328000046917322</v>
      </c>
      <c r="AB586" s="13">
        <f t="shared" si="514"/>
        <v>0.91879321260546276</v>
      </c>
      <c r="AC586" s="13">
        <f t="shared" si="515"/>
        <v>3.390978768880621E-2</v>
      </c>
      <c r="AD586" s="13">
        <f t="shared" si="516"/>
        <v>0.82950812912300576</v>
      </c>
      <c r="AE586" s="13">
        <f t="shared" si="517"/>
        <v>0.39654395084254879</v>
      </c>
      <c r="AF586" s="13">
        <f t="shared" si="518"/>
        <v>0.91801573790985858</v>
      </c>
      <c r="AG586" s="11">
        <f t="shared" si="519"/>
        <v>23.362301167278055</v>
      </c>
      <c r="AH586" s="13">
        <f t="shared" si="520"/>
        <v>4.3089196614277503</v>
      </c>
      <c r="AI586" s="11">
        <f t="shared" si="521"/>
        <v>86.175659428384691</v>
      </c>
      <c r="AJ586" s="6">
        <f t="shared" si="522"/>
        <v>0.91790131057768665</v>
      </c>
      <c r="AK586" s="13">
        <f t="shared" si="523"/>
        <v>20.581330422261779</v>
      </c>
      <c r="AL586" s="6">
        <f t="shared" si="524"/>
        <v>0.85750526165406127</v>
      </c>
      <c r="AM586" s="6">
        <f t="shared" si="525"/>
        <v>19.723825160607717</v>
      </c>
      <c r="AN586" s="11">
        <f t="shared" si="526"/>
        <v>175.33190364028997</v>
      </c>
      <c r="AO586" s="6">
        <f t="shared" si="527"/>
        <v>173.52393022886008</v>
      </c>
      <c r="AP586" s="6">
        <f t="shared" si="528"/>
        <v>106.68689550785483</v>
      </c>
      <c r="AQ586" s="8">
        <f t="shared" si="529"/>
        <v>73.164865084184711</v>
      </c>
      <c r="AR586" s="109">
        <f t="shared" si="530"/>
        <v>0.99777322356903686</v>
      </c>
      <c r="AS586" s="109">
        <f t="shared" si="531"/>
        <v>-0.21071292798741814</v>
      </c>
      <c r="AT586" s="109">
        <f t="shared" si="532"/>
        <v>101.92469185994518</v>
      </c>
      <c r="AU586" s="10">
        <f t="shared" si="533"/>
        <v>398105.97404174443</v>
      </c>
      <c r="AV586" s="8">
        <f t="shared" si="534"/>
        <v>30.015385107037908</v>
      </c>
      <c r="AW586" s="12"/>
      <c r="AX586" s="110">
        <f t="shared" si="535"/>
        <v>281.89999999999998</v>
      </c>
      <c r="AY586" s="111">
        <f t="shared" si="536"/>
        <v>0</v>
      </c>
      <c r="AZ586" s="12"/>
      <c r="BA586" s="14">
        <f t="shared" si="543"/>
        <v>19.8</v>
      </c>
      <c r="BB586" s="112">
        <f t="shared" si="537"/>
        <v>0</v>
      </c>
      <c r="BC586" s="112">
        <f t="shared" si="538"/>
        <v>0</v>
      </c>
      <c r="BD586" s="12"/>
      <c r="BE586" s="111">
        <f t="shared" si="539"/>
        <v>0</v>
      </c>
      <c r="BF586" s="12"/>
    </row>
    <row r="587" spans="1:58">
      <c r="A587">
        <f t="shared" si="492"/>
        <v>9</v>
      </c>
      <c r="B587" s="106">
        <v>0.405555555555556</v>
      </c>
      <c r="C587" s="6">
        <f t="shared" si="493"/>
        <v>9.7333333333333449</v>
      </c>
      <c r="D587" s="7">
        <f t="shared" si="540"/>
        <v>16</v>
      </c>
      <c r="E587" s="7">
        <f t="shared" si="541"/>
        <v>9</v>
      </c>
      <c r="F587" s="7">
        <f t="shared" si="542"/>
        <v>2022</v>
      </c>
      <c r="G587" s="12"/>
      <c r="H587" s="101">
        <f t="shared" si="494"/>
        <v>19.580377433536327</v>
      </c>
      <c r="I587" s="102">
        <f t="shared" si="495"/>
        <v>19.627090779871235</v>
      </c>
      <c r="J587" s="101">
        <f t="shared" si="496"/>
        <v>64.47445389314133</v>
      </c>
      <c r="K587" s="101">
        <f t="shared" si="497"/>
        <v>282.10622460788233</v>
      </c>
      <c r="L587" s="11">
        <f t="shared" si="498"/>
        <v>2459838.9055555556</v>
      </c>
      <c r="M587" s="108">
        <f t="shared" si="499"/>
        <v>0.227074758536772</v>
      </c>
      <c r="N587" s="11">
        <f t="shared" si="500"/>
        <v>151.06013881228864</v>
      </c>
      <c r="O587" s="5">
        <f t="shared" si="501"/>
        <v>0.1725104154970154</v>
      </c>
      <c r="P587" s="11">
        <f t="shared" si="502"/>
        <v>17034.649288000801</v>
      </c>
      <c r="Q587" s="6">
        <f t="shared" si="503"/>
        <v>2.3523644400414541</v>
      </c>
      <c r="R587" s="13">
        <f t="shared" si="504"/>
        <v>4.3982900549010235</v>
      </c>
      <c r="S587" s="13">
        <f t="shared" si="505"/>
        <v>4.306978065491375</v>
      </c>
      <c r="T587" s="13">
        <f t="shared" si="506"/>
        <v>0.28365605450038145</v>
      </c>
      <c r="U587" s="13">
        <f t="shared" si="507"/>
        <v>0.36482119947167846</v>
      </c>
      <c r="V587" s="13">
        <f t="shared" si="508"/>
        <v>-8.3303000764823683</v>
      </c>
      <c r="W587" s="8">
        <f t="shared" si="509"/>
        <v>390.66071854919176</v>
      </c>
      <c r="X587" s="13">
        <f t="shared" si="510"/>
        <v>1.1665012182635488</v>
      </c>
      <c r="Y587" s="11">
        <f t="shared" si="511"/>
        <v>66.835596603370206</v>
      </c>
      <c r="Z587" s="13">
        <f t="shared" si="512"/>
        <v>3.3928562178842249E-2</v>
      </c>
      <c r="AA587" s="13">
        <f t="shared" si="513"/>
        <v>0.39314440294568676</v>
      </c>
      <c r="AB587" s="13">
        <f t="shared" si="514"/>
        <v>0.91885078916359286</v>
      </c>
      <c r="AC587" s="13">
        <f t="shared" si="515"/>
        <v>3.3922053091197051E-2</v>
      </c>
      <c r="AD587" s="13">
        <f t="shared" si="516"/>
        <v>0.82955607744208848</v>
      </c>
      <c r="AE587" s="13">
        <f t="shared" si="517"/>
        <v>0.39657810430150481</v>
      </c>
      <c r="AF587" s="13">
        <f t="shared" si="518"/>
        <v>0.91800098430700217</v>
      </c>
      <c r="AG587" s="11">
        <f t="shared" si="519"/>
        <v>23.364432791712677</v>
      </c>
      <c r="AH587" s="13">
        <f t="shared" si="520"/>
        <v>4.3095149438889555</v>
      </c>
      <c r="AI587" s="11">
        <f t="shared" si="521"/>
        <v>86.41741465395431</v>
      </c>
      <c r="AJ587" s="6">
        <f t="shared" si="522"/>
        <v>0.91789520626810328</v>
      </c>
      <c r="AK587" s="13">
        <f t="shared" si="523"/>
        <v>20.438676090514559</v>
      </c>
      <c r="AL587" s="6">
        <f t="shared" si="524"/>
        <v>0.85829865697823016</v>
      </c>
      <c r="AM587" s="6">
        <f t="shared" si="525"/>
        <v>19.580377433536327</v>
      </c>
      <c r="AN587" s="11">
        <f t="shared" si="526"/>
        <v>175.33258811758606</v>
      </c>
      <c r="AO587" s="6">
        <f t="shared" si="527"/>
        <v>173.52460726617809</v>
      </c>
      <c r="AP587" s="6">
        <f t="shared" si="528"/>
        <v>106.6791249042459</v>
      </c>
      <c r="AQ587" s="8">
        <f t="shared" si="529"/>
        <v>73.172629663069159</v>
      </c>
      <c r="AR587" s="109">
        <f t="shared" si="530"/>
        <v>0.99804576707042769</v>
      </c>
      <c r="AS587" s="109">
        <f t="shared" si="531"/>
        <v>-0.21407588651403348</v>
      </c>
      <c r="AT587" s="109">
        <f t="shared" si="532"/>
        <v>102.10622460788234</v>
      </c>
      <c r="AU587" s="10">
        <f t="shared" si="533"/>
        <v>398108.67547659518</v>
      </c>
      <c r="AV587" s="8">
        <f t="shared" si="534"/>
        <v>30.015181442833558</v>
      </c>
      <c r="AW587" s="12"/>
      <c r="AX587" s="110">
        <f t="shared" si="535"/>
        <v>282.10000000000002</v>
      </c>
      <c r="AY587" s="111">
        <f t="shared" si="536"/>
        <v>0</v>
      </c>
      <c r="AZ587" s="12"/>
      <c r="BA587" s="14">
        <f t="shared" si="543"/>
        <v>19.600000000000001</v>
      </c>
      <c r="BB587" s="112">
        <f t="shared" si="537"/>
        <v>0</v>
      </c>
      <c r="BC587" s="112">
        <f t="shared" si="538"/>
        <v>0</v>
      </c>
      <c r="BD587" s="12"/>
      <c r="BE587" s="111">
        <f t="shared" si="539"/>
        <v>0</v>
      </c>
      <c r="BF587" s="12"/>
    </row>
    <row r="588" spans="1:58">
      <c r="A588">
        <f t="shared" si="492"/>
        <v>9</v>
      </c>
      <c r="B588" s="106">
        <v>0.40625</v>
      </c>
      <c r="C588" s="6">
        <f t="shared" si="493"/>
        <v>9.75</v>
      </c>
      <c r="D588" s="7">
        <f t="shared" si="540"/>
        <v>16</v>
      </c>
      <c r="E588" s="7">
        <f t="shared" si="541"/>
        <v>9</v>
      </c>
      <c r="F588" s="7">
        <f t="shared" si="542"/>
        <v>2022</v>
      </c>
      <c r="G588" s="12"/>
      <c r="H588" s="101">
        <f t="shared" si="494"/>
        <v>19.437034048442051</v>
      </c>
      <c r="I588" s="102">
        <f t="shared" si="495"/>
        <v>19.484107313543532</v>
      </c>
      <c r="J588" s="101">
        <f t="shared" si="496"/>
        <v>64.467968115688976</v>
      </c>
      <c r="K588" s="101">
        <f t="shared" si="497"/>
        <v>282.28767194978684</v>
      </c>
      <c r="L588" s="11">
        <f t="shared" si="498"/>
        <v>2459838.90625</v>
      </c>
      <c r="M588" s="108">
        <f t="shared" si="499"/>
        <v>0.22707477754962355</v>
      </c>
      <c r="N588" s="11">
        <f t="shared" si="500"/>
        <v>151.31082327477634</v>
      </c>
      <c r="O588" s="5">
        <f t="shared" si="501"/>
        <v>0.17253583292693975</v>
      </c>
      <c r="P588" s="11">
        <f t="shared" si="502"/>
        <v>17032.111194768313</v>
      </c>
      <c r="Q588" s="6">
        <f t="shared" si="503"/>
        <v>2.3525227922149576</v>
      </c>
      <c r="R588" s="13">
        <f t="shared" si="504"/>
        <v>4.3983020007127216</v>
      </c>
      <c r="S588" s="13">
        <f t="shared" si="505"/>
        <v>4.3071258215310069</v>
      </c>
      <c r="T588" s="13">
        <f t="shared" si="506"/>
        <v>0.28381639874043407</v>
      </c>
      <c r="U588" s="13">
        <f t="shared" si="507"/>
        <v>0.36496976916297286</v>
      </c>
      <c r="V588" s="13">
        <f t="shared" si="508"/>
        <v>-8.3304352443215794</v>
      </c>
      <c r="W588" s="8">
        <f t="shared" si="509"/>
        <v>390.62155502252619</v>
      </c>
      <c r="X588" s="13">
        <f t="shared" si="510"/>
        <v>1.1666486156625653</v>
      </c>
      <c r="Y588" s="11">
        <f t="shared" si="511"/>
        <v>66.844041852245056</v>
      </c>
      <c r="Z588" s="13">
        <f t="shared" si="512"/>
        <v>3.3940833737240883E-2</v>
      </c>
      <c r="AA588" s="13">
        <f t="shared" si="513"/>
        <v>0.39300879873486494</v>
      </c>
      <c r="AB588" s="13">
        <f t="shared" si="514"/>
        <v>0.91890834483481021</v>
      </c>
      <c r="AC588" s="13">
        <f t="shared" si="515"/>
        <v>3.3934317584532886E-2</v>
      </c>
      <c r="AD588" s="13">
        <f t="shared" si="516"/>
        <v>0.82960400695893499</v>
      </c>
      <c r="AE588" s="13">
        <f t="shared" si="517"/>
        <v>0.3966122486190482</v>
      </c>
      <c r="AF588" s="13">
        <f t="shared" si="518"/>
        <v>0.91798623314586936</v>
      </c>
      <c r="AG588" s="11">
        <f t="shared" si="519"/>
        <v>23.36656387984964</v>
      </c>
      <c r="AH588" s="13">
        <f t="shared" si="520"/>
        <v>4.3101102371226316</v>
      </c>
      <c r="AI588" s="11">
        <f t="shared" si="521"/>
        <v>86.659169717936862</v>
      </c>
      <c r="AJ588" s="6">
        <f t="shared" si="522"/>
        <v>0.91788910319666195</v>
      </c>
      <c r="AK588" s="13">
        <f t="shared" si="523"/>
        <v>20.296120224392482</v>
      </c>
      <c r="AL588" s="6">
        <f t="shared" si="524"/>
        <v>0.85908617595043035</v>
      </c>
      <c r="AM588" s="6">
        <f t="shared" si="525"/>
        <v>19.437034048442051</v>
      </c>
      <c r="AN588" s="11">
        <f t="shared" si="526"/>
        <v>175.33327259488033</v>
      </c>
      <c r="AO588" s="6">
        <f t="shared" si="527"/>
        <v>173.52528430374704</v>
      </c>
      <c r="AP588" s="6">
        <f t="shared" si="528"/>
        <v>106.6713544169381</v>
      </c>
      <c r="AQ588" s="8">
        <f t="shared" si="529"/>
        <v>73.180394128470496</v>
      </c>
      <c r="AR588" s="109">
        <f t="shared" si="530"/>
        <v>0.99830054168155724</v>
      </c>
      <c r="AS588" s="109">
        <f t="shared" si="531"/>
        <v>-0.21743971831426098</v>
      </c>
      <c r="AT588" s="109">
        <f t="shared" si="532"/>
        <v>102.28767194978687</v>
      </c>
      <c r="AU588" s="10">
        <f t="shared" si="533"/>
        <v>398111.37642712134</v>
      </c>
      <c r="AV588" s="8">
        <f t="shared" si="534"/>
        <v>30.014977817905997</v>
      </c>
      <c r="AW588" s="12"/>
      <c r="AX588" s="110">
        <f t="shared" si="535"/>
        <v>282.3</v>
      </c>
      <c r="AY588" s="111">
        <f t="shared" si="536"/>
        <v>0</v>
      </c>
      <c r="AZ588" s="12"/>
      <c r="BA588" s="14">
        <f t="shared" si="543"/>
        <v>19.5</v>
      </c>
      <c r="BB588" s="112">
        <f t="shared" si="537"/>
        <v>0</v>
      </c>
      <c r="BC588" s="112">
        <f t="shared" si="538"/>
        <v>0</v>
      </c>
      <c r="BD588" s="12"/>
      <c r="BE588" s="111">
        <f t="shared" si="539"/>
        <v>0</v>
      </c>
      <c r="BF588" s="12"/>
    </row>
    <row r="589" spans="1:58">
      <c r="A589">
        <f t="shared" si="492"/>
        <v>9</v>
      </c>
      <c r="B589" s="106">
        <v>0.406944444444444</v>
      </c>
      <c r="C589" s="6">
        <f t="shared" si="493"/>
        <v>9.7666666666666551</v>
      </c>
      <c r="D589" s="7">
        <f t="shared" si="540"/>
        <v>16</v>
      </c>
      <c r="E589" s="7">
        <f t="shared" si="541"/>
        <v>9</v>
      </c>
      <c r="F589" s="7">
        <f t="shared" si="542"/>
        <v>2022</v>
      </c>
      <c r="G589" s="12"/>
      <c r="H589" s="101">
        <f t="shared" si="494"/>
        <v>19.293796417385241</v>
      </c>
      <c r="I589" s="102">
        <f t="shared" si="495"/>
        <v>19.341234191296859</v>
      </c>
      <c r="J589" s="101">
        <f t="shared" si="496"/>
        <v>64.461482167303103</v>
      </c>
      <c r="K589" s="101">
        <f t="shared" si="497"/>
        <v>282.46903644207146</v>
      </c>
      <c r="L589" s="11">
        <f t="shared" si="498"/>
        <v>2459838.9069444444</v>
      </c>
      <c r="M589" s="108">
        <f t="shared" si="499"/>
        <v>0.22707479656247509</v>
      </c>
      <c r="N589" s="11">
        <f t="shared" si="500"/>
        <v>151.56150773679838</v>
      </c>
      <c r="O589" s="5">
        <f t="shared" si="501"/>
        <v>0.17256125035686409</v>
      </c>
      <c r="P589" s="11">
        <f t="shared" si="502"/>
        <v>17029.572700220397</v>
      </c>
      <c r="Q589" s="6">
        <f t="shared" si="503"/>
        <v>2.3526811443884612</v>
      </c>
      <c r="R589" s="13">
        <f t="shared" si="504"/>
        <v>4.3983139465243974</v>
      </c>
      <c r="S589" s="13">
        <f t="shared" si="505"/>
        <v>4.3072735775709958</v>
      </c>
      <c r="T589" s="13">
        <f t="shared" si="506"/>
        <v>0.28397674298012959</v>
      </c>
      <c r="U589" s="13">
        <f t="shared" si="507"/>
        <v>0.36511833679819239</v>
      </c>
      <c r="V589" s="13">
        <f t="shared" si="508"/>
        <v>-8.3305704121618618</v>
      </c>
      <c r="W589" s="8">
        <f t="shared" si="509"/>
        <v>390.58238636210399</v>
      </c>
      <c r="X589" s="13">
        <f t="shared" si="510"/>
        <v>1.1667960111159497</v>
      </c>
      <c r="Y589" s="11">
        <f t="shared" si="511"/>
        <v>66.852486989643396</v>
      </c>
      <c r="Z589" s="13">
        <f t="shared" si="512"/>
        <v>3.3953104390936774E-2</v>
      </c>
      <c r="AA589" s="13">
        <f t="shared" si="513"/>
        <v>0.39287318783926589</v>
      </c>
      <c r="AB589" s="13">
        <f t="shared" si="514"/>
        <v>0.91896587961903031</v>
      </c>
      <c r="AC589" s="13">
        <f t="shared" si="515"/>
        <v>3.394658116857719E-2</v>
      </c>
      <c r="AD589" s="13">
        <f t="shared" si="516"/>
        <v>0.82965191767356239</v>
      </c>
      <c r="AE589" s="13">
        <f t="shared" si="517"/>
        <v>0.39664638379492823</v>
      </c>
      <c r="AF589" s="13">
        <f t="shared" si="518"/>
        <v>0.91797148442770626</v>
      </c>
      <c r="AG589" s="11">
        <f t="shared" si="519"/>
        <v>23.36869443165039</v>
      </c>
      <c r="AH589" s="13">
        <f t="shared" si="520"/>
        <v>4.3107055411294146</v>
      </c>
      <c r="AI589" s="11">
        <f t="shared" si="521"/>
        <v>86.90092461985715</v>
      </c>
      <c r="AJ589" s="6">
        <f t="shared" si="522"/>
        <v>0.9178830013634578</v>
      </c>
      <c r="AK589" s="13">
        <f t="shared" si="523"/>
        <v>20.153664234408414</v>
      </c>
      <c r="AL589" s="6">
        <f t="shared" si="524"/>
        <v>0.85986781702317272</v>
      </c>
      <c r="AM589" s="6">
        <f t="shared" si="525"/>
        <v>19.293796417385241</v>
      </c>
      <c r="AN589" s="11">
        <f t="shared" si="526"/>
        <v>175.3339570721746</v>
      </c>
      <c r="AO589" s="6">
        <f t="shared" si="527"/>
        <v>173.52596134156883</v>
      </c>
      <c r="AP589" s="6">
        <f t="shared" si="528"/>
        <v>106.66358404588675</v>
      </c>
      <c r="AQ589" s="8">
        <f t="shared" si="529"/>
        <v>73.188158480433358</v>
      </c>
      <c r="AR589" s="109">
        <f t="shared" si="530"/>
        <v>0.99853754290173258</v>
      </c>
      <c r="AS589" s="109">
        <f t="shared" si="531"/>
        <v>-0.22080436397029068</v>
      </c>
      <c r="AT589" s="109">
        <f t="shared" si="532"/>
        <v>102.46903644207144</v>
      </c>
      <c r="AU589" s="10">
        <f t="shared" si="533"/>
        <v>398114.07689325104</v>
      </c>
      <c r="AV589" s="8">
        <f t="shared" si="534"/>
        <v>30.014774232259121</v>
      </c>
      <c r="AW589" s="12"/>
      <c r="AX589" s="110">
        <f t="shared" si="535"/>
        <v>282.5</v>
      </c>
      <c r="AY589" s="111">
        <f t="shared" si="536"/>
        <v>0</v>
      </c>
      <c r="AZ589" s="12"/>
      <c r="BA589" s="14">
        <f t="shared" si="543"/>
        <v>19.3</v>
      </c>
      <c r="BB589" s="112">
        <f t="shared" si="537"/>
        <v>0</v>
      </c>
      <c r="BC589" s="112">
        <f t="shared" si="538"/>
        <v>0</v>
      </c>
      <c r="BD589" s="12"/>
      <c r="BE589" s="111">
        <f t="shared" si="539"/>
        <v>0</v>
      </c>
      <c r="BF589" s="12"/>
    </row>
    <row r="590" spans="1:58">
      <c r="A590">
        <f t="shared" si="492"/>
        <v>9</v>
      </c>
      <c r="B590" s="106">
        <v>0.40763888888888899</v>
      </c>
      <c r="C590" s="6">
        <f t="shared" si="493"/>
        <v>9.783333333333335</v>
      </c>
      <c r="D590" s="7">
        <f t="shared" si="540"/>
        <v>16</v>
      </c>
      <c r="E590" s="7">
        <f t="shared" si="541"/>
        <v>9</v>
      </c>
      <c r="F590" s="7">
        <f t="shared" si="542"/>
        <v>2022</v>
      </c>
      <c r="G590" s="12"/>
      <c r="H590" s="101">
        <f t="shared" si="494"/>
        <v>19.150665949667754</v>
      </c>
      <c r="I590" s="102">
        <f t="shared" si="495"/>
        <v>19.198472909964909</v>
      </c>
      <c r="J590" s="101">
        <f t="shared" si="496"/>
        <v>64.454996048097229</v>
      </c>
      <c r="K590" s="101">
        <f t="shared" si="497"/>
        <v>282.65032062807757</v>
      </c>
      <c r="L590" s="11">
        <f t="shared" si="498"/>
        <v>2459838.9076388888</v>
      </c>
      <c r="M590" s="108">
        <f t="shared" si="499"/>
        <v>0.22707481557532666</v>
      </c>
      <c r="N590" s="11">
        <f t="shared" si="500"/>
        <v>151.81219219928607</v>
      </c>
      <c r="O590" s="5">
        <f t="shared" si="501"/>
        <v>0.17258666778678844</v>
      </c>
      <c r="P590" s="11">
        <f t="shared" si="502"/>
        <v>17027.033804448394</v>
      </c>
      <c r="Q590" s="6">
        <f t="shared" si="503"/>
        <v>2.3528394965626793</v>
      </c>
      <c r="R590" s="13">
        <f t="shared" si="504"/>
        <v>4.3983258923360955</v>
      </c>
      <c r="S590" s="13">
        <f t="shared" si="505"/>
        <v>4.3074213336109857</v>
      </c>
      <c r="T590" s="13">
        <f t="shared" si="506"/>
        <v>0.28413708722018222</v>
      </c>
      <c r="U590" s="13">
        <f t="shared" si="507"/>
        <v>0.36526690237844084</v>
      </c>
      <c r="V590" s="13">
        <f t="shared" si="508"/>
        <v>-8.3307055800017888</v>
      </c>
      <c r="W590" s="8">
        <f t="shared" si="509"/>
        <v>390.54321256932832</v>
      </c>
      <c r="X590" s="13">
        <f t="shared" si="510"/>
        <v>1.1669434046241449</v>
      </c>
      <c r="Y590" s="11">
        <f t="shared" si="511"/>
        <v>66.86093201559062</v>
      </c>
      <c r="Z590" s="13">
        <f t="shared" si="512"/>
        <v>3.3965374139783649E-2</v>
      </c>
      <c r="AA590" s="13">
        <f t="shared" si="513"/>
        <v>0.39273757026183531</v>
      </c>
      <c r="AB590" s="13">
        <f t="shared" si="514"/>
        <v>0.91902339351599982</v>
      </c>
      <c r="AC590" s="13">
        <f t="shared" si="515"/>
        <v>3.3958843843183074E-2</v>
      </c>
      <c r="AD590" s="13">
        <f t="shared" si="516"/>
        <v>0.82969980958579614</v>
      </c>
      <c r="AE590" s="13">
        <f t="shared" si="517"/>
        <v>0.3966805098289094</v>
      </c>
      <c r="AF590" s="13">
        <f t="shared" si="518"/>
        <v>0.91795673815375234</v>
      </c>
      <c r="AG590" s="11">
        <f t="shared" si="519"/>
        <v>23.370824447077315</v>
      </c>
      <c r="AH590" s="13">
        <f t="shared" si="520"/>
        <v>4.3113008559081445</v>
      </c>
      <c r="AI590" s="11">
        <f t="shared" si="521"/>
        <v>87.142679360663905</v>
      </c>
      <c r="AJ590" s="6">
        <f t="shared" si="522"/>
        <v>0.91787690076858508</v>
      </c>
      <c r="AK590" s="13">
        <f t="shared" si="523"/>
        <v>20.011309528586377</v>
      </c>
      <c r="AL590" s="6">
        <f t="shared" si="524"/>
        <v>0.86064357891862331</v>
      </c>
      <c r="AM590" s="6">
        <f t="shared" si="525"/>
        <v>19.150665949667754</v>
      </c>
      <c r="AN590" s="11">
        <f t="shared" si="526"/>
        <v>175.33464154947069</v>
      </c>
      <c r="AO590" s="6">
        <f t="shared" si="527"/>
        <v>173.52663837964522</v>
      </c>
      <c r="AP590" s="6">
        <f t="shared" si="528"/>
        <v>106.65581379107113</v>
      </c>
      <c r="AQ590" s="8">
        <f t="shared" si="529"/>
        <v>73.195922718978423</v>
      </c>
      <c r="AR590" s="109">
        <f t="shared" si="530"/>
        <v>0.99875676654808221</v>
      </c>
      <c r="AS590" s="109">
        <f t="shared" si="531"/>
        <v>-0.22416976406958827</v>
      </c>
      <c r="AT590" s="109">
        <f t="shared" si="532"/>
        <v>102.65032062807755</v>
      </c>
      <c r="AU590" s="10">
        <f t="shared" si="533"/>
        <v>398116.77687491255</v>
      </c>
      <c r="AV590" s="8">
        <f t="shared" si="534"/>
        <v>30.014570685896771</v>
      </c>
      <c r="AW590" s="12"/>
      <c r="AX590" s="110">
        <f t="shared" si="535"/>
        <v>282.7</v>
      </c>
      <c r="AY590" s="111">
        <f t="shared" si="536"/>
        <v>0</v>
      </c>
      <c r="AZ590" s="12"/>
      <c r="BA590" s="14">
        <f t="shared" si="543"/>
        <v>19.2</v>
      </c>
      <c r="BB590" s="112">
        <f t="shared" si="537"/>
        <v>0</v>
      </c>
      <c r="BC590" s="112">
        <f t="shared" si="538"/>
        <v>0</v>
      </c>
      <c r="BD590" s="12"/>
      <c r="BE590" s="111">
        <f t="shared" si="539"/>
        <v>0</v>
      </c>
      <c r="BF590" s="12"/>
    </row>
    <row r="591" spans="1:58">
      <c r="A591">
        <f t="shared" si="492"/>
        <v>9</v>
      </c>
      <c r="B591" s="106">
        <v>0.40833333333333299</v>
      </c>
      <c r="C591" s="6">
        <f t="shared" si="493"/>
        <v>9.7999999999999918</v>
      </c>
      <c r="D591" s="7">
        <f t="shared" si="540"/>
        <v>16</v>
      </c>
      <c r="E591" s="7">
        <f t="shared" si="541"/>
        <v>9</v>
      </c>
      <c r="F591" s="7">
        <f t="shared" si="542"/>
        <v>2022</v>
      </c>
      <c r="G591" s="12"/>
      <c r="H591" s="101">
        <f t="shared" si="494"/>
        <v>19.007644053592632</v>
      </c>
      <c r="I591" s="102">
        <f t="shared" si="495"/>
        <v>19.055824967573457</v>
      </c>
      <c r="J591" s="101">
        <f t="shared" si="496"/>
        <v>64.448509758170076</v>
      </c>
      <c r="K591" s="101">
        <f t="shared" si="497"/>
        <v>282.83152703607448</v>
      </c>
      <c r="L591" s="11">
        <f t="shared" si="498"/>
        <v>2459838.9083333332</v>
      </c>
      <c r="M591" s="108">
        <f t="shared" si="499"/>
        <v>0.2270748345881782</v>
      </c>
      <c r="N591" s="11">
        <f t="shared" si="500"/>
        <v>152.06287666177377</v>
      </c>
      <c r="O591" s="5">
        <f t="shared" si="501"/>
        <v>0.17261208521671279</v>
      </c>
      <c r="P591" s="11">
        <f t="shared" si="502"/>
        <v>17024.494507587973</v>
      </c>
      <c r="Q591" s="6">
        <f t="shared" si="503"/>
        <v>2.3529978487361829</v>
      </c>
      <c r="R591" s="13">
        <f t="shared" si="504"/>
        <v>4.3983378381477936</v>
      </c>
      <c r="S591" s="13">
        <f t="shared" si="505"/>
        <v>4.3075690896506176</v>
      </c>
      <c r="T591" s="13">
        <f t="shared" si="506"/>
        <v>0.28429743146023484</v>
      </c>
      <c r="U591" s="13">
        <f t="shared" si="507"/>
        <v>0.36541546590396218</v>
      </c>
      <c r="V591" s="13">
        <f t="shared" si="508"/>
        <v>-8.330840747841</v>
      </c>
      <c r="W591" s="8">
        <f t="shared" si="509"/>
        <v>390.50403364520355</v>
      </c>
      <c r="X591" s="13">
        <f t="shared" si="510"/>
        <v>1.1670907961878085</v>
      </c>
      <c r="Y591" s="11">
        <f t="shared" si="511"/>
        <v>66.869376930124375</v>
      </c>
      <c r="Z591" s="13">
        <f t="shared" si="512"/>
        <v>3.3977642983561193E-2</v>
      </c>
      <c r="AA591" s="13">
        <f t="shared" si="513"/>
        <v>0.39260194600532283</v>
      </c>
      <c r="AB591" s="13">
        <f t="shared" si="514"/>
        <v>0.9190808865255522</v>
      </c>
      <c r="AC591" s="13">
        <f t="shared" si="515"/>
        <v>3.3971105608129618E-2</v>
      </c>
      <c r="AD591" s="13">
        <f t="shared" si="516"/>
        <v>0.82974768269557175</v>
      </c>
      <c r="AE591" s="13">
        <f t="shared" si="517"/>
        <v>0.39671462672072277</v>
      </c>
      <c r="AF591" s="13">
        <f t="shared" si="518"/>
        <v>0.91794199432526102</v>
      </c>
      <c r="AG591" s="11">
        <f t="shared" si="519"/>
        <v>23.372953926090734</v>
      </c>
      <c r="AH591" s="13">
        <f t="shared" si="520"/>
        <v>4.3118961814585832</v>
      </c>
      <c r="AI591" s="11">
        <f t="shared" si="521"/>
        <v>87.384433939895018</v>
      </c>
      <c r="AJ591" s="6">
        <f t="shared" si="522"/>
        <v>0.9178708014122019</v>
      </c>
      <c r="AK591" s="13">
        <f t="shared" si="523"/>
        <v>19.869057514211189</v>
      </c>
      <c r="AL591" s="6">
        <f t="shared" si="524"/>
        <v>0.86141346061855717</v>
      </c>
      <c r="AM591" s="6">
        <f t="shared" si="525"/>
        <v>19.007644053592632</v>
      </c>
      <c r="AN591" s="11">
        <f t="shared" si="526"/>
        <v>175.33532602676496</v>
      </c>
      <c r="AO591" s="6">
        <f t="shared" si="527"/>
        <v>173.52731541797255</v>
      </c>
      <c r="AP591" s="6">
        <f t="shared" si="528"/>
        <v>106.64804365245294</v>
      </c>
      <c r="AQ591" s="8">
        <f t="shared" si="529"/>
        <v>73.203686844143959</v>
      </c>
      <c r="AR591" s="109">
        <f t="shared" si="530"/>
        <v>0.99895820875284791</v>
      </c>
      <c r="AS591" s="109">
        <f t="shared" si="531"/>
        <v>-0.22753585916677696</v>
      </c>
      <c r="AT591" s="109">
        <f t="shared" si="532"/>
        <v>102.83152703607448</v>
      </c>
      <c r="AU591" s="10">
        <f t="shared" si="533"/>
        <v>398119.47637200635</v>
      </c>
      <c r="AV591" s="8">
        <f t="shared" si="534"/>
        <v>30.01436717882493</v>
      </c>
      <c r="AW591" s="12"/>
      <c r="AX591" s="110">
        <f t="shared" si="535"/>
        <v>282.8</v>
      </c>
      <c r="AY591" s="111">
        <f t="shared" si="536"/>
        <v>0</v>
      </c>
      <c r="AZ591" s="12"/>
      <c r="BA591" s="14">
        <f t="shared" si="543"/>
        <v>19.100000000000001</v>
      </c>
      <c r="BB591" s="112">
        <f t="shared" si="537"/>
        <v>0</v>
      </c>
      <c r="BC591" s="112">
        <f t="shared" si="538"/>
        <v>0</v>
      </c>
      <c r="BD591" s="12"/>
      <c r="BE591" s="111">
        <f t="shared" si="539"/>
        <v>0</v>
      </c>
      <c r="BF591" s="12"/>
    </row>
    <row r="592" spans="1:58">
      <c r="A592">
        <f t="shared" si="492"/>
        <v>9</v>
      </c>
      <c r="B592" s="106">
        <v>0.40902777777777799</v>
      </c>
      <c r="C592" s="6">
        <f t="shared" si="493"/>
        <v>9.8166666666666718</v>
      </c>
      <c r="D592" s="7">
        <f t="shared" si="540"/>
        <v>16</v>
      </c>
      <c r="E592" s="7">
        <f t="shared" si="541"/>
        <v>9</v>
      </c>
      <c r="F592" s="7">
        <f t="shared" si="542"/>
        <v>2022</v>
      </c>
      <c r="G592" s="12"/>
      <c r="H592" s="101">
        <f t="shared" si="494"/>
        <v>18.864732135410065</v>
      </c>
      <c r="I592" s="102">
        <f t="shared" si="495"/>
        <v>18.913291862356907</v>
      </c>
      <c r="J592" s="101">
        <f t="shared" si="496"/>
        <v>64.442023297619983</v>
      </c>
      <c r="K592" s="101">
        <f t="shared" si="497"/>
        <v>283.01265818076138</v>
      </c>
      <c r="L592" s="11">
        <f t="shared" si="498"/>
        <v>2459838.9090277776</v>
      </c>
      <c r="M592" s="108">
        <f t="shared" si="499"/>
        <v>0.22707485360102977</v>
      </c>
      <c r="N592" s="11">
        <f t="shared" si="500"/>
        <v>152.31356112426147</v>
      </c>
      <c r="O592" s="5">
        <f t="shared" si="501"/>
        <v>0.17263750264669397</v>
      </c>
      <c r="P592" s="11">
        <f t="shared" si="502"/>
        <v>17021.954809729395</v>
      </c>
      <c r="Q592" s="6">
        <f t="shared" si="503"/>
        <v>2.3531562009100435</v>
      </c>
      <c r="R592" s="13">
        <f t="shared" si="504"/>
        <v>4.3983497839594916</v>
      </c>
      <c r="S592" s="13">
        <f t="shared" si="505"/>
        <v>4.3077168456906065</v>
      </c>
      <c r="T592" s="13">
        <f t="shared" si="506"/>
        <v>0.28445777570028746</v>
      </c>
      <c r="U592" s="13">
        <f t="shared" si="507"/>
        <v>0.36556402737513849</v>
      </c>
      <c r="V592" s="13">
        <f t="shared" si="508"/>
        <v>-8.3309759156809253</v>
      </c>
      <c r="W592" s="8">
        <f t="shared" si="509"/>
        <v>390.46484959023104</v>
      </c>
      <c r="X592" s="13">
        <f t="shared" si="510"/>
        <v>1.1672381858077352</v>
      </c>
      <c r="Y592" s="11">
        <f t="shared" si="511"/>
        <v>66.877821733290205</v>
      </c>
      <c r="Z592" s="13">
        <f t="shared" si="512"/>
        <v>3.3989910922058275E-2</v>
      </c>
      <c r="AA592" s="13">
        <f t="shared" si="513"/>
        <v>0.3924663150723513</v>
      </c>
      <c r="AB592" s="13">
        <f t="shared" si="514"/>
        <v>0.91913835864757454</v>
      </c>
      <c r="AC592" s="13">
        <f t="shared" si="515"/>
        <v>3.3983366463205107E-2</v>
      </c>
      <c r="AD592" s="13">
        <f t="shared" si="516"/>
        <v>0.82979553700286968</v>
      </c>
      <c r="AE592" s="13">
        <f t="shared" si="517"/>
        <v>0.39674873447012909</v>
      </c>
      <c r="AF592" s="13">
        <f t="shared" si="518"/>
        <v>0.91792725294347322</v>
      </c>
      <c r="AG592" s="11">
        <f t="shared" si="519"/>
        <v>23.375082868652797</v>
      </c>
      <c r="AH592" s="13">
        <f t="shared" si="520"/>
        <v>4.312491517781055</v>
      </c>
      <c r="AI592" s="11">
        <f t="shared" si="521"/>
        <v>87.626188357545644</v>
      </c>
      <c r="AJ592" s="6">
        <f t="shared" si="522"/>
        <v>0.9178647032943823</v>
      </c>
      <c r="AK592" s="13">
        <f t="shared" si="523"/>
        <v>19.726909596779656</v>
      </c>
      <c r="AL592" s="6">
        <f t="shared" si="524"/>
        <v>0.86217746136959095</v>
      </c>
      <c r="AM592" s="6">
        <f t="shared" si="525"/>
        <v>18.864732135410065</v>
      </c>
      <c r="AN592" s="11">
        <f t="shared" si="526"/>
        <v>175.33601050406105</v>
      </c>
      <c r="AO592" s="6">
        <f t="shared" si="527"/>
        <v>173.52799245655453</v>
      </c>
      <c r="AP592" s="6">
        <f t="shared" si="528"/>
        <v>106.64027362999335</v>
      </c>
      <c r="AQ592" s="8">
        <f t="shared" si="529"/>
        <v>73.211450855968764</v>
      </c>
      <c r="AR592" s="109">
        <f t="shared" si="530"/>
        <v>0.99914186596532073</v>
      </c>
      <c r="AS592" s="109">
        <f t="shared" si="531"/>
        <v>-0.23090258981053541</v>
      </c>
      <c r="AT592" s="109">
        <f t="shared" si="532"/>
        <v>103.01265818076135</v>
      </c>
      <c r="AU592" s="10">
        <f t="shared" si="533"/>
        <v>398122.17538446997</v>
      </c>
      <c r="AV592" s="8">
        <f t="shared" si="534"/>
        <v>30.014163711046759</v>
      </c>
      <c r="AW592" s="12"/>
      <c r="AX592" s="110">
        <f t="shared" si="535"/>
        <v>283</v>
      </c>
      <c r="AY592" s="111">
        <f t="shared" si="536"/>
        <v>0</v>
      </c>
      <c r="AZ592" s="12"/>
      <c r="BA592" s="14">
        <f t="shared" si="543"/>
        <v>18.899999999999999</v>
      </c>
      <c r="BB592" s="112">
        <f t="shared" si="537"/>
        <v>0</v>
      </c>
      <c r="BC592" s="112">
        <f t="shared" si="538"/>
        <v>0</v>
      </c>
      <c r="BD592" s="12"/>
      <c r="BE592" s="111">
        <f t="shared" si="539"/>
        <v>0</v>
      </c>
      <c r="BF592" s="12"/>
    </row>
    <row r="593" spans="1:58">
      <c r="A593">
        <f t="shared" si="492"/>
        <v>9</v>
      </c>
      <c r="B593" s="106">
        <v>0.40972222222222199</v>
      </c>
      <c r="C593" s="6">
        <f t="shared" si="493"/>
        <v>9.8333333333333286</v>
      </c>
      <c r="D593" s="7">
        <f t="shared" si="540"/>
        <v>16</v>
      </c>
      <c r="E593" s="7">
        <f t="shared" si="541"/>
        <v>9</v>
      </c>
      <c r="F593" s="7">
        <f t="shared" si="542"/>
        <v>2022</v>
      </c>
      <c r="G593" s="12"/>
      <c r="H593" s="101">
        <f t="shared" si="494"/>
        <v>18.721931599610652</v>
      </c>
      <c r="I593" s="102">
        <f t="shared" si="495"/>
        <v>18.770875093121187</v>
      </c>
      <c r="J593" s="101">
        <f t="shared" si="496"/>
        <v>64.435536666583076</v>
      </c>
      <c r="K593" s="101">
        <f t="shared" si="497"/>
        <v>283.19371656306834</v>
      </c>
      <c r="L593" s="11">
        <f t="shared" si="498"/>
        <v>2459838.909722222</v>
      </c>
      <c r="M593" s="108">
        <f t="shared" si="499"/>
        <v>0.22707487261388132</v>
      </c>
      <c r="N593" s="11">
        <f t="shared" si="500"/>
        <v>152.56424558674917</v>
      </c>
      <c r="O593" s="5">
        <f t="shared" si="501"/>
        <v>0.17266292007661832</v>
      </c>
      <c r="P593" s="11">
        <f t="shared" si="502"/>
        <v>17019.414710993766</v>
      </c>
      <c r="Q593" s="6">
        <f t="shared" si="503"/>
        <v>2.3533145530835475</v>
      </c>
      <c r="R593" s="13">
        <f t="shared" si="504"/>
        <v>4.3983617297711906</v>
      </c>
      <c r="S593" s="13">
        <f t="shared" si="505"/>
        <v>4.3078646017305964</v>
      </c>
      <c r="T593" s="13">
        <f t="shared" si="506"/>
        <v>0.28461811993998293</v>
      </c>
      <c r="U593" s="13">
        <f t="shared" si="507"/>
        <v>0.36571258679214297</v>
      </c>
      <c r="V593" s="13">
        <f t="shared" si="508"/>
        <v>-8.3311110835212094</v>
      </c>
      <c r="W593" s="8">
        <f t="shared" si="509"/>
        <v>390.4256604054334</v>
      </c>
      <c r="X593" s="13">
        <f t="shared" si="510"/>
        <v>1.1673855734837981</v>
      </c>
      <c r="Y593" s="11">
        <f t="shared" si="511"/>
        <v>66.886266425080862</v>
      </c>
      <c r="Z593" s="13">
        <f t="shared" si="512"/>
        <v>3.4002177955048805E-2</v>
      </c>
      <c r="AA593" s="13">
        <f t="shared" si="513"/>
        <v>0.39233067746639083</v>
      </c>
      <c r="AB593" s="13">
        <f t="shared" si="514"/>
        <v>0.91919580988159322</v>
      </c>
      <c r="AC593" s="13">
        <f t="shared" si="515"/>
        <v>3.399562640818287E-2</v>
      </c>
      <c r="AD593" s="13">
        <f t="shared" si="516"/>
        <v>0.82984337250734541</v>
      </c>
      <c r="AE593" s="13">
        <f t="shared" si="517"/>
        <v>0.39678283307673218</v>
      </c>
      <c r="AF593" s="13">
        <f t="shared" si="518"/>
        <v>0.91791251400969698</v>
      </c>
      <c r="AG593" s="11">
        <f t="shared" si="519"/>
        <v>23.377211274715872</v>
      </c>
      <c r="AH593" s="13">
        <f t="shared" si="520"/>
        <v>4.3130868648721128</v>
      </c>
      <c r="AI593" s="11">
        <f t="shared" si="521"/>
        <v>87.867942613667481</v>
      </c>
      <c r="AJ593" s="6">
        <f t="shared" si="522"/>
        <v>0.91785860641526262</v>
      </c>
      <c r="AK593" s="13">
        <f t="shared" si="523"/>
        <v>19.584867180291916</v>
      </c>
      <c r="AL593" s="6">
        <f t="shared" si="524"/>
        <v>0.86293558068126186</v>
      </c>
      <c r="AM593" s="6">
        <f t="shared" si="525"/>
        <v>18.721931599610652</v>
      </c>
      <c r="AN593" s="11">
        <f t="shared" si="526"/>
        <v>175.33669498135532</v>
      </c>
      <c r="AO593" s="6">
        <f t="shared" si="527"/>
        <v>173.52866949538739</v>
      </c>
      <c r="AP593" s="6">
        <f t="shared" si="528"/>
        <v>106.63250372369882</v>
      </c>
      <c r="AQ593" s="8">
        <f t="shared" si="529"/>
        <v>73.219214754446355</v>
      </c>
      <c r="AR593" s="109">
        <f t="shared" si="530"/>
        <v>0.99930773495147551</v>
      </c>
      <c r="AS593" s="109">
        <f t="shared" si="531"/>
        <v>-0.23426989653897864</v>
      </c>
      <c r="AT593" s="109">
        <f t="shared" si="532"/>
        <v>103.19371656306835</v>
      </c>
      <c r="AU593" s="10">
        <f t="shared" si="533"/>
        <v>398124.87391221308</v>
      </c>
      <c r="AV593" s="8">
        <f t="shared" si="534"/>
        <v>30.013960282567513</v>
      </c>
      <c r="AW593" s="12"/>
      <c r="AX593" s="110">
        <f t="shared" si="535"/>
        <v>283.2</v>
      </c>
      <c r="AY593" s="111">
        <f t="shared" si="536"/>
        <v>0</v>
      </c>
      <c r="AZ593" s="12"/>
      <c r="BA593" s="14">
        <f t="shared" si="543"/>
        <v>18.8</v>
      </c>
      <c r="BB593" s="112">
        <f t="shared" si="537"/>
        <v>0</v>
      </c>
      <c r="BC593" s="112">
        <f t="shared" si="538"/>
        <v>0</v>
      </c>
      <c r="BD593" s="12"/>
      <c r="BE593" s="111">
        <f t="shared" si="539"/>
        <v>0</v>
      </c>
      <c r="BF593" s="12"/>
    </row>
    <row r="594" spans="1:58">
      <c r="A594">
        <f t="shared" si="492"/>
        <v>9</v>
      </c>
      <c r="B594" s="106">
        <v>0.41041666666666698</v>
      </c>
      <c r="C594" s="6">
        <f t="shared" si="493"/>
        <v>9.8500000000000085</v>
      </c>
      <c r="D594" s="7">
        <f t="shared" si="540"/>
        <v>16</v>
      </c>
      <c r="E594" s="7">
        <f t="shared" si="541"/>
        <v>9</v>
      </c>
      <c r="F594" s="7">
        <f t="shared" si="542"/>
        <v>2022</v>
      </c>
      <c r="G594" s="12"/>
      <c r="H594" s="101">
        <f t="shared" si="494"/>
        <v>18.579243753723443</v>
      </c>
      <c r="I594" s="102">
        <f t="shared" si="495"/>
        <v>18.628576064376045</v>
      </c>
      <c r="J594" s="101">
        <f t="shared" si="496"/>
        <v>64.429049860786577</v>
      </c>
      <c r="K594" s="101">
        <f t="shared" si="497"/>
        <v>283.37470479117667</v>
      </c>
      <c r="L594" s="11">
        <f t="shared" si="498"/>
        <v>2459838.9104166669</v>
      </c>
      <c r="M594" s="108">
        <f t="shared" si="499"/>
        <v>0.22707489162674563</v>
      </c>
      <c r="N594" s="11">
        <f t="shared" si="500"/>
        <v>152.81493021687493</v>
      </c>
      <c r="O594" s="5">
        <f t="shared" si="501"/>
        <v>0.17268833752365254</v>
      </c>
      <c r="P594" s="11">
        <f t="shared" si="502"/>
        <v>17016.874209772122</v>
      </c>
      <c r="Q594" s="6">
        <f t="shared" si="503"/>
        <v>2.3534729053634837</v>
      </c>
      <c r="R594" s="13">
        <f t="shared" si="504"/>
        <v>4.3983736755909018</v>
      </c>
      <c r="S594" s="13">
        <f t="shared" si="505"/>
        <v>4.3080123578695177</v>
      </c>
      <c r="T594" s="13">
        <f t="shared" si="506"/>
        <v>0.28477846428754006</v>
      </c>
      <c r="U594" s="13">
        <f t="shared" si="507"/>
        <v>0.36586114425569616</v>
      </c>
      <c r="V594" s="13">
        <f t="shared" si="508"/>
        <v>-8.3312462514514962</v>
      </c>
      <c r="W594" s="8">
        <f t="shared" si="509"/>
        <v>390.38646606578851</v>
      </c>
      <c r="X594" s="13">
        <f t="shared" si="510"/>
        <v>1.1675329593160584</v>
      </c>
      <c r="Y594" s="11">
        <f t="shared" si="511"/>
        <v>66.89471101122939</v>
      </c>
      <c r="Z594" s="13">
        <f t="shared" si="512"/>
        <v>3.4014444090610857E-2</v>
      </c>
      <c r="AA594" s="13">
        <f t="shared" si="513"/>
        <v>0.39219503309870241</v>
      </c>
      <c r="AB594" s="13">
        <f t="shared" si="514"/>
        <v>0.9192532402661685</v>
      </c>
      <c r="AC594" s="13">
        <f t="shared" si="515"/>
        <v>3.4007885451135596E-2</v>
      </c>
      <c r="AD594" s="13">
        <f t="shared" si="516"/>
        <v>0.82989118924116756</v>
      </c>
      <c r="AE594" s="13">
        <f t="shared" si="517"/>
        <v>0.39681692256327522</v>
      </c>
      <c r="AF594" s="13">
        <f t="shared" si="518"/>
        <v>0.91789777751523705</v>
      </c>
      <c r="AG594" s="11">
        <f t="shared" si="519"/>
        <v>23.379339145676695</v>
      </c>
      <c r="AH594" s="13">
        <f t="shared" si="520"/>
        <v>4.3136822231330418</v>
      </c>
      <c r="AI594" s="11">
        <f t="shared" si="521"/>
        <v>88.109696869879301</v>
      </c>
      <c r="AJ594" s="6">
        <f t="shared" si="522"/>
        <v>0.91785251077085162</v>
      </c>
      <c r="AK594" s="13">
        <f t="shared" si="523"/>
        <v>19.442931572549035</v>
      </c>
      <c r="AL594" s="6">
        <f t="shared" si="524"/>
        <v>0.86368781882559409</v>
      </c>
      <c r="AM594" s="6">
        <f t="shared" si="525"/>
        <v>18.579243753723443</v>
      </c>
      <c r="AN594" s="11">
        <f t="shared" si="526"/>
        <v>175.3373794591098</v>
      </c>
      <c r="AO594" s="6">
        <f t="shared" si="527"/>
        <v>173.52934653492835</v>
      </c>
      <c r="AP594" s="6">
        <f t="shared" si="528"/>
        <v>106.62473392829497</v>
      </c>
      <c r="AQ594" s="8">
        <f t="shared" si="529"/>
        <v>73.226978544847029</v>
      </c>
      <c r="AR594" s="109">
        <f t="shared" si="530"/>
        <v>0.99945581288698893</v>
      </c>
      <c r="AS594" s="109">
        <f t="shared" si="531"/>
        <v>-0.23763772213125853</v>
      </c>
      <c r="AT594" s="109">
        <f t="shared" si="532"/>
        <v>103.37470479117665</v>
      </c>
      <c r="AU594" s="10">
        <f t="shared" si="533"/>
        <v>398127.57195697271</v>
      </c>
      <c r="AV594" s="8">
        <f t="shared" si="534"/>
        <v>30.013756893254719</v>
      </c>
      <c r="AW594" s="12"/>
      <c r="AX594" s="110">
        <f t="shared" si="535"/>
        <v>283.39999999999998</v>
      </c>
      <c r="AY594" s="111">
        <f t="shared" si="536"/>
        <v>0</v>
      </c>
      <c r="AZ594" s="12"/>
      <c r="BA594" s="14">
        <f t="shared" si="543"/>
        <v>18.600000000000001</v>
      </c>
      <c r="BB594" s="112">
        <f t="shared" si="537"/>
        <v>0</v>
      </c>
      <c r="BC594" s="112">
        <f t="shared" si="538"/>
        <v>0</v>
      </c>
      <c r="BD594" s="12"/>
      <c r="BE594" s="111">
        <f t="shared" si="539"/>
        <v>0</v>
      </c>
      <c r="BF594" s="12"/>
    </row>
    <row r="595" spans="1:58">
      <c r="A595">
        <f t="shared" si="492"/>
        <v>9</v>
      </c>
      <c r="B595" s="106">
        <v>0.41111111111111098</v>
      </c>
      <c r="C595" s="6">
        <f t="shared" si="493"/>
        <v>9.8666666666666636</v>
      </c>
      <c r="D595" s="7">
        <f t="shared" si="540"/>
        <v>16</v>
      </c>
      <c r="E595" s="7">
        <f t="shared" si="541"/>
        <v>9</v>
      </c>
      <c r="F595" s="7">
        <f t="shared" si="542"/>
        <v>2022</v>
      </c>
      <c r="G595" s="12"/>
      <c r="H595" s="101">
        <f t="shared" si="494"/>
        <v>18.436670189790249</v>
      </c>
      <c r="I595" s="102">
        <f t="shared" si="495"/>
        <v>18.486396466842002</v>
      </c>
      <c r="J595" s="101">
        <f t="shared" si="496"/>
        <v>64.422562889076502</v>
      </c>
      <c r="K595" s="101">
        <f t="shared" si="497"/>
        <v>283.55562509669062</v>
      </c>
      <c r="L595" s="11">
        <f t="shared" si="498"/>
        <v>2459838.9111111113</v>
      </c>
      <c r="M595" s="108">
        <f t="shared" si="499"/>
        <v>0.22707491063959717</v>
      </c>
      <c r="N595" s="11">
        <f t="shared" si="500"/>
        <v>153.06561467936262</v>
      </c>
      <c r="O595" s="5">
        <f t="shared" si="501"/>
        <v>0.17271375495357688</v>
      </c>
      <c r="P595" s="11">
        <f t="shared" si="502"/>
        <v>17014.333309582544</v>
      </c>
      <c r="Q595" s="6">
        <f t="shared" si="503"/>
        <v>2.3536312575373448</v>
      </c>
      <c r="R595" s="13">
        <f t="shared" si="504"/>
        <v>4.3983856214025776</v>
      </c>
      <c r="S595" s="13">
        <f t="shared" si="505"/>
        <v>4.3081601139091505</v>
      </c>
      <c r="T595" s="13">
        <f t="shared" si="506"/>
        <v>0.28493880852759268</v>
      </c>
      <c r="U595" s="13">
        <f t="shared" si="507"/>
        <v>0.36600969956672091</v>
      </c>
      <c r="V595" s="13">
        <f t="shared" si="508"/>
        <v>-8.3313814192907092</v>
      </c>
      <c r="W595" s="8">
        <f t="shared" si="509"/>
        <v>390.34726662472156</v>
      </c>
      <c r="X595" s="13">
        <f t="shared" si="510"/>
        <v>1.1676803431065628</v>
      </c>
      <c r="Y595" s="11">
        <f t="shared" si="511"/>
        <v>66.903155480393934</v>
      </c>
      <c r="Z595" s="13">
        <f t="shared" si="512"/>
        <v>3.4026709312065813E-2</v>
      </c>
      <c r="AA595" s="13">
        <f t="shared" si="513"/>
        <v>0.39205938215482217</v>
      </c>
      <c r="AB595" s="13">
        <f t="shared" si="514"/>
        <v>0.91931064972374199</v>
      </c>
      <c r="AC595" s="13">
        <f t="shared" si="515"/>
        <v>3.4020143575393597E-2</v>
      </c>
      <c r="AD595" s="13">
        <f t="shared" si="516"/>
        <v>0.82993898713980596</v>
      </c>
      <c r="AE595" s="13">
        <f t="shared" si="517"/>
        <v>0.39685100288361647</v>
      </c>
      <c r="AF595" s="13">
        <f t="shared" si="518"/>
        <v>0.91788304348117677</v>
      </c>
      <c r="AG595" s="11">
        <f t="shared" si="519"/>
        <v>23.381466478632191</v>
      </c>
      <c r="AH595" s="13">
        <f t="shared" si="520"/>
        <v>4.3142775917612743</v>
      </c>
      <c r="AI595" s="11">
        <f t="shared" si="521"/>
        <v>88.351450802943504</v>
      </c>
      <c r="AJ595" s="6">
        <f t="shared" si="522"/>
        <v>0.91784641636944064</v>
      </c>
      <c r="AK595" s="13">
        <f t="shared" si="523"/>
        <v>19.301104364619448</v>
      </c>
      <c r="AL595" s="6">
        <f t="shared" si="524"/>
        <v>0.86443417482919804</v>
      </c>
      <c r="AM595" s="6">
        <f t="shared" si="525"/>
        <v>18.436670189790249</v>
      </c>
      <c r="AN595" s="11">
        <f t="shared" si="526"/>
        <v>175.33806393640589</v>
      </c>
      <c r="AO595" s="6">
        <f t="shared" si="527"/>
        <v>173.53002357426868</v>
      </c>
      <c r="AP595" s="6">
        <f t="shared" si="528"/>
        <v>106.61696425422089</v>
      </c>
      <c r="AQ595" s="8">
        <f t="shared" si="529"/>
        <v>73.234742216739761</v>
      </c>
      <c r="AR595" s="109">
        <f t="shared" si="530"/>
        <v>0.99958609697325396</v>
      </c>
      <c r="AS595" s="109">
        <f t="shared" si="531"/>
        <v>-0.24100600260239236</v>
      </c>
      <c r="AT595" s="109">
        <f t="shared" si="532"/>
        <v>103.55562509669065</v>
      </c>
      <c r="AU595" s="10">
        <f t="shared" si="533"/>
        <v>398130.26951504883</v>
      </c>
      <c r="AV595" s="8">
        <f t="shared" si="534"/>
        <v>30.013553543385765</v>
      </c>
      <c r="AW595" s="12"/>
      <c r="AX595" s="110">
        <f t="shared" si="535"/>
        <v>283.60000000000002</v>
      </c>
      <c r="AY595" s="111">
        <f t="shared" si="536"/>
        <v>0</v>
      </c>
      <c r="AZ595" s="12"/>
      <c r="BA595" s="14">
        <f t="shared" si="543"/>
        <v>18.5</v>
      </c>
      <c r="BB595" s="112">
        <f t="shared" si="537"/>
        <v>0</v>
      </c>
      <c r="BC595" s="112">
        <f t="shared" si="538"/>
        <v>0</v>
      </c>
      <c r="BD595" s="12"/>
      <c r="BE595" s="111">
        <f t="shared" si="539"/>
        <v>0</v>
      </c>
      <c r="BF595" s="12"/>
    </row>
    <row r="596" spans="1:58">
      <c r="A596">
        <f t="shared" si="492"/>
        <v>9</v>
      </c>
      <c r="B596" s="106">
        <v>0.41180555555555598</v>
      </c>
      <c r="C596" s="6">
        <f t="shared" si="493"/>
        <v>9.8833333333333435</v>
      </c>
      <c r="D596" s="7">
        <f t="shared" si="540"/>
        <v>16</v>
      </c>
      <c r="E596" s="7">
        <f t="shared" si="541"/>
        <v>9</v>
      </c>
      <c r="F596" s="7">
        <f t="shared" si="542"/>
        <v>2022</v>
      </c>
      <c r="G596" s="12"/>
      <c r="H596" s="101">
        <f t="shared" si="494"/>
        <v>18.294212212117699</v>
      </c>
      <c r="I596" s="102">
        <f t="shared" si="495"/>
        <v>18.344337706840175</v>
      </c>
      <c r="J596" s="101">
        <f t="shared" si="496"/>
        <v>64.416075747189723</v>
      </c>
      <c r="K596" s="101">
        <f t="shared" si="497"/>
        <v>283.73648006076218</v>
      </c>
      <c r="L596" s="11">
        <f t="shared" si="498"/>
        <v>2459838.9118055557</v>
      </c>
      <c r="M596" s="108">
        <f t="shared" si="499"/>
        <v>0.22707492965244874</v>
      </c>
      <c r="N596" s="11">
        <f t="shared" si="500"/>
        <v>153.31629914185032</v>
      </c>
      <c r="O596" s="5">
        <f t="shared" si="501"/>
        <v>0.17273917238350123</v>
      </c>
      <c r="P596" s="11">
        <f t="shared" si="502"/>
        <v>17011.792008835153</v>
      </c>
      <c r="Q596" s="6">
        <f t="shared" si="503"/>
        <v>2.3537896097112054</v>
      </c>
      <c r="R596" s="13">
        <f t="shared" si="504"/>
        <v>4.3983975672142979</v>
      </c>
      <c r="S596" s="13">
        <f t="shared" si="505"/>
        <v>4.3083078699491395</v>
      </c>
      <c r="T596" s="13">
        <f t="shared" si="506"/>
        <v>0.2850991527676453</v>
      </c>
      <c r="U596" s="13">
        <f t="shared" si="507"/>
        <v>0.36615825282531345</v>
      </c>
      <c r="V596" s="13">
        <f t="shared" si="508"/>
        <v>-8.3315165871306345</v>
      </c>
      <c r="W596" s="8">
        <f t="shared" si="509"/>
        <v>390.30806205650998</v>
      </c>
      <c r="X596" s="13">
        <f t="shared" si="510"/>
        <v>1.1678277249551081</v>
      </c>
      <c r="Y596" s="11">
        <f t="shared" si="511"/>
        <v>66.911599838292418</v>
      </c>
      <c r="Z596" s="13">
        <f t="shared" si="512"/>
        <v>3.4038973627436547E-2</v>
      </c>
      <c r="AA596" s="13">
        <f t="shared" si="513"/>
        <v>0.39192372454626018</v>
      </c>
      <c r="AB596" s="13">
        <f t="shared" si="514"/>
        <v>0.91936803829278613</v>
      </c>
      <c r="AC596" s="13">
        <f t="shared" si="515"/>
        <v>3.4032400788974404E-2</v>
      </c>
      <c r="AD596" s="13">
        <f t="shared" si="516"/>
        <v>0.82998676623537038</v>
      </c>
      <c r="AE596" s="13">
        <f t="shared" si="517"/>
        <v>0.39688507406041368</v>
      </c>
      <c r="AF596" s="13">
        <f t="shared" si="518"/>
        <v>0.91786831189885842</v>
      </c>
      <c r="AG596" s="11">
        <f t="shared" si="519"/>
        <v>23.38359327497373</v>
      </c>
      <c r="AH596" s="13">
        <f t="shared" si="520"/>
        <v>4.3148729711570377</v>
      </c>
      <c r="AI596" s="11">
        <f t="shared" si="521"/>
        <v>88.593204574494763</v>
      </c>
      <c r="AJ596" s="6">
        <f t="shared" si="522"/>
        <v>0.91784032320705189</v>
      </c>
      <c r="AK596" s="13">
        <f t="shared" si="523"/>
        <v>19.15938686160726</v>
      </c>
      <c r="AL596" s="6">
        <f t="shared" si="524"/>
        <v>0.86517464948956146</v>
      </c>
      <c r="AM596" s="6">
        <f t="shared" si="525"/>
        <v>18.294212212117699</v>
      </c>
      <c r="AN596" s="11">
        <f t="shared" si="526"/>
        <v>175.33874841370198</v>
      </c>
      <c r="AO596" s="6">
        <f t="shared" si="527"/>
        <v>173.5307006138618</v>
      </c>
      <c r="AP596" s="6">
        <f t="shared" si="528"/>
        <v>106.60919469621361</v>
      </c>
      <c r="AQ596" s="8">
        <f t="shared" si="529"/>
        <v>73.242505775383435</v>
      </c>
      <c r="AR596" s="109">
        <f t="shared" si="530"/>
        <v>0.99969858503139719</v>
      </c>
      <c r="AS596" s="109">
        <f t="shared" si="531"/>
        <v>-0.24437468071420299</v>
      </c>
      <c r="AT596" s="109">
        <f t="shared" si="532"/>
        <v>103.73648006076219</v>
      </c>
      <c r="AU596" s="10">
        <f t="shared" si="533"/>
        <v>398132.9665881726</v>
      </c>
      <c r="AV596" s="8">
        <f t="shared" si="534"/>
        <v>30.013350232828586</v>
      </c>
      <c r="AW596" s="12"/>
      <c r="AX596" s="110">
        <f t="shared" si="535"/>
        <v>283.7</v>
      </c>
      <c r="AY596" s="111">
        <f t="shared" si="536"/>
        <v>0</v>
      </c>
      <c r="AZ596" s="12"/>
      <c r="BA596" s="14">
        <f t="shared" si="543"/>
        <v>18.3</v>
      </c>
      <c r="BB596" s="112">
        <f t="shared" si="537"/>
        <v>0</v>
      </c>
      <c r="BC596" s="112">
        <f t="shared" si="538"/>
        <v>0</v>
      </c>
      <c r="BD596" s="12"/>
      <c r="BE596" s="111">
        <f t="shared" si="539"/>
        <v>0</v>
      </c>
      <c r="BF596" s="12"/>
    </row>
    <row r="597" spans="1:58">
      <c r="A597">
        <f t="shared" si="492"/>
        <v>9</v>
      </c>
      <c r="B597" s="106">
        <v>0.41249999999999998</v>
      </c>
      <c r="C597" s="6">
        <f t="shared" si="493"/>
        <v>9.8999999999999986</v>
      </c>
      <c r="D597" s="7">
        <f t="shared" si="540"/>
        <v>16</v>
      </c>
      <c r="E597" s="7">
        <f t="shared" si="541"/>
        <v>9</v>
      </c>
      <c r="F597" s="7">
        <f t="shared" si="542"/>
        <v>2022</v>
      </c>
      <c r="G597" s="12"/>
      <c r="H597" s="101">
        <f t="shared" si="494"/>
        <v>18.151871218960601</v>
      </c>
      <c r="I597" s="102">
        <f t="shared" si="495"/>
        <v>18.202401287020713</v>
      </c>
      <c r="J597" s="101">
        <f t="shared" si="496"/>
        <v>64.409588435231555</v>
      </c>
      <c r="K597" s="101">
        <f t="shared" si="497"/>
        <v>283.91727213012706</v>
      </c>
      <c r="L597" s="11">
        <f t="shared" si="498"/>
        <v>2459838.9125000001</v>
      </c>
      <c r="M597" s="108">
        <f t="shared" si="499"/>
        <v>0.22707494866530029</v>
      </c>
      <c r="N597" s="11">
        <f t="shared" si="500"/>
        <v>153.56698360433802</v>
      </c>
      <c r="O597" s="5">
        <f t="shared" si="501"/>
        <v>0.17276458981342557</v>
      </c>
      <c r="P597" s="11">
        <f t="shared" si="502"/>
        <v>17009.250307643568</v>
      </c>
      <c r="Q597" s="6">
        <f t="shared" si="503"/>
        <v>2.353947961884709</v>
      </c>
      <c r="R597" s="13">
        <f t="shared" si="504"/>
        <v>4.3984095130259737</v>
      </c>
      <c r="S597" s="13">
        <f t="shared" si="505"/>
        <v>4.3084556259891285</v>
      </c>
      <c r="T597" s="13">
        <f t="shared" si="506"/>
        <v>0.28525949700769798</v>
      </c>
      <c r="U597" s="13">
        <f t="shared" si="507"/>
        <v>0.36630680403196936</v>
      </c>
      <c r="V597" s="13">
        <f t="shared" si="508"/>
        <v>-8.3316517549705598</v>
      </c>
      <c r="W597" s="8">
        <f t="shared" si="509"/>
        <v>390.26885236229953</v>
      </c>
      <c r="X597" s="13">
        <f t="shared" si="510"/>
        <v>1.1679751048622455</v>
      </c>
      <c r="Y597" s="11">
        <f t="shared" si="511"/>
        <v>66.92004408495643</v>
      </c>
      <c r="Z597" s="13">
        <f t="shared" si="512"/>
        <v>3.4051237036524705E-2</v>
      </c>
      <c r="AA597" s="13">
        <f t="shared" si="513"/>
        <v>0.39178806027586205</v>
      </c>
      <c r="AB597" s="13">
        <f t="shared" si="514"/>
        <v>0.9194254059730933</v>
      </c>
      <c r="AC597" s="13">
        <f t="shared" si="515"/>
        <v>3.4044657091679059E-2</v>
      </c>
      <c r="AD597" s="13">
        <f t="shared" si="516"/>
        <v>0.83003452652774945</v>
      </c>
      <c r="AE597" s="13">
        <f t="shared" si="517"/>
        <v>0.39691913609340163</v>
      </c>
      <c r="AF597" s="13">
        <f t="shared" si="518"/>
        <v>0.91785358276953288</v>
      </c>
      <c r="AG597" s="11">
        <f t="shared" si="519"/>
        <v>23.385719534661852</v>
      </c>
      <c r="AH597" s="13">
        <f t="shared" si="520"/>
        <v>4.3154683613196338</v>
      </c>
      <c r="AI597" s="11">
        <f t="shared" si="521"/>
        <v>88.83495818454351</v>
      </c>
      <c r="AJ597" s="6">
        <f t="shared" si="522"/>
        <v>0.91783423128381114</v>
      </c>
      <c r="AK597" s="13">
        <f t="shared" si="523"/>
        <v>19.017780462319536</v>
      </c>
      <c r="AL597" s="6">
        <f t="shared" si="524"/>
        <v>0.86590924335893682</v>
      </c>
      <c r="AM597" s="6">
        <f t="shared" si="525"/>
        <v>18.151871218960601</v>
      </c>
      <c r="AN597" s="11">
        <f t="shared" si="526"/>
        <v>175.33943289099625</v>
      </c>
      <c r="AO597" s="6">
        <f t="shared" si="527"/>
        <v>173.5313776537059</v>
      </c>
      <c r="AP597" s="6">
        <f t="shared" si="528"/>
        <v>106.6014252542427</v>
      </c>
      <c r="AQ597" s="8">
        <f t="shared" si="529"/>
        <v>73.250269220808434</v>
      </c>
      <c r="AR597" s="109">
        <f t="shared" si="530"/>
        <v>0.99979327509443272</v>
      </c>
      <c r="AS597" s="109">
        <f t="shared" si="531"/>
        <v>-0.24774369697004084</v>
      </c>
      <c r="AT597" s="109">
        <f t="shared" si="532"/>
        <v>103.91727213012707</v>
      </c>
      <c r="AU597" s="10">
        <f t="shared" si="533"/>
        <v>398135.66317625839</v>
      </c>
      <c r="AV597" s="8">
        <f t="shared" si="534"/>
        <v>30.013146961588109</v>
      </c>
      <c r="AW597" s="12"/>
      <c r="AX597" s="110">
        <f t="shared" si="535"/>
        <v>283.89999999999998</v>
      </c>
      <c r="AY597" s="111">
        <f t="shared" si="536"/>
        <v>0</v>
      </c>
      <c r="AZ597" s="12"/>
      <c r="BA597" s="14">
        <f t="shared" si="543"/>
        <v>18.2</v>
      </c>
      <c r="BB597" s="112">
        <f t="shared" si="537"/>
        <v>0</v>
      </c>
      <c r="BC597" s="112">
        <f t="shared" si="538"/>
        <v>0</v>
      </c>
      <c r="BD597" s="12"/>
      <c r="BE597" s="111">
        <f t="shared" si="539"/>
        <v>0</v>
      </c>
      <c r="BF597" s="12"/>
    </row>
    <row r="598" spans="1:58">
      <c r="A598">
        <f t="shared" si="492"/>
        <v>9</v>
      </c>
      <c r="B598" s="106">
        <v>0.41319444444444398</v>
      </c>
      <c r="C598" s="6">
        <f t="shared" si="493"/>
        <v>9.9166666666666554</v>
      </c>
      <c r="D598" s="7">
        <f t="shared" si="540"/>
        <v>16</v>
      </c>
      <c r="E598" s="7">
        <f t="shared" si="541"/>
        <v>9</v>
      </c>
      <c r="F598" s="7">
        <f t="shared" si="542"/>
        <v>2022</v>
      </c>
      <c r="G598" s="12"/>
      <c r="H598" s="101">
        <f t="shared" si="494"/>
        <v>18.009648607166678</v>
      </c>
      <c r="I598" s="102">
        <f t="shared" si="495"/>
        <v>18.060588711350139</v>
      </c>
      <c r="J598" s="101">
        <f t="shared" si="496"/>
        <v>64.403100953297823</v>
      </c>
      <c r="K598" s="101">
        <f t="shared" si="497"/>
        <v>284.09800373822293</v>
      </c>
      <c r="L598" s="11">
        <f t="shared" si="498"/>
        <v>2459838.9131944445</v>
      </c>
      <c r="M598" s="108">
        <f t="shared" si="499"/>
        <v>0.22707496767815186</v>
      </c>
      <c r="N598" s="11">
        <f t="shared" si="500"/>
        <v>153.81766806682572</v>
      </c>
      <c r="O598" s="5">
        <f t="shared" si="501"/>
        <v>0.17279000724340676</v>
      </c>
      <c r="P598" s="11">
        <f t="shared" si="502"/>
        <v>17006.708206101546</v>
      </c>
      <c r="Q598" s="6">
        <f t="shared" si="503"/>
        <v>2.3541063140585701</v>
      </c>
      <c r="R598" s="13">
        <f t="shared" si="504"/>
        <v>4.3984214588376949</v>
      </c>
      <c r="S598" s="13">
        <f t="shared" si="505"/>
        <v>4.3086033820291183</v>
      </c>
      <c r="T598" s="13">
        <f t="shared" si="506"/>
        <v>0.28541984124775061</v>
      </c>
      <c r="U598" s="13">
        <f t="shared" si="507"/>
        <v>0.36645535318708744</v>
      </c>
      <c r="V598" s="13">
        <f t="shared" si="508"/>
        <v>-8.3317869228104868</v>
      </c>
      <c r="W598" s="8">
        <f t="shared" si="509"/>
        <v>390.22963754303788</v>
      </c>
      <c r="X598" s="13">
        <f t="shared" si="510"/>
        <v>1.1681224828287862</v>
      </c>
      <c r="Y598" s="11">
        <f t="shared" si="511"/>
        <v>66.928488220432428</v>
      </c>
      <c r="Z598" s="13">
        <f t="shared" si="512"/>
        <v>3.4063499539122903E-2</v>
      </c>
      <c r="AA598" s="13">
        <f t="shared" si="513"/>
        <v>0.39165238934623453</v>
      </c>
      <c r="AB598" s="13">
        <f t="shared" si="514"/>
        <v>0.9194827527645586</v>
      </c>
      <c r="AC598" s="13">
        <f t="shared" si="515"/>
        <v>3.4056912483299596E-2</v>
      </c>
      <c r="AD598" s="13">
        <f t="shared" si="516"/>
        <v>0.83008226801692964</v>
      </c>
      <c r="AE598" s="13">
        <f t="shared" si="517"/>
        <v>0.39695318898234794</v>
      </c>
      <c r="AF598" s="13">
        <f t="shared" si="518"/>
        <v>0.91783885609443683</v>
      </c>
      <c r="AG598" s="11">
        <f t="shared" si="519"/>
        <v>23.387845257659155</v>
      </c>
      <c r="AH598" s="13">
        <f t="shared" si="520"/>
        <v>4.316063762249442</v>
      </c>
      <c r="AI598" s="11">
        <f t="shared" si="521"/>
        <v>89.076711633084088</v>
      </c>
      <c r="AJ598" s="6">
        <f t="shared" si="522"/>
        <v>0.91782814059980922</v>
      </c>
      <c r="AK598" s="13">
        <f t="shared" si="523"/>
        <v>18.876286564414986</v>
      </c>
      <c r="AL598" s="6">
        <f t="shared" si="524"/>
        <v>0.86663795724830861</v>
      </c>
      <c r="AM598" s="6">
        <f t="shared" si="525"/>
        <v>18.009648607166678</v>
      </c>
      <c r="AN598" s="11">
        <f t="shared" si="526"/>
        <v>175.34011736829052</v>
      </c>
      <c r="AO598" s="6">
        <f t="shared" si="527"/>
        <v>173.53205469380279</v>
      </c>
      <c r="AP598" s="6">
        <f t="shared" si="528"/>
        <v>106.59365592826641</v>
      </c>
      <c r="AQ598" s="8">
        <f t="shared" si="529"/>
        <v>73.258032553056481</v>
      </c>
      <c r="AR598" s="109">
        <f t="shared" si="530"/>
        <v>0.99987016551223651</v>
      </c>
      <c r="AS598" s="109">
        <f t="shared" si="531"/>
        <v>-0.2511129918671326</v>
      </c>
      <c r="AT598" s="109">
        <f t="shared" si="532"/>
        <v>104.09800373822291</v>
      </c>
      <c r="AU598" s="10">
        <f t="shared" si="533"/>
        <v>398138.35927923623</v>
      </c>
      <c r="AV598" s="8">
        <f t="shared" si="534"/>
        <v>30.012943729668059</v>
      </c>
      <c r="AW598" s="12"/>
      <c r="AX598" s="110">
        <f t="shared" si="535"/>
        <v>284.10000000000002</v>
      </c>
      <c r="AY598" s="111">
        <f t="shared" si="536"/>
        <v>0</v>
      </c>
      <c r="AZ598" s="12"/>
      <c r="BA598" s="14">
        <f t="shared" si="543"/>
        <v>18.100000000000001</v>
      </c>
      <c r="BB598" s="112">
        <f t="shared" si="537"/>
        <v>0</v>
      </c>
      <c r="BC598" s="112">
        <f t="shared" si="538"/>
        <v>0</v>
      </c>
      <c r="BD598" s="12"/>
      <c r="BE598" s="111">
        <f t="shared" si="539"/>
        <v>0</v>
      </c>
      <c r="BF598" s="12"/>
    </row>
    <row r="599" spans="1:58">
      <c r="A599">
        <f t="shared" si="492"/>
        <v>9</v>
      </c>
      <c r="B599" s="106">
        <v>0.41388888888888897</v>
      </c>
      <c r="C599" s="6">
        <f t="shared" si="493"/>
        <v>9.9333333333333353</v>
      </c>
      <c r="D599" s="7">
        <f t="shared" si="540"/>
        <v>16</v>
      </c>
      <c r="E599" s="7">
        <f t="shared" si="541"/>
        <v>9</v>
      </c>
      <c r="F599" s="7">
        <f t="shared" si="542"/>
        <v>2022</v>
      </c>
      <c r="G599" s="12"/>
      <c r="H599" s="101">
        <f t="shared" si="494"/>
        <v>17.86754577245642</v>
      </c>
      <c r="I599" s="102">
        <f t="shared" si="495"/>
        <v>17.918901485478141</v>
      </c>
      <c r="J599" s="101">
        <f t="shared" si="496"/>
        <v>64.396613301531062</v>
      </c>
      <c r="K599" s="101">
        <f t="shared" si="497"/>
        <v>284.27867730499048</v>
      </c>
      <c r="L599" s="11">
        <f t="shared" si="498"/>
        <v>2459838.9138888889</v>
      </c>
      <c r="M599" s="108">
        <f t="shared" si="499"/>
        <v>0.2270749866910034</v>
      </c>
      <c r="N599" s="11">
        <f t="shared" si="500"/>
        <v>154.06835252884775</v>
      </c>
      <c r="O599" s="5">
        <f t="shared" si="501"/>
        <v>0.17281542467333111</v>
      </c>
      <c r="P599" s="11">
        <f t="shared" si="502"/>
        <v>17004.165704322972</v>
      </c>
      <c r="Q599" s="6">
        <f t="shared" si="503"/>
        <v>2.3542646662324307</v>
      </c>
      <c r="R599" s="13">
        <f t="shared" si="504"/>
        <v>4.3984334046493707</v>
      </c>
      <c r="S599" s="13">
        <f t="shared" si="505"/>
        <v>4.3087511380687502</v>
      </c>
      <c r="T599" s="13">
        <f t="shared" si="506"/>
        <v>0.28558018548744607</v>
      </c>
      <c r="U599" s="13">
        <f t="shared" si="507"/>
        <v>0.36660390029080631</v>
      </c>
      <c r="V599" s="13">
        <f t="shared" si="508"/>
        <v>-8.3319220906500551</v>
      </c>
      <c r="W599" s="8">
        <f t="shared" si="509"/>
        <v>390.19041759975914</v>
      </c>
      <c r="X599" s="13">
        <f t="shared" si="510"/>
        <v>1.1682698588545681</v>
      </c>
      <c r="Y599" s="11">
        <f t="shared" si="511"/>
        <v>66.936932244711144</v>
      </c>
      <c r="Z599" s="13">
        <f t="shared" si="512"/>
        <v>3.4075761135002373E-2</v>
      </c>
      <c r="AA599" s="13">
        <f t="shared" si="513"/>
        <v>0.39151671176087888</v>
      </c>
      <c r="AB599" s="13">
        <f t="shared" si="514"/>
        <v>0.91954007866669674</v>
      </c>
      <c r="AC599" s="13">
        <f t="shared" si="515"/>
        <v>3.4069166963606679E-2</v>
      </c>
      <c r="AD599" s="13">
        <f t="shared" si="516"/>
        <v>0.830129990702557</v>
      </c>
      <c r="AE599" s="13">
        <f t="shared" si="517"/>
        <v>0.39698723272684916</v>
      </c>
      <c r="AF599" s="13">
        <f t="shared" si="518"/>
        <v>0.91782413187488077</v>
      </c>
      <c r="AG599" s="11">
        <f t="shared" si="519"/>
        <v>23.389970443917523</v>
      </c>
      <c r="AH599" s="13">
        <f t="shared" si="520"/>
        <v>4.3166591739428615</v>
      </c>
      <c r="AI599" s="11">
        <f t="shared" si="521"/>
        <v>89.318464919704837</v>
      </c>
      <c r="AJ599" s="6">
        <f t="shared" si="522"/>
        <v>0.91782205115517179</v>
      </c>
      <c r="AK599" s="13">
        <f t="shared" si="523"/>
        <v>18.734906564681992</v>
      </c>
      <c r="AL599" s="6">
        <f t="shared" si="524"/>
        <v>0.86736079222557261</v>
      </c>
      <c r="AM599" s="6">
        <f t="shared" si="525"/>
        <v>17.86754577245642</v>
      </c>
      <c r="AN599" s="11">
        <f t="shared" si="526"/>
        <v>175.34080184558661</v>
      </c>
      <c r="AO599" s="6">
        <f t="shared" si="527"/>
        <v>173.53273173415434</v>
      </c>
      <c r="AP599" s="6">
        <f t="shared" si="528"/>
        <v>106.58588671829897</v>
      </c>
      <c r="AQ599" s="8">
        <f t="shared" si="529"/>
        <v>73.26579577211335</v>
      </c>
      <c r="AR599" s="109">
        <f t="shared" si="530"/>
        <v>0.99992925495149843</v>
      </c>
      <c r="AS599" s="109">
        <f t="shared" si="531"/>
        <v>-0.25448250589208832</v>
      </c>
      <c r="AT599" s="109">
        <f t="shared" si="532"/>
        <v>104.2786773049905</v>
      </c>
      <c r="AU599" s="10">
        <f t="shared" si="533"/>
        <v>398141.05489702057</v>
      </c>
      <c r="AV599" s="8">
        <f t="shared" si="534"/>
        <v>30.012740537073341</v>
      </c>
      <c r="AW599" s="12"/>
      <c r="AX599" s="110">
        <f t="shared" si="535"/>
        <v>284.3</v>
      </c>
      <c r="AY599" s="111">
        <f t="shared" si="536"/>
        <v>0</v>
      </c>
      <c r="AZ599" s="12"/>
      <c r="BA599" s="14">
        <f t="shared" si="543"/>
        <v>17.899999999999999</v>
      </c>
      <c r="BB599" s="112">
        <f t="shared" si="537"/>
        <v>0</v>
      </c>
      <c r="BC599" s="112">
        <f t="shared" si="538"/>
        <v>0</v>
      </c>
      <c r="BD599" s="12"/>
      <c r="BE599" s="111">
        <f t="shared" si="539"/>
        <v>0</v>
      </c>
      <c r="BF599" s="12"/>
    </row>
    <row r="600" spans="1:58">
      <c r="A600">
        <f t="shared" si="492"/>
        <v>9</v>
      </c>
      <c r="B600" s="106">
        <v>0.41458333333333303</v>
      </c>
      <c r="C600" s="6">
        <f t="shared" si="493"/>
        <v>9.9499999999999922</v>
      </c>
      <c r="D600" s="7">
        <f t="shared" si="540"/>
        <v>16</v>
      </c>
      <c r="E600" s="7">
        <f t="shared" si="541"/>
        <v>9</v>
      </c>
      <c r="F600" s="7">
        <f t="shared" si="542"/>
        <v>2022</v>
      </c>
      <c r="G600" s="12"/>
      <c r="H600" s="101">
        <f t="shared" si="494"/>
        <v>17.725564108468745</v>
      </c>
      <c r="I600" s="102">
        <f t="shared" si="495"/>
        <v>17.777341115877178</v>
      </c>
      <c r="J600" s="101">
        <f t="shared" si="496"/>
        <v>64.390125480016607</v>
      </c>
      <c r="K600" s="101">
        <f t="shared" si="497"/>
        <v>284.45929523827675</v>
      </c>
      <c r="L600" s="11">
        <f t="shared" si="498"/>
        <v>2459838.9145833333</v>
      </c>
      <c r="M600" s="108">
        <f t="shared" si="499"/>
        <v>0.22707500570385494</v>
      </c>
      <c r="N600" s="11">
        <f t="shared" si="500"/>
        <v>154.31903699133545</v>
      </c>
      <c r="O600" s="5">
        <f t="shared" si="501"/>
        <v>0.17284084210325545</v>
      </c>
      <c r="P600" s="11">
        <f t="shared" si="502"/>
        <v>17001.62280242674</v>
      </c>
      <c r="Q600" s="6">
        <f t="shared" si="503"/>
        <v>2.3544230184059343</v>
      </c>
      <c r="R600" s="13">
        <f t="shared" si="504"/>
        <v>4.3984453504610688</v>
      </c>
      <c r="S600" s="13">
        <f t="shared" si="505"/>
        <v>4.3088988941087392</v>
      </c>
      <c r="T600" s="13">
        <f t="shared" si="506"/>
        <v>0.28574052972749869</v>
      </c>
      <c r="U600" s="13">
        <f t="shared" si="507"/>
        <v>0.36675244534436352</v>
      </c>
      <c r="V600" s="13">
        <f t="shared" si="508"/>
        <v>-8.3320572584899804</v>
      </c>
      <c r="W600" s="8">
        <f t="shared" si="509"/>
        <v>390.15119253314964</v>
      </c>
      <c r="X600" s="13">
        <f t="shared" si="510"/>
        <v>1.1684172329405249</v>
      </c>
      <c r="Y600" s="11">
        <f t="shared" si="511"/>
        <v>66.945376157846056</v>
      </c>
      <c r="Z600" s="13">
        <f t="shared" si="512"/>
        <v>3.4088021824024844E-2</v>
      </c>
      <c r="AA600" s="13">
        <f t="shared" si="513"/>
        <v>0.39138102752228793</v>
      </c>
      <c r="AB600" s="13">
        <f t="shared" si="514"/>
        <v>0.91959738367944888</v>
      </c>
      <c r="AC600" s="13">
        <f t="shared" si="515"/>
        <v>3.4081420532461403E-2</v>
      </c>
      <c r="AD600" s="13">
        <f t="shared" si="516"/>
        <v>0.83017769458463275</v>
      </c>
      <c r="AE600" s="13">
        <f t="shared" si="517"/>
        <v>0.39702126732675441</v>
      </c>
      <c r="AF600" s="13">
        <f t="shared" si="518"/>
        <v>0.91780941011206563</v>
      </c>
      <c r="AG600" s="11">
        <f t="shared" si="519"/>
        <v>23.392095093404645</v>
      </c>
      <c r="AH600" s="13">
        <f t="shared" si="520"/>
        <v>4.3172545964007183</v>
      </c>
      <c r="AI600" s="11">
        <f t="shared" si="521"/>
        <v>89.560218045324675</v>
      </c>
      <c r="AJ600" s="6">
        <f t="shared" si="522"/>
        <v>0.91781596295001444</v>
      </c>
      <c r="AK600" s="13">
        <f t="shared" si="523"/>
        <v>18.593641858088663</v>
      </c>
      <c r="AL600" s="6">
        <f t="shared" si="524"/>
        <v>0.86807774961991735</v>
      </c>
      <c r="AM600" s="6">
        <f t="shared" si="525"/>
        <v>17.725564108468745</v>
      </c>
      <c r="AN600" s="11">
        <f t="shared" si="526"/>
        <v>175.34148632288088</v>
      </c>
      <c r="AO600" s="6">
        <f t="shared" si="527"/>
        <v>173.53340877475679</v>
      </c>
      <c r="AP600" s="6">
        <f t="shared" si="528"/>
        <v>106.57811762428602</v>
      </c>
      <c r="AQ600" s="8">
        <f t="shared" si="529"/>
        <v>73.273558878033313</v>
      </c>
      <c r="AR600" s="109">
        <f t="shared" si="530"/>
        <v>0.99997054239612737</v>
      </c>
      <c r="AS600" s="109">
        <f t="shared" si="531"/>
        <v>-0.25785217954630779</v>
      </c>
      <c r="AT600" s="109">
        <f t="shared" si="532"/>
        <v>104.45929523827677</v>
      </c>
      <c r="AU600" s="10">
        <f t="shared" si="533"/>
        <v>398143.75002953073</v>
      </c>
      <c r="AV600" s="8">
        <f t="shared" si="534"/>
        <v>30.01253738380851</v>
      </c>
      <c r="AW600" s="12"/>
      <c r="AX600" s="110">
        <f t="shared" si="535"/>
        <v>284.5</v>
      </c>
      <c r="AY600" s="111">
        <f t="shared" si="536"/>
        <v>0</v>
      </c>
      <c r="AZ600" s="12"/>
      <c r="BA600" s="14">
        <f t="shared" si="543"/>
        <v>17.8</v>
      </c>
      <c r="BB600" s="112">
        <f t="shared" si="537"/>
        <v>0</v>
      </c>
      <c r="BC600" s="112">
        <f t="shared" si="538"/>
        <v>0</v>
      </c>
      <c r="BD600" s="12"/>
      <c r="BE600" s="111">
        <f t="shared" si="539"/>
        <v>0</v>
      </c>
      <c r="BF600" s="12"/>
    </row>
    <row r="601" spans="1:58">
      <c r="A601">
        <f t="shared" si="492"/>
        <v>9</v>
      </c>
      <c r="B601" s="106">
        <v>0.41527777777777802</v>
      </c>
      <c r="C601" s="6">
        <f t="shared" si="493"/>
        <v>9.9666666666666721</v>
      </c>
      <c r="D601" s="7">
        <f t="shared" si="540"/>
        <v>16</v>
      </c>
      <c r="E601" s="7">
        <f t="shared" si="541"/>
        <v>9</v>
      </c>
      <c r="F601" s="7">
        <f t="shared" si="542"/>
        <v>2022</v>
      </c>
      <c r="G601" s="12"/>
      <c r="H601" s="101">
        <f t="shared" si="494"/>
        <v>17.583705008417894</v>
      </c>
      <c r="I601" s="102">
        <f t="shared" si="495"/>
        <v>17.635909111589161</v>
      </c>
      <c r="J601" s="101">
        <f t="shared" si="496"/>
        <v>64.383637488852273</v>
      </c>
      <c r="K601" s="101">
        <f t="shared" si="497"/>
        <v>284.63985993189868</v>
      </c>
      <c r="L601" s="11">
        <f t="shared" si="498"/>
        <v>2459838.9152777777</v>
      </c>
      <c r="M601" s="108">
        <f t="shared" si="499"/>
        <v>0.22707502471670651</v>
      </c>
      <c r="N601" s="11">
        <f t="shared" si="500"/>
        <v>154.56972145382315</v>
      </c>
      <c r="O601" s="5">
        <f t="shared" si="501"/>
        <v>0.17286625953323664</v>
      </c>
      <c r="P601" s="11">
        <f t="shared" si="502"/>
        <v>16999.079500504926</v>
      </c>
      <c r="Q601" s="6">
        <f t="shared" si="503"/>
        <v>2.3545813705797953</v>
      </c>
      <c r="R601" s="13">
        <f t="shared" si="504"/>
        <v>4.3984572962727668</v>
      </c>
      <c r="S601" s="13">
        <f t="shared" si="505"/>
        <v>4.309046650148729</v>
      </c>
      <c r="T601" s="13">
        <f t="shared" si="506"/>
        <v>0.28590087396755132</v>
      </c>
      <c r="U601" s="13">
        <f t="shared" si="507"/>
        <v>0.36690098834779172</v>
      </c>
      <c r="V601" s="13">
        <f t="shared" si="508"/>
        <v>-8.3321924263299074</v>
      </c>
      <c r="W601" s="8">
        <f t="shared" si="509"/>
        <v>390.11196234427194</v>
      </c>
      <c r="X601" s="13">
        <f t="shared" si="510"/>
        <v>1.1685646050874601</v>
      </c>
      <c r="Y601" s="11">
        <f t="shared" si="511"/>
        <v>66.953819959883234</v>
      </c>
      <c r="Z601" s="13">
        <f t="shared" si="512"/>
        <v>3.4100281605952867E-2</v>
      </c>
      <c r="AA601" s="13">
        <f t="shared" si="513"/>
        <v>0.39124533663307504</v>
      </c>
      <c r="AB601" s="13">
        <f t="shared" si="514"/>
        <v>0.91965466780270888</v>
      </c>
      <c r="AC601" s="13">
        <f t="shared" si="515"/>
        <v>3.4093673189625751E-2</v>
      </c>
      <c r="AD601" s="13">
        <f t="shared" si="516"/>
        <v>0.83022537966315424</v>
      </c>
      <c r="AE601" s="13">
        <f t="shared" si="517"/>
        <v>0.39705529278180302</v>
      </c>
      <c r="AF601" s="13">
        <f t="shared" si="518"/>
        <v>0.91779469080723974</v>
      </c>
      <c r="AG601" s="11">
        <f t="shared" si="519"/>
        <v>23.394219206081338</v>
      </c>
      <c r="AH601" s="13">
        <f t="shared" si="520"/>
        <v>4.3178500296233722</v>
      </c>
      <c r="AI601" s="11">
        <f t="shared" si="521"/>
        <v>89.801971009472567</v>
      </c>
      <c r="AJ601" s="6">
        <f t="shared" si="522"/>
        <v>0.91780987598443065</v>
      </c>
      <c r="AK601" s="13">
        <f t="shared" si="523"/>
        <v>18.452493839430758</v>
      </c>
      <c r="AL601" s="6">
        <f t="shared" si="524"/>
        <v>0.86878883101286286</v>
      </c>
      <c r="AM601" s="6">
        <f t="shared" si="525"/>
        <v>17.583705008417894</v>
      </c>
      <c r="AN601" s="11">
        <f t="shared" si="526"/>
        <v>175.34217080017697</v>
      </c>
      <c r="AO601" s="6">
        <f t="shared" si="527"/>
        <v>173.53408581561393</v>
      </c>
      <c r="AP601" s="6">
        <f t="shared" si="528"/>
        <v>106.57034864618831</v>
      </c>
      <c r="AQ601" s="8">
        <f t="shared" si="529"/>
        <v>73.281321870855621</v>
      </c>
      <c r="AR601" s="109">
        <f t="shared" si="530"/>
        <v>0.99999402714661323</v>
      </c>
      <c r="AS601" s="109">
        <f t="shared" si="531"/>
        <v>-0.26122195330913706</v>
      </c>
      <c r="AT601" s="109">
        <f t="shared" si="532"/>
        <v>104.63985993189867</v>
      </c>
      <c r="AU601" s="10">
        <f t="shared" si="533"/>
        <v>398146.44467669504</v>
      </c>
      <c r="AV601" s="8">
        <f t="shared" si="534"/>
        <v>30.012334269877421</v>
      </c>
      <c r="AW601" s="12"/>
      <c r="AX601" s="110">
        <f t="shared" si="535"/>
        <v>284.60000000000002</v>
      </c>
      <c r="AY601" s="111">
        <f t="shared" si="536"/>
        <v>0</v>
      </c>
      <c r="AZ601" s="12"/>
      <c r="BA601" s="14">
        <f t="shared" si="543"/>
        <v>17.600000000000001</v>
      </c>
      <c r="BB601" s="112">
        <f t="shared" si="537"/>
        <v>0</v>
      </c>
      <c r="BC601" s="112">
        <f t="shared" si="538"/>
        <v>0</v>
      </c>
      <c r="BD601" s="12"/>
      <c r="BE601" s="111">
        <f t="shared" si="539"/>
        <v>0</v>
      </c>
      <c r="BF601" s="12"/>
    </row>
    <row r="602" spans="1:58">
      <c r="A602">
        <f t="shared" si="492"/>
        <v>9</v>
      </c>
      <c r="B602" s="106">
        <v>0.41597222222222202</v>
      </c>
      <c r="C602" s="6">
        <f t="shared" si="493"/>
        <v>9.983333333333329</v>
      </c>
      <c r="D602" s="7">
        <f t="shared" si="540"/>
        <v>16</v>
      </c>
      <c r="E602" s="7">
        <f t="shared" si="541"/>
        <v>9</v>
      </c>
      <c r="F602" s="7">
        <f t="shared" si="542"/>
        <v>2022</v>
      </c>
      <c r="G602" s="12"/>
      <c r="H602" s="101">
        <f t="shared" si="494"/>
        <v>17.441969864012126</v>
      </c>
      <c r="I602" s="102">
        <f t="shared" si="495"/>
        <v>17.494606983245607</v>
      </c>
      <c r="J602" s="101">
        <f t="shared" si="496"/>
        <v>64.377149328174227</v>
      </c>
      <c r="K602" s="101">
        <f t="shared" si="497"/>
        <v>284.82037376715664</v>
      </c>
      <c r="L602" s="11">
        <f t="shared" si="498"/>
        <v>2459838.9159722221</v>
      </c>
      <c r="M602" s="108">
        <f t="shared" si="499"/>
        <v>0.22707504372955806</v>
      </c>
      <c r="N602" s="11">
        <f t="shared" si="500"/>
        <v>154.82040591631085</v>
      </c>
      <c r="O602" s="5">
        <f t="shared" si="501"/>
        <v>0.17289167696316099</v>
      </c>
      <c r="P602" s="11">
        <f t="shared" si="502"/>
        <v>16996.535798678495</v>
      </c>
      <c r="Q602" s="6">
        <f t="shared" si="503"/>
        <v>2.3547397227532989</v>
      </c>
      <c r="R602" s="13">
        <f t="shared" si="504"/>
        <v>4.3984692420844427</v>
      </c>
      <c r="S602" s="13">
        <f t="shared" si="505"/>
        <v>4.3091944061883609</v>
      </c>
      <c r="T602" s="13">
        <f t="shared" si="506"/>
        <v>0.286061218207604</v>
      </c>
      <c r="U602" s="13">
        <f t="shared" si="507"/>
        <v>0.3670495293016221</v>
      </c>
      <c r="V602" s="13">
        <f t="shared" si="508"/>
        <v>-8.3323275941691186</v>
      </c>
      <c r="W602" s="8">
        <f t="shared" si="509"/>
        <v>390.07272703426349</v>
      </c>
      <c r="X602" s="13">
        <f t="shared" si="510"/>
        <v>1.1687119752952457</v>
      </c>
      <c r="Y602" s="11">
        <f t="shared" si="511"/>
        <v>66.962263650815316</v>
      </c>
      <c r="Z602" s="13">
        <f t="shared" si="512"/>
        <v>3.4112540480591189E-2</v>
      </c>
      <c r="AA602" s="13">
        <f t="shared" si="513"/>
        <v>0.39110963909670932</v>
      </c>
      <c r="AB602" s="13">
        <f t="shared" si="514"/>
        <v>0.91971193103600457</v>
      </c>
      <c r="AC602" s="13">
        <f t="shared" si="515"/>
        <v>3.4105924934903879E-2</v>
      </c>
      <c r="AD602" s="13">
        <f t="shared" si="516"/>
        <v>0.83027304593776596</v>
      </c>
      <c r="AE602" s="13">
        <f t="shared" si="517"/>
        <v>0.39708930909162754</v>
      </c>
      <c r="AF602" s="13">
        <f t="shared" si="518"/>
        <v>0.9177799739616973</v>
      </c>
      <c r="AG602" s="11">
        <f t="shared" si="519"/>
        <v>23.396342781901751</v>
      </c>
      <c r="AH602" s="13">
        <f t="shared" si="520"/>
        <v>4.3184454736073379</v>
      </c>
      <c r="AI602" s="11">
        <f t="shared" si="521"/>
        <v>90.043723812200781</v>
      </c>
      <c r="AJ602" s="6">
        <f t="shared" si="522"/>
        <v>0.91780379025855718</v>
      </c>
      <c r="AK602" s="13">
        <f t="shared" si="523"/>
        <v>18.311463902255539</v>
      </c>
      <c r="AL602" s="6">
        <f t="shared" si="524"/>
        <v>0.86949403824341454</v>
      </c>
      <c r="AM602" s="6">
        <f t="shared" si="525"/>
        <v>17.441969864012126</v>
      </c>
      <c r="AN602" s="11">
        <f t="shared" si="526"/>
        <v>175.34285527747124</v>
      </c>
      <c r="AO602" s="6">
        <f t="shared" si="527"/>
        <v>173.53476285672201</v>
      </c>
      <c r="AP602" s="6">
        <f t="shared" si="528"/>
        <v>106.56257978401237</v>
      </c>
      <c r="AQ602" s="8">
        <f t="shared" si="529"/>
        <v>73.289084750573721</v>
      </c>
      <c r="AR602" s="109">
        <f t="shared" si="530"/>
        <v>0.9999997088205248</v>
      </c>
      <c r="AS602" s="109">
        <f t="shared" si="531"/>
        <v>-0.264591767665384</v>
      </c>
      <c r="AT602" s="109">
        <f t="shared" si="532"/>
        <v>104.82037376715664</v>
      </c>
      <c r="AU602" s="10">
        <f t="shared" si="533"/>
        <v>398149.13883842365</v>
      </c>
      <c r="AV602" s="8">
        <f t="shared" si="534"/>
        <v>30.012131195285303</v>
      </c>
      <c r="AW602" s="12"/>
      <c r="AX602" s="110">
        <f t="shared" si="535"/>
        <v>284.8</v>
      </c>
      <c r="AY602" s="111">
        <f t="shared" si="536"/>
        <v>0</v>
      </c>
      <c r="AZ602" s="12"/>
      <c r="BA602" s="14">
        <f t="shared" si="543"/>
        <v>17.5</v>
      </c>
      <c r="BB602" s="112">
        <f t="shared" si="537"/>
        <v>0</v>
      </c>
      <c r="BC602" s="112">
        <f t="shared" si="538"/>
        <v>0</v>
      </c>
      <c r="BD602" s="12"/>
      <c r="BE602" s="111">
        <f t="shared" si="539"/>
        <v>0</v>
      </c>
      <c r="BF602" s="12"/>
    </row>
    <row r="603" spans="1:58">
      <c r="A603">
        <f t="shared" si="492"/>
        <v>10</v>
      </c>
      <c r="B603" s="106">
        <v>0.41666666666666702</v>
      </c>
      <c r="C603" s="6">
        <f t="shared" si="493"/>
        <v>10.000000000000009</v>
      </c>
      <c r="D603" s="7">
        <f t="shared" si="540"/>
        <v>16</v>
      </c>
      <c r="E603" s="7">
        <f t="shared" si="541"/>
        <v>9</v>
      </c>
      <c r="F603" s="7">
        <f t="shared" si="542"/>
        <v>2022</v>
      </c>
      <c r="G603" s="12"/>
      <c r="H603" s="101">
        <f t="shared" si="494"/>
        <v>17.30036006588298</v>
      </c>
      <c r="I603" s="102">
        <f t="shared" si="495"/>
        <v>17.353436243597731</v>
      </c>
      <c r="J603" s="101">
        <f t="shared" si="496"/>
        <v>64.370660998061894</v>
      </c>
      <c r="K603" s="101">
        <f t="shared" si="497"/>
        <v>285.00083911249271</v>
      </c>
      <c r="L603" s="11">
        <f t="shared" si="498"/>
        <v>2459838.9166666665</v>
      </c>
      <c r="M603" s="108">
        <f t="shared" si="499"/>
        <v>0.22707506274240963</v>
      </c>
      <c r="N603" s="11">
        <f t="shared" si="500"/>
        <v>155.07109037879854</v>
      </c>
      <c r="O603" s="5">
        <f t="shared" si="501"/>
        <v>0.17291709439314218</v>
      </c>
      <c r="P603" s="11">
        <f t="shared" si="502"/>
        <v>16993.991697044989</v>
      </c>
      <c r="Q603" s="6">
        <f t="shared" si="503"/>
        <v>2.3548980749271595</v>
      </c>
      <c r="R603" s="13">
        <f t="shared" si="504"/>
        <v>4.3984811878961629</v>
      </c>
      <c r="S603" s="13">
        <f t="shared" si="505"/>
        <v>4.3093421622283499</v>
      </c>
      <c r="T603" s="13">
        <f t="shared" si="506"/>
        <v>0.28622156244765662</v>
      </c>
      <c r="U603" s="13">
        <f t="shared" si="507"/>
        <v>0.36719806820627199</v>
      </c>
      <c r="V603" s="13">
        <f t="shared" si="508"/>
        <v>-8.3324627620090439</v>
      </c>
      <c r="W603" s="8">
        <f t="shared" si="509"/>
        <v>390.03348660361388</v>
      </c>
      <c r="X603" s="13">
        <f t="shared" si="510"/>
        <v>1.1688593435650694</v>
      </c>
      <c r="Y603" s="11">
        <f t="shared" si="511"/>
        <v>66.970707230710346</v>
      </c>
      <c r="Z603" s="13">
        <f t="shared" si="512"/>
        <v>3.4124798447731891E-2</v>
      </c>
      <c r="AA603" s="13">
        <f t="shared" si="513"/>
        <v>0.39097393491545024</v>
      </c>
      <c r="AB603" s="13">
        <f t="shared" si="514"/>
        <v>0.91976917337937958</v>
      </c>
      <c r="AC603" s="13">
        <f t="shared" si="515"/>
        <v>3.4118175768087296E-2</v>
      </c>
      <c r="AD603" s="13">
        <f t="shared" si="516"/>
        <v>0.83032069340859094</v>
      </c>
      <c r="AE603" s="13">
        <f t="shared" si="517"/>
        <v>0.39712331625605413</v>
      </c>
      <c r="AF603" s="13">
        <f t="shared" si="518"/>
        <v>0.91776525957664912</v>
      </c>
      <c r="AG603" s="11">
        <f t="shared" si="519"/>
        <v>23.398465820832115</v>
      </c>
      <c r="AH603" s="13">
        <f t="shared" si="520"/>
        <v>4.3190409283545232</v>
      </c>
      <c r="AI603" s="11">
        <f t="shared" si="521"/>
        <v>90.285476453480698</v>
      </c>
      <c r="AJ603" s="6">
        <f t="shared" si="522"/>
        <v>0.91779770577247699</v>
      </c>
      <c r="AK603" s="13">
        <f t="shared" si="523"/>
        <v>18.170553439288295</v>
      </c>
      <c r="AL603" s="6">
        <f t="shared" si="524"/>
        <v>0.87019337340531389</v>
      </c>
      <c r="AM603" s="6">
        <f t="shared" si="525"/>
        <v>17.30036006588298</v>
      </c>
      <c r="AN603" s="11">
        <f t="shared" si="526"/>
        <v>175.34353975476733</v>
      </c>
      <c r="AO603" s="6">
        <f t="shared" si="527"/>
        <v>173.53543989808475</v>
      </c>
      <c r="AP603" s="6">
        <f t="shared" si="528"/>
        <v>106.55481103769688</v>
      </c>
      <c r="AQ603" s="8">
        <f t="shared" si="529"/>
        <v>73.296847517248864</v>
      </c>
      <c r="AR603" s="109">
        <f t="shared" si="530"/>
        <v>0.99998758735237414</v>
      </c>
      <c r="AS603" s="109">
        <f t="shared" si="531"/>
        <v>-0.26796156309826141</v>
      </c>
      <c r="AT603" s="109">
        <f t="shared" si="532"/>
        <v>105.00083911249274</v>
      </c>
      <c r="AU603" s="10">
        <f t="shared" si="533"/>
        <v>398151.83251464949</v>
      </c>
      <c r="AV603" s="8">
        <f t="shared" si="534"/>
        <v>30.011928160035659</v>
      </c>
      <c r="AW603" s="12"/>
      <c r="AX603" s="110">
        <f t="shared" si="535"/>
        <v>285</v>
      </c>
      <c r="AY603" s="111">
        <f t="shared" si="536"/>
        <v>0</v>
      </c>
      <c r="AZ603" s="12"/>
      <c r="BA603" s="14">
        <f t="shared" si="543"/>
        <v>17.399999999999999</v>
      </c>
      <c r="BB603" s="112">
        <f t="shared" si="537"/>
        <v>0</v>
      </c>
      <c r="BC603" s="112">
        <f t="shared" si="538"/>
        <v>0</v>
      </c>
      <c r="BD603" s="12"/>
      <c r="BE603" s="111">
        <f t="shared" si="539"/>
        <v>0</v>
      </c>
      <c r="BF603" s="12"/>
    </row>
    <row r="604" spans="1:58">
      <c r="A604">
        <f t="shared" si="492"/>
        <v>10</v>
      </c>
      <c r="B604" s="106">
        <v>0.41736111111111102</v>
      </c>
      <c r="C604" s="6">
        <f t="shared" si="493"/>
        <v>10.016666666666664</v>
      </c>
      <c r="D604" s="7">
        <f t="shared" si="540"/>
        <v>16</v>
      </c>
      <c r="E604" s="7">
        <f t="shared" si="541"/>
        <v>9</v>
      </c>
      <c r="F604" s="7">
        <f t="shared" si="542"/>
        <v>2022</v>
      </c>
      <c r="G604" s="12"/>
      <c r="H604" s="101">
        <f t="shared" si="494"/>
        <v>17.158877003798441</v>
      </c>
      <c r="I604" s="102">
        <f t="shared" si="495"/>
        <v>17.212398407835064</v>
      </c>
      <c r="J604" s="101">
        <f t="shared" si="496"/>
        <v>64.364172498654597</v>
      </c>
      <c r="K604" s="101">
        <f t="shared" si="497"/>
        <v>285.18125832334135</v>
      </c>
      <c r="L604" s="11">
        <f t="shared" si="498"/>
        <v>2459838.9173611109</v>
      </c>
      <c r="M604" s="108">
        <f t="shared" si="499"/>
        <v>0.22707508175526117</v>
      </c>
      <c r="N604" s="11">
        <f t="shared" si="500"/>
        <v>155.32177484082058</v>
      </c>
      <c r="O604" s="5">
        <f t="shared" si="501"/>
        <v>0.17294251182306652</v>
      </c>
      <c r="P604" s="11">
        <f t="shared" si="502"/>
        <v>16991.447195718309</v>
      </c>
      <c r="Q604" s="6">
        <f t="shared" si="503"/>
        <v>2.3550564271010206</v>
      </c>
      <c r="R604" s="13">
        <f t="shared" si="504"/>
        <v>4.3984931337078388</v>
      </c>
      <c r="S604" s="13">
        <f t="shared" si="505"/>
        <v>4.3094899182683397</v>
      </c>
      <c r="T604" s="13">
        <f t="shared" si="506"/>
        <v>0.28638190668735208</v>
      </c>
      <c r="U604" s="13">
        <f t="shared" si="507"/>
        <v>0.36734660506187988</v>
      </c>
      <c r="V604" s="13">
        <f t="shared" si="508"/>
        <v>-8.332597929849328</v>
      </c>
      <c r="W604" s="8">
        <f t="shared" si="509"/>
        <v>389.99424105335493</v>
      </c>
      <c r="X604" s="13">
        <f t="shared" si="510"/>
        <v>1.1690067098967685</v>
      </c>
      <c r="Y604" s="11">
        <f t="shared" si="511"/>
        <v>66.979150699559042</v>
      </c>
      <c r="Z604" s="13">
        <f t="shared" si="512"/>
        <v>3.4137055507146373E-2</v>
      </c>
      <c r="AA604" s="13">
        <f t="shared" si="513"/>
        <v>0.39083822409279911</v>
      </c>
      <c r="AB604" s="13">
        <f t="shared" si="514"/>
        <v>0.91982639483235007</v>
      </c>
      <c r="AC604" s="13">
        <f t="shared" si="515"/>
        <v>3.4130425688946822E-2</v>
      </c>
      <c r="AD604" s="13">
        <f t="shared" si="516"/>
        <v>0.83036832207527655</v>
      </c>
      <c r="AE604" s="13">
        <f t="shared" si="517"/>
        <v>0.39715731427467998</v>
      </c>
      <c r="AF604" s="13">
        <f t="shared" si="518"/>
        <v>0.91775054765340403</v>
      </c>
      <c r="AG604" s="11">
        <f t="shared" si="519"/>
        <v>23.400588322824394</v>
      </c>
      <c r="AH604" s="13">
        <f t="shared" si="520"/>
        <v>4.3196363938613178</v>
      </c>
      <c r="AI604" s="11">
        <f t="shared" si="521"/>
        <v>90.527228932900812</v>
      </c>
      <c r="AJ604" s="6">
        <f t="shared" si="522"/>
        <v>0.91779162252631596</v>
      </c>
      <c r="AK604" s="13">
        <f t="shared" si="523"/>
        <v>18.029763842644062</v>
      </c>
      <c r="AL604" s="6">
        <f t="shared" si="524"/>
        <v>0.87088683884562113</v>
      </c>
      <c r="AM604" s="6">
        <f t="shared" si="525"/>
        <v>17.158877003798441</v>
      </c>
      <c r="AN604" s="11">
        <f t="shared" si="526"/>
        <v>175.34422423206343</v>
      </c>
      <c r="AO604" s="6">
        <f t="shared" si="527"/>
        <v>173.53611693970026</v>
      </c>
      <c r="AP604" s="6">
        <f t="shared" si="528"/>
        <v>106.54704240725223</v>
      </c>
      <c r="AQ604" s="8">
        <f t="shared" si="529"/>
        <v>73.304610170870646</v>
      </c>
      <c r="AR604" s="109">
        <f t="shared" si="530"/>
        <v>0.99995766299369548</v>
      </c>
      <c r="AS604" s="109">
        <f t="shared" si="531"/>
        <v>-0.27133128008593732</v>
      </c>
      <c r="AT604" s="109">
        <f t="shared" si="532"/>
        <v>105.18125832334134</v>
      </c>
      <c r="AU604" s="10">
        <f t="shared" si="533"/>
        <v>398154.52570528723</v>
      </c>
      <c r="AV604" s="8">
        <f t="shared" si="534"/>
        <v>30.011725164133395</v>
      </c>
      <c r="AW604" s="12"/>
      <c r="AX604" s="110">
        <f t="shared" si="535"/>
        <v>285.2</v>
      </c>
      <c r="AY604" s="111">
        <f t="shared" si="536"/>
        <v>0</v>
      </c>
      <c r="AZ604" s="12"/>
      <c r="BA604" s="14">
        <f t="shared" si="543"/>
        <v>17.2</v>
      </c>
      <c r="BB604" s="112">
        <f t="shared" si="537"/>
        <v>0</v>
      </c>
      <c r="BC604" s="112">
        <f t="shared" si="538"/>
        <v>0</v>
      </c>
      <c r="BD604" s="12"/>
      <c r="BE604" s="111">
        <f t="shared" si="539"/>
        <v>0</v>
      </c>
      <c r="BF604" s="12"/>
    </row>
    <row r="605" spans="1:58">
      <c r="A605">
        <f t="shared" si="492"/>
        <v>10</v>
      </c>
      <c r="B605" s="106">
        <v>0.41805555555555601</v>
      </c>
      <c r="C605" s="6">
        <f t="shared" si="493"/>
        <v>10.033333333333344</v>
      </c>
      <c r="D605" s="7">
        <f t="shared" si="540"/>
        <v>16</v>
      </c>
      <c r="E605" s="7">
        <f t="shared" si="541"/>
        <v>9</v>
      </c>
      <c r="F605" s="7">
        <f t="shared" si="542"/>
        <v>2022</v>
      </c>
      <c r="G605" s="12"/>
      <c r="H605" s="101">
        <f t="shared" si="494"/>
        <v>17.017521970980361</v>
      </c>
      <c r="I605" s="102">
        <f t="shared" si="495"/>
        <v>17.071494898321053</v>
      </c>
      <c r="J605" s="101">
        <f t="shared" si="496"/>
        <v>64.357683825688582</v>
      </c>
      <c r="K605" s="101">
        <f t="shared" si="497"/>
        <v>285.36163386444974</v>
      </c>
      <c r="L605" s="11">
        <f t="shared" si="498"/>
        <v>2459838.9180555558</v>
      </c>
      <c r="M605" s="108">
        <f t="shared" si="499"/>
        <v>0.22707510076812548</v>
      </c>
      <c r="N605" s="11">
        <f t="shared" si="500"/>
        <v>155.572459471412</v>
      </c>
      <c r="O605" s="5">
        <f t="shared" si="501"/>
        <v>0.1729679292700439</v>
      </c>
      <c r="P605" s="11">
        <f t="shared" si="502"/>
        <v>16988.90229310111</v>
      </c>
      <c r="Q605" s="6">
        <f t="shared" si="503"/>
        <v>2.3552147793809572</v>
      </c>
      <c r="R605" s="13">
        <f t="shared" si="504"/>
        <v>4.3985050795275509</v>
      </c>
      <c r="S605" s="13">
        <f t="shared" si="505"/>
        <v>4.3096376744072611</v>
      </c>
      <c r="T605" s="13">
        <f t="shared" si="506"/>
        <v>0.28654225103490921</v>
      </c>
      <c r="U605" s="13">
        <f t="shared" si="507"/>
        <v>0.36749513996922195</v>
      </c>
      <c r="V605" s="13">
        <f t="shared" si="508"/>
        <v>-8.332733097779613</v>
      </c>
      <c r="W605" s="8">
        <f t="shared" si="509"/>
        <v>389.9549903584068</v>
      </c>
      <c r="X605" s="13">
        <f t="shared" si="510"/>
        <v>1.1691540743901037</v>
      </c>
      <c r="Y605" s="11">
        <f t="shared" si="511"/>
        <v>66.987594063077225</v>
      </c>
      <c r="Z605" s="13">
        <f t="shared" si="512"/>
        <v>3.4149311666912104E-2</v>
      </c>
      <c r="AA605" s="13">
        <f t="shared" si="513"/>
        <v>0.39070250654022837</v>
      </c>
      <c r="AB605" s="13">
        <f t="shared" si="514"/>
        <v>0.91988359543321208</v>
      </c>
      <c r="AC605" s="13">
        <f t="shared" si="515"/>
        <v>3.4142674705554515E-2</v>
      </c>
      <c r="AD605" s="13">
        <f t="shared" si="516"/>
        <v>0.83041593196974883</v>
      </c>
      <c r="AE605" s="13">
        <f t="shared" si="517"/>
        <v>0.39719130317014278</v>
      </c>
      <c r="AF605" s="13">
        <f t="shared" si="518"/>
        <v>0.91773583818329973</v>
      </c>
      <c r="AG605" s="11">
        <f t="shared" si="519"/>
        <v>23.402710289268963</v>
      </c>
      <c r="AH605" s="13">
        <f t="shared" si="520"/>
        <v>4.3202318705278921</v>
      </c>
      <c r="AI605" s="11">
        <f t="shared" si="521"/>
        <v>90.76898141349362</v>
      </c>
      <c r="AJ605" s="6">
        <f t="shared" si="522"/>
        <v>0.91778554051611194</v>
      </c>
      <c r="AK605" s="13">
        <f t="shared" si="523"/>
        <v>17.889096408608289</v>
      </c>
      <c r="AL605" s="6">
        <f t="shared" si="524"/>
        <v>0.87157443762792719</v>
      </c>
      <c r="AM605" s="6">
        <f t="shared" si="525"/>
        <v>17.017521970980361</v>
      </c>
      <c r="AN605" s="11">
        <f t="shared" si="526"/>
        <v>175.3449087098179</v>
      </c>
      <c r="AO605" s="6">
        <f t="shared" si="527"/>
        <v>173.53679398202198</v>
      </c>
      <c r="AP605" s="6">
        <f t="shared" si="528"/>
        <v>106.53927388741742</v>
      </c>
      <c r="AQ605" s="8">
        <f t="shared" si="529"/>
        <v>73.312372716696046</v>
      </c>
      <c r="AR605" s="109">
        <f t="shared" si="530"/>
        <v>0.99990993627480496</v>
      </c>
      <c r="AS605" s="109">
        <f t="shared" si="531"/>
        <v>-0.27470086138616745</v>
      </c>
      <c r="AT605" s="109">
        <f t="shared" si="532"/>
        <v>105.36163386444974</v>
      </c>
      <c r="AU605" s="10">
        <f t="shared" si="533"/>
        <v>398157.21841206134</v>
      </c>
      <c r="AV605" s="8">
        <f t="shared" si="534"/>
        <v>30.011522207446976</v>
      </c>
      <c r="AW605" s="12"/>
      <c r="AX605" s="110">
        <f t="shared" si="535"/>
        <v>285.39999999999998</v>
      </c>
      <c r="AY605" s="111">
        <f t="shared" si="536"/>
        <v>0</v>
      </c>
      <c r="AZ605" s="12"/>
      <c r="BA605" s="14">
        <f t="shared" si="543"/>
        <v>17.100000000000001</v>
      </c>
      <c r="BB605" s="112">
        <f t="shared" si="537"/>
        <v>0</v>
      </c>
      <c r="BC605" s="112">
        <f t="shared" si="538"/>
        <v>0</v>
      </c>
      <c r="BD605" s="12"/>
      <c r="BE605" s="111">
        <f t="shared" si="539"/>
        <v>0</v>
      </c>
      <c r="BF605" s="12"/>
    </row>
    <row r="606" spans="1:58">
      <c r="A606">
        <f t="shared" si="492"/>
        <v>10</v>
      </c>
      <c r="B606" s="106">
        <v>0.41875000000000001</v>
      </c>
      <c r="C606" s="6">
        <f t="shared" si="493"/>
        <v>10.050000000000001</v>
      </c>
      <c r="D606" s="7">
        <f t="shared" si="540"/>
        <v>16</v>
      </c>
      <c r="E606" s="7">
        <f t="shared" si="541"/>
        <v>9</v>
      </c>
      <c r="F606" s="7">
        <f t="shared" si="542"/>
        <v>2022</v>
      </c>
      <c r="G606" s="12"/>
      <c r="H606" s="101">
        <f t="shared" si="494"/>
        <v>16.876296544808103</v>
      </c>
      <c r="I606" s="102">
        <f t="shared" si="495"/>
        <v>16.930727424190884</v>
      </c>
      <c r="J606" s="101">
        <f t="shared" si="496"/>
        <v>64.351194987977934</v>
      </c>
      <c r="K606" s="101">
        <f t="shared" si="497"/>
        <v>285.54196782415931</v>
      </c>
      <c r="L606" s="11">
        <f t="shared" si="498"/>
        <v>2459838.9187500002</v>
      </c>
      <c r="M606" s="108">
        <f t="shared" si="499"/>
        <v>0.22707511978097702</v>
      </c>
      <c r="N606" s="11">
        <f t="shared" si="500"/>
        <v>155.8231439338997</v>
      </c>
      <c r="O606" s="5">
        <f t="shared" si="501"/>
        <v>0.17299334669996824</v>
      </c>
      <c r="P606" s="11">
        <f t="shared" si="502"/>
        <v>16986.356992719353</v>
      </c>
      <c r="Q606" s="6">
        <f t="shared" si="503"/>
        <v>2.3553731315544608</v>
      </c>
      <c r="R606" s="13">
        <f t="shared" si="504"/>
        <v>4.3985170253392489</v>
      </c>
      <c r="S606" s="13">
        <f t="shared" si="505"/>
        <v>4.3097854304472509</v>
      </c>
      <c r="T606" s="13">
        <f t="shared" si="506"/>
        <v>0.28670259527496184</v>
      </c>
      <c r="U606" s="13">
        <f t="shared" si="507"/>
        <v>0.36764367272926091</v>
      </c>
      <c r="V606" s="13">
        <f t="shared" si="508"/>
        <v>-8.3328682656195401</v>
      </c>
      <c r="W606" s="8">
        <f t="shared" si="509"/>
        <v>389.91573457203941</v>
      </c>
      <c r="X606" s="13">
        <f t="shared" si="510"/>
        <v>1.1693014368478742</v>
      </c>
      <c r="Y606" s="11">
        <f t="shared" si="511"/>
        <v>66.996037309966155</v>
      </c>
      <c r="Z606" s="13">
        <f t="shared" si="512"/>
        <v>3.4161566910363907E-2</v>
      </c>
      <c r="AA606" s="13">
        <f t="shared" si="513"/>
        <v>0.39056678244270482</v>
      </c>
      <c r="AB606" s="13">
        <f t="shared" si="514"/>
        <v>0.91994077510500283</v>
      </c>
      <c r="AC606" s="13">
        <f t="shared" si="515"/>
        <v>3.415492280125422E-2</v>
      </c>
      <c r="AD606" s="13">
        <f t="shared" si="516"/>
        <v>0.83046352302801896</v>
      </c>
      <c r="AE606" s="13">
        <f t="shared" si="517"/>
        <v>0.39722528289655001</v>
      </c>
      <c r="AF606" s="13">
        <f t="shared" si="518"/>
        <v>0.91772113118733178</v>
      </c>
      <c r="AG606" s="11">
        <f t="shared" si="519"/>
        <v>23.404831717277801</v>
      </c>
      <c r="AH606" s="13">
        <f t="shared" si="520"/>
        <v>4.3208273575544691</v>
      </c>
      <c r="AI606" s="11">
        <f t="shared" si="521"/>
        <v>91.010733570582659</v>
      </c>
      <c r="AJ606" s="6">
        <f t="shared" si="522"/>
        <v>0.91777945975013453</v>
      </c>
      <c r="AK606" s="13">
        <f t="shared" si="523"/>
        <v>17.748552716491513</v>
      </c>
      <c r="AL606" s="6">
        <f t="shared" si="524"/>
        <v>0.8722561716834113</v>
      </c>
      <c r="AM606" s="6">
        <f t="shared" si="525"/>
        <v>16.876296544808103</v>
      </c>
      <c r="AN606" s="11">
        <f t="shared" si="526"/>
        <v>175.34559318711217</v>
      </c>
      <c r="AO606" s="6">
        <f t="shared" si="527"/>
        <v>173.5374710241413</v>
      </c>
      <c r="AP606" s="6">
        <f t="shared" si="528"/>
        <v>106.53150548858861</v>
      </c>
      <c r="AQ606" s="8">
        <f t="shared" si="529"/>
        <v>73.320135144336874</v>
      </c>
      <c r="AR606" s="109">
        <f t="shared" si="530"/>
        <v>0.99984440814508624</v>
      </c>
      <c r="AS606" s="109">
        <f t="shared" si="531"/>
        <v>-0.27807024296155192</v>
      </c>
      <c r="AT606" s="109">
        <f t="shared" si="532"/>
        <v>105.54196782415934</v>
      </c>
      <c r="AU606" s="10">
        <f t="shared" si="533"/>
        <v>398159.91063128074</v>
      </c>
      <c r="AV606" s="8">
        <f t="shared" si="534"/>
        <v>30.011319290253084</v>
      </c>
      <c r="AW606" s="12"/>
      <c r="AX606" s="110">
        <f t="shared" si="535"/>
        <v>285.5</v>
      </c>
      <c r="AY606" s="111">
        <f t="shared" si="536"/>
        <v>0</v>
      </c>
      <c r="AZ606" s="12"/>
      <c r="BA606" s="14">
        <f t="shared" si="543"/>
        <v>16.899999999999999</v>
      </c>
      <c r="BB606" s="112">
        <f t="shared" si="537"/>
        <v>0</v>
      </c>
      <c r="BC606" s="112">
        <f t="shared" si="538"/>
        <v>0</v>
      </c>
      <c r="BD606" s="12"/>
      <c r="BE606" s="111">
        <f t="shared" si="539"/>
        <v>0</v>
      </c>
      <c r="BF606" s="12"/>
    </row>
    <row r="607" spans="1:58">
      <c r="A607">
        <f t="shared" si="492"/>
        <v>10</v>
      </c>
      <c r="B607" s="106">
        <v>0.41944444444444401</v>
      </c>
      <c r="C607" s="6">
        <f t="shared" si="493"/>
        <v>10.066666666666656</v>
      </c>
      <c r="D607" s="7">
        <f t="shared" si="540"/>
        <v>16</v>
      </c>
      <c r="E607" s="7">
        <f t="shared" si="541"/>
        <v>9</v>
      </c>
      <c r="F607" s="7">
        <f t="shared" si="542"/>
        <v>2022</v>
      </c>
      <c r="G607" s="12"/>
      <c r="H607" s="101">
        <f t="shared" si="494"/>
        <v>16.735202017074666</v>
      </c>
      <c r="I607" s="102">
        <f t="shared" si="495"/>
        <v>16.790097413546555</v>
      </c>
      <c r="J607" s="101">
        <f t="shared" si="496"/>
        <v>64.3447059812638</v>
      </c>
      <c r="K607" s="101">
        <f t="shared" si="497"/>
        <v>285.72226264157422</v>
      </c>
      <c r="L607" s="11">
        <f t="shared" si="498"/>
        <v>2459838.9194444446</v>
      </c>
      <c r="M607" s="108">
        <f t="shared" si="499"/>
        <v>0.2270751387938286</v>
      </c>
      <c r="N607" s="11">
        <f t="shared" si="500"/>
        <v>156.0738283963874</v>
      </c>
      <c r="O607" s="5">
        <f t="shared" si="501"/>
        <v>0.17301876412994943</v>
      </c>
      <c r="P607" s="11">
        <f t="shared" si="502"/>
        <v>16983.811292961847</v>
      </c>
      <c r="Q607" s="6">
        <f t="shared" si="503"/>
        <v>2.3555314837283214</v>
      </c>
      <c r="R607" s="13">
        <f t="shared" si="504"/>
        <v>4.398528971150947</v>
      </c>
      <c r="S607" s="13">
        <f t="shared" si="505"/>
        <v>4.3099331864872399</v>
      </c>
      <c r="T607" s="13">
        <f t="shared" si="506"/>
        <v>0.28686293951501446</v>
      </c>
      <c r="U607" s="13">
        <f t="shared" si="507"/>
        <v>0.36779220344198915</v>
      </c>
      <c r="V607" s="13">
        <f t="shared" si="508"/>
        <v>-8.3330034334594654</v>
      </c>
      <c r="W607" s="8">
        <f t="shared" si="509"/>
        <v>389.87647366896925</v>
      </c>
      <c r="X607" s="13">
        <f t="shared" si="510"/>
        <v>1.169448797369774</v>
      </c>
      <c r="Y607" s="11">
        <f t="shared" si="511"/>
        <v>67.004480445937858</v>
      </c>
      <c r="Z607" s="13">
        <f t="shared" si="512"/>
        <v>3.4173821245513138E-2</v>
      </c>
      <c r="AA607" s="13">
        <f t="shared" si="513"/>
        <v>0.39043105171176873</v>
      </c>
      <c r="AB607" s="13">
        <f t="shared" si="514"/>
        <v>0.9199979338860077</v>
      </c>
      <c r="AC607" s="13">
        <f t="shared" si="515"/>
        <v>3.4167169984051914E-2</v>
      </c>
      <c r="AD607" s="13">
        <f t="shared" si="516"/>
        <v>0.83051109528202949</v>
      </c>
      <c r="AE607" s="13">
        <f t="shared" si="517"/>
        <v>0.39725925347647434</v>
      </c>
      <c r="AF607" s="13">
        <f t="shared" si="518"/>
        <v>0.9177064266568663</v>
      </c>
      <c r="AG607" s="11">
        <f t="shared" si="519"/>
        <v>23.406952608237226</v>
      </c>
      <c r="AH607" s="13">
        <f t="shared" si="520"/>
        <v>4.3214228553409724</v>
      </c>
      <c r="AI607" s="11">
        <f t="shared" si="521"/>
        <v>91.25248556627281</v>
      </c>
      <c r="AJ607" s="6">
        <f t="shared" si="522"/>
        <v>0.91777338022439958</v>
      </c>
      <c r="AK607" s="13">
        <f t="shared" si="523"/>
        <v>17.608134061656529</v>
      </c>
      <c r="AL607" s="6">
        <f t="shared" si="524"/>
        <v>0.87293204458186135</v>
      </c>
      <c r="AM607" s="6">
        <f t="shared" si="525"/>
        <v>16.735202017074666</v>
      </c>
      <c r="AN607" s="11">
        <f t="shared" si="526"/>
        <v>175.34627766440644</v>
      </c>
      <c r="AO607" s="6">
        <f t="shared" si="527"/>
        <v>173.53814806651343</v>
      </c>
      <c r="AP607" s="6">
        <f t="shared" si="528"/>
        <v>106.52373720551046</v>
      </c>
      <c r="AQ607" s="8">
        <f t="shared" si="529"/>
        <v>73.327897459044394</v>
      </c>
      <c r="AR607" s="109">
        <f t="shared" si="530"/>
        <v>0.99976107978075957</v>
      </c>
      <c r="AS607" s="109">
        <f t="shared" si="531"/>
        <v>-0.28143936756323207</v>
      </c>
      <c r="AT607" s="109">
        <f t="shared" si="532"/>
        <v>105.7222626415742</v>
      </c>
      <c r="AU607" s="10">
        <f t="shared" si="533"/>
        <v>398162.60236467927</v>
      </c>
      <c r="AV607" s="8">
        <f t="shared" si="534"/>
        <v>30.011116412419497</v>
      </c>
      <c r="AW607" s="12"/>
      <c r="AX607" s="110">
        <f t="shared" si="535"/>
        <v>285.7</v>
      </c>
      <c r="AY607" s="111">
        <f t="shared" si="536"/>
        <v>0</v>
      </c>
      <c r="AZ607" s="12"/>
      <c r="BA607" s="14">
        <f t="shared" si="543"/>
        <v>16.8</v>
      </c>
      <c r="BB607" s="112">
        <f t="shared" si="537"/>
        <v>0</v>
      </c>
      <c r="BC607" s="112">
        <f t="shared" si="538"/>
        <v>0</v>
      </c>
      <c r="BD607" s="12"/>
      <c r="BE607" s="111">
        <f t="shared" si="539"/>
        <v>0</v>
      </c>
      <c r="BF607" s="12"/>
    </row>
    <row r="608" spans="1:58">
      <c r="A608">
        <f t="shared" si="492"/>
        <v>10</v>
      </c>
      <c r="B608" s="106">
        <v>0.42013888888888901</v>
      </c>
      <c r="C608" s="6">
        <f t="shared" si="493"/>
        <v>10.083333333333336</v>
      </c>
      <c r="D608" s="7">
        <f t="shared" si="540"/>
        <v>16</v>
      </c>
      <c r="E608" s="7">
        <f t="shared" si="541"/>
        <v>9</v>
      </c>
      <c r="F608" s="7">
        <f t="shared" si="542"/>
        <v>2022</v>
      </c>
      <c r="G608" s="12"/>
      <c r="H608" s="101">
        <f t="shared" si="494"/>
        <v>16.594239773495939</v>
      </c>
      <c r="I608" s="102">
        <f t="shared" si="495"/>
        <v>16.649606391882497</v>
      </c>
      <c r="J608" s="101">
        <f t="shared" si="496"/>
        <v>64.338216805688546</v>
      </c>
      <c r="K608" s="101">
        <f t="shared" si="497"/>
        <v>285.90252062250812</v>
      </c>
      <c r="L608" s="11">
        <f t="shared" si="498"/>
        <v>2459838.920138889</v>
      </c>
      <c r="M608" s="108">
        <f t="shared" si="499"/>
        <v>0.22707515780668014</v>
      </c>
      <c r="N608" s="11">
        <f t="shared" si="500"/>
        <v>156.3245128588751</v>
      </c>
      <c r="O608" s="5">
        <f t="shared" si="501"/>
        <v>0.17304418155987378</v>
      </c>
      <c r="P608" s="11">
        <f t="shared" si="502"/>
        <v>16981.265193942298</v>
      </c>
      <c r="Q608" s="6">
        <f t="shared" si="503"/>
        <v>2.3556898359021825</v>
      </c>
      <c r="R608" s="13">
        <f t="shared" si="504"/>
        <v>4.398540916962645</v>
      </c>
      <c r="S608" s="13">
        <f t="shared" si="505"/>
        <v>4.3100809425268718</v>
      </c>
      <c r="T608" s="13">
        <f t="shared" si="506"/>
        <v>0.28702328375506708</v>
      </c>
      <c r="U608" s="13">
        <f t="shared" si="507"/>
        <v>0.36794073210790257</v>
      </c>
      <c r="V608" s="13">
        <f t="shared" si="508"/>
        <v>-8.3331386012986766</v>
      </c>
      <c r="W608" s="8">
        <f t="shared" si="509"/>
        <v>389.83720765034184</v>
      </c>
      <c r="X608" s="13">
        <f t="shared" si="510"/>
        <v>1.1695961559556396</v>
      </c>
      <c r="Y608" s="11">
        <f t="shared" si="511"/>
        <v>67.012923470982969</v>
      </c>
      <c r="Z608" s="13">
        <f t="shared" si="512"/>
        <v>3.4186074672161795E-2</v>
      </c>
      <c r="AA608" s="13">
        <f t="shared" si="513"/>
        <v>0.39029531435092096</v>
      </c>
      <c r="AB608" s="13">
        <f t="shared" si="514"/>
        <v>0.92005507177574364</v>
      </c>
      <c r="AC608" s="13">
        <f t="shared" si="515"/>
        <v>3.4179416253749026E-2</v>
      </c>
      <c r="AD608" s="13">
        <f t="shared" si="516"/>
        <v>0.8305586487314166</v>
      </c>
      <c r="AE608" s="13">
        <f t="shared" si="517"/>
        <v>0.39729321490954161</v>
      </c>
      <c r="AF608" s="13">
        <f t="shared" si="518"/>
        <v>0.91769172459319948</v>
      </c>
      <c r="AG608" s="11">
        <f t="shared" si="519"/>
        <v>23.409072962100961</v>
      </c>
      <c r="AH608" s="13">
        <f t="shared" si="520"/>
        <v>4.3220183638837639</v>
      </c>
      <c r="AI608" s="11">
        <f t="shared" si="521"/>
        <v>91.49423740061863</v>
      </c>
      <c r="AJ608" s="6">
        <f t="shared" si="522"/>
        <v>0.91776730193903189</v>
      </c>
      <c r="AK608" s="13">
        <f t="shared" si="523"/>
        <v>17.46784183317758</v>
      </c>
      <c r="AL608" s="6">
        <f t="shared" si="524"/>
        <v>0.8736020596816404</v>
      </c>
      <c r="AM608" s="6">
        <f t="shared" si="525"/>
        <v>16.594239773495939</v>
      </c>
      <c r="AN608" s="11">
        <f t="shared" si="526"/>
        <v>175.34696214170253</v>
      </c>
      <c r="AO608" s="6">
        <f t="shared" si="527"/>
        <v>173.53882510914019</v>
      </c>
      <c r="AP608" s="6">
        <f t="shared" si="528"/>
        <v>106.51596903819706</v>
      </c>
      <c r="AQ608" s="8">
        <f t="shared" si="529"/>
        <v>73.335659660804538</v>
      </c>
      <c r="AR608" s="109">
        <f t="shared" si="530"/>
        <v>0.99965995270094821</v>
      </c>
      <c r="AS608" s="109">
        <f t="shared" si="531"/>
        <v>-0.28480817568815742</v>
      </c>
      <c r="AT608" s="109">
        <f t="shared" si="532"/>
        <v>105.90252062250812</v>
      </c>
      <c r="AU608" s="10">
        <f t="shared" si="533"/>
        <v>398165.29361217184</v>
      </c>
      <c r="AV608" s="8">
        <f t="shared" si="534"/>
        <v>30.010913573951079</v>
      </c>
      <c r="AW608" s="12"/>
      <c r="AX608" s="110">
        <f t="shared" si="535"/>
        <v>285.89999999999998</v>
      </c>
      <c r="AY608" s="111">
        <f t="shared" si="536"/>
        <v>0</v>
      </c>
      <c r="AZ608" s="12"/>
      <c r="BA608" s="14">
        <f t="shared" si="543"/>
        <v>16.600000000000001</v>
      </c>
      <c r="BB608" s="112">
        <f t="shared" si="537"/>
        <v>0</v>
      </c>
      <c r="BC608" s="112">
        <f t="shared" si="538"/>
        <v>0</v>
      </c>
      <c r="BD608" s="12"/>
      <c r="BE608" s="111">
        <f t="shared" si="539"/>
        <v>0</v>
      </c>
      <c r="BF608" s="12"/>
    </row>
    <row r="609" spans="1:58">
      <c r="A609">
        <f t="shared" si="492"/>
        <v>10</v>
      </c>
      <c r="B609" s="106">
        <v>0.420833333333333</v>
      </c>
      <c r="C609" s="6">
        <f t="shared" si="493"/>
        <v>10.099999999999993</v>
      </c>
      <c r="D609" s="7">
        <f t="shared" si="540"/>
        <v>16</v>
      </c>
      <c r="E609" s="7">
        <f t="shared" si="541"/>
        <v>9</v>
      </c>
      <c r="F609" s="7">
        <f t="shared" si="542"/>
        <v>2022</v>
      </c>
      <c r="G609" s="12"/>
      <c r="H609" s="101">
        <f t="shared" si="494"/>
        <v>16.453411199311287</v>
      </c>
      <c r="I609" s="102">
        <f t="shared" si="495"/>
        <v>16.509255888114371</v>
      </c>
      <c r="J609" s="101">
        <f t="shared" si="496"/>
        <v>64.331727461323496</v>
      </c>
      <c r="K609" s="101">
        <f t="shared" si="497"/>
        <v>286.08274406009934</v>
      </c>
      <c r="L609" s="11">
        <f t="shared" si="498"/>
        <v>2459838.9208333334</v>
      </c>
      <c r="M609" s="108">
        <f t="shared" si="499"/>
        <v>0.22707517681953171</v>
      </c>
      <c r="N609" s="11">
        <f t="shared" si="500"/>
        <v>156.57519732089713</v>
      </c>
      <c r="O609" s="5">
        <f t="shared" si="501"/>
        <v>0.17306959898985497</v>
      </c>
      <c r="P609" s="11">
        <f t="shared" si="502"/>
        <v>16978.718695772845</v>
      </c>
      <c r="Q609" s="6">
        <f t="shared" si="503"/>
        <v>2.3558481880760431</v>
      </c>
      <c r="R609" s="13">
        <f t="shared" si="504"/>
        <v>4.3985528627743431</v>
      </c>
      <c r="S609" s="13">
        <f t="shared" si="505"/>
        <v>4.3102286985668616</v>
      </c>
      <c r="T609" s="13">
        <f t="shared" si="506"/>
        <v>0.28718362799511971</v>
      </c>
      <c r="U609" s="13">
        <f t="shared" si="507"/>
        <v>0.36808925872748954</v>
      </c>
      <c r="V609" s="13">
        <f t="shared" si="508"/>
        <v>-8.3332737691386036</v>
      </c>
      <c r="W609" s="8">
        <f t="shared" si="509"/>
        <v>389.79793651662544</v>
      </c>
      <c r="X609" s="13">
        <f t="shared" si="510"/>
        <v>1.169743512606729</v>
      </c>
      <c r="Y609" s="11">
        <f t="shared" si="511"/>
        <v>67.021366385173579</v>
      </c>
      <c r="Z609" s="13">
        <f t="shared" si="512"/>
        <v>3.4198327190107992E-2</v>
      </c>
      <c r="AA609" s="13">
        <f t="shared" si="513"/>
        <v>0.39015957036235455</v>
      </c>
      <c r="AB609" s="13">
        <f t="shared" si="514"/>
        <v>0.92011218877428225</v>
      </c>
      <c r="AC609" s="13">
        <f t="shared" si="515"/>
        <v>3.419166161014308E-2</v>
      </c>
      <c r="AD609" s="13">
        <f t="shared" si="516"/>
        <v>0.83060618337632619</v>
      </c>
      <c r="AE609" s="13">
        <f t="shared" si="517"/>
        <v>0.39732716719559441</v>
      </c>
      <c r="AF609" s="13">
        <f t="shared" si="518"/>
        <v>0.91767702499753379</v>
      </c>
      <c r="AG609" s="11">
        <f t="shared" si="519"/>
        <v>23.41119277883627</v>
      </c>
      <c r="AH609" s="13">
        <f t="shared" si="520"/>
        <v>4.3226138831850278</v>
      </c>
      <c r="AI609" s="11">
        <f t="shared" si="521"/>
        <v>91.735989073121715</v>
      </c>
      <c r="AJ609" s="6">
        <f t="shared" si="522"/>
        <v>0.91776122489413647</v>
      </c>
      <c r="AK609" s="13">
        <f t="shared" si="523"/>
        <v>17.327677419901434</v>
      </c>
      <c r="AL609" s="6">
        <f t="shared" si="524"/>
        <v>0.87426622059014902</v>
      </c>
      <c r="AM609" s="6">
        <f t="shared" si="525"/>
        <v>16.453411199311287</v>
      </c>
      <c r="AN609" s="11">
        <f t="shared" si="526"/>
        <v>175.34764661899862</v>
      </c>
      <c r="AO609" s="6">
        <f t="shared" si="527"/>
        <v>173.53950215201974</v>
      </c>
      <c r="AP609" s="6">
        <f t="shared" si="528"/>
        <v>106.50820098657745</v>
      </c>
      <c r="AQ609" s="8">
        <f t="shared" si="529"/>
        <v>73.343421749688176</v>
      </c>
      <c r="AR609" s="109">
        <f t="shared" si="530"/>
        <v>0.99954102874191775</v>
      </c>
      <c r="AS609" s="109">
        <f t="shared" si="531"/>
        <v>-0.28817660783153276</v>
      </c>
      <c r="AT609" s="109">
        <f t="shared" si="532"/>
        <v>106.08274406009933</v>
      </c>
      <c r="AU609" s="10">
        <f t="shared" si="533"/>
        <v>398167.98437368229</v>
      </c>
      <c r="AV609" s="8">
        <f t="shared" si="534"/>
        <v>30.010710774852015</v>
      </c>
      <c r="AW609" s="12"/>
      <c r="AX609" s="110">
        <f t="shared" si="535"/>
        <v>286.10000000000002</v>
      </c>
      <c r="AY609" s="111">
        <f t="shared" si="536"/>
        <v>0</v>
      </c>
      <c r="AZ609" s="12"/>
      <c r="BA609" s="14">
        <f t="shared" si="543"/>
        <v>16.5</v>
      </c>
      <c r="BB609" s="112">
        <f t="shared" si="537"/>
        <v>0</v>
      </c>
      <c r="BC609" s="112">
        <f t="shared" si="538"/>
        <v>0</v>
      </c>
      <c r="BD609" s="12"/>
      <c r="BE609" s="111">
        <f t="shared" si="539"/>
        <v>0</v>
      </c>
      <c r="BF609" s="12"/>
    </row>
    <row r="610" spans="1:58">
      <c r="A610">
        <f t="shared" si="492"/>
        <v>10</v>
      </c>
      <c r="B610" s="106">
        <v>0.421527777777778</v>
      </c>
      <c r="C610" s="6">
        <f t="shared" si="493"/>
        <v>10.116666666666672</v>
      </c>
      <c r="D610" s="7">
        <f t="shared" si="540"/>
        <v>16</v>
      </c>
      <c r="E610" s="7">
        <f t="shared" si="541"/>
        <v>9</v>
      </c>
      <c r="F610" s="7">
        <f t="shared" si="542"/>
        <v>2022</v>
      </c>
      <c r="G610" s="12"/>
      <c r="H610" s="101">
        <f t="shared" si="494"/>
        <v>16.312717678112492</v>
      </c>
      <c r="I610" s="102">
        <f t="shared" si="495"/>
        <v>16.369047433546232</v>
      </c>
      <c r="J610" s="101">
        <f t="shared" si="496"/>
        <v>64.325237948308072</v>
      </c>
      <c r="K610" s="101">
        <f t="shared" si="497"/>
        <v>286.2629352363814</v>
      </c>
      <c r="L610" s="11">
        <f t="shared" si="498"/>
        <v>2459838.9215277778</v>
      </c>
      <c r="M610" s="108">
        <f t="shared" si="499"/>
        <v>0.22707519583238325</v>
      </c>
      <c r="N610" s="11">
        <f t="shared" si="500"/>
        <v>156.82588178338483</v>
      </c>
      <c r="O610" s="5">
        <f t="shared" si="501"/>
        <v>0.17309501641977931</v>
      </c>
      <c r="P610" s="11">
        <f t="shared" si="502"/>
        <v>16976.171798567433</v>
      </c>
      <c r="Q610" s="6">
        <f t="shared" si="503"/>
        <v>2.3560065402495467</v>
      </c>
      <c r="R610" s="13">
        <f t="shared" si="504"/>
        <v>4.3985648085860412</v>
      </c>
      <c r="S610" s="13">
        <f t="shared" si="505"/>
        <v>4.3103764546068506</v>
      </c>
      <c r="T610" s="13">
        <f t="shared" si="506"/>
        <v>0.28734397223481523</v>
      </c>
      <c r="U610" s="13">
        <f t="shared" si="507"/>
        <v>0.36823778330088885</v>
      </c>
      <c r="V610" s="13">
        <f t="shared" si="508"/>
        <v>-8.333408936978886</v>
      </c>
      <c r="W610" s="8">
        <f t="shared" si="509"/>
        <v>389.75866026885342</v>
      </c>
      <c r="X610" s="13">
        <f t="shared" si="510"/>
        <v>1.1698908673228803</v>
      </c>
      <c r="Y610" s="11">
        <f t="shared" si="511"/>
        <v>67.029809188500394</v>
      </c>
      <c r="Z610" s="13">
        <f t="shared" si="512"/>
        <v>3.4210578799123322E-2</v>
      </c>
      <c r="AA610" s="13">
        <f t="shared" si="513"/>
        <v>0.3900238197495694</v>
      </c>
      <c r="AB610" s="13">
        <f t="shared" si="514"/>
        <v>0.92016928488114214</v>
      </c>
      <c r="AC610" s="13">
        <f t="shared" si="515"/>
        <v>3.4203906053005106E-2</v>
      </c>
      <c r="AD610" s="13">
        <f t="shared" si="516"/>
        <v>0.83065369921640764</v>
      </c>
      <c r="AE610" s="13">
        <f t="shared" si="517"/>
        <v>0.39736111033423133</v>
      </c>
      <c r="AF610" s="13">
        <f t="shared" si="518"/>
        <v>0.91766232787117663</v>
      </c>
      <c r="AG610" s="11">
        <f t="shared" si="519"/>
        <v>23.413312058395181</v>
      </c>
      <c r="AH610" s="13">
        <f t="shared" si="520"/>
        <v>4.3232094132411429</v>
      </c>
      <c r="AI610" s="11">
        <f t="shared" si="521"/>
        <v>91.977740584767687</v>
      </c>
      <c r="AJ610" s="6">
        <f t="shared" si="522"/>
        <v>0.91775514908983813</v>
      </c>
      <c r="AK610" s="13">
        <f t="shared" si="523"/>
        <v>17.187642209281432</v>
      </c>
      <c r="AL610" s="6">
        <f t="shared" si="524"/>
        <v>0.87492453116894087</v>
      </c>
      <c r="AM610" s="6">
        <f t="shared" si="525"/>
        <v>16.312717678112492</v>
      </c>
      <c r="AN610" s="11">
        <f t="shared" si="526"/>
        <v>175.3483310962929</v>
      </c>
      <c r="AO610" s="6">
        <f t="shared" si="527"/>
        <v>173.5401791951503</v>
      </c>
      <c r="AP610" s="6">
        <f t="shared" si="528"/>
        <v>106.50043305066217</v>
      </c>
      <c r="AQ610" s="8">
        <f t="shared" si="529"/>
        <v>73.351183725684791</v>
      </c>
      <c r="AR610" s="109">
        <f t="shared" si="530"/>
        <v>0.99940431005601782</v>
      </c>
      <c r="AS610" s="109">
        <f t="shared" si="531"/>
        <v>-0.29154460451566921</v>
      </c>
      <c r="AT610" s="109">
        <f t="shared" si="532"/>
        <v>106.26293523638142</v>
      </c>
      <c r="AU610" s="10">
        <f t="shared" si="533"/>
        <v>398170.67464912549</v>
      </c>
      <c r="AV610" s="8">
        <f t="shared" si="534"/>
        <v>30.010508015127208</v>
      </c>
      <c r="AW610" s="12"/>
      <c r="AX610" s="110">
        <f t="shared" si="535"/>
        <v>286.3</v>
      </c>
      <c r="AY610" s="111">
        <f t="shared" si="536"/>
        <v>0</v>
      </c>
      <c r="AZ610" s="12"/>
      <c r="BA610" s="14">
        <f t="shared" si="543"/>
        <v>16.399999999999999</v>
      </c>
      <c r="BB610" s="112">
        <f t="shared" si="537"/>
        <v>0</v>
      </c>
      <c r="BC610" s="112">
        <f t="shared" si="538"/>
        <v>0</v>
      </c>
      <c r="BD610" s="12"/>
      <c r="BE610" s="111">
        <f t="shared" si="539"/>
        <v>0</v>
      </c>
      <c r="BF610" s="12"/>
    </row>
    <row r="611" spans="1:58">
      <c r="A611">
        <f t="shared" si="492"/>
        <v>10</v>
      </c>
      <c r="B611" s="106">
        <v>0.422222222222222</v>
      </c>
      <c r="C611" s="6">
        <f t="shared" si="493"/>
        <v>10.133333333333328</v>
      </c>
      <c r="D611" s="7">
        <f t="shared" si="540"/>
        <v>16</v>
      </c>
      <c r="E611" s="7">
        <f t="shared" si="541"/>
        <v>9</v>
      </c>
      <c r="F611" s="7">
        <f t="shared" si="542"/>
        <v>2022</v>
      </c>
      <c r="G611" s="12"/>
      <c r="H611" s="101">
        <f t="shared" si="494"/>
        <v>16.172160593651061</v>
      </c>
      <c r="I611" s="102">
        <f t="shared" si="495"/>
        <v>16.228982563811417</v>
      </c>
      <c r="J611" s="101">
        <f t="shared" si="496"/>
        <v>64.318748266739505</v>
      </c>
      <c r="K611" s="101">
        <f t="shared" si="497"/>
        <v>286.4430964202121</v>
      </c>
      <c r="L611" s="11">
        <f t="shared" si="498"/>
        <v>2459838.9222222222</v>
      </c>
      <c r="M611" s="108">
        <f t="shared" si="499"/>
        <v>0.22707521484523482</v>
      </c>
      <c r="N611" s="11">
        <f t="shared" si="500"/>
        <v>157.07656624587253</v>
      </c>
      <c r="O611" s="5">
        <f t="shared" si="501"/>
        <v>0.17312043384970366</v>
      </c>
      <c r="P611" s="11">
        <f t="shared" si="502"/>
        <v>16973.624502419098</v>
      </c>
      <c r="Q611" s="6">
        <f t="shared" si="503"/>
        <v>2.3561648924234073</v>
      </c>
      <c r="R611" s="13">
        <f t="shared" si="504"/>
        <v>4.3985767543977392</v>
      </c>
      <c r="S611" s="13">
        <f t="shared" si="505"/>
        <v>4.3105242106468395</v>
      </c>
      <c r="T611" s="13">
        <f t="shared" si="506"/>
        <v>0.28750431647522501</v>
      </c>
      <c r="U611" s="13">
        <f t="shared" si="507"/>
        <v>0.36838630582957121</v>
      </c>
      <c r="V611" s="13">
        <f t="shared" si="508"/>
        <v>-8.3335441048184542</v>
      </c>
      <c r="W611" s="8">
        <f t="shared" si="509"/>
        <v>389.71937890831305</v>
      </c>
      <c r="X611" s="13">
        <f t="shared" si="510"/>
        <v>1.1700382201049018</v>
      </c>
      <c r="Y611" s="11">
        <f t="shared" si="511"/>
        <v>67.038251881009742</v>
      </c>
      <c r="Z611" s="13">
        <f t="shared" si="512"/>
        <v>3.4222829499092222E-2</v>
      </c>
      <c r="AA611" s="13">
        <f t="shared" si="513"/>
        <v>0.38988806251517066</v>
      </c>
      <c r="AB611" s="13">
        <f t="shared" si="514"/>
        <v>0.92022636009621761</v>
      </c>
      <c r="AC611" s="13">
        <f t="shared" si="515"/>
        <v>3.421614958221892E-2</v>
      </c>
      <c r="AD611" s="13">
        <f t="shared" si="516"/>
        <v>0.83070119625161032</v>
      </c>
      <c r="AE611" s="13">
        <f t="shared" si="517"/>
        <v>0.39739504432530359</v>
      </c>
      <c r="AF611" s="13">
        <f t="shared" si="518"/>
        <v>0.91764763321532627</v>
      </c>
      <c r="AG611" s="11">
        <f t="shared" si="519"/>
        <v>23.415430800745501</v>
      </c>
      <c r="AH611" s="13">
        <f t="shared" si="520"/>
        <v>4.3238049540523926</v>
      </c>
      <c r="AI611" s="11">
        <f t="shared" si="521"/>
        <v>92.219491935086637</v>
      </c>
      <c r="AJ611" s="6">
        <f t="shared" si="522"/>
        <v>0.91774907452622656</v>
      </c>
      <c r="AK611" s="13">
        <f t="shared" si="523"/>
        <v>17.047737589175647</v>
      </c>
      <c r="AL611" s="6">
        <f t="shared" si="524"/>
        <v>0.87557699552458523</v>
      </c>
      <c r="AM611" s="6">
        <f t="shared" si="525"/>
        <v>16.172160593651061</v>
      </c>
      <c r="AN611" s="11">
        <f t="shared" si="526"/>
        <v>175.34901557358899</v>
      </c>
      <c r="AO611" s="6">
        <f t="shared" si="527"/>
        <v>173.5408562385355</v>
      </c>
      <c r="AP611" s="6">
        <f t="shared" si="528"/>
        <v>106.49266523041136</v>
      </c>
      <c r="AQ611" s="8">
        <f t="shared" si="529"/>
        <v>73.358945588834189</v>
      </c>
      <c r="AR611" s="109">
        <f t="shared" si="530"/>
        <v>0.9992497991130832</v>
      </c>
      <c r="AS611" s="109">
        <f t="shared" si="531"/>
        <v>-0.29491210625080277</v>
      </c>
      <c r="AT611" s="109">
        <f t="shared" si="532"/>
        <v>106.44309642021211</v>
      </c>
      <c r="AU611" s="10">
        <f t="shared" si="533"/>
        <v>398173.36443843174</v>
      </c>
      <c r="AV611" s="8">
        <f t="shared" si="534"/>
        <v>30.010305294780355</v>
      </c>
      <c r="AW611" s="12"/>
      <c r="AX611" s="110">
        <f t="shared" si="535"/>
        <v>286.39999999999998</v>
      </c>
      <c r="AY611" s="111">
        <f t="shared" si="536"/>
        <v>0</v>
      </c>
      <c r="AZ611" s="12"/>
      <c r="BA611" s="14">
        <f t="shared" si="543"/>
        <v>16.2</v>
      </c>
      <c r="BB611" s="112">
        <f t="shared" si="537"/>
        <v>0</v>
      </c>
      <c r="BC611" s="112">
        <f t="shared" si="538"/>
        <v>0</v>
      </c>
      <c r="BD611" s="12"/>
      <c r="BE611" s="111">
        <f t="shared" si="539"/>
        <v>0</v>
      </c>
      <c r="BF611" s="12"/>
    </row>
    <row r="612" spans="1:58">
      <c r="A612">
        <f t="shared" si="492"/>
        <v>10</v>
      </c>
      <c r="B612" s="106">
        <v>0.422916666666667</v>
      </c>
      <c r="C612" s="6">
        <f t="shared" si="493"/>
        <v>10.150000000000007</v>
      </c>
      <c r="D612" s="7">
        <f t="shared" si="540"/>
        <v>16</v>
      </c>
      <c r="E612" s="7">
        <f t="shared" si="541"/>
        <v>9</v>
      </c>
      <c r="F612" s="7">
        <f t="shared" si="542"/>
        <v>2022</v>
      </c>
      <c r="G612" s="12"/>
      <c r="H612" s="101">
        <f t="shared" si="494"/>
        <v>16.031741328726678</v>
      </c>
      <c r="I612" s="102">
        <f t="shared" si="495"/>
        <v>16.089062817910229</v>
      </c>
      <c r="J612" s="101">
        <f t="shared" si="496"/>
        <v>64.312258416719715</v>
      </c>
      <c r="K612" s="101">
        <f t="shared" si="497"/>
        <v>286.62322986876416</v>
      </c>
      <c r="L612" s="11">
        <f t="shared" si="498"/>
        <v>2459838.9229166666</v>
      </c>
      <c r="M612" s="108">
        <f t="shared" si="499"/>
        <v>0.22707523385808637</v>
      </c>
      <c r="N612" s="11">
        <f t="shared" si="500"/>
        <v>157.32725070836022</v>
      </c>
      <c r="O612" s="5">
        <f t="shared" si="501"/>
        <v>0.173145851279628</v>
      </c>
      <c r="P612" s="11">
        <f t="shared" si="502"/>
        <v>16971.076807449797</v>
      </c>
      <c r="Q612" s="6">
        <f t="shared" si="503"/>
        <v>2.3563232445969113</v>
      </c>
      <c r="R612" s="13">
        <f t="shared" si="504"/>
        <v>4.3985887002094151</v>
      </c>
      <c r="S612" s="13">
        <f t="shared" si="505"/>
        <v>4.3106719666864723</v>
      </c>
      <c r="T612" s="13">
        <f t="shared" si="506"/>
        <v>0.28766466071492047</v>
      </c>
      <c r="U612" s="13">
        <f t="shared" si="507"/>
        <v>0.36853482631263929</v>
      </c>
      <c r="V612" s="13">
        <f t="shared" si="508"/>
        <v>-8.3336792726580242</v>
      </c>
      <c r="W612" s="8">
        <f t="shared" si="509"/>
        <v>389.68009243568514</v>
      </c>
      <c r="X612" s="13">
        <f t="shared" si="510"/>
        <v>1.1701855709533846</v>
      </c>
      <c r="Y612" s="11">
        <f t="shared" si="511"/>
        <v>67.046694462735474</v>
      </c>
      <c r="Z612" s="13">
        <f t="shared" si="512"/>
        <v>3.4235079289697837E-2</v>
      </c>
      <c r="AA612" s="13">
        <f t="shared" si="513"/>
        <v>0.38975229866196603</v>
      </c>
      <c r="AB612" s="13">
        <f t="shared" si="514"/>
        <v>0.92028341441932437</v>
      </c>
      <c r="AC612" s="13">
        <f t="shared" si="515"/>
        <v>3.422839219746715E-2</v>
      </c>
      <c r="AD612" s="13">
        <f t="shared" si="516"/>
        <v>0.83074867448189127</v>
      </c>
      <c r="AE612" s="13">
        <f t="shared" si="517"/>
        <v>0.39742896916844672</v>
      </c>
      <c r="AF612" s="13">
        <f t="shared" si="518"/>
        <v>0.91763294103127413</v>
      </c>
      <c r="AG612" s="11">
        <f t="shared" si="519"/>
        <v>23.417549005841547</v>
      </c>
      <c r="AH612" s="13">
        <f t="shared" si="520"/>
        <v>4.324400505618299</v>
      </c>
      <c r="AI612" s="11">
        <f t="shared" si="521"/>
        <v>92.46124312408574</v>
      </c>
      <c r="AJ612" s="6">
        <f t="shared" si="522"/>
        <v>0.9177430012034371</v>
      </c>
      <c r="AK612" s="13">
        <f t="shared" si="523"/>
        <v>16.907964946740229</v>
      </c>
      <c r="AL612" s="6">
        <f t="shared" si="524"/>
        <v>0.87622361801355042</v>
      </c>
      <c r="AM612" s="6">
        <f t="shared" si="525"/>
        <v>16.031741328726678</v>
      </c>
      <c r="AN612" s="11">
        <f t="shared" si="526"/>
        <v>175.34970005088326</v>
      </c>
      <c r="AO612" s="6">
        <f t="shared" si="527"/>
        <v>173.54153328217171</v>
      </c>
      <c r="AP612" s="6">
        <f t="shared" si="528"/>
        <v>106.48489752579066</v>
      </c>
      <c r="AQ612" s="8">
        <f t="shared" si="529"/>
        <v>73.366707339170688</v>
      </c>
      <c r="AR612" s="109">
        <f t="shared" si="530"/>
        <v>0.99907749869947604</v>
      </c>
      <c r="AS612" s="109">
        <f t="shared" si="531"/>
        <v>-0.29827905356249845</v>
      </c>
      <c r="AT612" s="109">
        <f t="shared" si="532"/>
        <v>106.62322986876413</v>
      </c>
      <c r="AU612" s="10">
        <f t="shared" si="533"/>
        <v>398176.05374151113</v>
      </c>
      <c r="AV612" s="8">
        <f t="shared" si="534"/>
        <v>30.010102613816677</v>
      </c>
      <c r="AW612" s="12"/>
      <c r="AX612" s="110">
        <f t="shared" si="535"/>
        <v>286.60000000000002</v>
      </c>
      <c r="AY612" s="111">
        <f t="shared" si="536"/>
        <v>0</v>
      </c>
      <c r="AZ612" s="12"/>
      <c r="BA612" s="14">
        <f t="shared" si="543"/>
        <v>16.100000000000001</v>
      </c>
      <c r="BB612" s="112">
        <f t="shared" si="537"/>
        <v>0</v>
      </c>
      <c r="BC612" s="112">
        <f t="shared" si="538"/>
        <v>0</v>
      </c>
      <c r="BD612" s="12"/>
      <c r="BE612" s="111">
        <f t="shared" si="539"/>
        <v>0</v>
      </c>
      <c r="BF612" s="12"/>
    </row>
    <row r="613" spans="1:58">
      <c r="A613">
        <f t="shared" si="492"/>
        <v>10</v>
      </c>
      <c r="B613" s="106">
        <v>0.42361111111111099</v>
      </c>
      <c r="C613" s="6">
        <f t="shared" si="493"/>
        <v>10.166666666666664</v>
      </c>
      <c r="D613" s="7">
        <f t="shared" si="540"/>
        <v>16</v>
      </c>
      <c r="E613" s="7">
        <f t="shared" si="541"/>
        <v>9</v>
      </c>
      <c r="F613" s="7">
        <f t="shared" si="542"/>
        <v>2022</v>
      </c>
      <c r="G613" s="12"/>
      <c r="H613" s="101">
        <f t="shared" si="494"/>
        <v>15.89146126554664</v>
      </c>
      <c r="I613" s="102">
        <f t="shared" si="495"/>
        <v>15.949289738719596</v>
      </c>
      <c r="J613" s="101">
        <f t="shared" si="496"/>
        <v>64.305768398344952</v>
      </c>
      <c r="K613" s="101">
        <f t="shared" si="497"/>
        <v>286.80333782726058</v>
      </c>
      <c r="L613" s="11">
        <f t="shared" si="498"/>
        <v>2459838.923611111</v>
      </c>
      <c r="M613" s="108">
        <f t="shared" si="499"/>
        <v>0.22707525287093791</v>
      </c>
      <c r="N613" s="11">
        <f t="shared" si="500"/>
        <v>157.57793517084792</v>
      </c>
      <c r="O613" s="5">
        <f t="shared" si="501"/>
        <v>0.17317126870960919</v>
      </c>
      <c r="P613" s="11">
        <f t="shared" si="502"/>
        <v>16968.528713756426</v>
      </c>
      <c r="Q613" s="6">
        <f t="shared" si="503"/>
        <v>2.356481596770772</v>
      </c>
      <c r="R613" s="13">
        <f t="shared" si="504"/>
        <v>4.398600646021114</v>
      </c>
      <c r="S613" s="13">
        <f t="shared" si="505"/>
        <v>4.3108197227264613</v>
      </c>
      <c r="T613" s="13">
        <f t="shared" si="506"/>
        <v>0.2878250049549731</v>
      </c>
      <c r="U613" s="13">
        <f t="shared" si="507"/>
        <v>0.36868334475158254</v>
      </c>
      <c r="V613" s="13">
        <f t="shared" si="508"/>
        <v>-8.3338144404979495</v>
      </c>
      <c r="W613" s="8">
        <f t="shared" si="509"/>
        <v>389.64080085180007</v>
      </c>
      <c r="X613" s="13">
        <f t="shared" si="510"/>
        <v>1.1703329198691557</v>
      </c>
      <c r="Y613" s="11">
        <f t="shared" si="511"/>
        <v>67.055136933724981</v>
      </c>
      <c r="Z613" s="13">
        <f t="shared" si="512"/>
        <v>3.4247328170824022E-2</v>
      </c>
      <c r="AA613" s="13">
        <f t="shared" si="513"/>
        <v>0.38961652819254311</v>
      </c>
      <c r="AB613" s="13">
        <f t="shared" si="514"/>
        <v>0.92034044785036417</v>
      </c>
      <c r="AC613" s="13">
        <f t="shared" si="515"/>
        <v>3.4240633898633036E-2</v>
      </c>
      <c r="AD613" s="13">
        <f t="shared" si="516"/>
        <v>0.83079613390720675</v>
      </c>
      <c r="AE613" s="13">
        <f t="shared" si="517"/>
        <v>0.39746288486351466</v>
      </c>
      <c r="AF613" s="13">
        <f t="shared" si="518"/>
        <v>0.91761825132021679</v>
      </c>
      <c r="AG613" s="11">
        <f t="shared" si="519"/>
        <v>23.419666673651296</v>
      </c>
      <c r="AH613" s="13">
        <f t="shared" si="520"/>
        <v>4.3249960679392165</v>
      </c>
      <c r="AI613" s="11">
        <f t="shared" si="521"/>
        <v>92.702994151759668</v>
      </c>
      <c r="AJ613" s="6">
        <f t="shared" si="522"/>
        <v>0.91773692912155314</v>
      </c>
      <c r="AK613" s="13">
        <f t="shared" si="523"/>
        <v>16.768325668786549</v>
      </c>
      <c r="AL613" s="6">
        <f t="shared" si="524"/>
        <v>0.87686440323990855</v>
      </c>
      <c r="AM613" s="6">
        <f t="shared" si="525"/>
        <v>15.89146126554664</v>
      </c>
      <c r="AN613" s="11">
        <f t="shared" si="526"/>
        <v>175.35038452817935</v>
      </c>
      <c r="AO613" s="6">
        <f t="shared" si="527"/>
        <v>173.5422103260625</v>
      </c>
      <c r="AP613" s="6">
        <f t="shared" si="528"/>
        <v>106.47712993675907</v>
      </c>
      <c r="AQ613" s="8">
        <f t="shared" si="529"/>
        <v>73.374468976735258</v>
      </c>
      <c r="AR613" s="109">
        <f t="shared" si="530"/>
        <v>0.99888741191826114</v>
      </c>
      <c r="AS613" s="109">
        <f t="shared" si="531"/>
        <v>-0.30164538698628396</v>
      </c>
      <c r="AT613" s="109">
        <f t="shared" si="532"/>
        <v>106.80333782726059</v>
      </c>
      <c r="AU613" s="10">
        <f t="shared" si="533"/>
        <v>398178.742558297</v>
      </c>
      <c r="AV613" s="8">
        <f t="shared" si="534"/>
        <v>30.009899972239687</v>
      </c>
      <c r="AW613" s="12"/>
      <c r="AX613" s="110">
        <f t="shared" si="535"/>
        <v>286.8</v>
      </c>
      <c r="AY613" s="111">
        <f t="shared" si="536"/>
        <v>0</v>
      </c>
      <c r="AZ613" s="12"/>
      <c r="BA613" s="14">
        <f t="shared" si="543"/>
        <v>15.9</v>
      </c>
      <c r="BB613" s="112">
        <f t="shared" si="537"/>
        <v>0</v>
      </c>
      <c r="BC613" s="112">
        <f t="shared" si="538"/>
        <v>0</v>
      </c>
      <c r="BD613" s="12"/>
      <c r="BE613" s="111">
        <f t="shared" si="539"/>
        <v>0</v>
      </c>
      <c r="BF613" s="12"/>
    </row>
    <row r="614" spans="1:58">
      <c r="A614">
        <f t="shared" si="492"/>
        <v>10</v>
      </c>
      <c r="B614" s="106">
        <v>0.42430555555555599</v>
      </c>
      <c r="C614" s="6">
        <f t="shared" si="493"/>
        <v>10.183333333333344</v>
      </c>
      <c r="D614" s="7">
        <f t="shared" si="540"/>
        <v>16</v>
      </c>
      <c r="E614" s="7">
        <f t="shared" si="541"/>
        <v>9</v>
      </c>
      <c r="F614" s="7">
        <f t="shared" si="542"/>
        <v>2022</v>
      </c>
      <c r="G614" s="12"/>
      <c r="H614" s="101">
        <f t="shared" si="494"/>
        <v>15.751321785982704</v>
      </c>
      <c r="I614" s="102">
        <f t="shared" si="495"/>
        <v>15.809664873406764</v>
      </c>
      <c r="J614" s="101">
        <f t="shared" si="496"/>
        <v>64.299278211754668</v>
      </c>
      <c r="K614" s="101">
        <f t="shared" si="497"/>
        <v>286.98342252874272</v>
      </c>
      <c r="L614" s="11">
        <f t="shared" si="498"/>
        <v>2459838.9243055554</v>
      </c>
      <c r="M614" s="108">
        <f t="shared" si="499"/>
        <v>0.22707527188378948</v>
      </c>
      <c r="N614" s="11">
        <f t="shared" si="500"/>
        <v>157.82861963286996</v>
      </c>
      <c r="O614" s="5">
        <f t="shared" si="501"/>
        <v>0.17319668613953354</v>
      </c>
      <c r="P614" s="11">
        <f t="shared" si="502"/>
        <v>16965.980221452901</v>
      </c>
      <c r="Q614" s="6">
        <f t="shared" si="503"/>
        <v>2.3566399489446326</v>
      </c>
      <c r="R614" s="13">
        <f t="shared" si="504"/>
        <v>4.3986125918328121</v>
      </c>
      <c r="S614" s="13">
        <f t="shared" si="505"/>
        <v>4.3109674787664503</v>
      </c>
      <c r="T614" s="13">
        <f t="shared" si="506"/>
        <v>0.28798534919502572</v>
      </c>
      <c r="U614" s="13">
        <f t="shared" si="507"/>
        <v>0.36883186114653965</v>
      </c>
      <c r="V614" s="13">
        <f t="shared" si="508"/>
        <v>-8.3339496083378748</v>
      </c>
      <c r="W614" s="8">
        <f t="shared" si="509"/>
        <v>389.60150415768965</v>
      </c>
      <c r="X614" s="13">
        <f t="shared" si="510"/>
        <v>1.1704802668520531</v>
      </c>
      <c r="Y614" s="11">
        <f t="shared" si="511"/>
        <v>67.063579293968999</v>
      </c>
      <c r="Z614" s="13">
        <f t="shared" si="512"/>
        <v>3.4259576142242454E-2</v>
      </c>
      <c r="AA614" s="13">
        <f t="shared" si="513"/>
        <v>0.38948075111040115</v>
      </c>
      <c r="AB614" s="13">
        <f t="shared" si="514"/>
        <v>0.92039746038885717</v>
      </c>
      <c r="AC614" s="13">
        <f t="shared" si="515"/>
        <v>3.425287468548769E-2</v>
      </c>
      <c r="AD614" s="13">
        <f t="shared" si="516"/>
        <v>0.83084357452720781</v>
      </c>
      <c r="AE614" s="13">
        <f t="shared" si="517"/>
        <v>0.39749679141010641</v>
      </c>
      <c r="AF614" s="13">
        <f t="shared" si="518"/>
        <v>0.917603564083461</v>
      </c>
      <c r="AG614" s="11">
        <f t="shared" si="519"/>
        <v>23.421783804126797</v>
      </c>
      <c r="AH614" s="13">
        <f t="shared" si="520"/>
        <v>4.3255916410115214</v>
      </c>
      <c r="AI614" s="11">
        <f t="shared" si="521"/>
        <v>92.944745017697144</v>
      </c>
      <c r="AJ614" s="6">
        <f t="shared" si="522"/>
        <v>0.91773085828069934</v>
      </c>
      <c r="AK614" s="13">
        <f t="shared" si="523"/>
        <v>16.628821142036461</v>
      </c>
      <c r="AL614" s="6">
        <f t="shared" si="524"/>
        <v>0.87749935605375762</v>
      </c>
      <c r="AM614" s="6">
        <f t="shared" si="525"/>
        <v>15.751321785982704</v>
      </c>
      <c r="AN614" s="11">
        <f t="shared" si="526"/>
        <v>175.35106900547544</v>
      </c>
      <c r="AO614" s="6">
        <f t="shared" si="527"/>
        <v>173.54288737020613</v>
      </c>
      <c r="AP614" s="6">
        <f t="shared" si="528"/>
        <v>106.46936246332716</v>
      </c>
      <c r="AQ614" s="8">
        <f t="shared" si="529"/>
        <v>73.382230501517299</v>
      </c>
      <c r="AR614" s="109">
        <f t="shared" si="530"/>
        <v>0.99867954218950761</v>
      </c>
      <c r="AS614" s="109">
        <f t="shared" si="531"/>
        <v>-0.30501104706290094</v>
      </c>
      <c r="AT614" s="109">
        <f t="shared" si="532"/>
        <v>106.98342252874274</v>
      </c>
      <c r="AU614" s="10">
        <f t="shared" si="533"/>
        <v>398181.43088870432</v>
      </c>
      <c r="AV614" s="8">
        <f t="shared" si="534"/>
        <v>30.009697370054244</v>
      </c>
      <c r="AW614" s="12"/>
      <c r="AX614" s="110">
        <f t="shared" si="535"/>
        <v>287</v>
      </c>
      <c r="AY614" s="111">
        <f t="shared" si="536"/>
        <v>0</v>
      </c>
      <c r="AZ614" s="12"/>
      <c r="BA614" s="14">
        <f t="shared" si="543"/>
        <v>15.8</v>
      </c>
      <c r="BB614" s="112">
        <f t="shared" si="537"/>
        <v>0</v>
      </c>
      <c r="BC614" s="112">
        <f t="shared" si="538"/>
        <v>0</v>
      </c>
      <c r="BD614" s="12"/>
      <c r="BE614" s="111">
        <f t="shared" si="539"/>
        <v>0</v>
      </c>
      <c r="BF614" s="12"/>
    </row>
    <row r="615" spans="1:58">
      <c r="A615">
        <f t="shared" si="492"/>
        <v>10</v>
      </c>
      <c r="B615" s="106">
        <v>0.42499999999999999</v>
      </c>
      <c r="C615" s="6">
        <f t="shared" si="493"/>
        <v>10.199999999999999</v>
      </c>
      <c r="D615" s="7">
        <f t="shared" si="540"/>
        <v>16</v>
      </c>
      <c r="E615" s="7">
        <f t="shared" si="541"/>
        <v>9</v>
      </c>
      <c r="F615" s="7">
        <f t="shared" si="542"/>
        <v>2022</v>
      </c>
      <c r="G615" s="12"/>
      <c r="H615" s="101">
        <f t="shared" si="494"/>
        <v>15.611324270621678</v>
      </c>
      <c r="I615" s="102">
        <f t="shared" si="495"/>
        <v>15.670189772647745</v>
      </c>
      <c r="J615" s="101">
        <f t="shared" si="496"/>
        <v>64.292787857035179</v>
      </c>
      <c r="K615" s="101">
        <f t="shared" si="497"/>
        <v>287.16348619544806</v>
      </c>
      <c r="L615" s="11">
        <f t="shared" si="498"/>
        <v>2459838.9249999998</v>
      </c>
      <c r="M615" s="108">
        <f t="shared" si="499"/>
        <v>0.22707529089664102</v>
      </c>
      <c r="N615" s="11">
        <f t="shared" si="500"/>
        <v>158.07930409535766</v>
      </c>
      <c r="O615" s="5">
        <f t="shared" si="501"/>
        <v>0.17322210356945789</v>
      </c>
      <c r="P615" s="11">
        <f t="shared" si="502"/>
        <v>16963.431330653224</v>
      </c>
      <c r="Q615" s="6">
        <f t="shared" si="503"/>
        <v>2.3567983011181366</v>
      </c>
      <c r="R615" s="13">
        <f t="shared" si="504"/>
        <v>4.3986245376445101</v>
      </c>
      <c r="S615" s="13">
        <f t="shared" si="505"/>
        <v>4.3111152348060831</v>
      </c>
      <c r="T615" s="13">
        <f t="shared" si="506"/>
        <v>0.28814569343472118</v>
      </c>
      <c r="U615" s="13">
        <f t="shared" si="507"/>
        <v>0.36898037549764984</v>
      </c>
      <c r="V615" s="13">
        <f t="shared" si="508"/>
        <v>-8.3340847761774448</v>
      </c>
      <c r="W615" s="8">
        <f t="shared" si="509"/>
        <v>389.56220235438485</v>
      </c>
      <c r="X615" s="13">
        <f t="shared" si="510"/>
        <v>1.1706276119029866</v>
      </c>
      <c r="Y615" s="11">
        <f t="shared" si="511"/>
        <v>67.072021543519625</v>
      </c>
      <c r="Z615" s="13">
        <f t="shared" si="512"/>
        <v>3.4271823203724919E-2</v>
      </c>
      <c r="AA615" s="13">
        <f t="shared" si="513"/>
        <v>0.38934496741805269</v>
      </c>
      <c r="AB615" s="13">
        <f t="shared" si="514"/>
        <v>0.92045445203474152</v>
      </c>
      <c r="AC615" s="13">
        <f t="shared" si="515"/>
        <v>3.4265114557802338E-2</v>
      </c>
      <c r="AD615" s="13">
        <f t="shared" si="516"/>
        <v>0.83089099634192842</v>
      </c>
      <c r="AE615" s="13">
        <f t="shared" si="517"/>
        <v>0.39753068880798748</v>
      </c>
      <c r="AF615" s="13">
        <f t="shared" si="518"/>
        <v>0.91758887932224154</v>
      </c>
      <c r="AG615" s="11">
        <f t="shared" si="519"/>
        <v>23.423900397230501</v>
      </c>
      <c r="AH615" s="13">
        <f t="shared" si="520"/>
        <v>4.3261872248359783</v>
      </c>
      <c r="AI615" s="11">
        <f t="shared" si="521"/>
        <v>93.18649572281798</v>
      </c>
      <c r="AJ615" s="6">
        <f t="shared" si="522"/>
        <v>0.91772478868100016</v>
      </c>
      <c r="AK615" s="13">
        <f t="shared" si="523"/>
        <v>16.489452752176678</v>
      </c>
      <c r="AL615" s="6">
        <f t="shared" si="524"/>
        <v>0.87812848155500123</v>
      </c>
      <c r="AM615" s="6">
        <f t="shared" si="525"/>
        <v>15.611324270621678</v>
      </c>
      <c r="AN615" s="11">
        <f t="shared" si="526"/>
        <v>175.35175348276789</v>
      </c>
      <c r="AO615" s="6">
        <f t="shared" si="527"/>
        <v>173.54356441459896</v>
      </c>
      <c r="AP615" s="6">
        <f t="shared" si="528"/>
        <v>106.46159510544207</v>
      </c>
      <c r="AQ615" s="8">
        <f t="shared" si="529"/>
        <v>73.389991913569631</v>
      </c>
      <c r="AR615" s="109">
        <f t="shared" si="530"/>
        <v>0.99845389324869005</v>
      </c>
      <c r="AS615" s="109">
        <f t="shared" si="531"/>
        <v>-0.30837597436368652</v>
      </c>
      <c r="AT615" s="109">
        <f t="shared" si="532"/>
        <v>107.16348619544806</v>
      </c>
      <c r="AU615" s="10">
        <f t="shared" si="533"/>
        <v>398184.11873264797</v>
      </c>
      <c r="AV615" s="8">
        <f t="shared" si="534"/>
        <v>30.009494807265202</v>
      </c>
      <c r="AW615" s="12"/>
      <c r="AX615" s="110">
        <f t="shared" si="535"/>
        <v>287.2</v>
      </c>
      <c r="AY615" s="111">
        <f t="shared" si="536"/>
        <v>0</v>
      </c>
      <c r="AZ615" s="12"/>
      <c r="BA615" s="14">
        <f t="shared" si="543"/>
        <v>15.7</v>
      </c>
      <c r="BB615" s="112">
        <f t="shared" si="537"/>
        <v>0</v>
      </c>
      <c r="BC615" s="112">
        <f t="shared" si="538"/>
        <v>0</v>
      </c>
      <c r="BD615" s="12"/>
      <c r="BE615" s="111">
        <f t="shared" si="539"/>
        <v>0</v>
      </c>
      <c r="BF615" s="12"/>
    </row>
    <row r="616" spans="1:58">
      <c r="A616">
        <f t="shared" si="492"/>
        <v>10</v>
      </c>
      <c r="B616" s="106">
        <v>0.42569444444444399</v>
      </c>
      <c r="C616" s="6">
        <f t="shared" si="493"/>
        <v>10.216666666666656</v>
      </c>
      <c r="D616" s="7">
        <f t="shared" si="540"/>
        <v>16</v>
      </c>
      <c r="E616" s="7">
        <f t="shared" si="541"/>
        <v>9</v>
      </c>
      <c r="F616" s="7">
        <f t="shared" si="542"/>
        <v>2022</v>
      </c>
      <c r="G616" s="12"/>
      <c r="H616" s="101">
        <f t="shared" si="494"/>
        <v>15.47147010040492</v>
      </c>
      <c r="I616" s="102">
        <f t="shared" si="495"/>
        <v>15.530865992432092</v>
      </c>
      <c r="J616" s="101">
        <f t="shared" si="496"/>
        <v>64.28629733428599</v>
      </c>
      <c r="K616" s="101">
        <f t="shared" si="497"/>
        <v>287.34353103686931</v>
      </c>
      <c r="L616" s="11">
        <f t="shared" si="498"/>
        <v>2459838.9256944442</v>
      </c>
      <c r="M616" s="108">
        <f t="shared" si="499"/>
        <v>0.2270753099094926</v>
      </c>
      <c r="N616" s="11">
        <f t="shared" si="500"/>
        <v>158.32998855784535</v>
      </c>
      <c r="O616" s="5">
        <f t="shared" si="501"/>
        <v>0.17324752099943908</v>
      </c>
      <c r="P616" s="11">
        <f t="shared" si="502"/>
        <v>16960.88204145449</v>
      </c>
      <c r="Q616" s="6">
        <f t="shared" si="503"/>
        <v>2.3569566532919972</v>
      </c>
      <c r="R616" s="13">
        <f t="shared" si="504"/>
        <v>4.3986364834562082</v>
      </c>
      <c r="S616" s="13">
        <f t="shared" si="505"/>
        <v>4.311262990846072</v>
      </c>
      <c r="T616" s="13">
        <f t="shared" si="506"/>
        <v>0.28830603767477386</v>
      </c>
      <c r="U616" s="13">
        <f t="shared" si="507"/>
        <v>0.36912888780604519</v>
      </c>
      <c r="V616" s="13">
        <f t="shared" si="508"/>
        <v>-8.3342199440173701</v>
      </c>
      <c r="W616" s="8">
        <f t="shared" si="509"/>
        <v>389.52289544260242</v>
      </c>
      <c r="X616" s="13">
        <f t="shared" si="510"/>
        <v>1.1707749550227842</v>
      </c>
      <c r="Y616" s="11">
        <f t="shared" si="511"/>
        <v>67.080463682424309</v>
      </c>
      <c r="Z616" s="13">
        <f t="shared" si="512"/>
        <v>3.4284069355124847E-2</v>
      </c>
      <c r="AA616" s="13">
        <f t="shared" si="513"/>
        <v>0.38920917711808417</v>
      </c>
      <c r="AB616" s="13">
        <f t="shared" si="514"/>
        <v>0.92051142278792053</v>
      </c>
      <c r="AC616" s="13">
        <f t="shared" si="515"/>
        <v>3.4277353515429806E-2</v>
      </c>
      <c r="AD616" s="13">
        <f t="shared" si="516"/>
        <v>0.83093839935133862</v>
      </c>
      <c r="AE616" s="13">
        <f t="shared" si="517"/>
        <v>0.3975645770569845</v>
      </c>
      <c r="AF616" s="13">
        <f t="shared" si="518"/>
        <v>0.91757419703776599</v>
      </c>
      <c r="AG616" s="11">
        <f t="shared" si="519"/>
        <v>23.426016452928668</v>
      </c>
      <c r="AH616" s="13">
        <f t="shared" si="520"/>
        <v>4.3267828194129603</v>
      </c>
      <c r="AI616" s="11">
        <f t="shared" si="521"/>
        <v>93.428246266650945</v>
      </c>
      <c r="AJ616" s="6">
        <f t="shared" si="522"/>
        <v>0.91771872032253876</v>
      </c>
      <c r="AK616" s="13">
        <f t="shared" si="523"/>
        <v>16.350221885490235</v>
      </c>
      <c r="AL616" s="6">
        <f t="shared" si="524"/>
        <v>0.87875178508531571</v>
      </c>
      <c r="AM616" s="6">
        <f t="shared" si="525"/>
        <v>15.47147010040492</v>
      </c>
      <c r="AN616" s="11">
        <f t="shared" si="526"/>
        <v>175.35243796006398</v>
      </c>
      <c r="AO616" s="6">
        <f t="shared" si="527"/>
        <v>173.54424145924821</v>
      </c>
      <c r="AP616" s="6">
        <f t="shared" si="528"/>
        <v>106.45382786306661</v>
      </c>
      <c r="AQ616" s="8">
        <f t="shared" si="529"/>
        <v>73.397753212929416</v>
      </c>
      <c r="AR616" s="109">
        <f t="shared" si="530"/>
        <v>0.99821046914897227</v>
      </c>
      <c r="AS616" s="109">
        <f t="shared" si="531"/>
        <v>-0.31174010945395031</v>
      </c>
      <c r="AT616" s="109">
        <f t="shared" si="532"/>
        <v>107.34353103686929</v>
      </c>
      <c r="AU616" s="10">
        <f t="shared" si="533"/>
        <v>398186.80609006138</v>
      </c>
      <c r="AV616" s="8">
        <f t="shared" si="534"/>
        <v>30.009292283876064</v>
      </c>
      <c r="AW616" s="12"/>
      <c r="AX616" s="110">
        <f t="shared" si="535"/>
        <v>287.3</v>
      </c>
      <c r="AY616" s="111">
        <f t="shared" si="536"/>
        <v>0</v>
      </c>
      <c r="AZ616" s="12"/>
      <c r="BA616" s="14">
        <f t="shared" si="543"/>
        <v>15.5</v>
      </c>
      <c r="BB616" s="112">
        <f t="shared" si="537"/>
        <v>0</v>
      </c>
      <c r="BC616" s="112">
        <f t="shared" si="538"/>
        <v>0</v>
      </c>
      <c r="BD616" s="12"/>
      <c r="BE616" s="111">
        <f t="shared" si="539"/>
        <v>0</v>
      </c>
      <c r="BF616" s="12"/>
    </row>
    <row r="617" spans="1:58">
      <c r="A617">
        <f t="shared" si="492"/>
        <v>10</v>
      </c>
      <c r="B617" s="106">
        <v>0.42638888888888898</v>
      </c>
      <c r="C617" s="6">
        <f t="shared" si="493"/>
        <v>10.233333333333336</v>
      </c>
      <c r="D617" s="7">
        <f t="shared" si="540"/>
        <v>16</v>
      </c>
      <c r="E617" s="7">
        <f t="shared" si="541"/>
        <v>9</v>
      </c>
      <c r="F617" s="7">
        <f t="shared" si="542"/>
        <v>2022</v>
      </c>
      <c r="G617" s="12"/>
      <c r="H617" s="101">
        <f t="shared" si="494"/>
        <v>15.331760561902785</v>
      </c>
      <c r="I617" s="102">
        <f t="shared" si="495"/>
        <v>15.391694999883788</v>
      </c>
      <c r="J617" s="101">
        <f t="shared" si="496"/>
        <v>64.279806639288765</v>
      </c>
      <c r="K617" s="101">
        <f t="shared" si="497"/>
        <v>287.52355937194898</v>
      </c>
      <c r="L617" s="11">
        <f t="shared" si="498"/>
        <v>2459838.9263888891</v>
      </c>
      <c r="M617" s="108">
        <f t="shared" si="499"/>
        <v>0.22707532892235691</v>
      </c>
      <c r="N617" s="11">
        <f t="shared" si="500"/>
        <v>158.58067318843678</v>
      </c>
      <c r="O617" s="5">
        <f t="shared" si="501"/>
        <v>0.17327293844641645</v>
      </c>
      <c r="P617" s="11">
        <f t="shared" si="502"/>
        <v>16958.332352262278</v>
      </c>
      <c r="Q617" s="6">
        <f t="shared" si="503"/>
        <v>2.3571150055719339</v>
      </c>
      <c r="R617" s="13">
        <f t="shared" si="504"/>
        <v>4.3986484292759203</v>
      </c>
      <c r="S617" s="13">
        <f t="shared" si="505"/>
        <v>4.3114107469849943</v>
      </c>
      <c r="T617" s="13">
        <f t="shared" si="506"/>
        <v>0.28846638202233094</v>
      </c>
      <c r="U617" s="13">
        <f t="shared" si="507"/>
        <v>0.36927739817144001</v>
      </c>
      <c r="V617" s="13">
        <f t="shared" si="508"/>
        <v>-8.3343551119476569</v>
      </c>
      <c r="W617" s="8">
        <f t="shared" si="509"/>
        <v>389.48358339709671</v>
      </c>
      <c r="X617" s="13">
        <f t="shared" si="510"/>
        <v>1.1709222963101487</v>
      </c>
      <c r="Y617" s="11">
        <f t="shared" si="511"/>
        <v>67.088905716338317</v>
      </c>
      <c r="Z617" s="13">
        <f t="shared" si="512"/>
        <v>3.4296314604424567E-2</v>
      </c>
      <c r="AA617" s="13">
        <f t="shared" si="513"/>
        <v>0.38907338012287301</v>
      </c>
      <c r="AB617" s="13">
        <f t="shared" si="514"/>
        <v>0.92056837268612235</v>
      </c>
      <c r="AC617" s="13">
        <f t="shared" si="515"/>
        <v>3.4289591566347047E-2</v>
      </c>
      <c r="AD617" s="13">
        <f t="shared" si="516"/>
        <v>0.83098578358688113</v>
      </c>
      <c r="AE617" s="13">
        <f t="shared" si="517"/>
        <v>0.39759845617942174</v>
      </c>
      <c r="AF617" s="13">
        <f t="shared" si="518"/>
        <v>0.91755951722149365</v>
      </c>
      <c r="AG617" s="11">
        <f t="shared" si="519"/>
        <v>23.428131972592393</v>
      </c>
      <c r="AH617" s="13">
        <f t="shared" si="520"/>
        <v>4.3273784251384928</v>
      </c>
      <c r="AI617" s="11">
        <f t="shared" si="521"/>
        <v>93.669996811359383</v>
      </c>
      <c r="AJ617" s="6">
        <f t="shared" si="522"/>
        <v>0.91771265320137585</v>
      </c>
      <c r="AK617" s="13">
        <f t="shared" si="523"/>
        <v>16.211129834547613</v>
      </c>
      <c r="AL617" s="6">
        <f t="shared" si="524"/>
        <v>0.87936927264482867</v>
      </c>
      <c r="AM617" s="6">
        <f t="shared" si="525"/>
        <v>15.331760561902785</v>
      </c>
      <c r="AN617" s="11">
        <f t="shared" si="526"/>
        <v>175.35312243781846</v>
      </c>
      <c r="AO617" s="6">
        <f t="shared" si="527"/>
        <v>173.54491850460374</v>
      </c>
      <c r="AP617" s="6">
        <f t="shared" si="528"/>
        <v>106.44606073099679</v>
      </c>
      <c r="AQ617" s="8">
        <f t="shared" si="529"/>
        <v>73.405514404796634</v>
      </c>
      <c r="AR617" s="109">
        <f t="shared" si="530"/>
        <v>0.99794927407839873</v>
      </c>
      <c r="AS617" s="109">
        <f t="shared" si="531"/>
        <v>-0.31510339517528324</v>
      </c>
      <c r="AT617" s="109">
        <f t="shared" si="532"/>
        <v>107.52355937194896</v>
      </c>
      <c r="AU617" s="10">
        <f t="shared" si="533"/>
        <v>398189.49296265899</v>
      </c>
      <c r="AV617" s="8">
        <f t="shared" si="534"/>
        <v>30.009089799756079</v>
      </c>
      <c r="AW617" s="12"/>
      <c r="AX617" s="110">
        <f t="shared" si="535"/>
        <v>287.5</v>
      </c>
      <c r="AY617" s="111">
        <f t="shared" si="536"/>
        <v>0</v>
      </c>
      <c r="AZ617" s="12"/>
      <c r="BA617" s="14">
        <f t="shared" si="543"/>
        <v>15.4</v>
      </c>
      <c r="BB617" s="112">
        <f t="shared" si="537"/>
        <v>0</v>
      </c>
      <c r="BC617" s="112">
        <f t="shared" si="538"/>
        <v>0</v>
      </c>
      <c r="BD617" s="12"/>
      <c r="BE617" s="111">
        <f t="shared" si="539"/>
        <v>0</v>
      </c>
      <c r="BF617" s="12"/>
    </row>
    <row r="618" spans="1:58">
      <c r="A618">
        <f t="shared" si="492"/>
        <v>10</v>
      </c>
      <c r="B618" s="106">
        <v>0.42708333333333298</v>
      </c>
      <c r="C618" s="6">
        <f t="shared" si="493"/>
        <v>10.249999999999991</v>
      </c>
      <c r="D618" s="7">
        <f t="shared" si="540"/>
        <v>16</v>
      </c>
      <c r="E618" s="7">
        <f t="shared" si="541"/>
        <v>9</v>
      </c>
      <c r="F618" s="7">
        <f t="shared" si="542"/>
        <v>2022</v>
      </c>
      <c r="G618" s="12"/>
      <c r="H618" s="101">
        <f t="shared" si="494"/>
        <v>15.192197222364808</v>
      </c>
      <c r="I618" s="102">
        <f t="shared" si="495"/>
        <v>15.252678547046104</v>
      </c>
      <c r="J618" s="101">
        <f t="shared" si="496"/>
        <v>64.27331578084609</v>
      </c>
      <c r="K618" s="101">
        <f t="shared" si="497"/>
        <v>287.70357314586204</v>
      </c>
      <c r="L618" s="11">
        <f t="shared" si="498"/>
        <v>2459838.9270833335</v>
      </c>
      <c r="M618" s="108">
        <f t="shared" si="499"/>
        <v>0.22707534793520845</v>
      </c>
      <c r="N618" s="11">
        <f t="shared" si="500"/>
        <v>158.83135765092447</v>
      </c>
      <c r="O618" s="5">
        <f t="shared" si="501"/>
        <v>0.17329835587634079</v>
      </c>
      <c r="P618" s="11">
        <f t="shared" si="502"/>
        <v>16955.782266601484</v>
      </c>
      <c r="Q618" s="6">
        <f t="shared" si="503"/>
        <v>2.3572733577457945</v>
      </c>
      <c r="R618" s="13">
        <f t="shared" si="504"/>
        <v>4.3986603750876183</v>
      </c>
      <c r="S618" s="13">
        <f t="shared" si="505"/>
        <v>4.3115585030249832</v>
      </c>
      <c r="T618" s="13">
        <f t="shared" si="506"/>
        <v>0.28862672626238361</v>
      </c>
      <c r="U618" s="13">
        <f t="shared" si="507"/>
        <v>0.36942590639515249</v>
      </c>
      <c r="V618" s="13">
        <f t="shared" si="508"/>
        <v>-8.3344902797875822</v>
      </c>
      <c r="W618" s="8">
        <f t="shared" si="509"/>
        <v>389.44426627134453</v>
      </c>
      <c r="X618" s="13">
        <f t="shared" si="510"/>
        <v>1.1710696355682322</v>
      </c>
      <c r="Y618" s="11">
        <f t="shared" si="511"/>
        <v>67.097347633983105</v>
      </c>
      <c r="Z618" s="13">
        <f t="shared" si="512"/>
        <v>3.4308558935001503E-2</v>
      </c>
      <c r="AA618" s="13">
        <f t="shared" si="513"/>
        <v>0.38893757661719375</v>
      </c>
      <c r="AB618" s="13">
        <f t="shared" si="514"/>
        <v>0.92062530165284728</v>
      </c>
      <c r="AC618" s="13">
        <f t="shared" si="515"/>
        <v>3.4301828693940564E-2</v>
      </c>
      <c r="AD618" s="13">
        <f t="shared" si="516"/>
        <v>0.83103314898497516</v>
      </c>
      <c r="AE618" s="13">
        <f t="shared" si="517"/>
        <v>0.39763232612963023</v>
      </c>
      <c r="AF618" s="13">
        <f t="shared" si="518"/>
        <v>0.9175448398943451</v>
      </c>
      <c r="AG618" s="11">
        <f t="shared" si="519"/>
        <v>23.430246953347051</v>
      </c>
      <c r="AH618" s="13">
        <f t="shared" si="520"/>
        <v>4.3279740412139009</v>
      </c>
      <c r="AI618" s="11">
        <f t="shared" si="521"/>
        <v>93.911747032715965</v>
      </c>
      <c r="AJ618" s="6">
        <f t="shared" si="522"/>
        <v>0.91770658732575028</v>
      </c>
      <c r="AK618" s="13">
        <f t="shared" si="523"/>
        <v>16.072178171602115</v>
      </c>
      <c r="AL618" s="6">
        <f t="shared" si="524"/>
        <v>0.87998094923730763</v>
      </c>
      <c r="AM618" s="6">
        <f t="shared" si="525"/>
        <v>15.192197222364808</v>
      </c>
      <c r="AN618" s="11">
        <f t="shared" si="526"/>
        <v>175.35380691511455</v>
      </c>
      <c r="AO618" s="6">
        <f t="shared" si="527"/>
        <v>173.54559554975862</v>
      </c>
      <c r="AP618" s="6">
        <f t="shared" si="528"/>
        <v>106.43829371961013</v>
      </c>
      <c r="AQ618" s="8">
        <f t="shared" si="529"/>
        <v>73.413275478801708</v>
      </c>
      <c r="AR618" s="109">
        <f t="shared" si="530"/>
        <v>0.99767031307283249</v>
      </c>
      <c r="AS618" s="109">
        <f t="shared" si="531"/>
        <v>-0.31846576761815387</v>
      </c>
      <c r="AT618" s="109">
        <f t="shared" si="532"/>
        <v>107.70357314586201</v>
      </c>
      <c r="AU618" s="10">
        <f t="shared" si="533"/>
        <v>398192.17934676254</v>
      </c>
      <c r="AV618" s="8">
        <f t="shared" si="534"/>
        <v>30.00888735518091</v>
      </c>
      <c r="AW618" s="12"/>
      <c r="AX618" s="110">
        <f t="shared" si="535"/>
        <v>287.7</v>
      </c>
      <c r="AY618" s="111">
        <f t="shared" si="536"/>
        <v>0</v>
      </c>
      <c r="AZ618" s="12"/>
      <c r="BA618" s="14">
        <f t="shared" si="543"/>
        <v>15.3</v>
      </c>
      <c r="BB618" s="112">
        <f t="shared" si="537"/>
        <v>0</v>
      </c>
      <c r="BC618" s="112">
        <f t="shared" si="538"/>
        <v>0</v>
      </c>
      <c r="BD618" s="12"/>
      <c r="BE618" s="111">
        <f t="shared" si="539"/>
        <v>0</v>
      </c>
      <c r="BF618" s="12"/>
    </row>
    <row r="619" spans="1:58">
      <c r="A619">
        <f t="shared" si="492"/>
        <v>10</v>
      </c>
      <c r="B619" s="106">
        <v>0.42777777777777798</v>
      </c>
      <c r="C619" s="6">
        <f t="shared" si="493"/>
        <v>10.266666666666671</v>
      </c>
      <c r="D619" s="7">
        <f t="shared" si="540"/>
        <v>16</v>
      </c>
      <c r="E619" s="7">
        <f t="shared" si="541"/>
        <v>9</v>
      </c>
      <c r="F619" s="7">
        <f t="shared" si="542"/>
        <v>2022</v>
      </c>
      <c r="G619" s="12"/>
      <c r="H619" s="101">
        <f t="shared" si="494"/>
        <v>15.052781367874172</v>
      </c>
      <c r="I619" s="102">
        <f t="shared" si="495"/>
        <v>15.113818111395766</v>
      </c>
      <c r="J619" s="101">
        <f t="shared" si="496"/>
        <v>64.26682475470723</v>
      </c>
      <c r="K619" s="101">
        <f t="shared" si="497"/>
        <v>287.88357465411764</v>
      </c>
      <c r="L619" s="11">
        <f t="shared" si="498"/>
        <v>2459838.9277777779</v>
      </c>
      <c r="M619" s="108">
        <f t="shared" si="499"/>
        <v>0.22707536694805999</v>
      </c>
      <c r="N619" s="11">
        <f t="shared" si="500"/>
        <v>159.08204211294651</v>
      </c>
      <c r="O619" s="5">
        <f t="shared" si="501"/>
        <v>0.17332377330626514</v>
      </c>
      <c r="P619" s="11">
        <f t="shared" si="502"/>
        <v>16953.231782877712</v>
      </c>
      <c r="Q619" s="6">
        <f t="shared" si="503"/>
        <v>2.3574317099192981</v>
      </c>
      <c r="R619" s="13">
        <f t="shared" si="504"/>
        <v>4.3986723208992942</v>
      </c>
      <c r="S619" s="13">
        <f t="shared" si="505"/>
        <v>4.3117062590646151</v>
      </c>
      <c r="T619" s="13">
        <f t="shared" si="506"/>
        <v>0.28878707050243624</v>
      </c>
      <c r="U619" s="13">
        <f t="shared" si="507"/>
        <v>0.36957441257725554</v>
      </c>
      <c r="V619" s="13">
        <f t="shared" si="508"/>
        <v>-8.3346254476267934</v>
      </c>
      <c r="W619" s="8">
        <f t="shared" si="509"/>
        <v>389.4049440402174</v>
      </c>
      <c r="X619" s="13">
        <f t="shared" si="510"/>
        <v>1.1712169728964519</v>
      </c>
      <c r="Y619" s="11">
        <f t="shared" si="511"/>
        <v>67.105789441054824</v>
      </c>
      <c r="Z619" s="13">
        <f t="shared" si="512"/>
        <v>3.4320802354869111E-2</v>
      </c>
      <c r="AA619" s="13">
        <f t="shared" si="513"/>
        <v>0.38880176651277099</v>
      </c>
      <c r="AB619" s="13">
        <f t="shared" si="514"/>
        <v>0.92068220972611425</v>
      </c>
      <c r="AC619" s="13">
        <f t="shared" si="515"/>
        <v>3.4314064906218411E-2</v>
      </c>
      <c r="AD619" s="13">
        <f t="shared" si="516"/>
        <v>0.831080495577318</v>
      </c>
      <c r="AE619" s="13">
        <f t="shared" si="517"/>
        <v>0.39766618693007866</v>
      </c>
      <c r="AF619" s="13">
        <f t="shared" si="518"/>
        <v>0.91753016504771756</v>
      </c>
      <c r="AG619" s="11">
        <f t="shared" si="519"/>
        <v>23.43236139657273</v>
      </c>
      <c r="AH619" s="13">
        <f t="shared" si="520"/>
        <v>4.3285696680381038</v>
      </c>
      <c r="AI619" s="11">
        <f t="shared" si="521"/>
        <v>94.153497092374948</v>
      </c>
      <c r="AJ619" s="6">
        <f t="shared" si="522"/>
        <v>0.91770052269172186</v>
      </c>
      <c r="AK619" s="13">
        <f t="shared" si="523"/>
        <v>15.933368189227112</v>
      </c>
      <c r="AL619" s="6">
        <f t="shared" si="524"/>
        <v>0.88058682135294097</v>
      </c>
      <c r="AM619" s="6">
        <f t="shared" si="525"/>
        <v>15.052781367874172</v>
      </c>
      <c r="AN619" s="11">
        <f t="shared" si="526"/>
        <v>175.35449139240882</v>
      </c>
      <c r="AO619" s="6">
        <f t="shared" si="527"/>
        <v>173.54627259516457</v>
      </c>
      <c r="AP619" s="6">
        <f t="shared" si="528"/>
        <v>106.43052682366366</v>
      </c>
      <c r="AQ619" s="8">
        <f t="shared" si="529"/>
        <v>73.42103644018357</v>
      </c>
      <c r="AR619" s="109">
        <f t="shared" si="530"/>
        <v>0.99737359096548428</v>
      </c>
      <c r="AS619" s="109">
        <f t="shared" si="531"/>
        <v>-0.32182716964939379</v>
      </c>
      <c r="AT619" s="109">
        <f t="shared" si="532"/>
        <v>107.88357465411762</v>
      </c>
      <c r="AU619" s="10">
        <f t="shared" si="533"/>
        <v>398194.86524408701</v>
      </c>
      <c r="AV619" s="8">
        <f t="shared" si="534"/>
        <v>30.008684950019752</v>
      </c>
      <c r="AW619" s="12"/>
      <c r="AX619" s="110">
        <f t="shared" si="535"/>
        <v>287.89999999999998</v>
      </c>
      <c r="AY619" s="111">
        <f t="shared" si="536"/>
        <v>0</v>
      </c>
      <c r="AZ619" s="12"/>
      <c r="BA619" s="14">
        <f t="shared" si="543"/>
        <v>15.1</v>
      </c>
      <c r="BB619" s="112">
        <f t="shared" si="537"/>
        <v>0</v>
      </c>
      <c r="BC619" s="112">
        <f t="shared" si="538"/>
        <v>0</v>
      </c>
      <c r="BD619" s="12"/>
      <c r="BE619" s="111">
        <f t="shared" si="539"/>
        <v>0</v>
      </c>
      <c r="BF619" s="12"/>
    </row>
    <row r="620" spans="1:58">
      <c r="A620">
        <f t="shared" si="492"/>
        <v>10</v>
      </c>
      <c r="B620" s="106">
        <v>0.42847222222222198</v>
      </c>
      <c r="C620" s="6">
        <f t="shared" si="493"/>
        <v>10.283333333333328</v>
      </c>
      <c r="D620" s="7">
        <f t="shared" si="540"/>
        <v>16</v>
      </c>
      <c r="E620" s="7">
        <f t="shared" si="541"/>
        <v>9</v>
      </c>
      <c r="F620" s="7">
        <f t="shared" si="542"/>
        <v>2022</v>
      </c>
      <c r="G620" s="12"/>
      <c r="H620" s="101">
        <f t="shared" si="494"/>
        <v>14.913514377165376</v>
      </c>
      <c r="I620" s="102">
        <f t="shared" si="495"/>
        <v>14.975115268428304</v>
      </c>
      <c r="J620" s="101">
        <f t="shared" si="496"/>
        <v>64.260333560968391</v>
      </c>
      <c r="K620" s="101">
        <f t="shared" si="497"/>
        <v>288.06356606108892</v>
      </c>
      <c r="L620" s="11">
        <f t="shared" si="498"/>
        <v>2459838.9284722223</v>
      </c>
      <c r="M620" s="108">
        <f t="shared" si="499"/>
        <v>0.22707538596091156</v>
      </c>
      <c r="N620" s="11">
        <f t="shared" si="500"/>
        <v>159.33272657543421</v>
      </c>
      <c r="O620" s="5">
        <f t="shared" si="501"/>
        <v>0.17334919073624633</v>
      </c>
      <c r="P620" s="11">
        <f t="shared" si="502"/>
        <v>16950.680901188582</v>
      </c>
      <c r="Q620" s="6">
        <f t="shared" si="503"/>
        <v>2.3575900620931591</v>
      </c>
      <c r="R620" s="13">
        <f t="shared" si="504"/>
        <v>4.3986842667110144</v>
      </c>
      <c r="S620" s="13">
        <f t="shared" si="505"/>
        <v>4.311854015104605</v>
      </c>
      <c r="T620" s="13">
        <f t="shared" si="506"/>
        <v>0.28894741474248886</v>
      </c>
      <c r="U620" s="13">
        <f t="shared" si="507"/>
        <v>0.36972291671816704</v>
      </c>
      <c r="V620" s="13">
        <f t="shared" si="508"/>
        <v>-8.3347606154667204</v>
      </c>
      <c r="W620" s="8">
        <f t="shared" si="509"/>
        <v>389.36561670420281</v>
      </c>
      <c r="X620" s="13">
        <f t="shared" si="510"/>
        <v>1.171364308295638</v>
      </c>
      <c r="Y620" s="11">
        <f t="shared" si="511"/>
        <v>67.114231137601053</v>
      </c>
      <c r="Z620" s="13">
        <f t="shared" si="512"/>
        <v>3.4333044863820029E-2</v>
      </c>
      <c r="AA620" s="13">
        <f t="shared" si="513"/>
        <v>0.3886659498121891</v>
      </c>
      <c r="AB620" s="13">
        <f t="shared" si="514"/>
        <v>0.92073909690583056</v>
      </c>
      <c r="AC620" s="13">
        <f t="shared" si="515"/>
        <v>3.432630020297267E-2</v>
      </c>
      <c r="AD620" s="13">
        <f t="shared" si="516"/>
        <v>0.83112782336390745</v>
      </c>
      <c r="AE620" s="13">
        <f t="shared" si="517"/>
        <v>0.39770003858053932</v>
      </c>
      <c r="AF620" s="13">
        <f t="shared" si="518"/>
        <v>0.9175154926828416</v>
      </c>
      <c r="AG620" s="11">
        <f t="shared" si="519"/>
        <v>23.434475302232308</v>
      </c>
      <c r="AH620" s="13">
        <f t="shared" si="520"/>
        <v>4.3291653056115198</v>
      </c>
      <c r="AI620" s="11">
        <f t="shared" si="521"/>
        <v>94.395246991261416</v>
      </c>
      <c r="AJ620" s="6">
        <f t="shared" si="522"/>
        <v>0.9176944592993731</v>
      </c>
      <c r="AK620" s="13">
        <f t="shared" si="523"/>
        <v>15.794701272477418</v>
      </c>
      <c r="AL620" s="6">
        <f t="shared" si="524"/>
        <v>0.88118689531204264</v>
      </c>
      <c r="AM620" s="6">
        <f t="shared" si="525"/>
        <v>14.913514377165376</v>
      </c>
      <c r="AN620" s="11">
        <f t="shared" si="526"/>
        <v>175.35517586970491</v>
      </c>
      <c r="AO620" s="6">
        <f t="shared" si="527"/>
        <v>173.54694964082509</v>
      </c>
      <c r="AP620" s="6">
        <f t="shared" si="528"/>
        <v>106.4227600431163</v>
      </c>
      <c r="AQ620" s="8">
        <f t="shared" si="529"/>
        <v>73.428797288983247</v>
      </c>
      <c r="AR620" s="109">
        <f t="shared" si="530"/>
        <v>0.99705911307322248</v>
      </c>
      <c r="AS620" s="109">
        <f t="shared" si="531"/>
        <v>-0.32518754191666777</v>
      </c>
      <c r="AT620" s="109">
        <f t="shared" si="532"/>
        <v>108.06356606108893</v>
      </c>
      <c r="AU620" s="10">
        <f t="shared" si="533"/>
        <v>398197.55065456574</v>
      </c>
      <c r="AV620" s="8">
        <f t="shared" si="534"/>
        <v>30.008482584276113</v>
      </c>
      <c r="AW620" s="12"/>
      <c r="AX620" s="110">
        <f t="shared" si="535"/>
        <v>288.10000000000002</v>
      </c>
      <c r="AY620" s="111">
        <f t="shared" si="536"/>
        <v>0</v>
      </c>
      <c r="AZ620" s="12"/>
      <c r="BA620" s="14">
        <f t="shared" si="543"/>
        <v>15</v>
      </c>
      <c r="BB620" s="112">
        <f t="shared" si="537"/>
        <v>0</v>
      </c>
      <c r="BC620" s="112">
        <f t="shared" si="538"/>
        <v>0</v>
      </c>
      <c r="BD620" s="12"/>
      <c r="BE620" s="111">
        <f t="shared" si="539"/>
        <v>0</v>
      </c>
      <c r="BF620" s="12"/>
    </row>
    <row r="621" spans="1:58">
      <c r="A621">
        <f t="shared" si="492"/>
        <v>10</v>
      </c>
      <c r="B621" s="106">
        <v>0.42916666666666697</v>
      </c>
      <c r="C621" s="6">
        <f t="shared" si="493"/>
        <v>10.300000000000008</v>
      </c>
      <c r="D621" s="7">
        <f t="shared" si="540"/>
        <v>16</v>
      </c>
      <c r="E621" s="7">
        <f t="shared" si="541"/>
        <v>9</v>
      </c>
      <c r="F621" s="7">
        <f t="shared" si="542"/>
        <v>2022</v>
      </c>
      <c r="G621" s="12"/>
      <c r="H621" s="101">
        <f t="shared" si="494"/>
        <v>14.774397629512089</v>
      </c>
      <c r="I621" s="102">
        <f t="shared" si="495"/>
        <v>14.836571600109176</v>
      </c>
      <c r="J621" s="101">
        <f t="shared" si="496"/>
        <v>64.253842199767234</v>
      </c>
      <c r="K621" s="101">
        <f t="shared" si="497"/>
        <v>288.24354951879258</v>
      </c>
      <c r="L621" s="11">
        <f t="shared" si="498"/>
        <v>2459838.9291666667</v>
      </c>
      <c r="M621" s="108">
        <f t="shared" si="499"/>
        <v>0.22707540497376311</v>
      </c>
      <c r="N621" s="11">
        <f t="shared" si="500"/>
        <v>159.58341103792191</v>
      </c>
      <c r="O621" s="5">
        <f t="shared" si="501"/>
        <v>0.17337460816617067</v>
      </c>
      <c r="P621" s="11">
        <f t="shared" si="502"/>
        <v>16948.129621648055</v>
      </c>
      <c r="Q621" s="6">
        <f t="shared" si="503"/>
        <v>2.3577484142670198</v>
      </c>
      <c r="R621" s="13">
        <f t="shared" si="504"/>
        <v>4.3986962125226903</v>
      </c>
      <c r="S621" s="13">
        <f t="shared" si="505"/>
        <v>4.3120017711445939</v>
      </c>
      <c r="T621" s="13">
        <f t="shared" si="506"/>
        <v>0.28910775898218433</v>
      </c>
      <c r="U621" s="13">
        <f t="shared" si="507"/>
        <v>0.36987141881802621</v>
      </c>
      <c r="V621" s="13">
        <f t="shared" si="508"/>
        <v>-8.3348957833070028</v>
      </c>
      <c r="W621" s="8">
        <f t="shared" si="509"/>
        <v>389.32628426433308</v>
      </c>
      <c r="X621" s="13">
        <f t="shared" si="510"/>
        <v>1.1715116417656291</v>
      </c>
      <c r="Y621" s="11">
        <f t="shared" si="511"/>
        <v>67.122672723612567</v>
      </c>
      <c r="Z621" s="13">
        <f t="shared" si="512"/>
        <v>3.4345286461626212E-2</v>
      </c>
      <c r="AA621" s="13">
        <f t="shared" si="513"/>
        <v>0.3885301265189457</v>
      </c>
      <c r="AB621" s="13">
        <f t="shared" si="514"/>
        <v>0.92079596319151902</v>
      </c>
      <c r="AC621" s="13">
        <f t="shared" si="515"/>
        <v>3.4338534583974747E-2</v>
      </c>
      <c r="AD621" s="13">
        <f t="shared" si="516"/>
        <v>0.83117513234439666</v>
      </c>
      <c r="AE621" s="13">
        <f t="shared" si="517"/>
        <v>0.39773388108061269</v>
      </c>
      <c r="AF621" s="13">
        <f t="shared" si="518"/>
        <v>0.9175008228010223</v>
      </c>
      <c r="AG621" s="11">
        <f t="shared" si="519"/>
        <v>23.436588670277917</v>
      </c>
      <c r="AH621" s="13">
        <f t="shared" si="520"/>
        <v>4.3297609539305117</v>
      </c>
      <c r="AI621" s="11">
        <f t="shared" si="521"/>
        <v>94.636996728964235</v>
      </c>
      <c r="AJ621" s="6">
        <f t="shared" si="522"/>
        <v>0.91768839714882844</v>
      </c>
      <c r="AK621" s="13">
        <f t="shared" si="523"/>
        <v>15.656178807185601</v>
      </c>
      <c r="AL621" s="6">
        <f t="shared" si="524"/>
        <v>0.88178117767351105</v>
      </c>
      <c r="AM621" s="6">
        <f t="shared" si="525"/>
        <v>14.774397629512089</v>
      </c>
      <c r="AN621" s="11">
        <f t="shared" si="526"/>
        <v>175.35586034699918</v>
      </c>
      <c r="AO621" s="6">
        <f t="shared" si="527"/>
        <v>173.54762668673666</v>
      </c>
      <c r="AP621" s="6">
        <f t="shared" si="528"/>
        <v>106.41499337797669</v>
      </c>
      <c r="AQ621" s="8">
        <f t="shared" si="529"/>
        <v>73.436558025192127</v>
      </c>
      <c r="AR621" s="109">
        <f t="shared" si="530"/>
        <v>0.9967268850306128</v>
      </c>
      <c r="AS621" s="109">
        <f t="shared" si="531"/>
        <v>-0.32854682506749666</v>
      </c>
      <c r="AT621" s="109">
        <f t="shared" si="532"/>
        <v>108.24354951879258</v>
      </c>
      <c r="AU621" s="10">
        <f t="shared" si="533"/>
        <v>398200.23557811382</v>
      </c>
      <c r="AV621" s="8">
        <f t="shared" si="534"/>
        <v>30.008280257954844</v>
      </c>
      <c r="AW621" s="12"/>
      <c r="AX621" s="110">
        <f t="shared" si="535"/>
        <v>288.2</v>
      </c>
      <c r="AY621" s="111">
        <f t="shared" si="536"/>
        <v>0</v>
      </c>
      <c r="AZ621" s="12"/>
      <c r="BA621" s="14">
        <f t="shared" si="543"/>
        <v>14.8</v>
      </c>
      <c r="BB621" s="112">
        <f t="shared" si="537"/>
        <v>0</v>
      </c>
      <c r="BC621" s="112">
        <f t="shared" si="538"/>
        <v>0</v>
      </c>
      <c r="BD621" s="12"/>
      <c r="BE621" s="111">
        <f t="shared" si="539"/>
        <v>0</v>
      </c>
      <c r="BF621" s="12"/>
    </row>
    <row r="622" spans="1:58">
      <c r="A622">
        <f t="shared" si="492"/>
        <v>10</v>
      </c>
      <c r="B622" s="106">
        <v>0.42986111111111103</v>
      </c>
      <c r="C622" s="6">
        <f t="shared" si="493"/>
        <v>10.316666666666665</v>
      </c>
      <c r="D622" s="7">
        <f t="shared" si="540"/>
        <v>16</v>
      </c>
      <c r="E622" s="7">
        <f t="shared" si="541"/>
        <v>9</v>
      </c>
      <c r="F622" s="7">
        <f t="shared" si="542"/>
        <v>2022</v>
      </c>
      <c r="G622" s="12"/>
      <c r="H622" s="101">
        <f t="shared" si="494"/>
        <v>14.635432503792586</v>
      </c>
      <c r="I622" s="102">
        <f t="shared" si="495"/>
        <v>14.698188694163461</v>
      </c>
      <c r="J622" s="101">
        <f t="shared" si="496"/>
        <v>64.247350671180513</v>
      </c>
      <c r="K622" s="101">
        <f t="shared" si="497"/>
        <v>288.4235271682436</v>
      </c>
      <c r="L622" s="11">
        <f t="shared" si="498"/>
        <v>2459838.9298611111</v>
      </c>
      <c r="M622" s="108">
        <f t="shared" si="499"/>
        <v>0.22707542398661468</v>
      </c>
      <c r="N622" s="11">
        <f t="shared" si="500"/>
        <v>159.8340955004096</v>
      </c>
      <c r="O622" s="5">
        <f t="shared" si="501"/>
        <v>0.17340002559615186</v>
      </c>
      <c r="P622" s="11">
        <f t="shared" si="502"/>
        <v>16945.577944364053</v>
      </c>
      <c r="Q622" s="6">
        <f t="shared" si="503"/>
        <v>2.3579067664408808</v>
      </c>
      <c r="R622" s="13">
        <f t="shared" si="504"/>
        <v>4.3987081583343883</v>
      </c>
      <c r="S622" s="13">
        <f t="shared" si="505"/>
        <v>4.3121495271845829</v>
      </c>
      <c r="T622" s="13">
        <f t="shared" si="506"/>
        <v>0.28926810322223695</v>
      </c>
      <c r="U622" s="13">
        <f t="shared" si="507"/>
        <v>0.37001991887801772</v>
      </c>
      <c r="V622" s="13">
        <f t="shared" si="508"/>
        <v>-8.335030951146928</v>
      </c>
      <c r="W622" s="8">
        <f t="shared" si="509"/>
        <v>389.28694672176118</v>
      </c>
      <c r="X622" s="13">
        <f t="shared" si="510"/>
        <v>1.1716589733076626</v>
      </c>
      <c r="Y622" s="11">
        <f t="shared" si="511"/>
        <v>67.131114199160237</v>
      </c>
      <c r="Z622" s="13">
        <f t="shared" si="512"/>
        <v>3.4357527148147771E-2</v>
      </c>
      <c r="AA622" s="13">
        <f t="shared" si="513"/>
        <v>0.38839429663524894</v>
      </c>
      <c r="AB622" s="13">
        <f t="shared" si="514"/>
        <v>0.92085280858324381</v>
      </c>
      <c r="AC622" s="13">
        <f t="shared" si="515"/>
        <v>3.4350768049084136E-2</v>
      </c>
      <c r="AD622" s="13">
        <f t="shared" si="516"/>
        <v>0.83122242251889999</v>
      </c>
      <c r="AE622" s="13">
        <f t="shared" si="517"/>
        <v>0.39776771443019543</v>
      </c>
      <c r="AF622" s="13">
        <f t="shared" si="518"/>
        <v>0.91748615540343637</v>
      </c>
      <c r="AG622" s="11">
        <f t="shared" si="519"/>
        <v>23.438701500680185</v>
      </c>
      <c r="AH622" s="13">
        <f t="shared" si="520"/>
        <v>4.3303566129971172</v>
      </c>
      <c r="AI622" s="11">
        <f t="shared" si="521"/>
        <v>94.87874630545285</v>
      </c>
      <c r="AJ622" s="6">
        <f t="shared" si="522"/>
        <v>0.91768233624019824</v>
      </c>
      <c r="AK622" s="13">
        <f t="shared" si="523"/>
        <v>15.517802179030951</v>
      </c>
      <c r="AL622" s="6">
        <f t="shared" si="524"/>
        <v>0.88236967523836518</v>
      </c>
      <c r="AM622" s="6">
        <f t="shared" si="525"/>
        <v>14.635432503792586</v>
      </c>
      <c r="AN622" s="11">
        <f t="shared" si="526"/>
        <v>175.35654482429527</v>
      </c>
      <c r="AO622" s="6">
        <f t="shared" si="527"/>
        <v>173.54830373290289</v>
      </c>
      <c r="AP622" s="6">
        <f t="shared" si="528"/>
        <v>106.4072268281805</v>
      </c>
      <c r="AQ622" s="8">
        <f t="shared" si="529"/>
        <v>73.444318648874443</v>
      </c>
      <c r="AR622" s="109">
        <f t="shared" si="530"/>
        <v>0.99637691278775864</v>
      </c>
      <c r="AS622" s="109">
        <f t="shared" si="531"/>
        <v>-0.33190495977436713</v>
      </c>
      <c r="AT622" s="109">
        <f t="shared" si="532"/>
        <v>108.42352716824358</v>
      </c>
      <c r="AU622" s="10">
        <f t="shared" si="533"/>
        <v>398202.92001465248</v>
      </c>
      <c r="AV622" s="8">
        <f t="shared" si="534"/>
        <v>30.008077971060334</v>
      </c>
      <c r="AW622" s="12"/>
      <c r="AX622" s="110">
        <f t="shared" si="535"/>
        <v>288.39999999999998</v>
      </c>
      <c r="AY622" s="111">
        <f t="shared" si="536"/>
        <v>0</v>
      </c>
      <c r="AZ622" s="12"/>
      <c r="BA622" s="14">
        <f t="shared" si="543"/>
        <v>14.7</v>
      </c>
      <c r="BB622" s="112">
        <f t="shared" si="537"/>
        <v>0</v>
      </c>
      <c r="BC622" s="112">
        <f t="shared" si="538"/>
        <v>0</v>
      </c>
      <c r="BD622" s="12"/>
      <c r="BE622" s="111">
        <f t="shared" si="539"/>
        <v>0</v>
      </c>
      <c r="BF622" s="12"/>
    </row>
    <row r="623" spans="1:58">
      <c r="A623">
        <f t="shared" si="492"/>
        <v>10</v>
      </c>
      <c r="B623" s="106">
        <v>0.43055555555555602</v>
      </c>
      <c r="C623" s="6">
        <f t="shared" si="493"/>
        <v>10.333333333333345</v>
      </c>
      <c r="D623" s="7">
        <f t="shared" si="540"/>
        <v>16</v>
      </c>
      <c r="E623" s="7">
        <f t="shared" si="541"/>
        <v>9</v>
      </c>
      <c r="F623" s="7">
        <f t="shared" si="542"/>
        <v>2022</v>
      </c>
      <c r="G623" s="12"/>
      <c r="H623" s="101">
        <f t="shared" si="494"/>
        <v>14.496620378677898</v>
      </c>
      <c r="I623" s="102">
        <f t="shared" si="495"/>
        <v>14.559968144493581</v>
      </c>
      <c r="J623" s="101">
        <f t="shared" si="496"/>
        <v>64.240858975345844</v>
      </c>
      <c r="K623" s="101">
        <f t="shared" si="497"/>
        <v>288.60350113927899</v>
      </c>
      <c r="L623" s="11">
        <f t="shared" si="498"/>
        <v>2459838.9305555555</v>
      </c>
      <c r="M623" s="108">
        <f t="shared" si="499"/>
        <v>0.22707544299946622</v>
      </c>
      <c r="N623" s="11">
        <f t="shared" si="500"/>
        <v>160.0847799628973</v>
      </c>
      <c r="O623" s="5">
        <f t="shared" si="501"/>
        <v>0.17342544302607621</v>
      </c>
      <c r="P623" s="11">
        <f t="shared" si="502"/>
        <v>16943.025869450594</v>
      </c>
      <c r="Q623" s="6">
        <f t="shared" si="503"/>
        <v>2.3580651186143844</v>
      </c>
      <c r="R623" s="13">
        <f t="shared" si="504"/>
        <v>4.3987201041460864</v>
      </c>
      <c r="S623" s="13">
        <f t="shared" si="505"/>
        <v>4.3122972832242157</v>
      </c>
      <c r="T623" s="13">
        <f t="shared" si="506"/>
        <v>0.28942844746228957</v>
      </c>
      <c r="U623" s="13">
        <f t="shared" si="507"/>
        <v>0.37016841689828078</v>
      </c>
      <c r="V623" s="13">
        <f t="shared" si="508"/>
        <v>-8.335166118986141</v>
      </c>
      <c r="W623" s="8">
        <f t="shared" si="509"/>
        <v>389.24760407751796</v>
      </c>
      <c r="X623" s="13">
        <f t="shared" si="510"/>
        <v>1.1718063029215768</v>
      </c>
      <c r="Y623" s="11">
        <f t="shared" si="511"/>
        <v>67.139555564234826</v>
      </c>
      <c r="Z623" s="13">
        <f t="shared" si="512"/>
        <v>3.43697669231567E-2</v>
      </c>
      <c r="AA623" s="13">
        <f t="shared" si="513"/>
        <v>0.3882584601645962</v>
      </c>
      <c r="AB623" s="13">
        <f t="shared" si="514"/>
        <v>0.92090963308052842</v>
      </c>
      <c r="AC623" s="13">
        <f t="shared" si="515"/>
        <v>3.4363000598072298E-2</v>
      </c>
      <c r="AD623" s="13">
        <f t="shared" si="516"/>
        <v>0.83126969388707161</v>
      </c>
      <c r="AE623" s="13">
        <f t="shared" si="517"/>
        <v>0.39780153862888823</v>
      </c>
      <c r="AF623" s="13">
        <f t="shared" si="518"/>
        <v>0.9174714904913881</v>
      </c>
      <c r="AG623" s="11">
        <f t="shared" si="519"/>
        <v>23.440813793391275</v>
      </c>
      <c r="AH623" s="13">
        <f t="shared" si="520"/>
        <v>4.3309522828076954</v>
      </c>
      <c r="AI623" s="11">
        <f t="shared" si="521"/>
        <v>95.120495720781875</v>
      </c>
      <c r="AJ623" s="6">
        <f t="shared" si="522"/>
        <v>0.91767627657360662</v>
      </c>
      <c r="AK623" s="13">
        <f t="shared" si="523"/>
        <v>15.379572773726299</v>
      </c>
      <c r="AL623" s="6">
        <f t="shared" si="524"/>
        <v>0.88295239504840028</v>
      </c>
      <c r="AM623" s="6">
        <f t="shared" si="525"/>
        <v>14.496620378677898</v>
      </c>
      <c r="AN623" s="11">
        <f t="shared" si="526"/>
        <v>175.35722930158954</v>
      </c>
      <c r="AO623" s="6">
        <f t="shared" si="527"/>
        <v>173.54898077932012</v>
      </c>
      <c r="AP623" s="6">
        <f t="shared" si="528"/>
        <v>106.39946039373625</v>
      </c>
      <c r="AQ623" s="8">
        <f t="shared" si="529"/>
        <v>73.452079160021682</v>
      </c>
      <c r="AR623" s="109">
        <f t="shared" si="530"/>
        <v>0.99600920261051373</v>
      </c>
      <c r="AS623" s="109">
        <f t="shared" si="531"/>
        <v>-0.3352618867312428</v>
      </c>
      <c r="AT623" s="109">
        <f t="shared" si="532"/>
        <v>108.603501139279</v>
      </c>
      <c r="AU623" s="10">
        <f t="shared" si="533"/>
        <v>398205.60396409698</v>
      </c>
      <c r="AV623" s="8">
        <f t="shared" si="534"/>
        <v>30.00787572359744</v>
      </c>
      <c r="AW623" s="12"/>
      <c r="AX623" s="110">
        <f t="shared" si="535"/>
        <v>288.60000000000002</v>
      </c>
      <c r="AY623" s="111">
        <f t="shared" si="536"/>
        <v>0</v>
      </c>
      <c r="AZ623" s="12"/>
      <c r="BA623" s="14">
        <f t="shared" si="543"/>
        <v>14.6</v>
      </c>
      <c r="BB623" s="112">
        <f t="shared" si="537"/>
        <v>0</v>
      </c>
      <c r="BC623" s="112">
        <f t="shared" si="538"/>
        <v>0</v>
      </c>
      <c r="BD623" s="12"/>
      <c r="BE623" s="111">
        <f t="shared" si="539"/>
        <v>0</v>
      </c>
      <c r="BF623" s="12"/>
    </row>
    <row r="624" spans="1:58">
      <c r="A624">
        <f t="shared" si="492"/>
        <v>10</v>
      </c>
      <c r="B624" s="106">
        <v>0.43125000000000002</v>
      </c>
      <c r="C624" s="6">
        <f t="shared" si="493"/>
        <v>10.350000000000001</v>
      </c>
      <c r="D624" s="7">
        <f t="shared" si="540"/>
        <v>16</v>
      </c>
      <c r="E624" s="7">
        <f t="shared" si="541"/>
        <v>9</v>
      </c>
      <c r="F624" s="7">
        <f t="shared" si="542"/>
        <v>2022</v>
      </c>
      <c r="G624" s="12"/>
      <c r="H624" s="101">
        <f t="shared" si="494"/>
        <v>14.357962633068789</v>
      </c>
      <c r="I624" s="102">
        <f t="shared" si="495"/>
        <v>14.421911551854874</v>
      </c>
      <c r="J624" s="101">
        <f t="shared" si="496"/>
        <v>64.234367112342298</v>
      </c>
      <c r="K624" s="101">
        <f t="shared" si="497"/>
        <v>288.78347355017587</v>
      </c>
      <c r="L624" s="11">
        <f t="shared" si="498"/>
        <v>2459838.9312499999</v>
      </c>
      <c r="M624" s="108">
        <f t="shared" si="499"/>
        <v>0.22707546201231779</v>
      </c>
      <c r="N624" s="11">
        <f t="shared" si="500"/>
        <v>160.33546442491934</v>
      </c>
      <c r="O624" s="5">
        <f t="shared" si="501"/>
        <v>0.1734508604560574</v>
      </c>
      <c r="P624" s="11">
        <f t="shared" si="502"/>
        <v>16940.473397005258</v>
      </c>
      <c r="Q624" s="6">
        <f t="shared" si="503"/>
        <v>2.358223470788245</v>
      </c>
      <c r="R624" s="13">
        <f t="shared" si="504"/>
        <v>4.3987320499577844</v>
      </c>
      <c r="S624" s="13">
        <f t="shared" si="505"/>
        <v>4.3124450392642046</v>
      </c>
      <c r="T624" s="13">
        <f t="shared" si="506"/>
        <v>0.28958879170234225</v>
      </c>
      <c r="U624" s="13">
        <f t="shared" si="507"/>
        <v>0.37031691287923341</v>
      </c>
      <c r="V624" s="13">
        <f t="shared" si="508"/>
        <v>-8.3353012868260663</v>
      </c>
      <c r="W624" s="8">
        <f t="shared" si="509"/>
        <v>389.20825633209171</v>
      </c>
      <c r="X624" s="13">
        <f t="shared" si="510"/>
        <v>1.1719536306085594</v>
      </c>
      <c r="Y624" s="11">
        <f t="shared" si="511"/>
        <v>67.147996818904346</v>
      </c>
      <c r="Z624" s="13">
        <f t="shared" si="512"/>
        <v>3.4382005786445763E-2</v>
      </c>
      <c r="AA624" s="13">
        <f t="shared" si="513"/>
        <v>0.38812261710924228</v>
      </c>
      <c r="AB624" s="13">
        <f t="shared" si="514"/>
        <v>0.92096643668341993</v>
      </c>
      <c r="AC624" s="13">
        <f t="shared" si="515"/>
        <v>3.4375232230731426E-2</v>
      </c>
      <c r="AD624" s="13">
        <f t="shared" si="516"/>
        <v>0.83131694644903709</v>
      </c>
      <c r="AE624" s="13">
        <f t="shared" si="517"/>
        <v>0.39783535367651929</v>
      </c>
      <c r="AF624" s="13">
        <f t="shared" si="518"/>
        <v>0.91745682806608342</v>
      </c>
      <c r="AG624" s="11">
        <f t="shared" si="519"/>
        <v>23.442925548377534</v>
      </c>
      <c r="AH624" s="13">
        <f t="shared" si="520"/>
        <v>4.3315479633641232</v>
      </c>
      <c r="AI624" s="11">
        <f t="shared" si="521"/>
        <v>95.362244974457496</v>
      </c>
      <c r="AJ624" s="6">
        <f t="shared" si="522"/>
        <v>0.91767021814913574</v>
      </c>
      <c r="AK624" s="13">
        <f t="shared" si="523"/>
        <v>15.241491977452542</v>
      </c>
      <c r="AL624" s="6">
        <f t="shared" si="524"/>
        <v>0.88352934438375297</v>
      </c>
      <c r="AM624" s="6">
        <f t="shared" si="525"/>
        <v>14.357962633068789</v>
      </c>
      <c r="AN624" s="11">
        <f t="shared" si="526"/>
        <v>175.35791377888563</v>
      </c>
      <c r="AO624" s="6">
        <f t="shared" si="527"/>
        <v>173.549657825992</v>
      </c>
      <c r="AP624" s="6">
        <f t="shared" si="528"/>
        <v>106.3916940745825</v>
      </c>
      <c r="AQ624" s="8">
        <f t="shared" si="529"/>
        <v>73.459839558695236</v>
      </c>
      <c r="AR624" s="109">
        <f t="shared" si="530"/>
        <v>0.99562376108137196</v>
      </c>
      <c r="AS624" s="109">
        <f t="shared" si="531"/>
        <v>-0.3386175466463085</v>
      </c>
      <c r="AT624" s="109">
        <f t="shared" si="532"/>
        <v>108.78347355017586</v>
      </c>
      <c r="AU624" s="10">
        <f t="shared" si="533"/>
        <v>398208.28742638062</v>
      </c>
      <c r="AV624" s="8">
        <f t="shared" si="534"/>
        <v>30.007673515569643</v>
      </c>
      <c r="AW624" s="12"/>
      <c r="AX624" s="110">
        <f t="shared" si="535"/>
        <v>288.8</v>
      </c>
      <c r="AY624" s="111">
        <f t="shared" si="536"/>
        <v>0</v>
      </c>
      <c r="AZ624" s="12"/>
      <c r="BA624" s="14">
        <f t="shared" si="543"/>
        <v>14.4</v>
      </c>
      <c r="BB624" s="112">
        <f t="shared" si="537"/>
        <v>0</v>
      </c>
      <c r="BC624" s="112">
        <f t="shared" si="538"/>
        <v>0</v>
      </c>
      <c r="BD624" s="12"/>
      <c r="BE624" s="111">
        <f t="shared" si="539"/>
        <v>0</v>
      </c>
      <c r="BF624" s="12"/>
    </row>
    <row r="625" spans="1:58">
      <c r="A625">
        <f t="shared" si="492"/>
        <v>10</v>
      </c>
      <c r="B625" s="106">
        <v>0.43194444444444402</v>
      </c>
      <c r="C625" s="6">
        <f t="shared" si="493"/>
        <v>10.366666666666656</v>
      </c>
      <c r="D625" s="7">
        <f t="shared" si="540"/>
        <v>16</v>
      </c>
      <c r="E625" s="7">
        <f t="shared" si="541"/>
        <v>9</v>
      </c>
      <c r="F625" s="7">
        <f t="shared" si="542"/>
        <v>2022</v>
      </c>
      <c r="G625" s="12"/>
      <c r="H625" s="101">
        <f t="shared" si="494"/>
        <v>14.219460644942503</v>
      </c>
      <c r="I625" s="102">
        <f t="shared" si="495"/>
        <v>14.284020522958579</v>
      </c>
      <c r="J625" s="101">
        <f t="shared" si="496"/>
        <v>64.2278750823059</v>
      </c>
      <c r="K625" s="101">
        <f t="shared" si="497"/>
        <v>288.96344650919434</v>
      </c>
      <c r="L625" s="11">
        <f t="shared" si="498"/>
        <v>2459838.9319444443</v>
      </c>
      <c r="M625" s="108">
        <f t="shared" si="499"/>
        <v>0.22707548102516933</v>
      </c>
      <c r="N625" s="11">
        <f t="shared" si="500"/>
        <v>160.58614888740703</v>
      </c>
      <c r="O625" s="5">
        <f t="shared" si="501"/>
        <v>0.17347627788598174</v>
      </c>
      <c r="P625" s="11">
        <f t="shared" si="502"/>
        <v>16937.920527149105</v>
      </c>
      <c r="Q625" s="6">
        <f t="shared" si="503"/>
        <v>2.3583818229617486</v>
      </c>
      <c r="R625" s="13">
        <f t="shared" si="504"/>
        <v>4.3987439957694825</v>
      </c>
      <c r="S625" s="13">
        <f t="shared" si="505"/>
        <v>4.3125927953041936</v>
      </c>
      <c r="T625" s="13">
        <f t="shared" si="506"/>
        <v>0.28974913594239488</v>
      </c>
      <c r="U625" s="13">
        <f t="shared" si="507"/>
        <v>0.37046540682140733</v>
      </c>
      <c r="V625" s="13">
        <f t="shared" si="508"/>
        <v>-8.3354364546659916</v>
      </c>
      <c r="W625" s="8">
        <f t="shared" si="509"/>
        <v>389.16890348661644</v>
      </c>
      <c r="X625" s="13">
        <f t="shared" si="510"/>
        <v>1.1721009563684828</v>
      </c>
      <c r="Y625" s="11">
        <f t="shared" si="511"/>
        <v>67.156437963161508</v>
      </c>
      <c r="Z625" s="13">
        <f t="shared" si="512"/>
        <v>3.4394243737820393E-2</v>
      </c>
      <c r="AA625" s="13">
        <f t="shared" si="513"/>
        <v>0.38798676747265226</v>
      </c>
      <c r="AB625" s="13">
        <f t="shared" si="514"/>
        <v>0.92102321939145482</v>
      </c>
      <c r="AC625" s="13">
        <f t="shared" si="515"/>
        <v>3.4387462946866391E-2</v>
      </c>
      <c r="AD625" s="13">
        <f t="shared" si="516"/>
        <v>0.83136418020444902</v>
      </c>
      <c r="AE625" s="13">
        <f t="shared" si="517"/>
        <v>0.39786915957272506</v>
      </c>
      <c r="AF625" s="13">
        <f t="shared" si="518"/>
        <v>0.91744216812881096</v>
      </c>
      <c r="AG625" s="11">
        <f t="shared" si="519"/>
        <v>23.445036765593361</v>
      </c>
      <c r="AH625" s="13">
        <f t="shared" si="520"/>
        <v>4.3321436546628762</v>
      </c>
      <c r="AI625" s="11">
        <f t="shared" si="521"/>
        <v>95.603994067463887</v>
      </c>
      <c r="AJ625" s="6">
        <f t="shared" si="522"/>
        <v>0.91766416096692061</v>
      </c>
      <c r="AK625" s="13">
        <f t="shared" si="523"/>
        <v>15.103561175709793</v>
      </c>
      <c r="AL625" s="6">
        <f t="shared" si="524"/>
        <v>0.88410053076729056</v>
      </c>
      <c r="AM625" s="6">
        <f t="shared" si="525"/>
        <v>14.219460644942503</v>
      </c>
      <c r="AN625" s="11">
        <f t="shared" si="526"/>
        <v>175.3585982561799</v>
      </c>
      <c r="AO625" s="6">
        <f t="shared" si="527"/>
        <v>173.55033487291485</v>
      </c>
      <c r="AP625" s="6">
        <f t="shared" si="528"/>
        <v>106.38392787072587</v>
      </c>
      <c r="AQ625" s="8">
        <f t="shared" si="529"/>
        <v>73.467599844888468</v>
      </c>
      <c r="AR625" s="109">
        <f t="shared" si="530"/>
        <v>0.99522059509609562</v>
      </c>
      <c r="AS625" s="109">
        <f t="shared" si="531"/>
        <v>-0.34197188027059694</v>
      </c>
      <c r="AT625" s="109">
        <f t="shared" si="532"/>
        <v>108.96344650919436</v>
      </c>
      <c r="AU625" s="10">
        <f t="shared" si="533"/>
        <v>398210.97040141415</v>
      </c>
      <c r="AV625" s="8">
        <f t="shared" si="534"/>
        <v>30.007471346982125</v>
      </c>
      <c r="AW625" s="12"/>
      <c r="AX625" s="110">
        <f t="shared" si="535"/>
        <v>289</v>
      </c>
      <c r="AY625" s="111">
        <f t="shared" si="536"/>
        <v>0</v>
      </c>
      <c r="AZ625" s="12"/>
      <c r="BA625" s="14">
        <f t="shared" si="543"/>
        <v>14.3</v>
      </c>
      <c r="BB625" s="112">
        <f t="shared" si="537"/>
        <v>0</v>
      </c>
      <c r="BC625" s="112">
        <f t="shared" si="538"/>
        <v>0</v>
      </c>
      <c r="BD625" s="12"/>
      <c r="BE625" s="111">
        <f t="shared" si="539"/>
        <v>0</v>
      </c>
      <c r="BF625" s="12"/>
    </row>
    <row r="626" spans="1:58">
      <c r="A626">
        <f t="shared" si="492"/>
        <v>10</v>
      </c>
      <c r="B626" s="106">
        <v>0.43263888888888902</v>
      </c>
      <c r="C626" s="6">
        <f t="shared" si="493"/>
        <v>10.383333333333336</v>
      </c>
      <c r="D626" s="7">
        <f t="shared" si="540"/>
        <v>16</v>
      </c>
      <c r="E626" s="7">
        <f t="shared" si="541"/>
        <v>9</v>
      </c>
      <c r="F626" s="7">
        <f t="shared" si="542"/>
        <v>2022</v>
      </c>
      <c r="G626" s="12"/>
      <c r="H626" s="101">
        <f t="shared" si="494"/>
        <v>14.081115793112074</v>
      </c>
      <c r="I626" s="102">
        <f t="shared" si="495"/>
        <v>14.146296672486018</v>
      </c>
      <c r="J626" s="101">
        <f t="shared" si="496"/>
        <v>64.221382885334151</v>
      </c>
      <c r="K626" s="101">
        <f t="shared" si="497"/>
        <v>289.14342211248584</v>
      </c>
      <c r="L626" s="11">
        <f t="shared" si="498"/>
        <v>2459838.9326388887</v>
      </c>
      <c r="M626" s="108">
        <f t="shared" si="499"/>
        <v>0.22707550003802088</v>
      </c>
      <c r="N626" s="11">
        <f t="shared" si="500"/>
        <v>160.83683334989473</v>
      </c>
      <c r="O626" s="5">
        <f t="shared" si="501"/>
        <v>0.17350169531590609</v>
      </c>
      <c r="P626" s="11">
        <f t="shared" si="502"/>
        <v>16935.367259974289</v>
      </c>
      <c r="Q626" s="6">
        <f t="shared" si="503"/>
        <v>2.3585401751356097</v>
      </c>
      <c r="R626" s="13">
        <f t="shared" si="504"/>
        <v>4.3987559415811583</v>
      </c>
      <c r="S626" s="13">
        <f t="shared" si="505"/>
        <v>4.3127405513438264</v>
      </c>
      <c r="T626" s="13">
        <f t="shared" si="506"/>
        <v>0.28990948018209034</v>
      </c>
      <c r="U626" s="13">
        <f t="shared" si="507"/>
        <v>0.37061389872483586</v>
      </c>
      <c r="V626" s="13">
        <f t="shared" si="508"/>
        <v>-8.3355716225055616</v>
      </c>
      <c r="W626" s="8">
        <f t="shared" si="509"/>
        <v>389.12954554215366</v>
      </c>
      <c r="X626" s="13">
        <f t="shared" si="510"/>
        <v>1.1722482802021508</v>
      </c>
      <c r="Y626" s="11">
        <f t="shared" si="511"/>
        <v>67.164878997052369</v>
      </c>
      <c r="Z626" s="13">
        <f t="shared" si="512"/>
        <v>3.4406480777043981E-2</v>
      </c>
      <c r="AA626" s="13">
        <f t="shared" si="513"/>
        <v>0.38785091125743415</v>
      </c>
      <c r="AB626" s="13">
        <f t="shared" si="514"/>
        <v>0.92107998120453272</v>
      </c>
      <c r="AC626" s="13">
        <f t="shared" si="515"/>
        <v>3.4399692746240045E-2</v>
      </c>
      <c r="AD626" s="13">
        <f t="shared" si="516"/>
        <v>0.8314113951533092</v>
      </c>
      <c r="AE626" s="13">
        <f t="shared" si="517"/>
        <v>0.39790295631724815</v>
      </c>
      <c r="AF626" s="13">
        <f t="shared" si="518"/>
        <v>0.91742751068081352</v>
      </c>
      <c r="AG626" s="11">
        <f t="shared" si="519"/>
        <v>23.447147444999747</v>
      </c>
      <c r="AH626" s="13">
        <f t="shared" si="520"/>
        <v>4.332739356704268</v>
      </c>
      <c r="AI626" s="11">
        <f t="shared" si="521"/>
        <v>95.84574299933071</v>
      </c>
      <c r="AJ626" s="6">
        <f t="shared" si="522"/>
        <v>0.91765810502705314</v>
      </c>
      <c r="AK626" s="13">
        <f t="shared" si="523"/>
        <v>14.965781755068649</v>
      </c>
      <c r="AL626" s="6">
        <f t="shared" si="524"/>
        <v>0.88466596195657521</v>
      </c>
      <c r="AM626" s="6">
        <f t="shared" si="525"/>
        <v>14.081115793112074</v>
      </c>
      <c r="AN626" s="11">
        <f t="shared" si="526"/>
        <v>175.35928273347599</v>
      </c>
      <c r="AO626" s="6">
        <f t="shared" si="527"/>
        <v>173.55101192009241</v>
      </c>
      <c r="AP626" s="6">
        <f t="shared" si="528"/>
        <v>106.37616178212694</v>
      </c>
      <c r="AQ626" s="8">
        <f t="shared" si="529"/>
        <v>73.475360018640743</v>
      </c>
      <c r="AR626" s="109">
        <f t="shared" si="530"/>
        <v>0.99479971186826233</v>
      </c>
      <c r="AS626" s="109">
        <f t="shared" si="531"/>
        <v>-0.34532482835889666</v>
      </c>
      <c r="AT626" s="109">
        <f t="shared" si="532"/>
        <v>109.14342211248584</v>
      </c>
      <c r="AU626" s="10">
        <f t="shared" si="533"/>
        <v>398213.65288912639</v>
      </c>
      <c r="AV626" s="8">
        <f t="shared" si="534"/>
        <v>30.007269217838722</v>
      </c>
      <c r="AW626" s="12"/>
      <c r="AX626" s="110">
        <f t="shared" si="535"/>
        <v>289.10000000000002</v>
      </c>
      <c r="AY626" s="111">
        <f t="shared" si="536"/>
        <v>0</v>
      </c>
      <c r="AZ626" s="12"/>
      <c r="BA626" s="14">
        <f t="shared" si="543"/>
        <v>14.1</v>
      </c>
      <c r="BB626" s="112">
        <f t="shared" si="537"/>
        <v>0</v>
      </c>
      <c r="BC626" s="112">
        <f t="shared" si="538"/>
        <v>0</v>
      </c>
      <c r="BD626" s="12"/>
      <c r="BE626" s="111">
        <f t="shared" si="539"/>
        <v>0</v>
      </c>
      <c r="BF626" s="12"/>
    </row>
    <row r="627" spans="1:58">
      <c r="A627">
        <f t="shared" si="492"/>
        <v>10</v>
      </c>
      <c r="B627" s="106">
        <v>0.43333333333333302</v>
      </c>
      <c r="C627" s="6">
        <f t="shared" si="493"/>
        <v>10.399999999999991</v>
      </c>
      <c r="D627" s="7">
        <f t="shared" si="540"/>
        <v>16</v>
      </c>
      <c r="E627" s="7">
        <f t="shared" si="541"/>
        <v>9</v>
      </c>
      <c r="F627" s="7">
        <f t="shared" si="542"/>
        <v>2022</v>
      </c>
      <c r="G627" s="12"/>
      <c r="H627" s="101">
        <f t="shared" si="494"/>
        <v>13.942929456157874</v>
      </c>
      <c r="I627" s="102">
        <f t="shared" si="495"/>
        <v>14.008741622299093</v>
      </c>
      <c r="J627" s="101">
        <f t="shared" si="496"/>
        <v>64.214890521512061</v>
      </c>
      <c r="K627" s="101">
        <f t="shared" si="497"/>
        <v>289.32340244556673</v>
      </c>
      <c r="L627" s="11">
        <f t="shared" si="498"/>
        <v>2459838.9333333331</v>
      </c>
      <c r="M627" s="108">
        <f t="shared" si="499"/>
        <v>0.22707551905087245</v>
      </c>
      <c r="N627" s="11">
        <f t="shared" si="500"/>
        <v>161.08751781238243</v>
      </c>
      <c r="O627" s="5">
        <f t="shared" si="501"/>
        <v>0.17352711274588728</v>
      </c>
      <c r="P627" s="11">
        <f t="shared" si="502"/>
        <v>16932.813595599837</v>
      </c>
      <c r="Q627" s="6">
        <f t="shared" si="503"/>
        <v>2.3586985273094703</v>
      </c>
      <c r="R627" s="13">
        <f t="shared" si="504"/>
        <v>4.3987678873928795</v>
      </c>
      <c r="S627" s="13">
        <f t="shared" si="505"/>
        <v>4.3128883073838153</v>
      </c>
      <c r="T627" s="13">
        <f t="shared" si="506"/>
        <v>0.29006982442214296</v>
      </c>
      <c r="U627" s="13">
        <f t="shared" si="507"/>
        <v>0.37076238859075761</v>
      </c>
      <c r="V627" s="13">
        <f t="shared" si="508"/>
        <v>-8.3357067903454869</v>
      </c>
      <c r="W627" s="8">
        <f t="shared" si="509"/>
        <v>389.09018249938805</v>
      </c>
      <c r="X627" s="13">
        <f t="shared" si="510"/>
        <v>1.172395602110498</v>
      </c>
      <c r="Y627" s="11">
        <f t="shared" si="511"/>
        <v>67.17331992063049</v>
      </c>
      <c r="Z627" s="13">
        <f t="shared" si="512"/>
        <v>3.4418716903979005E-2</v>
      </c>
      <c r="AA627" s="13">
        <f t="shared" si="513"/>
        <v>0.38771504846607385</v>
      </c>
      <c r="AB627" s="13">
        <f t="shared" si="514"/>
        <v>0.92113672212260056</v>
      </c>
      <c r="AC627" s="13">
        <f t="shared" si="515"/>
        <v>3.4411921628714259E-2</v>
      </c>
      <c r="AD627" s="13">
        <f t="shared" si="516"/>
        <v>0.83145859129562438</v>
      </c>
      <c r="AE627" s="13">
        <f t="shared" si="517"/>
        <v>0.39793674390994077</v>
      </c>
      <c r="AF627" s="13">
        <f t="shared" si="518"/>
        <v>0.91741285572328568</v>
      </c>
      <c r="AG627" s="11">
        <f t="shared" si="519"/>
        <v>23.449257586564567</v>
      </c>
      <c r="AH627" s="13">
        <f t="shared" si="520"/>
        <v>4.33333506948909</v>
      </c>
      <c r="AI627" s="11">
        <f t="shared" si="521"/>
        <v>96.087491770046086</v>
      </c>
      <c r="AJ627" s="6">
        <f t="shared" si="522"/>
        <v>0.91765205032964736</v>
      </c>
      <c r="AK627" s="13">
        <f t="shared" si="523"/>
        <v>14.828155102105756</v>
      </c>
      <c r="AL627" s="6">
        <f t="shared" si="524"/>
        <v>0.88522564594788256</v>
      </c>
      <c r="AM627" s="6">
        <f t="shared" si="525"/>
        <v>13.942929456157874</v>
      </c>
      <c r="AN627" s="11">
        <f t="shared" si="526"/>
        <v>175.35996721077026</v>
      </c>
      <c r="AO627" s="6">
        <f t="shared" si="527"/>
        <v>173.55168896752093</v>
      </c>
      <c r="AP627" s="6">
        <f t="shared" si="528"/>
        <v>106.36839580873138</v>
      </c>
      <c r="AQ627" s="8">
        <f t="shared" si="529"/>
        <v>73.483120080006358</v>
      </c>
      <c r="AR627" s="109">
        <f t="shared" si="530"/>
        <v>0.99436111892612788</v>
      </c>
      <c r="AS627" s="109">
        <f t="shared" si="531"/>
        <v>-0.34867633169715523</v>
      </c>
      <c r="AT627" s="109">
        <f t="shared" si="532"/>
        <v>109.32340244556671</v>
      </c>
      <c r="AU627" s="10">
        <f t="shared" si="533"/>
        <v>398216.3348894373</v>
      </c>
      <c r="AV627" s="8">
        <f t="shared" si="534"/>
        <v>30.007067128143909</v>
      </c>
      <c r="AW627" s="12"/>
      <c r="AX627" s="110">
        <f t="shared" si="535"/>
        <v>289.3</v>
      </c>
      <c r="AY627" s="111">
        <f t="shared" si="536"/>
        <v>0</v>
      </c>
      <c r="AZ627" s="12"/>
      <c r="BA627" s="14">
        <f t="shared" si="543"/>
        <v>14</v>
      </c>
      <c r="BB627" s="112">
        <f t="shared" si="537"/>
        <v>0</v>
      </c>
      <c r="BC627" s="112">
        <f t="shared" si="538"/>
        <v>0</v>
      </c>
      <c r="BD627" s="12"/>
      <c r="BE627" s="111">
        <f t="shared" si="539"/>
        <v>0</v>
      </c>
      <c r="BF627" s="12"/>
    </row>
    <row r="628" spans="1:58">
      <c r="A628">
        <f t="shared" si="492"/>
        <v>10</v>
      </c>
      <c r="B628" s="106">
        <v>0.43402777777777801</v>
      </c>
      <c r="C628" s="6">
        <f t="shared" si="493"/>
        <v>10.416666666666671</v>
      </c>
      <c r="D628" s="7">
        <f t="shared" si="540"/>
        <v>16</v>
      </c>
      <c r="E628" s="7">
        <f t="shared" si="541"/>
        <v>9</v>
      </c>
      <c r="F628" s="7">
        <f t="shared" si="542"/>
        <v>2022</v>
      </c>
      <c r="G628" s="12"/>
      <c r="H628" s="101">
        <f t="shared" si="494"/>
        <v>13.804902920177</v>
      </c>
      <c r="I628" s="102">
        <f t="shared" si="495"/>
        <v>13.871356909909418</v>
      </c>
      <c r="J628" s="101">
        <f t="shared" si="496"/>
        <v>64.208397986628867</v>
      </c>
      <c r="K628" s="101">
        <f t="shared" si="497"/>
        <v>289.50338970377067</v>
      </c>
      <c r="L628" s="11">
        <f t="shared" si="498"/>
        <v>2459838.934027778</v>
      </c>
      <c r="M628" s="108">
        <f t="shared" si="499"/>
        <v>0.22707553806373676</v>
      </c>
      <c r="N628" s="11">
        <f t="shared" si="500"/>
        <v>161.33820244297385</v>
      </c>
      <c r="O628" s="5">
        <f t="shared" si="501"/>
        <v>0.17355253019286465</v>
      </c>
      <c r="P628" s="11">
        <f t="shared" si="502"/>
        <v>16930.259532423035</v>
      </c>
      <c r="Q628" s="6">
        <f t="shared" si="503"/>
        <v>2.3588568795894069</v>
      </c>
      <c r="R628" s="13">
        <f t="shared" si="504"/>
        <v>4.3987798332125907</v>
      </c>
      <c r="S628" s="13">
        <f t="shared" si="505"/>
        <v>4.3130360635230947</v>
      </c>
      <c r="T628" s="13">
        <f t="shared" si="506"/>
        <v>0.29023016876970009</v>
      </c>
      <c r="U628" s="13">
        <f t="shared" si="507"/>
        <v>0.37091087651884613</v>
      </c>
      <c r="V628" s="13">
        <f t="shared" si="508"/>
        <v>-8.3358419582764895</v>
      </c>
      <c r="W628" s="8">
        <f t="shared" si="509"/>
        <v>389.05081433281543</v>
      </c>
      <c r="X628" s="13">
        <f t="shared" si="510"/>
        <v>1.1725429221921868</v>
      </c>
      <c r="Y628" s="11">
        <f t="shared" si="511"/>
        <v>67.181760739548778</v>
      </c>
      <c r="Z628" s="13">
        <f t="shared" si="512"/>
        <v>3.443095212659817E-2</v>
      </c>
      <c r="AA628" s="13">
        <f t="shared" si="513"/>
        <v>0.38757917901092254</v>
      </c>
      <c r="AB628" s="13">
        <f t="shared" si="514"/>
        <v>0.92119344218322619</v>
      </c>
      <c r="AC628" s="13">
        <f t="shared" si="515"/>
        <v>3.442414960225635E-2</v>
      </c>
      <c r="AD628" s="13">
        <f t="shared" si="516"/>
        <v>0.83150576866269388</v>
      </c>
      <c r="AE628" s="13">
        <f t="shared" si="517"/>
        <v>0.39797052237305475</v>
      </c>
      <c r="AF628" s="13">
        <f t="shared" si="518"/>
        <v>0.91739820324770527</v>
      </c>
      <c r="AG628" s="11">
        <f t="shared" si="519"/>
        <v>23.451367191654622</v>
      </c>
      <c r="AH628" s="13">
        <f t="shared" si="520"/>
        <v>4.3339307934133195</v>
      </c>
      <c r="AI628" s="11">
        <f t="shared" si="521"/>
        <v>96.329240541774055</v>
      </c>
      <c r="AJ628" s="6">
        <f t="shared" si="522"/>
        <v>0.91764599687075887</v>
      </c>
      <c r="AK628" s="13">
        <f t="shared" si="523"/>
        <v>14.690682511521093</v>
      </c>
      <c r="AL628" s="6">
        <f t="shared" si="524"/>
        <v>0.88577959134409268</v>
      </c>
      <c r="AM628" s="6">
        <f t="shared" si="525"/>
        <v>13.804902920177</v>
      </c>
      <c r="AN628" s="11">
        <f t="shared" si="526"/>
        <v>175.36065168852656</v>
      </c>
      <c r="AO628" s="6">
        <f t="shared" si="527"/>
        <v>173.55236601565935</v>
      </c>
      <c r="AP628" s="6">
        <f t="shared" si="528"/>
        <v>106.36062994534667</v>
      </c>
      <c r="AQ628" s="8">
        <f t="shared" si="529"/>
        <v>73.490880034173856</v>
      </c>
      <c r="AR628" s="109">
        <f t="shared" si="530"/>
        <v>0.99390482380116529</v>
      </c>
      <c r="AS628" s="109">
        <f t="shared" si="531"/>
        <v>-0.35202633334374317</v>
      </c>
      <c r="AT628" s="109">
        <f t="shared" si="532"/>
        <v>109.50338970377067</v>
      </c>
      <c r="AU628" s="10">
        <f t="shared" si="533"/>
        <v>398219.01640406402</v>
      </c>
      <c r="AV628" s="8">
        <f t="shared" si="534"/>
        <v>30.006865077766779</v>
      </c>
      <c r="AW628" s="12"/>
      <c r="AX628" s="110">
        <f t="shared" si="535"/>
        <v>289.5</v>
      </c>
      <c r="AY628" s="111">
        <f t="shared" si="536"/>
        <v>0</v>
      </c>
      <c r="AZ628" s="12"/>
      <c r="BA628" s="14">
        <f t="shared" si="543"/>
        <v>13.9</v>
      </c>
      <c r="BB628" s="112">
        <f t="shared" si="537"/>
        <v>0</v>
      </c>
      <c r="BC628" s="112">
        <f t="shared" si="538"/>
        <v>0</v>
      </c>
      <c r="BD628" s="12"/>
      <c r="BE628" s="111">
        <f t="shared" si="539"/>
        <v>0</v>
      </c>
      <c r="BF628" s="12"/>
    </row>
    <row r="629" spans="1:58">
      <c r="A629">
        <f t="shared" si="492"/>
        <v>10</v>
      </c>
      <c r="B629" s="106">
        <v>0.43472222222222201</v>
      </c>
      <c r="C629" s="6">
        <f t="shared" si="493"/>
        <v>10.433333333333328</v>
      </c>
      <c r="D629" s="7">
        <f t="shared" si="540"/>
        <v>16</v>
      </c>
      <c r="E629" s="7">
        <f t="shared" si="541"/>
        <v>9</v>
      </c>
      <c r="F629" s="7">
        <f t="shared" si="542"/>
        <v>2022</v>
      </c>
      <c r="G629" s="12"/>
      <c r="H629" s="101">
        <f t="shared" si="494"/>
        <v>13.667037749305745</v>
      </c>
      <c r="I629" s="102">
        <f t="shared" si="495"/>
        <v>13.734144357570278</v>
      </c>
      <c r="J629" s="101">
        <f t="shared" si="496"/>
        <v>64.201905289481601</v>
      </c>
      <c r="K629" s="101">
        <f t="shared" si="497"/>
        <v>289.68338570910498</v>
      </c>
      <c r="L629" s="11">
        <f t="shared" si="498"/>
        <v>2459838.9347222224</v>
      </c>
      <c r="M629" s="108">
        <f t="shared" si="499"/>
        <v>0.2270755570765883</v>
      </c>
      <c r="N629" s="11">
        <f t="shared" si="500"/>
        <v>161.58888690499589</v>
      </c>
      <c r="O629" s="5">
        <f t="shared" si="501"/>
        <v>0.173577947622789</v>
      </c>
      <c r="P629" s="11">
        <f t="shared" si="502"/>
        <v>16927.705073976274</v>
      </c>
      <c r="Q629" s="6">
        <f t="shared" si="503"/>
        <v>2.3590152317629105</v>
      </c>
      <c r="R629" s="13">
        <f t="shared" si="504"/>
        <v>4.3987917790242665</v>
      </c>
      <c r="S629" s="13">
        <f t="shared" si="505"/>
        <v>4.3131838195627266</v>
      </c>
      <c r="T629" s="13">
        <f t="shared" si="506"/>
        <v>0.29039051300975272</v>
      </c>
      <c r="U629" s="13">
        <f t="shared" si="507"/>
        <v>0.3710593623104575</v>
      </c>
      <c r="V629" s="13">
        <f t="shared" si="508"/>
        <v>-8.3359771261157007</v>
      </c>
      <c r="W629" s="8">
        <f t="shared" si="509"/>
        <v>389.01144109666694</v>
      </c>
      <c r="X629" s="13">
        <f t="shared" si="510"/>
        <v>1.1726902402504058</v>
      </c>
      <c r="Y629" s="11">
        <f t="shared" si="511"/>
        <v>67.190201442530793</v>
      </c>
      <c r="Z629" s="13">
        <f t="shared" si="512"/>
        <v>3.4443186428296621E-2</v>
      </c>
      <c r="AA629" s="13">
        <f t="shared" si="513"/>
        <v>0.38744330307684227</v>
      </c>
      <c r="AB629" s="13">
        <f t="shared" si="514"/>
        <v>0.92125014131022354</v>
      </c>
      <c r="AC629" s="13">
        <f t="shared" si="515"/>
        <v>3.4436376650270606E-2</v>
      </c>
      <c r="AD629" s="13">
        <f t="shared" si="516"/>
        <v>0.83155292719121776</v>
      </c>
      <c r="AE629" s="13">
        <f t="shared" si="517"/>
        <v>0.39800429166106188</v>
      </c>
      <c r="AF629" s="13">
        <f t="shared" si="518"/>
        <v>0.9173835532749518</v>
      </c>
      <c r="AG629" s="11">
        <f t="shared" si="519"/>
        <v>23.453476257403587</v>
      </c>
      <c r="AH629" s="13">
        <f t="shared" si="520"/>
        <v>4.3345265276781371</v>
      </c>
      <c r="AI629" s="11">
        <f t="shared" si="521"/>
        <v>96.570988989823832</v>
      </c>
      <c r="AJ629" s="6">
        <f t="shared" si="522"/>
        <v>0.91763994465862808</v>
      </c>
      <c r="AK629" s="13">
        <f t="shared" si="523"/>
        <v>14.553365555176267</v>
      </c>
      <c r="AL629" s="6">
        <f t="shared" si="524"/>
        <v>0.88632780587052173</v>
      </c>
      <c r="AM629" s="6">
        <f t="shared" si="525"/>
        <v>13.667037749305745</v>
      </c>
      <c r="AN629" s="11">
        <f t="shared" si="526"/>
        <v>175.36133616581901</v>
      </c>
      <c r="AO629" s="6">
        <f t="shared" si="527"/>
        <v>173.55304306359173</v>
      </c>
      <c r="AP629" s="6">
        <f t="shared" si="528"/>
        <v>106.35286420233913</v>
      </c>
      <c r="AQ629" s="8">
        <f t="shared" si="529"/>
        <v>73.4986398707848</v>
      </c>
      <c r="AR629" s="109">
        <f t="shared" si="530"/>
        <v>0.99343083526486642</v>
      </c>
      <c r="AS629" s="109">
        <f t="shared" si="531"/>
        <v>-0.35537476963804882</v>
      </c>
      <c r="AT629" s="109">
        <f t="shared" si="532"/>
        <v>109.68338570910501</v>
      </c>
      <c r="AU629" s="10">
        <f t="shared" si="533"/>
        <v>398221.69742932677</v>
      </c>
      <c r="AV629" s="8">
        <f t="shared" si="534"/>
        <v>30.006663066983055</v>
      </c>
      <c r="AW629" s="12"/>
      <c r="AX629" s="110">
        <f t="shared" si="535"/>
        <v>289.7</v>
      </c>
      <c r="AY629" s="111">
        <f t="shared" si="536"/>
        <v>0</v>
      </c>
      <c r="AZ629" s="12"/>
      <c r="BA629" s="14">
        <f t="shared" si="543"/>
        <v>13.7</v>
      </c>
      <c r="BB629" s="112">
        <f t="shared" si="537"/>
        <v>0</v>
      </c>
      <c r="BC629" s="112">
        <f t="shared" si="538"/>
        <v>0</v>
      </c>
      <c r="BD629" s="12"/>
      <c r="BE629" s="111">
        <f t="shared" si="539"/>
        <v>0</v>
      </c>
      <c r="BF629" s="12"/>
    </row>
    <row r="630" spans="1:58">
      <c r="A630">
        <f t="shared" si="492"/>
        <v>10</v>
      </c>
      <c r="B630" s="106">
        <v>0.43541666666666701</v>
      </c>
      <c r="C630" s="6">
        <f t="shared" si="493"/>
        <v>10.450000000000008</v>
      </c>
      <c r="D630" s="7">
        <f t="shared" si="540"/>
        <v>16</v>
      </c>
      <c r="E630" s="7">
        <f t="shared" si="541"/>
        <v>9</v>
      </c>
      <c r="F630" s="7">
        <f t="shared" si="542"/>
        <v>2022</v>
      </c>
      <c r="G630" s="12"/>
      <c r="H630" s="101">
        <f t="shared" si="494"/>
        <v>13.529335229287097</v>
      </c>
      <c r="I630" s="102">
        <f t="shared" si="495"/>
        <v>13.597105518745167</v>
      </c>
      <c r="J630" s="101">
        <f t="shared" si="496"/>
        <v>64.195412425830469</v>
      </c>
      <c r="K630" s="101">
        <f t="shared" si="497"/>
        <v>289.86339263589554</v>
      </c>
      <c r="L630" s="11">
        <f t="shared" si="498"/>
        <v>2459838.9354166668</v>
      </c>
      <c r="M630" s="108">
        <f t="shared" si="499"/>
        <v>0.22707557608943985</v>
      </c>
      <c r="N630" s="11">
        <f t="shared" si="500"/>
        <v>161.83957136748359</v>
      </c>
      <c r="O630" s="5">
        <f t="shared" si="501"/>
        <v>0.17360336505271334</v>
      </c>
      <c r="P630" s="11">
        <f t="shared" si="502"/>
        <v>16925.150218648236</v>
      </c>
      <c r="Q630" s="6">
        <f t="shared" si="503"/>
        <v>2.3591735839367716</v>
      </c>
      <c r="R630" s="13">
        <f t="shared" si="504"/>
        <v>4.3988037248359646</v>
      </c>
      <c r="S630" s="13">
        <f t="shared" si="505"/>
        <v>4.3133315756027164</v>
      </c>
      <c r="T630" s="13">
        <f t="shared" si="506"/>
        <v>0.29055085724944818</v>
      </c>
      <c r="U630" s="13">
        <f t="shared" si="507"/>
        <v>0.37120784606522356</v>
      </c>
      <c r="V630" s="13">
        <f t="shared" si="508"/>
        <v>-8.3361122939559849</v>
      </c>
      <c r="W630" s="8">
        <f t="shared" si="509"/>
        <v>388.97206276477283</v>
      </c>
      <c r="X630" s="13">
        <f t="shared" si="510"/>
        <v>1.1728375563844897</v>
      </c>
      <c r="Y630" s="11">
        <f t="shared" si="511"/>
        <v>67.19864203526798</v>
      </c>
      <c r="Z630" s="13">
        <f t="shared" si="512"/>
        <v>3.4455419817040901E-2</v>
      </c>
      <c r="AA630" s="13">
        <f t="shared" si="513"/>
        <v>0.38730742057557022</v>
      </c>
      <c r="AB630" s="13">
        <f t="shared" si="514"/>
        <v>0.92130681954143523</v>
      </c>
      <c r="AC630" s="13">
        <f t="shared" si="515"/>
        <v>3.4448602780718186E-2</v>
      </c>
      <c r="AD630" s="13">
        <f t="shared" si="516"/>
        <v>0.8316000669127499</v>
      </c>
      <c r="AE630" s="13">
        <f t="shared" si="517"/>
        <v>0.3980380517963179</v>
      </c>
      <c r="AF630" s="13">
        <f t="shared" si="518"/>
        <v>0.91736890579645858</v>
      </c>
      <c r="AG630" s="11">
        <f t="shared" si="519"/>
        <v>23.455584785184737</v>
      </c>
      <c r="AH630" s="13">
        <f t="shared" si="520"/>
        <v>4.3351222726822707</v>
      </c>
      <c r="AI630" s="11">
        <f t="shared" si="521"/>
        <v>96.812737277249525</v>
      </c>
      <c r="AJ630" s="6">
        <f t="shared" si="522"/>
        <v>0.91763389368927739</v>
      </c>
      <c r="AK630" s="13">
        <f t="shared" si="523"/>
        <v>14.416205527894538</v>
      </c>
      <c r="AL630" s="6">
        <f t="shared" si="524"/>
        <v>0.88687029860744038</v>
      </c>
      <c r="AM630" s="6">
        <f t="shared" si="525"/>
        <v>13.529335229287097</v>
      </c>
      <c r="AN630" s="11">
        <f t="shared" si="526"/>
        <v>175.3620206431151</v>
      </c>
      <c r="AO630" s="6">
        <f t="shared" si="527"/>
        <v>173.55372011178059</v>
      </c>
      <c r="AP630" s="6">
        <f t="shared" si="528"/>
        <v>106.34509857448137</v>
      </c>
      <c r="AQ630" s="8">
        <f t="shared" si="529"/>
        <v>73.506399595062589</v>
      </c>
      <c r="AR630" s="109">
        <f t="shared" si="530"/>
        <v>0.99293916148889039</v>
      </c>
      <c r="AS630" s="109">
        <f t="shared" si="531"/>
        <v>-0.35872158370655893</v>
      </c>
      <c r="AT630" s="109">
        <f t="shared" si="532"/>
        <v>109.86339263589554</v>
      </c>
      <c r="AU630" s="10">
        <f t="shared" si="533"/>
        <v>398224.37796695676</v>
      </c>
      <c r="AV630" s="8">
        <f t="shared" si="534"/>
        <v>30.006461095660754</v>
      </c>
      <c r="AW630" s="12"/>
      <c r="AX630" s="110">
        <f t="shared" si="535"/>
        <v>289.89999999999998</v>
      </c>
      <c r="AY630" s="111">
        <f t="shared" si="536"/>
        <v>0</v>
      </c>
      <c r="AZ630" s="12"/>
      <c r="BA630" s="14">
        <f t="shared" si="543"/>
        <v>13.6</v>
      </c>
      <c r="BB630" s="112">
        <f t="shared" si="537"/>
        <v>0</v>
      </c>
      <c r="BC630" s="112">
        <f t="shared" si="538"/>
        <v>0</v>
      </c>
      <c r="BD630" s="12"/>
      <c r="BE630" s="111">
        <f t="shared" si="539"/>
        <v>0</v>
      </c>
      <c r="BF630" s="12"/>
    </row>
    <row r="631" spans="1:58">
      <c r="A631">
        <f t="shared" si="492"/>
        <v>10</v>
      </c>
      <c r="B631" s="106">
        <v>0.43611111111111101</v>
      </c>
      <c r="C631" s="6">
        <f t="shared" si="493"/>
        <v>10.466666666666665</v>
      </c>
      <c r="D631" s="7">
        <f t="shared" si="540"/>
        <v>16</v>
      </c>
      <c r="E631" s="7">
        <f t="shared" si="541"/>
        <v>9</v>
      </c>
      <c r="F631" s="7">
        <f t="shared" si="542"/>
        <v>2022</v>
      </c>
      <c r="G631" s="12"/>
      <c r="H631" s="101">
        <f t="shared" si="494"/>
        <v>13.391796739493746</v>
      </c>
      <c r="I631" s="102">
        <f t="shared" si="495"/>
        <v>13.460242048736875</v>
      </c>
      <c r="J631" s="101">
        <f t="shared" si="496"/>
        <v>64.188919395761872</v>
      </c>
      <c r="K631" s="101">
        <f t="shared" si="497"/>
        <v>290.04341252598635</v>
      </c>
      <c r="L631" s="11">
        <f t="shared" si="498"/>
        <v>2459838.9361111112</v>
      </c>
      <c r="M631" s="108">
        <f t="shared" si="499"/>
        <v>0.22707559510229142</v>
      </c>
      <c r="N631" s="11">
        <f t="shared" si="500"/>
        <v>162.09025582997128</v>
      </c>
      <c r="O631" s="5">
        <f t="shared" si="501"/>
        <v>0.17362878248269453</v>
      </c>
      <c r="P631" s="11">
        <f t="shared" si="502"/>
        <v>16922.594966552038</v>
      </c>
      <c r="Q631" s="6">
        <f t="shared" si="503"/>
        <v>2.3593319361106322</v>
      </c>
      <c r="R631" s="13">
        <f t="shared" si="504"/>
        <v>4.3988156706476627</v>
      </c>
      <c r="S631" s="13">
        <f t="shared" si="505"/>
        <v>4.3134793316427054</v>
      </c>
      <c r="T631" s="13">
        <f t="shared" si="506"/>
        <v>0.29071120148985796</v>
      </c>
      <c r="U631" s="13">
        <f t="shared" si="507"/>
        <v>0.37135632778471273</v>
      </c>
      <c r="V631" s="13">
        <f t="shared" si="508"/>
        <v>-8.3362474617955531</v>
      </c>
      <c r="W631" s="8">
        <f t="shared" si="509"/>
        <v>388.93267933862069</v>
      </c>
      <c r="X631" s="13">
        <f t="shared" si="510"/>
        <v>1.1729848705953445</v>
      </c>
      <c r="Y631" s="11">
        <f t="shared" si="511"/>
        <v>67.207082517812253</v>
      </c>
      <c r="Z631" s="13">
        <f t="shared" si="512"/>
        <v>3.4467652292725075E-2</v>
      </c>
      <c r="AA631" s="13">
        <f t="shared" si="513"/>
        <v>0.38717153150961747</v>
      </c>
      <c r="AB631" s="13">
        <f t="shared" si="514"/>
        <v>0.9213634768767972</v>
      </c>
      <c r="AC631" s="13">
        <f t="shared" si="515"/>
        <v>3.4460827993492545E-2</v>
      </c>
      <c r="AD631" s="13">
        <f t="shared" si="516"/>
        <v>0.83164718782727443</v>
      </c>
      <c r="AE631" s="13">
        <f t="shared" si="517"/>
        <v>0.39807180277869941</v>
      </c>
      <c r="AF631" s="13">
        <f t="shared" si="518"/>
        <v>0.91735426081340909</v>
      </c>
      <c r="AG631" s="11">
        <f t="shared" si="519"/>
        <v>23.457692774967452</v>
      </c>
      <c r="AH631" s="13">
        <f t="shared" si="520"/>
        <v>4.3357180284263572</v>
      </c>
      <c r="AI631" s="11">
        <f t="shared" si="521"/>
        <v>97.054485403575924</v>
      </c>
      <c r="AJ631" s="6">
        <f t="shared" si="522"/>
        <v>0.91762784396283137</v>
      </c>
      <c r="AK631" s="13">
        <f t="shared" si="523"/>
        <v>14.279203817986867</v>
      </c>
      <c r="AL631" s="6">
        <f t="shared" si="524"/>
        <v>0.88740707849312017</v>
      </c>
      <c r="AM631" s="6">
        <f t="shared" si="525"/>
        <v>13.391796739493746</v>
      </c>
      <c r="AN631" s="11">
        <f t="shared" si="526"/>
        <v>175.36270512041119</v>
      </c>
      <c r="AO631" s="6">
        <f t="shared" si="527"/>
        <v>173.55439716022229</v>
      </c>
      <c r="AP631" s="6">
        <f t="shared" si="528"/>
        <v>106.33733306172074</v>
      </c>
      <c r="AQ631" s="8">
        <f t="shared" si="529"/>
        <v>73.514159207059819</v>
      </c>
      <c r="AR631" s="109">
        <f t="shared" si="530"/>
        <v>0.99242981126252006</v>
      </c>
      <c r="AS631" s="109">
        <f t="shared" si="531"/>
        <v>-0.36206671643843702</v>
      </c>
      <c r="AT631" s="109">
        <f t="shared" si="532"/>
        <v>110.04341252598633</v>
      </c>
      <c r="AU631" s="10">
        <f t="shared" si="533"/>
        <v>398227.05801686947</v>
      </c>
      <c r="AV631" s="8">
        <f t="shared" si="534"/>
        <v>30.0062591638047</v>
      </c>
      <c r="AW631" s="12"/>
      <c r="AX631" s="110">
        <f t="shared" si="535"/>
        <v>290</v>
      </c>
      <c r="AY631" s="111">
        <f t="shared" si="536"/>
        <v>0</v>
      </c>
      <c r="AZ631" s="12"/>
      <c r="BA631" s="14">
        <f t="shared" si="543"/>
        <v>13.5</v>
      </c>
      <c r="BB631" s="112">
        <f t="shared" si="537"/>
        <v>0</v>
      </c>
      <c r="BC631" s="112">
        <f t="shared" si="538"/>
        <v>0</v>
      </c>
      <c r="BD631" s="12"/>
      <c r="BE631" s="111">
        <f t="shared" si="539"/>
        <v>0</v>
      </c>
      <c r="BF631" s="12"/>
    </row>
    <row r="632" spans="1:58">
      <c r="A632">
        <f t="shared" si="492"/>
        <v>10</v>
      </c>
      <c r="B632" s="106">
        <v>0.436805555555556</v>
      </c>
      <c r="C632" s="6">
        <f t="shared" si="493"/>
        <v>10.483333333333345</v>
      </c>
      <c r="D632" s="7">
        <f t="shared" si="540"/>
        <v>16</v>
      </c>
      <c r="E632" s="7">
        <f t="shared" si="541"/>
        <v>9</v>
      </c>
      <c r="F632" s="7">
        <f t="shared" si="542"/>
        <v>2022</v>
      </c>
      <c r="G632" s="12"/>
      <c r="H632" s="101">
        <f t="shared" si="494"/>
        <v>13.254423659206511</v>
      </c>
      <c r="I632" s="102">
        <f t="shared" si="495"/>
        <v>13.323555611741684</v>
      </c>
      <c r="J632" s="101">
        <f t="shared" si="496"/>
        <v>64.182426199414763</v>
      </c>
      <c r="K632" s="101">
        <f t="shared" si="497"/>
        <v>290.22344741090387</v>
      </c>
      <c r="L632" s="11">
        <f t="shared" si="498"/>
        <v>2459838.9368055556</v>
      </c>
      <c r="M632" s="108">
        <f t="shared" si="499"/>
        <v>0.22707561411514296</v>
      </c>
      <c r="N632" s="11">
        <f t="shared" si="500"/>
        <v>162.34094029245898</v>
      </c>
      <c r="O632" s="5">
        <f t="shared" si="501"/>
        <v>0.17365419991261888</v>
      </c>
      <c r="P632" s="11">
        <f t="shared" si="502"/>
        <v>16920.039317802424</v>
      </c>
      <c r="Q632" s="6">
        <f t="shared" si="503"/>
        <v>2.3594902882841358</v>
      </c>
      <c r="R632" s="13">
        <f t="shared" si="504"/>
        <v>4.3988276164593616</v>
      </c>
      <c r="S632" s="13">
        <f t="shared" si="505"/>
        <v>4.3136270876823373</v>
      </c>
      <c r="T632" s="13">
        <f t="shared" si="506"/>
        <v>0.29087154572955348</v>
      </c>
      <c r="U632" s="13">
        <f t="shared" si="507"/>
        <v>0.37150480746799297</v>
      </c>
      <c r="V632" s="13">
        <f t="shared" si="508"/>
        <v>-8.3363826296351213</v>
      </c>
      <c r="W632" s="8">
        <f t="shared" si="509"/>
        <v>388.89329081889917</v>
      </c>
      <c r="X632" s="13">
        <f t="shared" si="510"/>
        <v>1.1731321828828123</v>
      </c>
      <c r="Y632" s="11">
        <f t="shared" si="511"/>
        <v>67.215522890154574</v>
      </c>
      <c r="Z632" s="13">
        <f t="shared" si="512"/>
        <v>3.447988385503014E-2</v>
      </c>
      <c r="AA632" s="13">
        <f t="shared" si="513"/>
        <v>0.38703563588247769</v>
      </c>
      <c r="AB632" s="13">
        <f t="shared" si="514"/>
        <v>0.92142011331584039</v>
      </c>
      <c r="AC632" s="13">
        <f t="shared" si="515"/>
        <v>3.4473052288274179E-2</v>
      </c>
      <c r="AD632" s="13">
        <f t="shared" si="516"/>
        <v>0.83169428993448757</v>
      </c>
      <c r="AE632" s="13">
        <f t="shared" si="517"/>
        <v>0.39810554460772674</v>
      </c>
      <c r="AF632" s="13">
        <f t="shared" si="518"/>
        <v>0.91733961832714128</v>
      </c>
      <c r="AG632" s="11">
        <f t="shared" si="519"/>
        <v>23.45980022669886</v>
      </c>
      <c r="AH632" s="13">
        <f t="shared" si="520"/>
        <v>4.3363137949068218</v>
      </c>
      <c r="AI632" s="11">
        <f t="shared" si="521"/>
        <v>97.296233368856662</v>
      </c>
      <c r="AJ632" s="6">
        <f t="shared" si="522"/>
        <v>0.91762179547941325</v>
      </c>
      <c r="AK632" s="13">
        <f t="shared" si="523"/>
        <v>14.142361813907581</v>
      </c>
      <c r="AL632" s="6">
        <f t="shared" si="524"/>
        <v>0.88793815470107007</v>
      </c>
      <c r="AM632" s="6">
        <f t="shared" si="525"/>
        <v>13.254423659206511</v>
      </c>
      <c r="AN632" s="11">
        <f t="shared" si="526"/>
        <v>175.36338959770546</v>
      </c>
      <c r="AO632" s="6">
        <f t="shared" si="527"/>
        <v>173.55507420891502</v>
      </c>
      <c r="AP632" s="6">
        <f t="shared" si="528"/>
        <v>106.32956766406743</v>
      </c>
      <c r="AQ632" s="8">
        <f t="shared" si="529"/>
        <v>73.521918706766286</v>
      </c>
      <c r="AR632" s="109">
        <f t="shared" si="530"/>
        <v>0.99190279368865952</v>
      </c>
      <c r="AS632" s="109">
        <f t="shared" si="531"/>
        <v>-0.36541010875985513</v>
      </c>
      <c r="AT632" s="109">
        <f t="shared" si="532"/>
        <v>110.2234474109039</v>
      </c>
      <c r="AU632" s="10">
        <f t="shared" si="533"/>
        <v>398229.73757898016</v>
      </c>
      <c r="AV632" s="8">
        <f t="shared" si="534"/>
        <v>30.006057271419735</v>
      </c>
      <c r="AW632" s="12"/>
      <c r="AX632" s="110">
        <f t="shared" si="535"/>
        <v>290.2</v>
      </c>
      <c r="AY632" s="111">
        <f t="shared" si="536"/>
        <v>0</v>
      </c>
      <c r="AZ632" s="12"/>
      <c r="BA632" s="14">
        <f t="shared" si="543"/>
        <v>13.3</v>
      </c>
      <c r="BB632" s="112">
        <f t="shared" si="537"/>
        <v>0</v>
      </c>
      <c r="BC632" s="112">
        <f t="shared" si="538"/>
        <v>0</v>
      </c>
      <c r="BD632" s="12"/>
      <c r="BE632" s="111">
        <f t="shared" si="539"/>
        <v>0</v>
      </c>
      <c r="BF632" s="12"/>
    </row>
    <row r="633" spans="1:58">
      <c r="A633">
        <f t="shared" si="492"/>
        <v>10</v>
      </c>
      <c r="B633" s="106">
        <v>0.4375</v>
      </c>
      <c r="C633" s="6">
        <f t="shared" si="493"/>
        <v>10.5</v>
      </c>
      <c r="D633" s="7">
        <f t="shared" si="540"/>
        <v>16</v>
      </c>
      <c r="E633" s="7">
        <f t="shared" si="541"/>
        <v>9</v>
      </c>
      <c r="F633" s="7">
        <f t="shared" si="542"/>
        <v>2022</v>
      </c>
      <c r="G633" s="12"/>
      <c r="H633" s="101">
        <f t="shared" si="494"/>
        <v>13.117217368026186</v>
      </c>
      <c r="I633" s="102">
        <f t="shared" si="495"/>
        <v>13.18704788161911</v>
      </c>
      <c r="J633" s="101">
        <f t="shared" si="496"/>
        <v>64.175932836885366</v>
      </c>
      <c r="K633" s="101">
        <f t="shared" si="497"/>
        <v>290.40349931150405</v>
      </c>
      <c r="L633" s="11">
        <f t="shared" si="498"/>
        <v>2459838.9375</v>
      </c>
      <c r="M633" s="108">
        <f t="shared" si="499"/>
        <v>0.22707563312799453</v>
      </c>
      <c r="N633" s="11">
        <f t="shared" si="500"/>
        <v>162.59162475494668</v>
      </c>
      <c r="O633" s="5">
        <f t="shared" si="501"/>
        <v>0.17367961734254322</v>
      </c>
      <c r="P633" s="11">
        <f t="shared" si="502"/>
        <v>16917.483272496291</v>
      </c>
      <c r="Q633" s="6">
        <f t="shared" si="503"/>
        <v>2.3596486404579968</v>
      </c>
      <c r="R633" s="13">
        <f t="shared" si="504"/>
        <v>4.3988395622710597</v>
      </c>
      <c r="S633" s="13">
        <f t="shared" si="505"/>
        <v>4.3137748437223271</v>
      </c>
      <c r="T633" s="13">
        <f t="shared" si="506"/>
        <v>0.29103188996960611</v>
      </c>
      <c r="U633" s="13">
        <f t="shared" si="507"/>
        <v>0.37165328511655382</v>
      </c>
      <c r="V633" s="13">
        <f t="shared" si="508"/>
        <v>-8.3365177974750484</v>
      </c>
      <c r="W633" s="8">
        <f t="shared" si="509"/>
        <v>388.85389720643514</v>
      </c>
      <c r="X633" s="13">
        <f t="shared" si="510"/>
        <v>1.1732794932477197</v>
      </c>
      <c r="Y633" s="11">
        <f t="shared" si="511"/>
        <v>67.223963152342307</v>
      </c>
      <c r="Z633" s="13">
        <f t="shared" si="512"/>
        <v>3.4492114503840397E-2</v>
      </c>
      <c r="AA633" s="13">
        <f t="shared" si="513"/>
        <v>0.3868997336967348</v>
      </c>
      <c r="AB633" s="13">
        <f t="shared" si="514"/>
        <v>0.92147672885847109</v>
      </c>
      <c r="AC633" s="13">
        <f t="shared" si="515"/>
        <v>3.4485275664946802E-2</v>
      </c>
      <c r="AD633" s="13">
        <f t="shared" si="516"/>
        <v>0.83174137323434993</v>
      </c>
      <c r="AE633" s="13">
        <f t="shared" si="517"/>
        <v>0.39813927728325604</v>
      </c>
      <c r="AF633" s="13">
        <f t="shared" si="518"/>
        <v>0.9173249783388473</v>
      </c>
      <c r="AG633" s="11">
        <f t="shared" si="519"/>
        <v>23.461907140347062</v>
      </c>
      <c r="AH633" s="13">
        <f t="shared" si="520"/>
        <v>4.3369095721239805</v>
      </c>
      <c r="AI633" s="11">
        <f t="shared" si="521"/>
        <v>97.537981173086976</v>
      </c>
      <c r="AJ633" s="6">
        <f t="shared" si="522"/>
        <v>0.91761574823910508</v>
      </c>
      <c r="AK633" s="13">
        <f t="shared" si="523"/>
        <v>14.005680904663954</v>
      </c>
      <c r="AL633" s="6">
        <f t="shared" si="524"/>
        <v>0.88846353663776867</v>
      </c>
      <c r="AM633" s="6">
        <f t="shared" si="525"/>
        <v>13.117217368026186</v>
      </c>
      <c r="AN633" s="11">
        <f t="shared" si="526"/>
        <v>175.36407407500155</v>
      </c>
      <c r="AO633" s="6">
        <f t="shared" si="527"/>
        <v>173.5557512578624</v>
      </c>
      <c r="AP633" s="6">
        <f t="shared" si="528"/>
        <v>106.32180238148059</v>
      </c>
      <c r="AQ633" s="8">
        <f t="shared" si="529"/>
        <v>73.529678094222803</v>
      </c>
      <c r="AR633" s="109">
        <f t="shared" si="530"/>
        <v>0.99135811818482289</v>
      </c>
      <c r="AS633" s="109">
        <f t="shared" si="531"/>
        <v>-0.36875170162752224</v>
      </c>
      <c r="AT633" s="109">
        <f t="shared" si="532"/>
        <v>110.40349931150406</v>
      </c>
      <c r="AU633" s="10">
        <f t="shared" si="533"/>
        <v>398232.41665322258</v>
      </c>
      <c r="AV633" s="8">
        <f t="shared" si="534"/>
        <v>30.005855418509331</v>
      </c>
      <c r="AW633" s="12"/>
      <c r="AX633" s="110">
        <f t="shared" si="535"/>
        <v>290.39999999999998</v>
      </c>
      <c r="AY633" s="111">
        <f t="shared" si="536"/>
        <v>0</v>
      </c>
      <c r="AZ633" s="12"/>
      <c r="BA633" s="14">
        <f t="shared" si="543"/>
        <v>13.2</v>
      </c>
      <c r="BB633" s="112">
        <f t="shared" si="537"/>
        <v>0</v>
      </c>
      <c r="BC633" s="112">
        <f t="shared" si="538"/>
        <v>0</v>
      </c>
      <c r="BD633" s="12"/>
      <c r="BE633" s="111">
        <f t="shared" si="539"/>
        <v>0</v>
      </c>
      <c r="BF633" s="12"/>
    </row>
    <row r="634" spans="1:58">
      <c r="A634">
        <f t="shared" si="492"/>
        <v>10</v>
      </c>
      <c r="B634" s="106">
        <v>0.438194444444444</v>
      </c>
      <c r="C634" s="6">
        <f t="shared" si="493"/>
        <v>10.516666666666655</v>
      </c>
      <c r="D634" s="7">
        <f t="shared" si="540"/>
        <v>16</v>
      </c>
      <c r="E634" s="7">
        <f t="shared" si="541"/>
        <v>9</v>
      </c>
      <c r="F634" s="7">
        <f t="shared" si="542"/>
        <v>2022</v>
      </c>
      <c r="G634" s="12"/>
      <c r="H634" s="101">
        <f t="shared" si="494"/>
        <v>12.98017924611432</v>
      </c>
      <c r="I634" s="102">
        <f t="shared" si="495"/>
        <v>13.050720542508305</v>
      </c>
      <c r="J634" s="101">
        <f t="shared" si="496"/>
        <v>64.169439308275358</v>
      </c>
      <c r="K634" s="101">
        <f t="shared" si="497"/>
        <v>290.5835702377135</v>
      </c>
      <c r="L634" s="11">
        <f t="shared" si="498"/>
        <v>2459838.9381944444</v>
      </c>
      <c r="M634" s="108">
        <f t="shared" si="499"/>
        <v>0.22707565214084607</v>
      </c>
      <c r="N634" s="11">
        <f t="shared" si="500"/>
        <v>162.84230921696872</v>
      </c>
      <c r="O634" s="5">
        <f t="shared" si="501"/>
        <v>0.17370503477246757</v>
      </c>
      <c r="P634" s="11">
        <f t="shared" si="502"/>
        <v>16914.926830754997</v>
      </c>
      <c r="Q634" s="6">
        <f t="shared" si="503"/>
        <v>2.3598069926315004</v>
      </c>
      <c r="R634" s="13">
        <f t="shared" si="504"/>
        <v>4.3988515080827355</v>
      </c>
      <c r="S634" s="13">
        <f t="shared" si="505"/>
        <v>4.3139225997623161</v>
      </c>
      <c r="T634" s="13">
        <f t="shared" si="506"/>
        <v>0.29119223420965873</v>
      </c>
      <c r="U634" s="13">
        <f t="shared" si="507"/>
        <v>0.37180176073057047</v>
      </c>
      <c r="V634" s="13">
        <f t="shared" si="508"/>
        <v>-8.3366529653149737</v>
      </c>
      <c r="W634" s="8">
        <f t="shared" si="509"/>
        <v>388.81449850224976</v>
      </c>
      <c r="X634" s="13">
        <f t="shared" si="510"/>
        <v>1.1734268016906553</v>
      </c>
      <c r="Y634" s="11">
        <f t="shared" si="511"/>
        <v>67.232403304409161</v>
      </c>
      <c r="Z634" s="13">
        <f t="shared" si="512"/>
        <v>3.4504344238931166E-2</v>
      </c>
      <c r="AA634" s="13">
        <f t="shared" si="513"/>
        <v>0.3867638249551934</v>
      </c>
      <c r="AB634" s="13">
        <f t="shared" si="514"/>
        <v>0.92153332350450712</v>
      </c>
      <c r="AC634" s="13">
        <f t="shared" si="515"/>
        <v>3.4497498123285189E-2</v>
      </c>
      <c r="AD634" s="13">
        <f t="shared" si="516"/>
        <v>0.83178843772678379</v>
      </c>
      <c r="AE634" s="13">
        <f t="shared" si="517"/>
        <v>0.39817300080500806</v>
      </c>
      <c r="AF634" s="13">
        <f t="shared" si="518"/>
        <v>0.91731034084977758</v>
      </c>
      <c r="AG634" s="11">
        <f t="shared" si="519"/>
        <v>23.464013515871706</v>
      </c>
      <c r="AH634" s="13">
        <f t="shared" si="520"/>
        <v>4.33750536007725</v>
      </c>
      <c r="AI634" s="11">
        <f t="shared" si="521"/>
        <v>97.77972881580996</v>
      </c>
      <c r="AJ634" s="6">
        <f t="shared" si="522"/>
        <v>0.91760970224204053</v>
      </c>
      <c r="AK634" s="13">
        <f t="shared" si="523"/>
        <v>13.869162480055575</v>
      </c>
      <c r="AL634" s="6">
        <f t="shared" si="524"/>
        <v>0.88898323394125556</v>
      </c>
      <c r="AM634" s="6">
        <f t="shared" si="525"/>
        <v>12.98017924611432</v>
      </c>
      <c r="AN634" s="11">
        <f t="shared" si="526"/>
        <v>175.36475855229583</v>
      </c>
      <c r="AO634" s="6">
        <f t="shared" si="527"/>
        <v>173.55642830706083</v>
      </c>
      <c r="AP634" s="6">
        <f t="shared" si="528"/>
        <v>106.31403721392593</v>
      </c>
      <c r="AQ634" s="8">
        <f t="shared" si="529"/>
        <v>73.537437369463632</v>
      </c>
      <c r="AR634" s="109">
        <f t="shared" si="530"/>
        <v>0.99079579448391608</v>
      </c>
      <c r="AS634" s="109">
        <f t="shared" si="531"/>
        <v>-0.37209143602397143</v>
      </c>
      <c r="AT634" s="109">
        <f t="shared" si="532"/>
        <v>110.58357023771352</v>
      </c>
      <c r="AU634" s="10">
        <f t="shared" si="533"/>
        <v>398235.09523950744</v>
      </c>
      <c r="AV634" s="8">
        <f t="shared" si="534"/>
        <v>30.00565360507866</v>
      </c>
      <c r="AW634" s="12"/>
      <c r="AX634" s="110">
        <f t="shared" si="535"/>
        <v>290.60000000000002</v>
      </c>
      <c r="AY634" s="111">
        <f t="shared" si="536"/>
        <v>0</v>
      </c>
      <c r="AZ634" s="12"/>
      <c r="BA634" s="14">
        <f t="shared" si="543"/>
        <v>13.1</v>
      </c>
      <c r="BB634" s="112">
        <f t="shared" si="537"/>
        <v>0</v>
      </c>
      <c r="BC634" s="112">
        <f t="shared" si="538"/>
        <v>0</v>
      </c>
      <c r="BD634" s="12"/>
      <c r="BE634" s="111">
        <f t="shared" si="539"/>
        <v>0</v>
      </c>
      <c r="BF634" s="12"/>
    </row>
    <row r="635" spans="1:58">
      <c r="A635">
        <f t="shared" si="492"/>
        <v>10</v>
      </c>
      <c r="B635" s="106">
        <v>0.43888888888888899</v>
      </c>
      <c r="C635" s="6">
        <f t="shared" si="493"/>
        <v>10.533333333333335</v>
      </c>
      <c r="D635" s="7">
        <f t="shared" si="540"/>
        <v>16</v>
      </c>
      <c r="E635" s="7">
        <f t="shared" si="541"/>
        <v>9</v>
      </c>
      <c r="F635" s="7">
        <f t="shared" si="542"/>
        <v>2022</v>
      </c>
      <c r="G635" s="12"/>
      <c r="H635" s="101">
        <f t="shared" si="494"/>
        <v>12.84331067318595</v>
      </c>
      <c r="I635" s="102">
        <f t="shared" si="495"/>
        <v>12.914575288220922</v>
      </c>
      <c r="J635" s="101">
        <f t="shared" si="496"/>
        <v>64.162945613683291</v>
      </c>
      <c r="K635" s="101">
        <f t="shared" si="497"/>
        <v>290.76366218994593</v>
      </c>
      <c r="L635" s="11">
        <f t="shared" si="498"/>
        <v>2459838.9388888888</v>
      </c>
      <c r="M635" s="108">
        <f t="shared" si="499"/>
        <v>0.22707567115369764</v>
      </c>
      <c r="N635" s="11">
        <f t="shared" si="500"/>
        <v>163.09299367945641</v>
      </c>
      <c r="O635" s="5">
        <f t="shared" si="501"/>
        <v>0.17373045220244876</v>
      </c>
      <c r="P635" s="11">
        <f t="shared" si="502"/>
        <v>16912.369992665088</v>
      </c>
      <c r="Q635" s="6">
        <f t="shared" si="503"/>
        <v>2.3599653448057181</v>
      </c>
      <c r="R635" s="13">
        <f t="shared" si="504"/>
        <v>4.3988634538944558</v>
      </c>
      <c r="S635" s="13">
        <f t="shared" si="505"/>
        <v>4.314070355802305</v>
      </c>
      <c r="T635" s="13">
        <f t="shared" si="506"/>
        <v>0.29135257844971135</v>
      </c>
      <c r="U635" s="13">
        <f t="shared" si="507"/>
        <v>0.37195023431040736</v>
      </c>
      <c r="V635" s="13">
        <f t="shared" si="508"/>
        <v>-8.336788133154899</v>
      </c>
      <c r="W635" s="8">
        <f t="shared" si="509"/>
        <v>388.77509470729859</v>
      </c>
      <c r="X635" s="13">
        <f t="shared" si="510"/>
        <v>1.1735741082123956</v>
      </c>
      <c r="Y635" s="11">
        <f t="shared" si="511"/>
        <v>67.240843346399629</v>
      </c>
      <c r="Z635" s="13">
        <f t="shared" si="512"/>
        <v>3.45165730600933E-2</v>
      </c>
      <c r="AA635" s="13">
        <f t="shared" si="513"/>
        <v>0.3866279096604841</v>
      </c>
      <c r="AB635" s="13">
        <f t="shared" si="514"/>
        <v>0.92158989725383822</v>
      </c>
      <c r="AC635" s="13">
        <f t="shared" si="515"/>
        <v>3.4509719663079641E-2</v>
      </c>
      <c r="AD635" s="13">
        <f t="shared" si="516"/>
        <v>0.83183548341177138</v>
      </c>
      <c r="AE635" s="13">
        <f t="shared" si="517"/>
        <v>0.39820671517274664</v>
      </c>
      <c r="AF635" s="13">
        <f t="shared" si="518"/>
        <v>0.91729570586116405</v>
      </c>
      <c r="AG635" s="11">
        <f t="shared" si="519"/>
        <v>23.466119353235115</v>
      </c>
      <c r="AH635" s="13">
        <f t="shared" si="520"/>
        <v>4.338101158766805</v>
      </c>
      <c r="AI635" s="11">
        <f t="shared" si="521"/>
        <v>98.021476297954337</v>
      </c>
      <c r="AJ635" s="6">
        <f t="shared" si="522"/>
        <v>0.91760365748829764</v>
      </c>
      <c r="AK635" s="13">
        <f t="shared" si="523"/>
        <v>13.732807929670241</v>
      </c>
      <c r="AL635" s="6">
        <f t="shared" si="524"/>
        <v>0.88949725648429023</v>
      </c>
      <c r="AM635" s="6">
        <f t="shared" si="525"/>
        <v>12.84331067318595</v>
      </c>
      <c r="AN635" s="11">
        <f t="shared" si="526"/>
        <v>175.36544302959192</v>
      </c>
      <c r="AO635" s="6">
        <f t="shared" si="527"/>
        <v>173.55710535651386</v>
      </c>
      <c r="AP635" s="6">
        <f t="shared" si="528"/>
        <v>106.30627216136533</v>
      </c>
      <c r="AQ635" s="8">
        <f t="shared" si="529"/>
        <v>73.54519653252683</v>
      </c>
      <c r="AR635" s="109">
        <f t="shared" si="530"/>
        <v>0.99021583262975132</v>
      </c>
      <c r="AS635" s="109">
        <f t="shared" si="531"/>
        <v>-0.3754292529839327</v>
      </c>
      <c r="AT635" s="109">
        <f t="shared" si="532"/>
        <v>110.76366218994592</v>
      </c>
      <c r="AU635" s="10">
        <f t="shared" si="533"/>
        <v>398237.77333777008</v>
      </c>
      <c r="AV635" s="8">
        <f t="shared" si="534"/>
        <v>30.005451831131062</v>
      </c>
      <c r="AW635" s="12"/>
      <c r="AX635" s="110">
        <f t="shared" si="535"/>
        <v>290.8</v>
      </c>
      <c r="AY635" s="111">
        <f t="shared" si="536"/>
        <v>0</v>
      </c>
      <c r="AZ635" s="12"/>
      <c r="BA635" s="14">
        <f t="shared" si="543"/>
        <v>12.9</v>
      </c>
      <c r="BB635" s="112">
        <f t="shared" si="537"/>
        <v>0</v>
      </c>
      <c r="BC635" s="112">
        <f t="shared" si="538"/>
        <v>0</v>
      </c>
      <c r="BD635" s="12"/>
      <c r="BE635" s="111">
        <f t="shared" si="539"/>
        <v>0</v>
      </c>
      <c r="BF635" s="12"/>
    </row>
    <row r="636" spans="1:58">
      <c r="A636">
        <f t="shared" si="492"/>
        <v>10</v>
      </c>
      <c r="B636" s="106">
        <v>0.43958333333333299</v>
      </c>
      <c r="C636" s="6">
        <f t="shared" si="493"/>
        <v>10.549999999999992</v>
      </c>
      <c r="D636" s="7">
        <f t="shared" si="540"/>
        <v>16</v>
      </c>
      <c r="E636" s="7">
        <f t="shared" si="541"/>
        <v>9</v>
      </c>
      <c r="F636" s="7">
        <f t="shared" si="542"/>
        <v>2022</v>
      </c>
      <c r="G636" s="12"/>
      <c r="H636" s="101">
        <f t="shared" si="494"/>
        <v>12.706613030106434</v>
      </c>
      <c r="I636" s="102">
        <f t="shared" si="495"/>
        <v>12.778613824243493</v>
      </c>
      <c r="J636" s="101">
        <f t="shared" si="496"/>
        <v>64.15645175324174</v>
      </c>
      <c r="K636" s="101">
        <f t="shared" si="497"/>
        <v>290.94377715712596</v>
      </c>
      <c r="L636" s="11">
        <f t="shared" si="498"/>
        <v>2459838.9395833332</v>
      </c>
      <c r="M636" s="108">
        <f t="shared" si="499"/>
        <v>0.22707569016654919</v>
      </c>
      <c r="N636" s="11">
        <f t="shared" si="500"/>
        <v>163.34367814194411</v>
      </c>
      <c r="O636" s="5">
        <f t="shared" si="501"/>
        <v>0.17375586963237311</v>
      </c>
      <c r="P636" s="11">
        <f t="shared" si="502"/>
        <v>16909.812758362281</v>
      </c>
      <c r="Q636" s="6">
        <f t="shared" si="503"/>
        <v>2.3601236969792216</v>
      </c>
      <c r="R636" s="13">
        <f t="shared" si="504"/>
        <v>4.3988753997061316</v>
      </c>
      <c r="S636" s="13">
        <f t="shared" si="505"/>
        <v>4.3142181118419378</v>
      </c>
      <c r="T636" s="13">
        <f t="shared" si="506"/>
        <v>0.29151292268976398</v>
      </c>
      <c r="U636" s="13">
        <f t="shared" si="507"/>
        <v>0.37209870585666749</v>
      </c>
      <c r="V636" s="13">
        <f t="shared" si="508"/>
        <v>-8.3369233009941119</v>
      </c>
      <c r="W636" s="8">
        <f t="shared" si="509"/>
        <v>388.73568582269451</v>
      </c>
      <c r="X636" s="13">
        <f t="shared" si="510"/>
        <v>1.1737214128128843</v>
      </c>
      <c r="Y636" s="11">
        <f t="shared" si="511"/>
        <v>67.2492832783105</v>
      </c>
      <c r="Z636" s="13">
        <f t="shared" si="512"/>
        <v>3.4528800967138402E-2</v>
      </c>
      <c r="AA636" s="13">
        <f t="shared" si="513"/>
        <v>0.3864919878160048</v>
      </c>
      <c r="AB636" s="13">
        <f t="shared" si="514"/>
        <v>0.92164645010603241</v>
      </c>
      <c r="AC636" s="13">
        <f t="shared" si="515"/>
        <v>3.4521940284141205E-2</v>
      </c>
      <c r="AD636" s="13">
        <f t="shared" si="516"/>
        <v>0.83188251028899163</v>
      </c>
      <c r="AE636" s="13">
        <f t="shared" si="517"/>
        <v>0.39824042038612661</v>
      </c>
      <c r="AF636" s="13">
        <f t="shared" si="518"/>
        <v>0.91728107337428544</v>
      </c>
      <c r="AG636" s="11">
        <f t="shared" si="519"/>
        <v>23.468224652392834</v>
      </c>
      <c r="AH636" s="13">
        <f t="shared" si="520"/>
        <v>4.3386969681893861</v>
      </c>
      <c r="AI636" s="11">
        <f t="shared" si="521"/>
        <v>98.263223619103314</v>
      </c>
      <c r="AJ636" s="6">
        <f t="shared" si="522"/>
        <v>0.9175976139780313</v>
      </c>
      <c r="AK636" s="13">
        <f t="shared" si="523"/>
        <v>13.596618644474191</v>
      </c>
      <c r="AL636" s="6">
        <f t="shared" si="524"/>
        <v>0.89000561436775727</v>
      </c>
      <c r="AM636" s="6">
        <f t="shared" si="525"/>
        <v>12.706613030106434</v>
      </c>
      <c r="AN636" s="11">
        <f t="shared" si="526"/>
        <v>175.36612750688619</v>
      </c>
      <c r="AO636" s="6">
        <f t="shared" si="527"/>
        <v>173.55778240621797</v>
      </c>
      <c r="AP636" s="6">
        <f t="shared" si="528"/>
        <v>106.29850722380149</v>
      </c>
      <c r="AQ636" s="8">
        <f t="shared" si="529"/>
        <v>73.552955583409698</v>
      </c>
      <c r="AR636" s="109">
        <f t="shared" si="530"/>
        <v>0.98961824298321233</v>
      </c>
      <c r="AS636" s="109">
        <f t="shared" si="531"/>
        <v>-0.37876509355783283</v>
      </c>
      <c r="AT636" s="109">
        <f t="shared" si="532"/>
        <v>110.94377715712596</v>
      </c>
      <c r="AU636" s="10">
        <f t="shared" si="533"/>
        <v>398240.45094791224</v>
      </c>
      <c r="AV636" s="8">
        <f t="shared" si="534"/>
        <v>30.005250096672398</v>
      </c>
      <c r="AW636" s="12"/>
      <c r="AX636" s="110">
        <f t="shared" si="535"/>
        <v>290.89999999999998</v>
      </c>
      <c r="AY636" s="111">
        <f t="shared" si="536"/>
        <v>0</v>
      </c>
      <c r="AZ636" s="12"/>
      <c r="BA636" s="14">
        <f t="shared" si="543"/>
        <v>12.8</v>
      </c>
      <c r="BB636" s="112">
        <f t="shared" si="537"/>
        <v>0</v>
      </c>
      <c r="BC636" s="112">
        <f t="shared" si="538"/>
        <v>0</v>
      </c>
      <c r="BD636" s="12"/>
      <c r="BE636" s="111">
        <f t="shared" si="539"/>
        <v>0</v>
      </c>
      <c r="BF636" s="12"/>
    </row>
    <row r="637" spans="1:58">
      <c r="A637">
        <f t="shared" si="492"/>
        <v>10</v>
      </c>
      <c r="B637" s="106">
        <v>0.44027777777777799</v>
      </c>
      <c r="C637" s="6">
        <f t="shared" si="493"/>
        <v>10.566666666666672</v>
      </c>
      <c r="D637" s="7">
        <f t="shared" si="540"/>
        <v>16</v>
      </c>
      <c r="E637" s="7">
        <f t="shared" si="541"/>
        <v>9</v>
      </c>
      <c r="F637" s="7">
        <f t="shared" si="542"/>
        <v>2022</v>
      </c>
      <c r="G637" s="12"/>
      <c r="H637" s="101">
        <f t="shared" si="494"/>
        <v>12.570087697945137</v>
      </c>
      <c r="I637" s="102">
        <f t="shared" si="495"/>
        <v>12.642837867229805</v>
      </c>
      <c r="J637" s="101">
        <f t="shared" si="496"/>
        <v>64.149957727032799</v>
      </c>
      <c r="K637" s="101">
        <f t="shared" si="497"/>
        <v>291.12391711803178</v>
      </c>
      <c r="L637" s="11">
        <f t="shared" si="498"/>
        <v>2459838.9402777776</v>
      </c>
      <c r="M637" s="108">
        <f t="shared" si="499"/>
        <v>0.22707570917940076</v>
      </c>
      <c r="N637" s="11">
        <f t="shared" si="500"/>
        <v>163.59436260443181</v>
      </c>
      <c r="O637" s="5">
        <f t="shared" si="501"/>
        <v>0.17378128706235429</v>
      </c>
      <c r="P637" s="11">
        <f t="shared" si="502"/>
        <v>16907.255127936885</v>
      </c>
      <c r="Q637" s="6">
        <f t="shared" si="503"/>
        <v>2.3602820491530827</v>
      </c>
      <c r="R637" s="13">
        <f t="shared" si="504"/>
        <v>4.3988873455178519</v>
      </c>
      <c r="S637" s="13">
        <f t="shared" si="505"/>
        <v>4.3143658678819268</v>
      </c>
      <c r="T637" s="13">
        <f t="shared" si="506"/>
        <v>0.29167326692981665</v>
      </c>
      <c r="U637" s="13">
        <f t="shared" si="507"/>
        <v>0.37224717536973373</v>
      </c>
      <c r="V637" s="13">
        <f t="shared" si="508"/>
        <v>-8.3370584688340372</v>
      </c>
      <c r="W637" s="8">
        <f t="shared" si="509"/>
        <v>388.69627184893443</v>
      </c>
      <c r="X637" s="13">
        <f t="shared" si="510"/>
        <v>1.1738687154932739</v>
      </c>
      <c r="Y637" s="11">
        <f t="shared" si="511"/>
        <v>67.257723100207784</v>
      </c>
      <c r="Z637" s="13">
        <f t="shared" si="512"/>
        <v>3.454102795985671E-2</v>
      </c>
      <c r="AA637" s="13">
        <f t="shared" si="513"/>
        <v>0.38635605942403961</v>
      </c>
      <c r="AB637" s="13">
        <f t="shared" si="514"/>
        <v>0.92170298206112544</v>
      </c>
      <c r="AC637" s="13">
        <f t="shared" si="515"/>
        <v>3.4534159986259576E-2</v>
      </c>
      <c r="AD637" s="13">
        <f t="shared" si="516"/>
        <v>0.83192951835856088</v>
      </c>
      <c r="AE637" s="13">
        <f t="shared" si="517"/>
        <v>0.39827411644496913</v>
      </c>
      <c r="AF637" s="13">
        <f t="shared" si="518"/>
        <v>0.91726644339034835</v>
      </c>
      <c r="AG637" s="11">
        <f t="shared" si="519"/>
        <v>23.470329413310761</v>
      </c>
      <c r="AH637" s="13">
        <f t="shared" si="520"/>
        <v>4.3392927883467074</v>
      </c>
      <c r="AI637" s="11">
        <f t="shared" si="521"/>
        <v>98.504970779231201</v>
      </c>
      <c r="AJ637" s="6">
        <f t="shared" si="522"/>
        <v>0.91759157171131256</v>
      </c>
      <c r="AK637" s="13">
        <f t="shared" si="523"/>
        <v>13.460596015868694</v>
      </c>
      <c r="AL637" s="6">
        <f t="shared" si="524"/>
        <v>0.89050831792355722</v>
      </c>
      <c r="AM637" s="6">
        <f t="shared" si="525"/>
        <v>12.570087697945137</v>
      </c>
      <c r="AN637" s="11">
        <f t="shared" si="526"/>
        <v>175.3668119841841</v>
      </c>
      <c r="AO637" s="6">
        <f t="shared" si="527"/>
        <v>173.55845945617853</v>
      </c>
      <c r="AP637" s="6">
        <f t="shared" si="528"/>
        <v>106.29074240117666</v>
      </c>
      <c r="AQ637" s="8">
        <f t="shared" si="529"/>
        <v>73.560714522169931</v>
      </c>
      <c r="AR637" s="109">
        <f t="shared" si="530"/>
        <v>0.98900303621807628</v>
      </c>
      <c r="AS637" s="109">
        <f t="shared" si="531"/>
        <v>-0.38209889883686649</v>
      </c>
      <c r="AT637" s="109">
        <f t="shared" si="532"/>
        <v>111.12391711803178</v>
      </c>
      <c r="AU637" s="10">
        <f t="shared" si="533"/>
        <v>398243.12806987221</v>
      </c>
      <c r="AV637" s="8">
        <f t="shared" si="534"/>
        <v>30.005048401705782</v>
      </c>
      <c r="AW637" s="12"/>
      <c r="AX637" s="110">
        <f t="shared" si="535"/>
        <v>291.10000000000002</v>
      </c>
      <c r="AY637" s="111">
        <f t="shared" si="536"/>
        <v>0</v>
      </c>
      <c r="AZ637" s="12"/>
      <c r="BA637" s="14">
        <f t="shared" si="543"/>
        <v>12.6</v>
      </c>
      <c r="BB637" s="112">
        <f t="shared" si="537"/>
        <v>0</v>
      </c>
      <c r="BC637" s="112">
        <f t="shared" si="538"/>
        <v>0</v>
      </c>
      <c r="BD637" s="12"/>
      <c r="BE637" s="111">
        <f t="shared" si="539"/>
        <v>0</v>
      </c>
      <c r="BF637" s="12"/>
    </row>
    <row r="638" spans="1:58">
      <c r="A638">
        <f t="shared" si="492"/>
        <v>10</v>
      </c>
      <c r="B638" s="106">
        <v>0.44097222222222199</v>
      </c>
      <c r="C638" s="6">
        <f t="shared" si="493"/>
        <v>10.583333333333329</v>
      </c>
      <c r="D638" s="7">
        <f t="shared" si="540"/>
        <v>16</v>
      </c>
      <c r="E638" s="7">
        <f t="shared" si="541"/>
        <v>9</v>
      </c>
      <c r="F638" s="7">
        <f t="shared" si="542"/>
        <v>2022</v>
      </c>
      <c r="G638" s="12"/>
      <c r="H638" s="101">
        <f t="shared" si="494"/>
        <v>12.433736058172963</v>
      </c>
      <c r="I638" s="102">
        <f t="shared" si="495"/>
        <v>12.507249145652363</v>
      </c>
      <c r="J638" s="101">
        <f t="shared" si="496"/>
        <v>64.143463535187792</v>
      </c>
      <c r="K638" s="101">
        <f t="shared" si="497"/>
        <v>291.30408404109556</v>
      </c>
      <c r="L638" s="11">
        <f t="shared" si="498"/>
        <v>2459838.940972222</v>
      </c>
      <c r="M638" s="108">
        <f t="shared" si="499"/>
        <v>0.2270757281922523</v>
      </c>
      <c r="N638" s="11">
        <f t="shared" si="500"/>
        <v>163.84504706691951</v>
      </c>
      <c r="O638" s="5">
        <f t="shared" si="501"/>
        <v>0.17380670449227864</v>
      </c>
      <c r="P638" s="11">
        <f t="shared" si="502"/>
        <v>16904.69710151029</v>
      </c>
      <c r="Q638" s="6">
        <f t="shared" si="503"/>
        <v>2.3604404013265863</v>
      </c>
      <c r="R638" s="13">
        <f t="shared" si="504"/>
        <v>4.3988992913295277</v>
      </c>
      <c r="S638" s="13">
        <f t="shared" si="505"/>
        <v>4.3145136239219157</v>
      </c>
      <c r="T638" s="13">
        <f t="shared" si="506"/>
        <v>0.29183361116951212</v>
      </c>
      <c r="U638" s="13">
        <f t="shared" si="507"/>
        <v>0.37239564284978122</v>
      </c>
      <c r="V638" s="13">
        <f t="shared" si="508"/>
        <v>-8.3371936366743196</v>
      </c>
      <c r="W638" s="8">
        <f t="shared" si="509"/>
        <v>388.65685278703717</v>
      </c>
      <c r="X638" s="13">
        <f t="shared" si="510"/>
        <v>1.1740160162534383</v>
      </c>
      <c r="Y638" s="11">
        <f t="shared" si="511"/>
        <v>67.266162812084275</v>
      </c>
      <c r="Z638" s="13">
        <f t="shared" si="512"/>
        <v>3.4553254038023638E-2</v>
      </c>
      <c r="AA638" s="13">
        <f t="shared" si="513"/>
        <v>0.3862201244880506</v>
      </c>
      <c r="AB638" s="13">
        <f t="shared" si="514"/>
        <v>0.92175949311866001</v>
      </c>
      <c r="AC638" s="13">
        <f t="shared" si="515"/>
        <v>3.4546378769209629E-2</v>
      </c>
      <c r="AD638" s="13">
        <f t="shared" si="516"/>
        <v>0.83197650762014907</v>
      </c>
      <c r="AE638" s="13">
        <f t="shared" si="517"/>
        <v>0.39830780334888582</v>
      </c>
      <c r="AF638" s="13">
        <f t="shared" si="518"/>
        <v>0.91725181591065019</v>
      </c>
      <c r="AG638" s="11">
        <f t="shared" si="519"/>
        <v>23.47243363594173</v>
      </c>
      <c r="AH638" s="13">
        <f t="shared" si="520"/>
        <v>4.3398886192352437</v>
      </c>
      <c r="AI638" s="11">
        <f t="shared" si="521"/>
        <v>98.746717778390845</v>
      </c>
      <c r="AJ638" s="6">
        <f t="shared" si="522"/>
        <v>0.91758553068827542</v>
      </c>
      <c r="AK638" s="13">
        <f t="shared" si="523"/>
        <v>13.324741435886338</v>
      </c>
      <c r="AL638" s="6">
        <f t="shared" si="524"/>
        <v>0.89100537771337496</v>
      </c>
      <c r="AM638" s="6">
        <f t="shared" si="525"/>
        <v>12.433736058172963</v>
      </c>
      <c r="AN638" s="11">
        <f t="shared" si="526"/>
        <v>175.36749646147655</v>
      </c>
      <c r="AO638" s="6">
        <f t="shared" si="527"/>
        <v>173.55913650638652</v>
      </c>
      <c r="AP638" s="6">
        <f t="shared" si="528"/>
        <v>106.282977693492</v>
      </c>
      <c r="AQ638" s="8">
        <f t="shared" si="529"/>
        <v>73.56847334880635</v>
      </c>
      <c r="AR638" s="109">
        <f t="shared" si="530"/>
        <v>0.98837022332150948</v>
      </c>
      <c r="AS638" s="109">
        <f t="shared" si="531"/>
        <v>-0.38543060994945988</v>
      </c>
      <c r="AT638" s="109">
        <f t="shared" si="532"/>
        <v>111.30408404109556</v>
      </c>
      <c r="AU638" s="10">
        <f t="shared" si="533"/>
        <v>398245.80470356083</v>
      </c>
      <c r="AV638" s="8">
        <f t="shared" si="534"/>
        <v>30.004846746236399</v>
      </c>
      <c r="AW638" s="12"/>
      <c r="AX638" s="110">
        <f t="shared" si="535"/>
        <v>291.3</v>
      </c>
      <c r="AY638" s="111">
        <f t="shared" si="536"/>
        <v>0</v>
      </c>
      <c r="AZ638" s="12"/>
      <c r="BA638" s="14">
        <f t="shared" si="543"/>
        <v>12.5</v>
      </c>
      <c r="BB638" s="112">
        <f t="shared" si="537"/>
        <v>0</v>
      </c>
      <c r="BC638" s="112">
        <f t="shared" si="538"/>
        <v>0</v>
      </c>
      <c r="BD638" s="12"/>
      <c r="BE638" s="111">
        <f t="shared" si="539"/>
        <v>0</v>
      </c>
      <c r="BF638" s="12"/>
    </row>
    <row r="639" spans="1:58">
      <c r="A639">
        <f t="shared" si="492"/>
        <v>10</v>
      </c>
      <c r="B639" s="106">
        <v>0.44166666666666698</v>
      </c>
      <c r="C639" s="6">
        <f t="shared" si="493"/>
        <v>10.600000000000009</v>
      </c>
      <c r="D639" s="7">
        <f t="shared" si="540"/>
        <v>16</v>
      </c>
      <c r="E639" s="7">
        <f t="shared" si="541"/>
        <v>9</v>
      </c>
      <c r="F639" s="7">
        <f t="shared" si="542"/>
        <v>2022</v>
      </c>
      <c r="G639" s="12"/>
      <c r="H639" s="101">
        <f t="shared" si="494"/>
        <v>12.297559401806346</v>
      </c>
      <c r="I639" s="102">
        <f t="shared" si="495"/>
        <v>12.371849309947009</v>
      </c>
      <c r="J639" s="101">
        <f t="shared" si="496"/>
        <v>64.136969173451192</v>
      </c>
      <c r="K639" s="101">
        <f t="shared" si="497"/>
        <v>291.48428000486422</v>
      </c>
      <c r="L639" s="11">
        <f t="shared" si="498"/>
        <v>2459838.9416666669</v>
      </c>
      <c r="M639" s="108">
        <f t="shared" si="499"/>
        <v>0.22707574720511661</v>
      </c>
      <c r="N639" s="11">
        <f t="shared" si="500"/>
        <v>164.09573169704527</v>
      </c>
      <c r="O639" s="5">
        <f t="shared" si="501"/>
        <v>0.17383212193925601</v>
      </c>
      <c r="P639" s="11">
        <f t="shared" si="502"/>
        <v>16902.138677461611</v>
      </c>
      <c r="Q639" s="6">
        <f t="shared" si="503"/>
        <v>2.3605987536065229</v>
      </c>
      <c r="R639" s="13">
        <f t="shared" si="504"/>
        <v>4.3989112371492398</v>
      </c>
      <c r="S639" s="13">
        <f t="shared" si="505"/>
        <v>4.314661380060838</v>
      </c>
      <c r="T639" s="13">
        <f t="shared" si="506"/>
        <v>0.29199395551706919</v>
      </c>
      <c r="U639" s="13">
        <f t="shared" si="507"/>
        <v>0.37254410839746965</v>
      </c>
      <c r="V639" s="13">
        <f t="shared" si="508"/>
        <v>-8.3373288046046063</v>
      </c>
      <c r="W639" s="8">
        <f t="shared" si="509"/>
        <v>388.61742861182427</v>
      </c>
      <c r="X639" s="13">
        <f t="shared" si="510"/>
        <v>1.174163315193024</v>
      </c>
      <c r="Y639" s="11">
        <f t="shared" si="511"/>
        <v>67.274602419649284</v>
      </c>
      <c r="Z639" s="13">
        <f t="shared" si="512"/>
        <v>3.4565479209691011E-2</v>
      </c>
      <c r="AA639" s="13">
        <f t="shared" si="513"/>
        <v>0.38608418291941787</v>
      </c>
      <c r="AB639" s="13">
        <f t="shared" si="514"/>
        <v>0.92181598331643588</v>
      </c>
      <c r="AC639" s="13">
        <f t="shared" si="515"/>
        <v>3.455859664103772E-2</v>
      </c>
      <c r="AD639" s="13">
        <f t="shared" si="516"/>
        <v>0.83202347810523747</v>
      </c>
      <c r="AE639" s="13">
        <f t="shared" si="517"/>
        <v>0.39834148112029344</v>
      </c>
      <c r="AF639" s="13">
        <f t="shared" si="518"/>
        <v>0.91723719092658407</v>
      </c>
      <c r="AG639" s="11">
        <f t="shared" si="519"/>
        <v>23.474537321663099</v>
      </c>
      <c r="AH639" s="13">
        <f t="shared" si="520"/>
        <v>4.3404844612550741</v>
      </c>
      <c r="AI639" s="11">
        <f t="shared" si="521"/>
        <v>98.988464778219154</v>
      </c>
      <c r="AJ639" s="6">
        <f t="shared" si="522"/>
        <v>0.91757949090496282</v>
      </c>
      <c r="AK639" s="13">
        <f t="shared" si="523"/>
        <v>13.189056206660494</v>
      </c>
      <c r="AL639" s="6">
        <f t="shared" si="524"/>
        <v>0.8914968048541474</v>
      </c>
      <c r="AM639" s="6">
        <f t="shared" si="525"/>
        <v>12.297559401806346</v>
      </c>
      <c r="AN639" s="11">
        <f t="shared" si="526"/>
        <v>175.36818093923284</v>
      </c>
      <c r="AO639" s="6">
        <f t="shared" si="527"/>
        <v>173.55981355730617</v>
      </c>
      <c r="AP639" s="6">
        <f t="shared" si="528"/>
        <v>106.27521309550391</v>
      </c>
      <c r="AQ639" s="8">
        <f t="shared" si="529"/>
        <v>73.576232068558582</v>
      </c>
      <c r="AR639" s="109">
        <f t="shared" si="530"/>
        <v>0.98771981515344431</v>
      </c>
      <c r="AS639" s="109">
        <f t="shared" si="531"/>
        <v>-0.38876017028639515</v>
      </c>
      <c r="AT639" s="109">
        <f t="shared" si="532"/>
        <v>111.48428000486425</v>
      </c>
      <c r="AU639" s="10">
        <f t="shared" si="533"/>
        <v>398248.48085070128</v>
      </c>
      <c r="AV639" s="8">
        <f t="shared" si="534"/>
        <v>30.004645130132879</v>
      </c>
      <c r="AW639" s="12"/>
      <c r="AX639" s="110">
        <f t="shared" si="535"/>
        <v>291.5</v>
      </c>
      <c r="AY639" s="111">
        <f t="shared" si="536"/>
        <v>0</v>
      </c>
      <c r="AZ639" s="12"/>
      <c r="BA639" s="14">
        <f t="shared" si="543"/>
        <v>12.4</v>
      </c>
      <c r="BB639" s="112">
        <f t="shared" si="537"/>
        <v>0</v>
      </c>
      <c r="BC639" s="112">
        <f t="shared" si="538"/>
        <v>0</v>
      </c>
      <c r="BD639" s="12"/>
      <c r="BE639" s="111">
        <f t="shared" si="539"/>
        <v>0</v>
      </c>
      <c r="BF639" s="12"/>
    </row>
    <row r="640" spans="1:58">
      <c r="A640">
        <f t="shared" si="492"/>
        <v>10</v>
      </c>
      <c r="B640" s="106">
        <v>0.44236111111111098</v>
      </c>
      <c r="C640" s="6">
        <f t="shared" si="493"/>
        <v>10.616666666666664</v>
      </c>
      <c r="D640" s="7">
        <f t="shared" si="540"/>
        <v>16</v>
      </c>
      <c r="E640" s="7">
        <f t="shared" si="541"/>
        <v>9</v>
      </c>
      <c r="F640" s="7">
        <f t="shared" si="542"/>
        <v>2022</v>
      </c>
      <c r="G640" s="12"/>
      <c r="H640" s="101">
        <f t="shared" si="494"/>
        <v>12.161559293464469</v>
      </c>
      <c r="I640" s="102">
        <f t="shared" si="495"/>
        <v>12.23664029498422</v>
      </c>
      <c r="J640" s="101">
        <f t="shared" si="496"/>
        <v>64.130474650638703</v>
      </c>
      <c r="K640" s="101">
        <f t="shared" si="497"/>
        <v>291.66450671611017</v>
      </c>
      <c r="L640" s="11">
        <f t="shared" si="498"/>
        <v>2459838.9423611113</v>
      </c>
      <c r="M640" s="108">
        <f t="shared" si="499"/>
        <v>0.22707576621796816</v>
      </c>
      <c r="N640" s="11">
        <f t="shared" si="500"/>
        <v>164.34641615953296</v>
      </c>
      <c r="O640" s="5">
        <f t="shared" si="501"/>
        <v>0.17385753936918036</v>
      </c>
      <c r="P640" s="11">
        <f t="shared" si="502"/>
        <v>16899.579859333167</v>
      </c>
      <c r="Q640" s="6">
        <f t="shared" si="503"/>
        <v>2.3607571057803836</v>
      </c>
      <c r="R640" s="13">
        <f t="shared" si="504"/>
        <v>4.3989231829609379</v>
      </c>
      <c r="S640" s="13">
        <f t="shared" si="505"/>
        <v>4.3148091361004699</v>
      </c>
      <c r="T640" s="13">
        <f t="shared" si="506"/>
        <v>0.29215429975712187</v>
      </c>
      <c r="U640" s="13">
        <f t="shared" si="507"/>
        <v>0.37269257181384685</v>
      </c>
      <c r="V640" s="13">
        <f t="shared" si="508"/>
        <v>-8.3374639724438175</v>
      </c>
      <c r="W640" s="8">
        <f t="shared" si="509"/>
        <v>388.5779993770268</v>
      </c>
      <c r="X640" s="13">
        <f t="shared" si="510"/>
        <v>1.1743106121149094</v>
      </c>
      <c r="Y640" s="11">
        <f t="shared" si="511"/>
        <v>67.283041911608592</v>
      </c>
      <c r="Z640" s="13">
        <f t="shared" si="512"/>
        <v>3.4577703458236665E-2</v>
      </c>
      <c r="AA640" s="13">
        <f t="shared" si="513"/>
        <v>0.38594823490341024</v>
      </c>
      <c r="AB640" s="13">
        <f t="shared" si="514"/>
        <v>0.92187245257844863</v>
      </c>
      <c r="AC640" s="13">
        <f t="shared" si="515"/>
        <v>3.4570813585130936E-2</v>
      </c>
      <c r="AD640" s="13">
        <f t="shared" si="516"/>
        <v>0.832070429750699</v>
      </c>
      <c r="AE640" s="13">
        <f t="shared" si="517"/>
        <v>0.39837514971372023</v>
      </c>
      <c r="AF640" s="13">
        <f t="shared" si="518"/>
        <v>0.91722256845902506</v>
      </c>
      <c r="AG640" s="11">
        <f t="shared" si="519"/>
        <v>23.476640467611556</v>
      </c>
      <c r="AH640" s="13">
        <f t="shared" si="520"/>
        <v>4.3410803136058318</v>
      </c>
      <c r="AI640" s="11">
        <f t="shared" si="521"/>
        <v>99.230211455445485</v>
      </c>
      <c r="AJ640" s="6">
        <f t="shared" si="522"/>
        <v>0.91757345236958843</v>
      </c>
      <c r="AK640" s="13">
        <f t="shared" si="523"/>
        <v>13.053541903171583</v>
      </c>
      <c r="AL640" s="6">
        <f t="shared" si="524"/>
        <v>0.89198260970711452</v>
      </c>
      <c r="AM640" s="6">
        <f t="shared" si="525"/>
        <v>12.161559293464469</v>
      </c>
      <c r="AN640" s="11">
        <f t="shared" si="526"/>
        <v>175.36886541652711</v>
      </c>
      <c r="AO640" s="6">
        <f t="shared" si="527"/>
        <v>173.56049060802167</v>
      </c>
      <c r="AP640" s="6">
        <f t="shared" si="528"/>
        <v>106.26744861759654</v>
      </c>
      <c r="AQ640" s="8">
        <f t="shared" si="529"/>
        <v>73.583990671050316</v>
      </c>
      <c r="AR640" s="109">
        <f t="shared" si="530"/>
        <v>0.98705182419750859</v>
      </c>
      <c r="AS640" s="109">
        <f t="shared" si="531"/>
        <v>-0.39208751659871388</v>
      </c>
      <c r="AT640" s="109">
        <f t="shared" si="532"/>
        <v>111.6645067161102</v>
      </c>
      <c r="AU640" s="10">
        <f t="shared" si="533"/>
        <v>398251.15650762414</v>
      </c>
      <c r="AV640" s="8">
        <f t="shared" si="534"/>
        <v>30.004443553670139</v>
      </c>
      <c r="AW640" s="12"/>
      <c r="AX640" s="110">
        <f t="shared" si="535"/>
        <v>291.7</v>
      </c>
      <c r="AY640" s="111">
        <f t="shared" si="536"/>
        <v>0</v>
      </c>
      <c r="AZ640" s="12"/>
      <c r="BA640" s="14">
        <f t="shared" si="543"/>
        <v>12.2</v>
      </c>
      <c r="BB640" s="112">
        <f t="shared" si="537"/>
        <v>0</v>
      </c>
      <c r="BC640" s="112">
        <f t="shared" si="538"/>
        <v>0</v>
      </c>
      <c r="BD640" s="12"/>
      <c r="BE640" s="111">
        <f t="shared" si="539"/>
        <v>0</v>
      </c>
      <c r="BF640" s="12"/>
    </row>
    <row r="641" spans="1:58">
      <c r="A641">
        <f t="shared" si="492"/>
        <v>10</v>
      </c>
      <c r="B641" s="106">
        <v>0.44305555555555598</v>
      </c>
      <c r="C641" s="6">
        <f t="shared" si="493"/>
        <v>10.633333333333344</v>
      </c>
      <c r="D641" s="7">
        <f t="shared" si="540"/>
        <v>16</v>
      </c>
      <c r="E641" s="7">
        <f t="shared" si="541"/>
        <v>9</v>
      </c>
      <c r="F641" s="7">
        <f t="shared" si="542"/>
        <v>2022</v>
      </c>
      <c r="G641" s="12"/>
      <c r="H641" s="101">
        <f t="shared" si="494"/>
        <v>12.025737025138653</v>
      </c>
      <c r="I641" s="102">
        <f t="shared" si="495"/>
        <v>12.101623777479741</v>
      </c>
      <c r="J641" s="101">
        <f t="shared" si="496"/>
        <v>64.123979962484455</v>
      </c>
      <c r="K641" s="101">
        <f t="shared" si="497"/>
        <v>291.84476623278402</v>
      </c>
      <c r="L641" s="11">
        <f t="shared" si="498"/>
        <v>2459838.9430555557</v>
      </c>
      <c r="M641" s="108">
        <f t="shared" si="499"/>
        <v>0.22707578523081973</v>
      </c>
      <c r="N641" s="11">
        <f t="shared" si="500"/>
        <v>164.59710062202066</v>
      </c>
      <c r="O641" s="5">
        <f t="shared" si="501"/>
        <v>0.17388295679916155</v>
      </c>
      <c r="P641" s="11">
        <f t="shared" si="502"/>
        <v>16897.0206455232</v>
      </c>
      <c r="Q641" s="6">
        <f t="shared" si="503"/>
        <v>2.3609154579542446</v>
      </c>
      <c r="R641" s="13">
        <f t="shared" si="504"/>
        <v>4.3989351287726359</v>
      </c>
      <c r="S641" s="13">
        <f t="shared" si="505"/>
        <v>4.3149568921404597</v>
      </c>
      <c r="T641" s="13">
        <f t="shared" si="506"/>
        <v>0.29231464399717449</v>
      </c>
      <c r="U641" s="13">
        <f t="shared" si="507"/>
        <v>0.37284103319894851</v>
      </c>
      <c r="V641" s="13">
        <f t="shared" si="508"/>
        <v>-8.3375991402837446</v>
      </c>
      <c r="W641" s="8">
        <f t="shared" si="509"/>
        <v>388.53856505675924</v>
      </c>
      <c r="X641" s="13">
        <f t="shared" si="510"/>
        <v>1.1744579071188339</v>
      </c>
      <c r="Y641" s="11">
        <f t="shared" si="511"/>
        <v>67.291481293676824</v>
      </c>
      <c r="Z641" s="13">
        <f t="shared" si="512"/>
        <v>3.4589926791657337E-2</v>
      </c>
      <c r="AA641" s="13">
        <f t="shared" si="513"/>
        <v>0.38581228035132775</v>
      </c>
      <c r="AB641" s="13">
        <f t="shared" si="514"/>
        <v>0.92192890094254998</v>
      </c>
      <c r="AC641" s="13">
        <f t="shared" si="515"/>
        <v>3.4583029609480571E-2</v>
      </c>
      <c r="AD641" s="13">
        <f t="shared" si="516"/>
        <v>0.83211736258808455</v>
      </c>
      <c r="AE641" s="13">
        <f t="shared" si="517"/>
        <v>0.39840880915155297</v>
      </c>
      <c r="AF641" s="13">
        <f t="shared" si="518"/>
        <v>0.91720794849938003</v>
      </c>
      <c r="AG641" s="11">
        <f t="shared" si="519"/>
        <v>23.478743075162569</v>
      </c>
      <c r="AH641" s="13">
        <f t="shared" si="520"/>
        <v>4.341676176687999</v>
      </c>
      <c r="AI641" s="11">
        <f t="shared" si="521"/>
        <v>99.471957971700675</v>
      </c>
      <c r="AJ641" s="6">
        <f t="shared" si="522"/>
        <v>0.91756741507820927</v>
      </c>
      <c r="AK641" s="13">
        <f t="shared" si="523"/>
        <v>12.918199828986944</v>
      </c>
      <c r="AL641" s="6">
        <f t="shared" si="524"/>
        <v>0.89246280384829146</v>
      </c>
      <c r="AM641" s="6">
        <f t="shared" si="525"/>
        <v>12.025737025138653</v>
      </c>
      <c r="AN641" s="11">
        <f t="shared" si="526"/>
        <v>175.36954989382139</v>
      </c>
      <c r="AO641" s="6">
        <f t="shared" si="527"/>
        <v>173.56116765898997</v>
      </c>
      <c r="AP641" s="6">
        <f t="shared" si="528"/>
        <v>106.25968425451374</v>
      </c>
      <c r="AQ641" s="8">
        <f t="shared" si="529"/>
        <v>73.591749161533713</v>
      </c>
      <c r="AR641" s="109">
        <f t="shared" si="530"/>
        <v>0.98636626195158472</v>
      </c>
      <c r="AS641" s="109">
        <f t="shared" si="531"/>
        <v>-0.39541259235642701</v>
      </c>
      <c r="AT641" s="109">
        <f t="shared" si="532"/>
        <v>111.84476623278402</v>
      </c>
      <c r="AU641" s="10">
        <f t="shared" si="533"/>
        <v>398253.83167604677</v>
      </c>
      <c r="AV641" s="8">
        <f t="shared" si="534"/>
        <v>30.004242016717253</v>
      </c>
      <c r="AW641" s="12"/>
      <c r="AX641" s="110">
        <f t="shared" si="535"/>
        <v>291.8</v>
      </c>
      <c r="AY641" s="111">
        <f t="shared" si="536"/>
        <v>0</v>
      </c>
      <c r="AZ641" s="12"/>
      <c r="BA641" s="14">
        <f t="shared" si="543"/>
        <v>12.1</v>
      </c>
      <c r="BB641" s="112">
        <f t="shared" si="537"/>
        <v>0</v>
      </c>
      <c r="BC641" s="112">
        <f t="shared" si="538"/>
        <v>0</v>
      </c>
      <c r="BD641" s="12"/>
      <c r="BE641" s="111">
        <f t="shared" si="539"/>
        <v>0</v>
      </c>
      <c r="BF641" s="12"/>
    </row>
    <row r="642" spans="1:58">
      <c r="A642">
        <f t="shared" si="492"/>
        <v>10</v>
      </c>
      <c r="B642" s="106">
        <v>0.44374999999999998</v>
      </c>
      <c r="C642" s="6">
        <f t="shared" si="493"/>
        <v>10.649999999999999</v>
      </c>
      <c r="D642" s="7">
        <f t="shared" si="540"/>
        <v>16</v>
      </c>
      <c r="E642" s="7">
        <f t="shared" si="541"/>
        <v>9</v>
      </c>
      <c r="F642" s="7">
        <f t="shared" si="542"/>
        <v>2022</v>
      </c>
      <c r="G642" s="12"/>
      <c r="H642" s="101">
        <f t="shared" si="494"/>
        <v>11.890093980478744</v>
      </c>
      <c r="I642" s="102">
        <f t="shared" si="495"/>
        <v>11.966801538765145</v>
      </c>
      <c r="J642" s="101">
        <f t="shared" si="496"/>
        <v>64.11748510913057</v>
      </c>
      <c r="K642" s="101">
        <f t="shared" si="497"/>
        <v>292.02506048217623</v>
      </c>
      <c r="L642" s="11">
        <f t="shared" si="498"/>
        <v>2459838.9437500001</v>
      </c>
      <c r="M642" s="108">
        <f t="shared" si="499"/>
        <v>0.22707580424367127</v>
      </c>
      <c r="N642" s="11">
        <f t="shared" si="500"/>
        <v>164.84778508450836</v>
      </c>
      <c r="O642" s="5">
        <f t="shared" si="501"/>
        <v>0.17390837422908589</v>
      </c>
      <c r="P642" s="11">
        <f t="shared" si="502"/>
        <v>16894.461036145822</v>
      </c>
      <c r="Q642" s="6">
        <f t="shared" si="503"/>
        <v>2.3610738101277482</v>
      </c>
      <c r="R642" s="13">
        <f t="shared" si="504"/>
        <v>4.398947074584334</v>
      </c>
      <c r="S642" s="13">
        <f t="shared" si="505"/>
        <v>4.3151046481804487</v>
      </c>
      <c r="T642" s="13">
        <f t="shared" si="506"/>
        <v>0.29247498823686996</v>
      </c>
      <c r="U642" s="13">
        <f t="shared" si="507"/>
        <v>0.37298949255291469</v>
      </c>
      <c r="V642" s="13">
        <f t="shared" si="508"/>
        <v>-8.3377343081240269</v>
      </c>
      <c r="W642" s="8">
        <f t="shared" si="509"/>
        <v>388.49912565205278</v>
      </c>
      <c r="X642" s="13">
        <f t="shared" si="510"/>
        <v>1.1746052002046363</v>
      </c>
      <c r="Y642" s="11">
        <f t="shared" si="511"/>
        <v>67.299920565844758</v>
      </c>
      <c r="Z642" s="13">
        <f t="shared" si="512"/>
        <v>3.4602149209725694E-2</v>
      </c>
      <c r="AA642" s="13">
        <f t="shared" si="513"/>
        <v>0.38567631926666462</v>
      </c>
      <c r="AB642" s="13">
        <f t="shared" si="514"/>
        <v>0.9219853284082703</v>
      </c>
      <c r="AC642" s="13">
        <f t="shared" si="515"/>
        <v>3.4595244713858775E-2</v>
      </c>
      <c r="AD642" s="13">
        <f t="shared" si="516"/>
        <v>0.83216427661705383</v>
      </c>
      <c r="AE642" s="13">
        <f t="shared" si="517"/>
        <v>0.39844245943339596</v>
      </c>
      <c r="AF642" s="13">
        <f t="shared" si="518"/>
        <v>0.91719333104894885</v>
      </c>
      <c r="AG642" s="11">
        <f t="shared" si="519"/>
        <v>23.4808451442685</v>
      </c>
      <c r="AH642" s="13">
        <f t="shared" si="520"/>
        <v>4.3422720504979022</v>
      </c>
      <c r="AI642" s="11">
        <f t="shared" si="521"/>
        <v>99.713704327039821</v>
      </c>
      <c r="AJ642" s="6">
        <f t="shared" si="522"/>
        <v>0.91756137903094781</v>
      </c>
      <c r="AK642" s="13">
        <f t="shared" si="523"/>
        <v>12.783031379228699</v>
      </c>
      <c r="AL642" s="6">
        <f t="shared" si="524"/>
        <v>0.89293739874995637</v>
      </c>
      <c r="AM642" s="6">
        <f t="shared" si="525"/>
        <v>11.890093980478744</v>
      </c>
      <c r="AN642" s="11">
        <f t="shared" si="526"/>
        <v>175.37023437111748</v>
      </c>
      <c r="AO642" s="6">
        <f t="shared" si="527"/>
        <v>173.56184471021299</v>
      </c>
      <c r="AP642" s="6">
        <f t="shared" si="528"/>
        <v>106.2519200062696</v>
      </c>
      <c r="AQ642" s="8">
        <f t="shared" si="529"/>
        <v>73.59950753999469</v>
      </c>
      <c r="AR642" s="109">
        <f t="shared" si="530"/>
        <v>0.98566314065513994</v>
      </c>
      <c r="AS642" s="109">
        <f t="shared" si="531"/>
        <v>-0.39873533884374573</v>
      </c>
      <c r="AT642" s="109">
        <f t="shared" si="532"/>
        <v>112.02506048217622</v>
      </c>
      <c r="AU642" s="10">
        <f t="shared" si="533"/>
        <v>398256.5063558846</v>
      </c>
      <c r="AV642" s="8">
        <f t="shared" si="534"/>
        <v>30.004040519279055</v>
      </c>
      <c r="AW642" s="12"/>
      <c r="AX642" s="110">
        <f t="shared" si="535"/>
        <v>292</v>
      </c>
      <c r="AY642" s="111">
        <f t="shared" si="536"/>
        <v>0</v>
      </c>
      <c r="AZ642" s="12"/>
      <c r="BA642" s="14">
        <f t="shared" si="543"/>
        <v>12</v>
      </c>
      <c r="BB642" s="112">
        <f t="shared" si="537"/>
        <v>0</v>
      </c>
      <c r="BC642" s="112">
        <f t="shared" si="538"/>
        <v>0</v>
      </c>
      <c r="BD642" s="12"/>
      <c r="BE642" s="111">
        <f t="shared" si="539"/>
        <v>0</v>
      </c>
      <c r="BF642" s="12"/>
    </row>
    <row r="643" spans="1:58">
      <c r="A643">
        <f t="shared" si="492"/>
        <v>10</v>
      </c>
      <c r="B643" s="106">
        <v>0.44444444444444398</v>
      </c>
      <c r="C643" s="6">
        <f t="shared" si="493"/>
        <v>10.666666666666655</v>
      </c>
      <c r="D643" s="7">
        <f t="shared" si="540"/>
        <v>16</v>
      </c>
      <c r="E643" s="7">
        <f t="shared" si="541"/>
        <v>9</v>
      </c>
      <c r="F643" s="7">
        <f t="shared" si="542"/>
        <v>2022</v>
      </c>
      <c r="G643" s="12"/>
      <c r="H643" s="101">
        <f t="shared" si="494"/>
        <v>11.75463154380963</v>
      </c>
      <c r="I643" s="102">
        <f t="shared" si="495"/>
        <v>11.832175374898064</v>
      </c>
      <c r="J643" s="101">
        <f t="shared" si="496"/>
        <v>64.110990090668224</v>
      </c>
      <c r="K643" s="101">
        <f t="shared" si="497"/>
        <v>292.20539138136076</v>
      </c>
      <c r="L643" s="11">
        <f t="shared" si="498"/>
        <v>2459838.9444444445</v>
      </c>
      <c r="M643" s="108">
        <f t="shared" si="499"/>
        <v>0.22707582325652281</v>
      </c>
      <c r="N643" s="11">
        <f t="shared" si="500"/>
        <v>165.09846954699606</v>
      </c>
      <c r="O643" s="5">
        <f t="shared" si="501"/>
        <v>0.17393379165901024</v>
      </c>
      <c r="P643" s="11">
        <f t="shared" si="502"/>
        <v>16891.901031292477</v>
      </c>
      <c r="Q643" s="6">
        <f t="shared" si="503"/>
        <v>2.3612321623016088</v>
      </c>
      <c r="R643" s="13">
        <f t="shared" si="504"/>
        <v>4.3989590203960098</v>
      </c>
      <c r="S643" s="13">
        <f t="shared" si="505"/>
        <v>4.3152524042200806</v>
      </c>
      <c r="T643" s="13">
        <f t="shared" si="506"/>
        <v>0.29263533247692258</v>
      </c>
      <c r="U643" s="13">
        <f t="shared" si="507"/>
        <v>0.37313794987685056</v>
      </c>
      <c r="V643" s="13">
        <f t="shared" si="508"/>
        <v>-8.3378694759632381</v>
      </c>
      <c r="W643" s="8">
        <f t="shared" si="509"/>
        <v>388.4596811643101</v>
      </c>
      <c r="X643" s="13">
        <f t="shared" si="510"/>
        <v>1.1747524913731171</v>
      </c>
      <c r="Y643" s="11">
        <f t="shared" si="511"/>
        <v>67.308359728158266</v>
      </c>
      <c r="Z643" s="13">
        <f t="shared" si="512"/>
        <v>3.4614370712296942E-2</v>
      </c>
      <c r="AA643" s="13">
        <f t="shared" si="513"/>
        <v>0.38554035165202705</v>
      </c>
      <c r="AB643" s="13">
        <f t="shared" si="514"/>
        <v>0.92204173497550868</v>
      </c>
      <c r="AC643" s="13">
        <f t="shared" si="515"/>
        <v>3.4607458898120176E-2</v>
      </c>
      <c r="AD643" s="13">
        <f t="shared" si="516"/>
        <v>0.83221117183757209</v>
      </c>
      <c r="AE643" s="13">
        <f t="shared" si="517"/>
        <v>0.39847610055907551</v>
      </c>
      <c r="AF643" s="13">
        <f t="shared" si="518"/>
        <v>0.91717871610893453</v>
      </c>
      <c r="AG643" s="11">
        <f t="shared" si="519"/>
        <v>23.482946674895594</v>
      </c>
      <c r="AH643" s="13">
        <f t="shared" si="520"/>
        <v>4.3428679350357573</v>
      </c>
      <c r="AI643" s="11">
        <f t="shared" si="521"/>
        <v>99.955450521459696</v>
      </c>
      <c r="AJ643" s="6">
        <f t="shared" si="522"/>
        <v>0.91755534422789553</v>
      </c>
      <c r="AK643" s="13">
        <f t="shared" si="523"/>
        <v>12.648037949919601</v>
      </c>
      <c r="AL643" s="6">
        <f t="shared" si="524"/>
        <v>0.89340640610997168</v>
      </c>
      <c r="AM643" s="6">
        <f t="shared" si="525"/>
        <v>11.75463154380963</v>
      </c>
      <c r="AN643" s="11">
        <f t="shared" si="526"/>
        <v>175.37091884841175</v>
      </c>
      <c r="AO643" s="6">
        <f t="shared" si="527"/>
        <v>173.56252176168701</v>
      </c>
      <c r="AP643" s="6">
        <f t="shared" si="528"/>
        <v>106.24415587281737</v>
      </c>
      <c r="AQ643" s="8">
        <f t="shared" si="529"/>
        <v>73.60726580647993</v>
      </c>
      <c r="AR643" s="109">
        <f t="shared" si="530"/>
        <v>0.9849424728603503</v>
      </c>
      <c r="AS643" s="109">
        <f t="shared" si="531"/>
        <v>-0.40205569738581587</v>
      </c>
      <c r="AT643" s="109">
        <f t="shared" si="532"/>
        <v>112.20539138136074</v>
      </c>
      <c r="AU643" s="10">
        <f t="shared" si="533"/>
        <v>398259.18054706714</v>
      </c>
      <c r="AV643" s="8">
        <f t="shared" si="534"/>
        <v>30.003839061359319</v>
      </c>
      <c r="AW643" s="12"/>
      <c r="AX643" s="110">
        <f t="shared" si="535"/>
        <v>292.2</v>
      </c>
      <c r="AY643" s="111">
        <f t="shared" si="536"/>
        <v>0</v>
      </c>
      <c r="AZ643" s="12"/>
      <c r="BA643" s="14">
        <f t="shared" si="543"/>
        <v>11.8</v>
      </c>
      <c r="BB643" s="112">
        <f t="shared" si="537"/>
        <v>0</v>
      </c>
      <c r="BC643" s="112">
        <f t="shared" si="538"/>
        <v>0</v>
      </c>
      <c r="BD643" s="12"/>
      <c r="BE643" s="111">
        <f t="shared" si="539"/>
        <v>0</v>
      </c>
      <c r="BF643" s="12"/>
    </row>
    <row r="644" spans="1:58">
      <c r="A644">
        <f t="shared" ref="A644:A707" si="544">HOUR(B644)</f>
        <v>10</v>
      </c>
      <c r="B644" s="106">
        <v>0.44513888888888897</v>
      </c>
      <c r="C644" s="6">
        <f t="shared" ref="C644:C707" si="545">B644*24</f>
        <v>10.683333333333335</v>
      </c>
      <c r="D644" s="7">
        <f t="shared" si="540"/>
        <v>16</v>
      </c>
      <c r="E644" s="7">
        <f t="shared" si="541"/>
        <v>9</v>
      </c>
      <c r="F644" s="7">
        <f t="shared" si="542"/>
        <v>2022</v>
      </c>
      <c r="G644" s="12"/>
      <c r="H644" s="101">
        <f t="shared" ref="H644:H707" si="546">AM644</f>
        <v>11.619351100122929</v>
      </c>
      <c r="I644" s="102">
        <f t="shared" ref="I644:I707" si="547">H644+1.02/(TAN($G$7*(H644+10.3/(H644+5.11)))*60)</f>
        <v>11.697747097263127</v>
      </c>
      <c r="J644" s="101">
        <f t="shared" ref="J644:J707" si="548">100*(1+COS($G$7*AQ644))/2</f>
        <v>64.104494907188425</v>
      </c>
      <c r="K644" s="101">
        <f t="shared" ref="K644:K707" si="549">IF(AI644&gt;180, AT644-180,AT644+180)</f>
        <v>292.38576083725934</v>
      </c>
      <c r="L644" s="11">
        <f t="shared" ref="L644:L707" si="550">INT(365.25*IF(E644&gt;2,F644+4716,F644-1+4716))+INT(30.6001*IF(E644&gt;2,E644+1,E644+12+1))+D644+C644/24+2-INT(IF(E644&gt;2,F644,F644-1)/100)+INT(INT(IF(E644&gt;2,F644,F644-1)/100)/4)-1524.5</f>
        <v>2459838.9451388889</v>
      </c>
      <c r="M644" s="108">
        <f t="shared" ref="M644:M707" si="551">(L644-2451545)/36525</f>
        <v>0.22707584226937438</v>
      </c>
      <c r="N644" s="11">
        <f t="shared" ref="N644:N707" si="552">MOD(280.46061837+360.98564736629*(L644-2451545)+0.000387933*M644^2-M644^3/38710000+$G$5,360)</f>
        <v>165.34915400948375</v>
      </c>
      <c r="O644" s="5">
        <f t="shared" ref="O644:O707" si="553">0.606433+1336.855225*M644 - INT(0.606433+1336.855225*M644)</f>
        <v>0.17395920908899143</v>
      </c>
      <c r="P644" s="11">
        <f t="shared" ref="P644:P707" si="554">22640*SIN(Q644)-4586*SIN(Q644-2*S644)+2370*SIN(2*S644)+769*SIN(2*Q644)-668*SIN(R644)-412*SIN(2*T644)-212*SIN(2*Q644-2*S644)-206*SIN(Q644+R644-2*S644)+192*SIN(Q644+2*S644)-165*SIN(R644-2*S644)-125*SIN(S644)-110*SIN(Q644+R644)+148*SIN(Q644-R644)-55*SIN(2*T644-2*S644)</f>
        <v>16889.340631082974</v>
      </c>
      <c r="Q644" s="6">
        <f t="shared" ref="Q644:Q707" si="555">2*PI()*(0.374897+1325.55241*M644 - INT(0.374897+1325.55241*M644))</f>
        <v>2.3613905144754699</v>
      </c>
      <c r="R644" s="13">
        <f t="shared" ref="R644:R707" si="556">2*PI()*(0.993133+99.997361*M644 - INT(0.993133+99.997361*M644))</f>
        <v>4.3989709662077079</v>
      </c>
      <c r="S644" s="13">
        <f t="shared" ref="S644:S707" si="557">2*PI()*(0.827361+1236.853086*M644 - INT(0.827361+1236.853086*M644))</f>
        <v>4.3154001602600705</v>
      </c>
      <c r="T644" s="13">
        <f t="shared" ref="T644:T707" si="558">2*PI()*(0.259086+1342.227825*M644 - INT(0.259086+1342.227825*M644))</f>
        <v>0.29279567671697521</v>
      </c>
      <c r="U644" s="13">
        <f t="shared" ref="U644:U707" si="559">T644+(P644+412*SIN(2*T644)+541*SIN(R644))/206264.8062</f>
        <v>0.37328640517092354</v>
      </c>
      <c r="V644" s="13">
        <f t="shared" ref="V644:V707" si="560">T644-2*S644</f>
        <v>-8.3380046438031652</v>
      </c>
      <c r="W644" s="8">
        <f t="shared" ref="W644:W707" si="561">-526*SIN(V644)+44*SIN(Q644+V644)-31*SIN(-Q644+V644)-23*SIN(R644+V644)+11*SIN(-R644+V644)-25*SIN(-2*Q644+T644)+21*SIN(-Q644+T644)</f>
        <v>388.42023159386997</v>
      </c>
      <c r="X644" s="13">
        <f t="shared" ref="X644:X707" si="562">2*PI()*(O644+P644/1296000-INT(O644+P644/1296000))</f>
        <v>1.1748997806252144</v>
      </c>
      <c r="Y644" s="11">
        <f t="shared" ref="Y644:Y707" si="563">X644/$G$7</f>
        <v>67.316798780671078</v>
      </c>
      <c r="Z644" s="13">
        <f t="shared" ref="Z644:Z707" si="564">(18520*SIN(U644)+W644)/206264.8062</f>
        <v>3.4626591299142716E-2</v>
      </c>
      <c r="AA644" s="13">
        <f t="shared" ref="AA644:AA707" si="565">COS(Z644)*COS(X644)</f>
        <v>0.38540437750989537</v>
      </c>
      <c r="AB644" s="13">
        <f t="shared" ref="AB644:AB707" si="566">COS(Z644)*SIN(X644)</f>
        <v>0.92209812064422036</v>
      </c>
      <c r="AC644" s="13">
        <f t="shared" ref="AC644:AC707" si="567">SIN(Z644)</f>
        <v>3.4619672162035875E-2</v>
      </c>
      <c r="AD644" s="13">
        <f t="shared" ref="AD644:AD707" si="568">COS($G$7*(23.4393-46.815*M644/3600))*AB644-SIN($G$7*(23.4393-46.815*M644/3600))*AC644</f>
        <v>0.83225804824968908</v>
      </c>
      <c r="AE644" s="13">
        <f t="shared" ref="AE644:AE707" si="569">SIN($G$7*(23.4393-46.815*M644/3600))*AB644+COS($G$7*(23.4393-46.815*M644/3600))*AC644</f>
        <v>0.39850973252836391</v>
      </c>
      <c r="AF644" s="13">
        <f t="shared" ref="AF644:AF707" si="570">SQRT(1-AE644*AE644)</f>
        <v>0.91716410368056367</v>
      </c>
      <c r="AG644" s="11">
        <f t="shared" ref="AG644:AG707" si="571">ATAN(AE644/AF644)/$G$7</f>
        <v>23.485047667006704</v>
      </c>
      <c r="AH644" s="13">
        <f t="shared" ref="AH644:AH707" si="572">IF(24*ATAN(AD644/(AA644+AF644))/PI()&gt;0,24*ATAN(AD644/(AA644+AF644))/PI(),24*ATAN(AD644/(AA644+AF644))/PI()+24)</f>
        <v>4.3434638303023974</v>
      </c>
      <c r="AI644" s="11">
        <f t="shared" ref="AI644:AI707" si="573">IF(N644-15*AH644&gt;0,N644-15*AH644,360+N644-15*AH644)</f>
        <v>100.19719655494779</v>
      </c>
      <c r="AJ644" s="6">
        <f t="shared" ref="AJ644:AJ707" si="574">0.950724+0.051818*COS(Q644)+0.009531*COS(2*S644-Q644)+0.007843*COS(2*S644)+0.002824*COS(2*Q644)+0.000857*COS(2*S644+Q644)+0.000533*COS(2*S644-R644)*(1-0.002495*(L644-2415020)/36525)+0.000401*COS(2*S644-R644-Q644)*(1-0.002495*(L644-2415020)/36525)+0.00032*COS(Q644-R644)*(1-0.002495*(L644-2415020)/36525)-0.000271*COS(S644)</f>
        <v>0.91754931066916545</v>
      </c>
      <c r="AK644" s="13">
        <f t="shared" ref="AK644:AK707" si="575">ASIN(COS($G$7*$G$3)*COS($G$7*AG644)*COS($G$7*AI644)+SIN($G$7*$G$3)*SIN($G$7*AG644))/$G$7</f>
        <v>12.513220937974157</v>
      </c>
      <c r="AL644" s="6">
        <f t="shared" ref="AL644:AL707" si="576">ASIN((0.9983271+0.0016764*COS($G$7*2*$G$3))*COS($G$7*AK644)*SIN($G$7*AJ644))/$G$7</f>
        <v>0.8938698378512292</v>
      </c>
      <c r="AM644" s="6">
        <f t="shared" ref="AM644:AM707" si="577">AK644-AL644</f>
        <v>11.619351100122929</v>
      </c>
      <c r="AN644" s="11">
        <f t="shared" ref="AN644:AN707" si="578" xml:space="preserve"> MOD(280.4664567 + 360007.6982779*M644/10 + 0.03032028*M644^2/100 + M644^3/49931000,360)</f>
        <v>175.37160332570784</v>
      </c>
      <c r="AO644" s="6">
        <f t="shared" ref="AO644:AO707" si="579" xml:space="preserve"> AN644 + (1.9146 - 0.004817*M644 - 0.000014*M644^2)*SIN(R644)+ (0.019993 - 0.000101*M644)*SIN(2*R644)+ 0.00029*SIN(3*R644)</f>
        <v>173.56319881341574</v>
      </c>
      <c r="AP644" s="6">
        <f t="shared" ref="AP644:AP707" si="580">ACOS(COS(X644-$G$7*AO644)*COS(Z644))/$G$7</f>
        <v>106.23639185411004</v>
      </c>
      <c r="AQ644" s="8">
        <f t="shared" ref="AQ644:AQ707" si="581">180 - AP644 -0.1468*(1-0.0549*SIN(R644))*SIN($G$7*AP644)/(1-0.0167*SIN($G$7*AO644))</f>
        <v>73.6150239610364</v>
      </c>
      <c r="AR644" s="109">
        <f t="shared" ref="AR644:AR707" si="582">SIN($G$7*AI644)</f>
        <v>0.98420427143174605</v>
      </c>
      <c r="AS644" s="109">
        <f t="shared" ref="AS644:AS707" si="583">COS($G$7*AI644)*SIN($G$7*$G$3) - TAN($G$7*AG644)*COS($G$7*$G$3)</f>
        <v>-0.40537360935021349</v>
      </c>
      <c r="AT644" s="109">
        <f t="shared" ref="AT644:AT707" si="584">IF(OR(AND(AR644*AS644&gt;0), AND(AR644&lt;0,AS644&gt;0)), MOD(ATAN2(AS644,AR644)/$G$7+360,360),  ATAN2(AS644,AR644)/$G$7)</f>
        <v>112.38576083725931</v>
      </c>
      <c r="AU644" s="10">
        <f t="shared" ref="AU644:AU707" si="585" xml:space="preserve"> 385000.56 + (-20905355*COS(Q644) - 3699111*COS(2*S644-Q644) - 2955968*COS(2*S644) - 569925*COS(2*Q644) + (1-0.002516*M644)*48888*COS(R644) - 3149*COS(2*T644)  +246158*COS(2*S644-2*Q644) -(1-0.002516*M644)*152138*COS(2*S644-R644-Q644) -170733*COS(2*S644+Q644) -(1-0.002516*M644)*204586*COS(2*S644-R644) -(1-0.002516*M644)*129620*COS(R644-Q644)  + 108743*COS(S644) +(1-0.002516*M644)*104755*COS(R644+Q644) +10321*COS(2*S644-2*T644) +79661*COS(Q644-2*T644) -34782*COS(4*S644-Q644) -23210*COS(3*Q644)  -21636*COS(4*S644-2*Q644) +(1-0.002516*M644)*24208*COS(2*S644+R644-Q644) +(1-0.002516*M644)*30824*COS(2*S644+R644) -8379*COS(S644-Q644) -(1-0.002516*M644)*16675*COS(S644+R644)  -(1-0.002516*M644)*12831*COS(2*S644-R644+Q644) -10445*COS(2*S644+2*Q644) -11650*COS(4*S644) +14403*COS(2*S644-3*Q644) -(1-0.002516*M644)*7003*COS(R644-2*Q644)  + (1-0.002516*M644)*10056*COS(2*S644-R644-2*Q644) +6322*COS(S644+Q644) -(1-0.002516*M644)*(1-0.002516*M644)*9884*COS(2*S644-2*R644) +(1-0.002516*M644)*5751*COS(R644+2*Q644) -(1-0.002516*M644)*(1-0.002516*M644)*4950*COS(2*S644-2*R644-Q644)  +4130*COS(2*S644+Q644-2*T644) -(1-0.002516*M644)*3958*COS(4*S644-R644-Q644) +3258*COS(3*S644-Q644) +(1-0.002516*M644)*2616*COS(2*S644+R644+Q644) -(1-0.002516*M644)*1897*COS(4*S644-R644-2*Q644)  -(1-0.002516*M644)*(1-0.002516*M644)*2117*COS(2*R644-Q644) +(1-0.002516*M644)*(1-0.002516*M644)*2354*COS(2*S644+2*R644-Q644) -1423*COS(4*S644+Q644) -1117*COS(4*Q644) -(1-0.002516*M644)*1571*COS(4*S644-R644)  -1739*COS(S644-2*Q644) -4421*COS(2*Q644-2*T644) +(1-0.002516*M644)*(1-0.002516*M644)*1165*COS(2*R644+Q644) +8752*COS(2*S644-Q644-2*T644))/1000</f>
        <v>398261.85424951446</v>
      </c>
      <c r="AV644" s="8">
        <f t="shared" ref="AV644:AV707" si="586">60*ATAN(3476/AU644)/$G$7</f>
        <v>30.003637642962534</v>
      </c>
      <c r="AW644" s="12"/>
      <c r="AX644" s="110">
        <f t="shared" ref="AX644:AX707" si="587">ROUND(K644,1)</f>
        <v>292.39999999999998</v>
      </c>
      <c r="AY644" s="111">
        <f t="shared" ref="AY644:AY707" si="588">IF(AND(AX644&lt;=180.2,AX644&gt;=179.8),B644, 0)</f>
        <v>0</v>
      </c>
      <c r="AZ644" s="12"/>
      <c r="BA644" s="14">
        <f t="shared" si="543"/>
        <v>11.7</v>
      </c>
      <c r="BB644" s="112">
        <f t="shared" ref="BB644:BB707" si="589">IF(AND(BA644&gt;=0,BA643&lt;0),B644, 0)</f>
        <v>0</v>
      </c>
      <c r="BC644" s="112">
        <f t="shared" ref="BC644:BC707" si="590">IF(AND(BA644&lt;=0,BA643&gt;=0),B644, 0)</f>
        <v>0</v>
      </c>
      <c r="BD644" s="12"/>
      <c r="BE644" s="111">
        <f t="shared" ref="BE644:BE707" si="591">IF(K644=$BE$1,B644,0)</f>
        <v>0</v>
      </c>
      <c r="BF644" s="12"/>
    </row>
    <row r="645" spans="1:58">
      <c r="A645">
        <f t="shared" si="544"/>
        <v>10</v>
      </c>
      <c r="B645" s="106">
        <v>0.44583333333333303</v>
      </c>
      <c r="C645" s="6">
        <f t="shared" si="545"/>
        <v>10.699999999999992</v>
      </c>
      <c r="D645" s="7">
        <f t="shared" ref="D645:D708" si="592">$D$3</f>
        <v>16</v>
      </c>
      <c r="E645" s="7">
        <f t="shared" ref="E645:E708" si="593">$E$3</f>
        <v>9</v>
      </c>
      <c r="F645" s="7">
        <f t="shared" ref="F645:F708" si="594">$F$3</f>
        <v>2022</v>
      </c>
      <c r="G645" s="12"/>
      <c r="H645" s="101">
        <f t="shared" si="546"/>
        <v>11.484254035324984</v>
      </c>
      <c r="I645" s="102">
        <f t="shared" si="547"/>
        <v>11.563518533458666</v>
      </c>
      <c r="J645" s="101">
        <f t="shared" si="548"/>
        <v>64.097999558828519</v>
      </c>
      <c r="K645" s="101">
        <f t="shared" si="549"/>
        <v>292.56617074638802</v>
      </c>
      <c r="L645" s="11">
        <f t="shared" si="550"/>
        <v>2459838.9458333333</v>
      </c>
      <c r="M645" s="108">
        <f t="shared" si="551"/>
        <v>0.22707586128222593</v>
      </c>
      <c r="N645" s="11">
        <f t="shared" si="552"/>
        <v>165.59983847150579</v>
      </c>
      <c r="O645" s="5">
        <f t="shared" si="553"/>
        <v>0.17398462651891577</v>
      </c>
      <c r="P645" s="11">
        <f t="shared" si="554"/>
        <v>16886.779835631191</v>
      </c>
      <c r="Q645" s="6">
        <f t="shared" si="555"/>
        <v>2.3615488666489735</v>
      </c>
      <c r="R645" s="13">
        <f t="shared" si="556"/>
        <v>4.3989829120194059</v>
      </c>
      <c r="S645" s="13">
        <f t="shared" si="557"/>
        <v>4.3155479163000594</v>
      </c>
      <c r="T645" s="13">
        <f t="shared" si="558"/>
        <v>0.29295602095702789</v>
      </c>
      <c r="U645" s="13">
        <f t="shared" si="559"/>
        <v>0.37343485843563096</v>
      </c>
      <c r="V645" s="13">
        <f t="shared" si="560"/>
        <v>-8.3381398116430905</v>
      </c>
      <c r="W645" s="8">
        <f t="shared" si="561"/>
        <v>388.38077694187729</v>
      </c>
      <c r="X645" s="13">
        <f t="shared" si="562"/>
        <v>1.1750470679607659</v>
      </c>
      <c r="Y645" s="11">
        <f t="shared" si="563"/>
        <v>67.325237723373903</v>
      </c>
      <c r="Z645" s="13">
        <f t="shared" si="564"/>
        <v>3.4638810970066214E-2</v>
      </c>
      <c r="AA645" s="13">
        <f t="shared" si="565"/>
        <v>0.38526839684376368</v>
      </c>
      <c r="AB645" s="13">
        <f t="shared" si="566"/>
        <v>0.92215448541393541</v>
      </c>
      <c r="AC645" s="13">
        <f t="shared" si="567"/>
        <v>3.4631884505408529E-2</v>
      </c>
      <c r="AD645" s="13">
        <f t="shared" si="568"/>
        <v>0.8323049058530525</v>
      </c>
      <c r="AE645" s="13">
        <f t="shared" si="569"/>
        <v>0.39854335534089325</v>
      </c>
      <c r="AF645" s="13">
        <f t="shared" si="570"/>
        <v>0.91714949376512356</v>
      </c>
      <c r="AG645" s="11">
        <f t="shared" si="571"/>
        <v>23.487148120555929</v>
      </c>
      <c r="AH645" s="13">
        <f t="shared" si="572"/>
        <v>4.3440597362941222</v>
      </c>
      <c r="AI645" s="11">
        <f t="shared" si="573"/>
        <v>100.43894242709396</v>
      </c>
      <c r="AJ645" s="6">
        <f t="shared" si="574"/>
        <v>0.91754327835488014</v>
      </c>
      <c r="AK645" s="13">
        <f t="shared" si="575"/>
        <v>12.37858174144513</v>
      </c>
      <c r="AL645" s="6">
        <f t="shared" si="576"/>
        <v>0.89432770612014667</v>
      </c>
      <c r="AM645" s="6">
        <f t="shared" si="577"/>
        <v>11.484254035324984</v>
      </c>
      <c r="AN645" s="11">
        <f t="shared" si="578"/>
        <v>175.37228780300211</v>
      </c>
      <c r="AO645" s="6">
        <f t="shared" si="579"/>
        <v>173.56387586539546</v>
      </c>
      <c r="AP645" s="6">
        <f t="shared" si="580"/>
        <v>106.22862795015608</v>
      </c>
      <c r="AQ645" s="8">
        <f t="shared" si="581"/>
        <v>73.62278200365563</v>
      </c>
      <c r="AR645" s="109">
        <f t="shared" si="582"/>
        <v>0.9834485495472115</v>
      </c>
      <c r="AS645" s="109">
        <f t="shared" si="583"/>
        <v>-0.4086890161426403</v>
      </c>
      <c r="AT645" s="109">
        <f t="shared" si="584"/>
        <v>112.56617074638804</v>
      </c>
      <c r="AU645" s="10">
        <f t="shared" si="585"/>
        <v>398264.52746314235</v>
      </c>
      <c r="AV645" s="8">
        <f t="shared" si="586"/>
        <v>30.003436264093494</v>
      </c>
      <c r="AW645" s="12"/>
      <c r="AX645" s="110">
        <f t="shared" si="587"/>
        <v>292.60000000000002</v>
      </c>
      <c r="AY645" s="111">
        <f t="shared" si="588"/>
        <v>0</v>
      </c>
      <c r="AZ645" s="12"/>
      <c r="BA645" s="14">
        <f t="shared" ref="BA645:BA708" si="595">ROUND(I645,1)</f>
        <v>11.6</v>
      </c>
      <c r="BB645" s="112">
        <f t="shared" si="589"/>
        <v>0</v>
      </c>
      <c r="BC645" s="112">
        <f t="shared" si="590"/>
        <v>0</v>
      </c>
      <c r="BD645" s="12"/>
      <c r="BE645" s="111">
        <f t="shared" si="591"/>
        <v>0</v>
      </c>
      <c r="BF645" s="12"/>
    </row>
    <row r="646" spans="1:58">
      <c r="A646">
        <f t="shared" si="544"/>
        <v>10</v>
      </c>
      <c r="B646" s="106">
        <v>0.44652777777777802</v>
      </c>
      <c r="C646" s="6">
        <f t="shared" si="545"/>
        <v>10.716666666666672</v>
      </c>
      <c r="D646" s="7">
        <f t="shared" si="592"/>
        <v>16</v>
      </c>
      <c r="E646" s="7">
        <f t="shared" si="593"/>
        <v>9</v>
      </c>
      <c r="F646" s="7">
        <f t="shared" si="594"/>
        <v>2022</v>
      </c>
      <c r="G646" s="12"/>
      <c r="H646" s="101">
        <f t="shared" si="546"/>
        <v>11.349341735317413</v>
      </c>
      <c r="I646" s="102">
        <f t="shared" si="547"/>
        <v>11.429491527056502</v>
      </c>
      <c r="J646" s="101">
        <f t="shared" si="548"/>
        <v>64.091504045669794</v>
      </c>
      <c r="K646" s="101">
        <f t="shared" si="549"/>
        <v>292.74662299617592</v>
      </c>
      <c r="L646" s="11">
        <f t="shared" si="550"/>
        <v>2459838.9465277777</v>
      </c>
      <c r="M646" s="108">
        <f t="shared" si="551"/>
        <v>0.2270758802950775</v>
      </c>
      <c r="N646" s="11">
        <f t="shared" si="552"/>
        <v>165.85052293399349</v>
      </c>
      <c r="O646" s="5">
        <f t="shared" si="553"/>
        <v>0.17401004394889696</v>
      </c>
      <c r="P646" s="11">
        <f t="shared" si="554"/>
        <v>16884.218645030978</v>
      </c>
      <c r="Q646" s="6">
        <f t="shared" si="555"/>
        <v>2.3617072188228341</v>
      </c>
      <c r="R646" s="13">
        <f t="shared" si="556"/>
        <v>4.398994857831104</v>
      </c>
      <c r="S646" s="13">
        <f t="shared" si="557"/>
        <v>4.3156956723400484</v>
      </c>
      <c r="T646" s="13">
        <f t="shared" si="558"/>
        <v>0.29311636519708051</v>
      </c>
      <c r="U646" s="13">
        <f t="shared" si="559"/>
        <v>0.37358330967137277</v>
      </c>
      <c r="V646" s="13">
        <f t="shared" si="560"/>
        <v>-8.3382749794830158</v>
      </c>
      <c r="W646" s="8">
        <f t="shared" si="561"/>
        <v>388.34131720927627</v>
      </c>
      <c r="X646" s="13">
        <f t="shared" si="562"/>
        <v>1.1751943533809408</v>
      </c>
      <c r="Y646" s="11">
        <f t="shared" si="563"/>
        <v>67.333676556333728</v>
      </c>
      <c r="Z646" s="13">
        <f t="shared" si="564"/>
        <v>3.4651029724861525E-2</v>
      </c>
      <c r="AA646" s="13">
        <f t="shared" si="565"/>
        <v>0.38513240965589851</v>
      </c>
      <c r="AB646" s="13">
        <f t="shared" si="566"/>
        <v>0.92221082928469811</v>
      </c>
      <c r="AC646" s="13">
        <f t="shared" si="567"/>
        <v>3.4644095928031693E-2</v>
      </c>
      <c r="AD646" s="13">
        <f t="shared" si="568"/>
        <v>0.83235174464778483</v>
      </c>
      <c r="AE646" s="13">
        <f t="shared" si="569"/>
        <v>0.39857696899649153</v>
      </c>
      <c r="AF646" s="13">
        <f t="shared" si="570"/>
        <v>0.91713488636381613</v>
      </c>
      <c r="AG646" s="11">
        <f t="shared" si="571"/>
        <v>23.489248035509615</v>
      </c>
      <c r="AH646" s="13">
        <f t="shared" si="572"/>
        <v>4.3446556530126976</v>
      </c>
      <c r="AI646" s="11">
        <f t="shared" si="573"/>
        <v>100.68068813880302</v>
      </c>
      <c r="AJ646" s="6">
        <f t="shared" si="574"/>
        <v>0.9175372472851272</v>
      </c>
      <c r="AK646" s="13">
        <f t="shared" si="575"/>
        <v>12.244121758606527</v>
      </c>
      <c r="AL646" s="6">
        <f t="shared" si="576"/>
        <v>0.89478002328911443</v>
      </c>
      <c r="AM646" s="6">
        <f t="shared" si="577"/>
        <v>11.349341735317413</v>
      </c>
      <c r="AN646" s="11">
        <f t="shared" si="578"/>
        <v>175.37297228030002</v>
      </c>
      <c r="AO646" s="6">
        <f t="shared" si="579"/>
        <v>173.56455291763169</v>
      </c>
      <c r="AP646" s="6">
        <f t="shared" si="580"/>
        <v>106.22086416089689</v>
      </c>
      <c r="AQ646" s="8">
        <f t="shared" si="581"/>
        <v>73.630539934396168</v>
      </c>
      <c r="AR646" s="109">
        <f t="shared" si="582"/>
        <v>0.98267532069235419</v>
      </c>
      <c r="AS646" s="109">
        <f t="shared" si="583"/>
        <v>-0.41200185923152466</v>
      </c>
      <c r="AT646" s="109">
        <f t="shared" si="584"/>
        <v>112.74662299617589</v>
      </c>
      <c r="AU646" s="10">
        <f t="shared" si="585"/>
        <v>398267.20018788159</v>
      </c>
      <c r="AV646" s="8">
        <f t="shared" si="586"/>
        <v>30.003234924755883</v>
      </c>
      <c r="AW646" s="12"/>
      <c r="AX646" s="110">
        <f t="shared" si="587"/>
        <v>292.7</v>
      </c>
      <c r="AY646" s="111">
        <f t="shared" si="588"/>
        <v>0</v>
      </c>
      <c r="AZ646" s="12"/>
      <c r="BA646" s="14">
        <f t="shared" si="595"/>
        <v>11.4</v>
      </c>
      <c r="BB646" s="112">
        <f t="shared" si="589"/>
        <v>0</v>
      </c>
      <c r="BC646" s="112">
        <f t="shared" si="590"/>
        <v>0</v>
      </c>
      <c r="BD646" s="12"/>
      <c r="BE646" s="111">
        <f t="shared" si="591"/>
        <v>0</v>
      </c>
      <c r="BF646" s="12"/>
    </row>
    <row r="647" spans="1:58">
      <c r="A647">
        <f t="shared" si="544"/>
        <v>10</v>
      </c>
      <c r="B647" s="106">
        <v>0.44722222222222202</v>
      </c>
      <c r="C647" s="6">
        <f t="shared" si="545"/>
        <v>10.733333333333329</v>
      </c>
      <c r="D647" s="7">
        <f t="shared" si="592"/>
        <v>16</v>
      </c>
      <c r="E647" s="7">
        <f t="shared" si="593"/>
        <v>9</v>
      </c>
      <c r="F647" s="7">
        <f t="shared" si="594"/>
        <v>2022</v>
      </c>
      <c r="G647" s="12"/>
      <c r="H647" s="101">
        <f t="shared" si="546"/>
        <v>11.214615587497622</v>
      </c>
      <c r="I647" s="102">
        <f t="shared" si="547"/>
        <v>11.295667939801001</v>
      </c>
      <c r="J647" s="101">
        <f t="shared" si="548"/>
        <v>64.085008367843429</v>
      </c>
      <c r="K647" s="101">
        <f t="shared" si="549"/>
        <v>292.9271194630337</v>
      </c>
      <c r="L647" s="11">
        <f t="shared" si="550"/>
        <v>2459838.9472222221</v>
      </c>
      <c r="M647" s="108">
        <f t="shared" si="551"/>
        <v>0.22707589930792904</v>
      </c>
      <c r="N647" s="11">
        <f t="shared" si="552"/>
        <v>166.10120739648119</v>
      </c>
      <c r="O647" s="5">
        <f t="shared" si="553"/>
        <v>0.17403546137882131</v>
      </c>
      <c r="P647" s="11">
        <f t="shared" si="554"/>
        <v>16881.657059403751</v>
      </c>
      <c r="Q647" s="6">
        <f t="shared" si="555"/>
        <v>2.3618655709963376</v>
      </c>
      <c r="R647" s="13">
        <f t="shared" si="556"/>
        <v>4.3990068036428029</v>
      </c>
      <c r="S647" s="13">
        <f t="shared" si="557"/>
        <v>4.3158434283796812</v>
      </c>
      <c r="T647" s="13">
        <f t="shared" si="558"/>
        <v>0.29327670943677597</v>
      </c>
      <c r="U647" s="13">
        <f t="shared" si="559"/>
        <v>0.37373175887832455</v>
      </c>
      <c r="V647" s="13">
        <f t="shared" si="560"/>
        <v>-8.3384101473225858</v>
      </c>
      <c r="W647" s="8">
        <f t="shared" si="561"/>
        <v>388.30185239708561</v>
      </c>
      <c r="X647" s="13">
        <f t="shared" si="562"/>
        <v>1.1753416368856135</v>
      </c>
      <c r="Y647" s="11">
        <f t="shared" si="563"/>
        <v>67.342115279543378</v>
      </c>
      <c r="Z647" s="13">
        <f t="shared" si="564"/>
        <v>3.466324756330437E-2</v>
      </c>
      <c r="AA647" s="13">
        <f t="shared" si="565"/>
        <v>0.38499641594976036</v>
      </c>
      <c r="AB647" s="13">
        <f t="shared" si="566"/>
        <v>0.92226715225605382</v>
      </c>
      <c r="AC647" s="13">
        <f t="shared" si="567"/>
        <v>3.4656306429680553E-2</v>
      </c>
      <c r="AD647" s="13">
        <f t="shared" si="568"/>
        <v>0.83239856463355832</v>
      </c>
      <c r="AE647" s="13">
        <f t="shared" si="569"/>
        <v>0.39861057349477191</v>
      </c>
      <c r="AF647" s="13">
        <f t="shared" si="570"/>
        <v>0.91712028147793623</v>
      </c>
      <c r="AG647" s="11">
        <f t="shared" si="571"/>
        <v>23.49134741182068</v>
      </c>
      <c r="AH647" s="13">
        <f t="shared" si="572"/>
        <v>4.3452515804545824</v>
      </c>
      <c r="AI647" s="11">
        <f t="shared" si="573"/>
        <v>100.92243368966245</v>
      </c>
      <c r="AJ647" s="6">
        <f t="shared" si="574"/>
        <v>0.91753121746003963</v>
      </c>
      <c r="AK647" s="13">
        <f t="shared" si="575"/>
        <v>12.10984238944839</v>
      </c>
      <c r="AL647" s="6">
        <f t="shared" si="576"/>
        <v>0.89522680195076854</v>
      </c>
      <c r="AM647" s="6">
        <f t="shared" si="577"/>
        <v>11.214615587497622</v>
      </c>
      <c r="AN647" s="11">
        <f t="shared" si="578"/>
        <v>175.37365675759247</v>
      </c>
      <c r="AO647" s="6">
        <f t="shared" si="579"/>
        <v>173.56522997011533</v>
      </c>
      <c r="AP647" s="6">
        <f t="shared" si="580"/>
        <v>106.21310048633356</v>
      </c>
      <c r="AQ647" s="8">
        <f t="shared" si="581"/>
        <v>73.638297753256893</v>
      </c>
      <c r="AR647" s="109">
        <f t="shared" si="582"/>
        <v>0.98188459866849198</v>
      </c>
      <c r="AS647" s="109">
        <f t="shared" si="583"/>
        <v>-0.41531208011292775</v>
      </c>
      <c r="AT647" s="109">
        <f t="shared" si="584"/>
        <v>112.92711946303373</v>
      </c>
      <c r="AU647" s="10">
        <f t="shared" si="585"/>
        <v>398269.8724236433</v>
      </c>
      <c r="AV647" s="8">
        <f t="shared" si="586"/>
        <v>30.003033624954867</v>
      </c>
      <c r="AW647" s="12"/>
      <c r="AX647" s="110">
        <f t="shared" si="587"/>
        <v>292.89999999999998</v>
      </c>
      <c r="AY647" s="111">
        <f t="shared" si="588"/>
        <v>0</v>
      </c>
      <c r="AZ647" s="12"/>
      <c r="BA647" s="14">
        <f t="shared" si="595"/>
        <v>11.3</v>
      </c>
      <c r="BB647" s="112">
        <f t="shared" si="589"/>
        <v>0</v>
      </c>
      <c r="BC647" s="112">
        <f t="shared" si="590"/>
        <v>0</v>
      </c>
      <c r="BD647" s="12"/>
      <c r="BE647" s="111">
        <f t="shared" si="591"/>
        <v>0</v>
      </c>
      <c r="BF647" s="12"/>
    </row>
    <row r="648" spans="1:58">
      <c r="A648">
        <f t="shared" si="544"/>
        <v>10</v>
      </c>
      <c r="B648" s="106">
        <v>0.44791666666666702</v>
      </c>
      <c r="C648" s="6">
        <f t="shared" si="545"/>
        <v>10.750000000000009</v>
      </c>
      <c r="D648" s="7">
        <f t="shared" si="592"/>
        <v>16</v>
      </c>
      <c r="E648" s="7">
        <f t="shared" si="593"/>
        <v>9</v>
      </c>
      <c r="F648" s="7">
        <f t="shared" si="594"/>
        <v>2022</v>
      </c>
      <c r="G648" s="12"/>
      <c r="H648" s="101">
        <f t="shared" si="546"/>
        <v>11.080076979836354</v>
      </c>
      <c r="I648" s="102">
        <f t="shared" si="547"/>
        <v>11.162049651437643</v>
      </c>
      <c r="J648" s="101">
        <f t="shared" si="548"/>
        <v>64.07851252544846</v>
      </c>
      <c r="K648" s="101">
        <f t="shared" si="549"/>
        <v>293.10766201368443</v>
      </c>
      <c r="L648" s="11">
        <f t="shared" si="550"/>
        <v>2459838.9479166665</v>
      </c>
      <c r="M648" s="108">
        <f t="shared" si="551"/>
        <v>0.22707591832078061</v>
      </c>
      <c r="N648" s="11">
        <f t="shared" si="552"/>
        <v>166.35189185896888</v>
      </c>
      <c r="O648" s="5">
        <f t="shared" si="553"/>
        <v>0.17406087880874566</v>
      </c>
      <c r="P648" s="11">
        <f t="shared" si="554"/>
        <v>16879.095078846436</v>
      </c>
      <c r="Q648" s="6">
        <f t="shared" si="555"/>
        <v>2.3620239231701987</v>
      </c>
      <c r="R648" s="13">
        <f t="shared" si="556"/>
        <v>4.399018749454501</v>
      </c>
      <c r="S648" s="13">
        <f t="shared" si="557"/>
        <v>4.3159911844196701</v>
      </c>
      <c r="T648" s="13">
        <f t="shared" si="558"/>
        <v>0.29343705367718576</v>
      </c>
      <c r="U648" s="13">
        <f t="shared" si="559"/>
        <v>0.37388020605797623</v>
      </c>
      <c r="V648" s="13">
        <f t="shared" si="560"/>
        <v>-8.338545315162154</v>
      </c>
      <c r="W648" s="8">
        <f t="shared" si="561"/>
        <v>388.2623825061325</v>
      </c>
      <c r="X648" s="13">
        <f t="shared" si="562"/>
        <v>1.1754889184756112</v>
      </c>
      <c r="Y648" s="11">
        <f t="shared" si="563"/>
        <v>67.350553893050218</v>
      </c>
      <c r="Z648" s="13">
        <f t="shared" si="564"/>
        <v>3.4675464485279459E-2</v>
      </c>
      <c r="AA648" s="13">
        <f t="shared" si="565"/>
        <v>0.38486041572792945</v>
      </c>
      <c r="AB648" s="13">
        <f t="shared" si="566"/>
        <v>0.92232345432791252</v>
      </c>
      <c r="AC648" s="13">
        <f t="shared" si="567"/>
        <v>3.4668516010239243E-2</v>
      </c>
      <c r="AD648" s="13">
        <f t="shared" si="568"/>
        <v>0.83244536581033657</v>
      </c>
      <c r="AE648" s="13">
        <f t="shared" si="569"/>
        <v>0.39864416883559206</v>
      </c>
      <c r="AF648" s="13">
        <f t="shared" si="570"/>
        <v>0.9171056791086728</v>
      </c>
      <c r="AG648" s="11">
        <f t="shared" si="571"/>
        <v>23.493446249457307</v>
      </c>
      <c r="AH648" s="13">
        <f t="shared" si="572"/>
        <v>4.3458475186200731</v>
      </c>
      <c r="AI648" s="11">
        <f t="shared" si="573"/>
        <v>101.16417907966779</v>
      </c>
      <c r="AJ648" s="6">
        <f t="shared" si="574"/>
        <v>0.91752518887969881</v>
      </c>
      <c r="AK648" s="13">
        <f t="shared" si="575"/>
        <v>11.975745034756768</v>
      </c>
      <c r="AL648" s="6">
        <f t="shared" si="576"/>
        <v>0.89566805492041346</v>
      </c>
      <c r="AM648" s="6">
        <f t="shared" si="577"/>
        <v>11.080076979836354</v>
      </c>
      <c r="AN648" s="11">
        <f t="shared" si="578"/>
        <v>175.37434123488674</v>
      </c>
      <c r="AO648" s="6">
        <f t="shared" si="579"/>
        <v>173.56590702285359</v>
      </c>
      <c r="AP648" s="6">
        <f t="shared" si="580"/>
        <v>106.20533692642877</v>
      </c>
      <c r="AQ648" s="8">
        <f t="shared" si="581"/>
        <v>73.646055460275093</v>
      </c>
      <c r="AR648" s="109">
        <f t="shared" si="582"/>
        <v>0.98107639758705223</v>
      </c>
      <c r="AS648" s="109">
        <f t="shared" si="583"/>
        <v>-0.41861962033542688</v>
      </c>
      <c r="AT648" s="109">
        <f t="shared" si="584"/>
        <v>113.10766201368443</v>
      </c>
      <c r="AU648" s="10">
        <f t="shared" si="585"/>
        <v>398272.54417036165</v>
      </c>
      <c r="AV648" s="8">
        <f t="shared" si="586"/>
        <v>30.002832364693855</v>
      </c>
      <c r="AW648" s="12"/>
      <c r="AX648" s="110">
        <f t="shared" si="587"/>
        <v>293.10000000000002</v>
      </c>
      <c r="AY648" s="111">
        <f t="shared" si="588"/>
        <v>0</v>
      </c>
      <c r="AZ648" s="12"/>
      <c r="BA648" s="14">
        <f t="shared" si="595"/>
        <v>11.2</v>
      </c>
      <c r="BB648" s="112">
        <f t="shared" si="589"/>
        <v>0</v>
      </c>
      <c r="BC648" s="112">
        <f t="shared" si="590"/>
        <v>0</v>
      </c>
      <c r="BD648" s="12"/>
      <c r="BE648" s="111">
        <f t="shared" si="591"/>
        <v>0</v>
      </c>
      <c r="BF648" s="12"/>
    </row>
    <row r="649" spans="1:58">
      <c r="A649">
        <f t="shared" si="544"/>
        <v>10</v>
      </c>
      <c r="B649" s="106">
        <v>0.44861111111111102</v>
      </c>
      <c r="C649" s="6">
        <f t="shared" si="545"/>
        <v>10.766666666666664</v>
      </c>
      <c r="D649" s="7">
        <f t="shared" si="592"/>
        <v>16</v>
      </c>
      <c r="E649" s="7">
        <f t="shared" si="593"/>
        <v>9</v>
      </c>
      <c r="F649" s="7">
        <f t="shared" si="594"/>
        <v>2022</v>
      </c>
      <c r="G649" s="12"/>
      <c r="H649" s="101">
        <f t="shared" si="546"/>
        <v>10.945727301123041</v>
      </c>
      <c r="I649" s="102">
        <f t="shared" si="547"/>
        <v>11.028638560741125</v>
      </c>
      <c r="J649" s="101">
        <f t="shared" si="548"/>
        <v>64.072016518575481</v>
      </c>
      <c r="K649" s="101">
        <f t="shared" si="549"/>
        <v>293.28825250487154</v>
      </c>
      <c r="L649" s="11">
        <f t="shared" si="550"/>
        <v>2459838.9486111109</v>
      </c>
      <c r="M649" s="108">
        <f t="shared" si="551"/>
        <v>0.22707593733363216</v>
      </c>
      <c r="N649" s="11">
        <f t="shared" si="552"/>
        <v>166.60257632145658</v>
      </c>
      <c r="O649" s="5">
        <f t="shared" si="553"/>
        <v>0.17408629623872685</v>
      </c>
      <c r="P649" s="11">
        <f t="shared" si="554"/>
        <v>16876.53270347388</v>
      </c>
      <c r="Q649" s="6">
        <f t="shared" si="555"/>
        <v>2.3621822753440593</v>
      </c>
      <c r="R649" s="13">
        <f t="shared" si="556"/>
        <v>4.3990306952661991</v>
      </c>
      <c r="S649" s="13">
        <f t="shared" si="557"/>
        <v>4.3161389404596591</v>
      </c>
      <c r="T649" s="13">
        <f t="shared" si="558"/>
        <v>0.29359739791688122</v>
      </c>
      <c r="U649" s="13">
        <f t="shared" si="559"/>
        <v>0.37402865120939655</v>
      </c>
      <c r="V649" s="13">
        <f t="shared" si="560"/>
        <v>-8.3386804830024364</v>
      </c>
      <c r="W649" s="8">
        <f t="shared" si="561"/>
        <v>388.22290753710348</v>
      </c>
      <c r="X649" s="13">
        <f t="shared" si="562"/>
        <v>1.1756361981518477</v>
      </c>
      <c r="Y649" s="11">
        <f t="shared" si="563"/>
        <v>67.358992396906629</v>
      </c>
      <c r="Z649" s="13">
        <f t="shared" si="564"/>
        <v>3.4687680490468442E-2</v>
      </c>
      <c r="AA649" s="13">
        <f t="shared" si="565"/>
        <v>0.38472440899290855</v>
      </c>
      <c r="AB649" s="13">
        <f t="shared" si="566"/>
        <v>0.92237973550022401</v>
      </c>
      <c r="AC649" s="13">
        <f t="shared" si="567"/>
        <v>3.4680724669388943E-2</v>
      </c>
      <c r="AD649" s="13">
        <f t="shared" si="568"/>
        <v>0.83249214817820039</v>
      </c>
      <c r="AE649" s="13">
        <f t="shared" si="569"/>
        <v>0.39867775501863961</v>
      </c>
      <c r="AF649" s="13">
        <f t="shared" si="570"/>
        <v>0.91709107925728817</v>
      </c>
      <c r="AG649" s="11">
        <f t="shared" si="571"/>
        <v>23.49554454837708</v>
      </c>
      <c r="AH649" s="13">
        <f t="shared" si="572"/>
        <v>4.346443467509963</v>
      </c>
      <c r="AI649" s="11">
        <f t="shared" si="573"/>
        <v>101.40592430880713</v>
      </c>
      <c r="AJ649" s="6">
        <f t="shared" si="574"/>
        <v>0.91751916154422686</v>
      </c>
      <c r="AK649" s="13">
        <f t="shared" si="575"/>
        <v>11.841831096357637</v>
      </c>
      <c r="AL649" s="6">
        <f t="shared" si="576"/>
        <v>0.89610379523459682</v>
      </c>
      <c r="AM649" s="6">
        <f t="shared" si="577"/>
        <v>10.945727301123041</v>
      </c>
      <c r="AN649" s="11">
        <f t="shared" si="578"/>
        <v>175.37502571218465</v>
      </c>
      <c r="AO649" s="6">
        <f t="shared" si="579"/>
        <v>173.56658407584843</v>
      </c>
      <c r="AP649" s="6">
        <f t="shared" si="580"/>
        <v>106.19757348113508</v>
      </c>
      <c r="AQ649" s="8">
        <f t="shared" si="581"/>
        <v>73.653813055498162</v>
      </c>
      <c r="AR649" s="109">
        <f t="shared" si="582"/>
        <v>0.9802507318706053</v>
      </c>
      <c r="AS649" s="109">
        <f t="shared" si="583"/>
        <v>-0.42192442149517329</v>
      </c>
      <c r="AT649" s="109">
        <f t="shared" si="584"/>
        <v>113.28825250487152</v>
      </c>
      <c r="AU649" s="10">
        <f t="shared" si="585"/>
        <v>398275.21542795218</v>
      </c>
      <c r="AV649" s="8">
        <f t="shared" si="586"/>
        <v>30.002631143977673</v>
      </c>
      <c r="AW649" s="12"/>
      <c r="AX649" s="110">
        <f t="shared" si="587"/>
        <v>293.3</v>
      </c>
      <c r="AY649" s="111">
        <f t="shared" si="588"/>
        <v>0</v>
      </c>
      <c r="AZ649" s="12"/>
      <c r="BA649" s="14">
        <f t="shared" si="595"/>
        <v>11</v>
      </c>
      <c r="BB649" s="112">
        <f t="shared" si="589"/>
        <v>0</v>
      </c>
      <c r="BC649" s="112">
        <f t="shared" si="590"/>
        <v>0</v>
      </c>
      <c r="BD649" s="12"/>
      <c r="BE649" s="111">
        <f t="shared" si="591"/>
        <v>0</v>
      </c>
      <c r="BF649" s="12"/>
    </row>
    <row r="650" spans="1:58">
      <c r="A650">
        <f t="shared" si="544"/>
        <v>10</v>
      </c>
      <c r="B650" s="106">
        <v>0.44930555555555601</v>
      </c>
      <c r="C650" s="6">
        <f t="shared" si="545"/>
        <v>10.783333333333344</v>
      </c>
      <c r="D650" s="7">
        <f t="shared" si="592"/>
        <v>16</v>
      </c>
      <c r="E650" s="7">
        <f t="shared" si="593"/>
        <v>9</v>
      </c>
      <c r="F650" s="7">
        <f t="shared" si="594"/>
        <v>2022</v>
      </c>
      <c r="G650" s="12"/>
      <c r="H650" s="101">
        <f t="shared" si="546"/>
        <v>10.811567851064012</v>
      </c>
      <c r="I650" s="102">
        <f t="shared" si="547"/>
        <v>10.895436497087891</v>
      </c>
      <c r="J650" s="101">
        <f t="shared" si="548"/>
        <v>64.065520343000344</v>
      </c>
      <c r="K650" s="101">
        <f t="shared" si="549"/>
        <v>293.46889290460427</v>
      </c>
      <c r="L650" s="11">
        <f t="shared" si="550"/>
        <v>2459838.9493055558</v>
      </c>
      <c r="M650" s="108">
        <f t="shared" si="551"/>
        <v>0.22707595634649647</v>
      </c>
      <c r="N650" s="11">
        <f t="shared" si="552"/>
        <v>166.853260952048</v>
      </c>
      <c r="O650" s="5">
        <f t="shared" si="553"/>
        <v>0.17411171368570422</v>
      </c>
      <c r="P650" s="11">
        <f t="shared" si="554"/>
        <v>16873.969931676693</v>
      </c>
      <c r="Q650" s="6">
        <f t="shared" si="555"/>
        <v>2.362340627623996</v>
      </c>
      <c r="R650" s="13">
        <f t="shared" si="556"/>
        <v>4.3990426410859111</v>
      </c>
      <c r="S650" s="13">
        <f t="shared" si="557"/>
        <v>4.3162866965985813</v>
      </c>
      <c r="T650" s="13">
        <f t="shared" si="558"/>
        <v>0.29375774226443835</v>
      </c>
      <c r="U650" s="13">
        <f t="shared" si="559"/>
        <v>0.37417709443365843</v>
      </c>
      <c r="V650" s="13">
        <f t="shared" si="560"/>
        <v>-8.3388156509327249</v>
      </c>
      <c r="W650" s="8">
        <f t="shared" si="561"/>
        <v>388.18342746487502</v>
      </c>
      <c r="X650" s="13">
        <f t="shared" si="562"/>
        <v>1.1757834760129537</v>
      </c>
      <c r="Y650" s="11">
        <f t="shared" si="563"/>
        <v>67.367430796763713</v>
      </c>
      <c r="Z650" s="13">
        <f t="shared" si="564"/>
        <v>3.4699895586952897E-2</v>
      </c>
      <c r="AA650" s="13">
        <f t="shared" si="565"/>
        <v>0.38458839565695035</v>
      </c>
      <c r="AB650" s="13">
        <f t="shared" si="566"/>
        <v>0.92243599581024971</v>
      </c>
      <c r="AC650" s="13">
        <f t="shared" si="567"/>
        <v>3.4692932415205699E-2</v>
      </c>
      <c r="AD650" s="13">
        <f t="shared" si="568"/>
        <v>0.832538911768125</v>
      </c>
      <c r="AE650" s="13">
        <f t="shared" si="569"/>
        <v>0.39871133206614434</v>
      </c>
      <c r="AF650" s="13">
        <f t="shared" si="570"/>
        <v>0.91707648191524394</v>
      </c>
      <c r="AG650" s="11">
        <f t="shared" si="571"/>
        <v>23.497642309945917</v>
      </c>
      <c r="AH650" s="13">
        <f t="shared" si="572"/>
        <v>4.3470394275202517</v>
      </c>
      <c r="AI650" s="11">
        <f t="shared" si="573"/>
        <v>101.64766953924423</v>
      </c>
      <c r="AJ650" s="6">
        <f t="shared" si="574"/>
        <v>0.91751313544969659</v>
      </c>
      <c r="AK650" s="13">
        <f t="shared" si="575"/>
        <v>11.708101887501073</v>
      </c>
      <c r="AL650" s="6">
        <f t="shared" si="576"/>
        <v>0.89653403643705987</v>
      </c>
      <c r="AM650" s="6">
        <f t="shared" si="577"/>
        <v>10.811567851064012</v>
      </c>
      <c r="AN650" s="11">
        <f t="shared" si="578"/>
        <v>175.37571018993731</v>
      </c>
      <c r="AO650" s="6">
        <f t="shared" si="579"/>
        <v>173.56726112954584</v>
      </c>
      <c r="AP650" s="6">
        <f t="shared" si="580"/>
        <v>106.18981014524888</v>
      </c>
      <c r="AQ650" s="8">
        <f t="shared" si="581"/>
        <v>73.66157054412578</v>
      </c>
      <c r="AR650" s="109">
        <f t="shared" si="582"/>
        <v>0.97940761568112578</v>
      </c>
      <c r="AS650" s="109">
        <f t="shared" si="583"/>
        <v>-0.42522642745139572</v>
      </c>
      <c r="AT650" s="109">
        <f t="shared" si="584"/>
        <v>113.46889290460427</v>
      </c>
      <c r="AU650" s="10">
        <f t="shared" si="585"/>
        <v>398277.88619812561</v>
      </c>
      <c r="AV650" s="8">
        <f t="shared" si="586"/>
        <v>30.002429962675929</v>
      </c>
      <c r="AW650" s="12"/>
      <c r="AX650" s="110">
        <f t="shared" si="587"/>
        <v>293.5</v>
      </c>
      <c r="AY650" s="111">
        <f t="shared" si="588"/>
        <v>0</v>
      </c>
      <c r="AZ650" s="12"/>
      <c r="BA650" s="14">
        <f t="shared" si="595"/>
        <v>10.9</v>
      </c>
      <c r="BB650" s="112">
        <f t="shared" si="589"/>
        <v>0</v>
      </c>
      <c r="BC650" s="112">
        <f t="shared" si="590"/>
        <v>0</v>
      </c>
      <c r="BD650" s="12"/>
      <c r="BE650" s="111">
        <f t="shared" si="591"/>
        <v>0</v>
      </c>
      <c r="BF650" s="12"/>
    </row>
    <row r="651" spans="1:58">
      <c r="A651">
        <f t="shared" si="544"/>
        <v>10</v>
      </c>
      <c r="B651" s="106">
        <v>0.45</v>
      </c>
      <c r="C651" s="6">
        <f t="shared" si="545"/>
        <v>10.8</v>
      </c>
      <c r="D651" s="7">
        <f t="shared" si="592"/>
        <v>16</v>
      </c>
      <c r="E651" s="7">
        <f t="shared" si="593"/>
        <v>9</v>
      </c>
      <c r="F651" s="7">
        <f t="shared" si="594"/>
        <v>2022</v>
      </c>
      <c r="G651" s="12"/>
      <c r="H651" s="101">
        <f t="shared" si="546"/>
        <v>10.677600200112771</v>
      </c>
      <c r="I651" s="102">
        <f t="shared" si="547"/>
        <v>10.762445578575059</v>
      </c>
      <c r="J651" s="101">
        <f t="shared" si="548"/>
        <v>64.059024007536109</v>
      </c>
      <c r="K651" s="101">
        <f t="shared" si="549"/>
        <v>293.64958480752836</v>
      </c>
      <c r="L651" s="11">
        <f t="shared" si="550"/>
        <v>2459838.9500000002</v>
      </c>
      <c r="M651" s="108">
        <f t="shared" si="551"/>
        <v>0.22707597535934801</v>
      </c>
      <c r="N651" s="11">
        <f t="shared" si="552"/>
        <v>167.1039454145357</v>
      </c>
      <c r="O651" s="5">
        <f t="shared" si="553"/>
        <v>0.17413713111562856</v>
      </c>
      <c r="P651" s="11">
        <f t="shared" si="554"/>
        <v>16871.406767003053</v>
      </c>
      <c r="Q651" s="6">
        <f t="shared" si="555"/>
        <v>2.3624989797974996</v>
      </c>
      <c r="R651" s="13">
        <f t="shared" si="556"/>
        <v>4.399054586897587</v>
      </c>
      <c r="S651" s="13">
        <f t="shared" si="557"/>
        <v>4.3164344526382132</v>
      </c>
      <c r="T651" s="13">
        <f t="shared" si="558"/>
        <v>0.29391808650449097</v>
      </c>
      <c r="U651" s="13">
        <f t="shared" si="559"/>
        <v>0.37432553553183989</v>
      </c>
      <c r="V651" s="13">
        <f t="shared" si="560"/>
        <v>-8.3389508187719361</v>
      </c>
      <c r="W651" s="8">
        <f t="shared" si="561"/>
        <v>388.14394234325272</v>
      </c>
      <c r="X651" s="13">
        <f t="shared" si="562"/>
        <v>1.1759307518621935</v>
      </c>
      <c r="Y651" s="11">
        <f t="shared" si="563"/>
        <v>67.375869081349364</v>
      </c>
      <c r="Z651" s="13">
        <f t="shared" si="564"/>
        <v>3.4712109758124533E-2</v>
      </c>
      <c r="AA651" s="13">
        <f t="shared" si="565"/>
        <v>0.38445237590508835</v>
      </c>
      <c r="AB651" s="13">
        <f t="shared" si="566"/>
        <v>0.92249223518243406</v>
      </c>
      <c r="AC651" s="13">
        <f t="shared" si="567"/>
        <v>3.4705139231090566E-2</v>
      </c>
      <c r="AD651" s="13">
        <f t="shared" si="568"/>
        <v>0.83258565651738992</v>
      </c>
      <c r="AE651" s="13">
        <f t="shared" si="569"/>
        <v>0.39874489993282591</v>
      </c>
      <c r="AF651" s="13">
        <f t="shared" si="570"/>
        <v>0.91706188710335179</v>
      </c>
      <c r="AG651" s="11">
        <f t="shared" si="571"/>
        <v>23.49973953131196</v>
      </c>
      <c r="AH651" s="13">
        <f t="shared" si="572"/>
        <v>4.3476353978518629</v>
      </c>
      <c r="AI651" s="11">
        <f t="shared" si="573"/>
        <v>101.88941444675775</v>
      </c>
      <c r="AJ651" s="6">
        <f t="shared" si="574"/>
        <v>0.91750711060430279</v>
      </c>
      <c r="AK651" s="13">
        <f t="shared" si="575"/>
        <v>11.574558991540153</v>
      </c>
      <c r="AL651" s="6">
        <f t="shared" si="576"/>
        <v>0.89695879142738211</v>
      </c>
      <c r="AM651" s="6">
        <f t="shared" si="577"/>
        <v>10.677600200112771</v>
      </c>
      <c r="AN651" s="11">
        <f t="shared" si="578"/>
        <v>175.3763946672334</v>
      </c>
      <c r="AO651" s="6">
        <f t="shared" si="579"/>
        <v>173.56793818304456</v>
      </c>
      <c r="AP651" s="6">
        <f t="shared" si="580"/>
        <v>106.18204692914664</v>
      </c>
      <c r="AQ651" s="8">
        <f t="shared" si="581"/>
        <v>73.669327915789282</v>
      </c>
      <c r="AR651" s="109">
        <f t="shared" si="582"/>
        <v>0.97854706519335655</v>
      </c>
      <c r="AS651" s="109">
        <f t="shared" si="583"/>
        <v>-0.42852557547060977</v>
      </c>
      <c r="AT651" s="109">
        <f t="shared" si="584"/>
        <v>113.64958480752837</v>
      </c>
      <c r="AU651" s="10">
        <f t="shared" si="585"/>
        <v>398280.55647721991</v>
      </c>
      <c r="AV651" s="8">
        <f t="shared" si="586"/>
        <v>30.002228821062936</v>
      </c>
      <c r="AW651" s="12"/>
      <c r="AX651" s="110">
        <f t="shared" si="587"/>
        <v>293.60000000000002</v>
      </c>
      <c r="AY651" s="111">
        <f t="shared" si="588"/>
        <v>0</v>
      </c>
      <c r="AZ651" s="12"/>
      <c r="BA651" s="14">
        <f t="shared" si="595"/>
        <v>10.8</v>
      </c>
      <c r="BB651" s="112">
        <f t="shared" si="589"/>
        <v>0</v>
      </c>
      <c r="BC651" s="112">
        <f t="shared" si="590"/>
        <v>0</v>
      </c>
      <c r="BD651" s="12"/>
      <c r="BE651" s="111">
        <f t="shared" si="591"/>
        <v>0</v>
      </c>
      <c r="BF651" s="12"/>
    </row>
    <row r="652" spans="1:58">
      <c r="A652">
        <f t="shared" si="544"/>
        <v>10</v>
      </c>
      <c r="B652" s="106">
        <v>0.45069444444444401</v>
      </c>
      <c r="C652" s="6">
        <f t="shared" si="545"/>
        <v>10.816666666666656</v>
      </c>
      <c r="D652" s="7">
        <f t="shared" si="592"/>
        <v>16</v>
      </c>
      <c r="E652" s="7">
        <f t="shared" si="593"/>
        <v>9</v>
      </c>
      <c r="F652" s="7">
        <f t="shared" si="594"/>
        <v>2022</v>
      </c>
      <c r="G652" s="12"/>
      <c r="H652" s="101">
        <f t="shared" si="546"/>
        <v>10.543825649682494</v>
      </c>
      <c r="I652" s="102">
        <f t="shared" si="547"/>
        <v>10.629667677001009</v>
      </c>
      <c r="J652" s="101">
        <f t="shared" si="548"/>
        <v>64.052527507912515</v>
      </c>
      <c r="K652" s="101">
        <f t="shared" si="549"/>
        <v>293.8303301617924</v>
      </c>
      <c r="L652" s="11">
        <f t="shared" si="550"/>
        <v>2459838.9506944446</v>
      </c>
      <c r="M652" s="108">
        <f t="shared" si="551"/>
        <v>0.22707599437219958</v>
      </c>
      <c r="N652" s="11">
        <f t="shared" si="552"/>
        <v>167.3546298770234</v>
      </c>
      <c r="O652" s="5">
        <f t="shared" si="553"/>
        <v>0.17416254854560975</v>
      </c>
      <c r="P652" s="11">
        <f t="shared" si="554"/>
        <v>16868.843207835624</v>
      </c>
      <c r="Q652" s="6">
        <f t="shared" si="555"/>
        <v>2.3626573319713606</v>
      </c>
      <c r="R652" s="13">
        <f t="shared" si="556"/>
        <v>4.3990665327093073</v>
      </c>
      <c r="S652" s="13">
        <f t="shared" si="557"/>
        <v>4.3165822086785601</v>
      </c>
      <c r="T652" s="13">
        <f t="shared" si="558"/>
        <v>0.2940784307445436</v>
      </c>
      <c r="U652" s="13">
        <f t="shared" si="559"/>
        <v>0.37447397460390042</v>
      </c>
      <c r="V652" s="13">
        <f t="shared" si="560"/>
        <v>-8.3390859866125773</v>
      </c>
      <c r="W652" s="8">
        <f t="shared" si="561"/>
        <v>388.10445214610189</v>
      </c>
      <c r="X652" s="13">
        <f t="shared" si="562"/>
        <v>1.1760780257992305</v>
      </c>
      <c r="Y652" s="11">
        <f t="shared" si="563"/>
        <v>67.384307256373859</v>
      </c>
      <c r="Z652" s="13">
        <f t="shared" si="564"/>
        <v>3.4724323011967505E-2</v>
      </c>
      <c r="AA652" s="13">
        <f t="shared" si="565"/>
        <v>0.3843163496486291</v>
      </c>
      <c r="AB652" s="13">
        <f t="shared" si="566"/>
        <v>0.92254845365445326</v>
      </c>
      <c r="AC652" s="13">
        <f t="shared" si="567"/>
        <v>3.4717345125022246E-2</v>
      </c>
      <c r="AD652" s="13">
        <f t="shared" si="568"/>
        <v>0.83263238245738991</v>
      </c>
      <c r="AE652" s="13">
        <f t="shared" si="569"/>
        <v>0.39877845864098982</v>
      </c>
      <c r="AF652" s="13">
        <f t="shared" si="570"/>
        <v>0.91704729481304093</v>
      </c>
      <c r="AG652" s="11">
        <f t="shared" si="571"/>
        <v>23.501836213845856</v>
      </c>
      <c r="AH652" s="13">
        <f t="shared" si="572"/>
        <v>4.3482313789050933</v>
      </c>
      <c r="AI652" s="11">
        <f t="shared" si="573"/>
        <v>102.131159193447</v>
      </c>
      <c r="AJ652" s="6">
        <f t="shared" si="574"/>
        <v>0.91750108700408639</v>
      </c>
      <c r="AK652" s="13">
        <f t="shared" si="575"/>
        <v>11.44120372387381</v>
      </c>
      <c r="AL652" s="6">
        <f t="shared" si="576"/>
        <v>0.89737807419131577</v>
      </c>
      <c r="AM652" s="6">
        <f t="shared" si="577"/>
        <v>10.543825649682494</v>
      </c>
      <c r="AN652" s="11">
        <f t="shared" si="578"/>
        <v>175.37707914452767</v>
      </c>
      <c r="AO652" s="6">
        <f t="shared" si="579"/>
        <v>173.56861523679427</v>
      </c>
      <c r="AP652" s="6">
        <f t="shared" si="580"/>
        <v>106.17428382756935</v>
      </c>
      <c r="AQ652" s="8">
        <f t="shared" si="581"/>
        <v>73.67708517574367</v>
      </c>
      <c r="AR652" s="109">
        <f t="shared" si="582"/>
        <v>0.97766909520210599</v>
      </c>
      <c r="AS652" s="109">
        <f t="shared" si="583"/>
        <v>-0.43182180951393145</v>
      </c>
      <c r="AT652" s="109">
        <f t="shared" si="584"/>
        <v>113.83033016179238</v>
      </c>
      <c r="AU652" s="10">
        <f t="shared" si="585"/>
        <v>398283.22626695974</v>
      </c>
      <c r="AV652" s="8">
        <f t="shared" si="586"/>
        <v>30.002027719007245</v>
      </c>
      <c r="AW652" s="12"/>
      <c r="AX652" s="110">
        <f t="shared" si="587"/>
        <v>293.8</v>
      </c>
      <c r="AY652" s="111">
        <f t="shared" si="588"/>
        <v>0</v>
      </c>
      <c r="AZ652" s="12"/>
      <c r="BA652" s="14">
        <f t="shared" si="595"/>
        <v>10.6</v>
      </c>
      <c r="BB652" s="112">
        <f t="shared" si="589"/>
        <v>0</v>
      </c>
      <c r="BC652" s="112">
        <f t="shared" si="590"/>
        <v>0</v>
      </c>
      <c r="BD652" s="12"/>
      <c r="BE652" s="111">
        <f t="shared" si="591"/>
        <v>0</v>
      </c>
      <c r="BF652" s="12"/>
    </row>
    <row r="653" spans="1:58">
      <c r="A653">
        <f t="shared" si="544"/>
        <v>10</v>
      </c>
      <c r="B653" s="106">
        <v>0.45138888888888901</v>
      </c>
      <c r="C653" s="6">
        <f t="shared" si="545"/>
        <v>10.833333333333336</v>
      </c>
      <c r="D653" s="7">
        <f t="shared" si="592"/>
        <v>16</v>
      </c>
      <c r="E653" s="7">
        <f t="shared" si="593"/>
        <v>9</v>
      </c>
      <c r="F653" s="7">
        <f t="shared" si="594"/>
        <v>2022</v>
      </c>
      <c r="G653" s="12"/>
      <c r="H653" s="101">
        <f t="shared" si="546"/>
        <v>10.410245592108961</v>
      </c>
      <c r="I653" s="102">
        <f t="shared" si="547"/>
        <v>10.497104776239752</v>
      </c>
      <c r="J653" s="101">
        <f t="shared" si="548"/>
        <v>64.046030844274398</v>
      </c>
      <c r="K653" s="101">
        <f t="shared" si="549"/>
        <v>294.01113078462242</v>
      </c>
      <c r="L653" s="11">
        <f t="shared" si="550"/>
        <v>2459838.951388889</v>
      </c>
      <c r="M653" s="108">
        <f t="shared" si="551"/>
        <v>0.22707601338505112</v>
      </c>
      <c r="N653" s="11">
        <f t="shared" si="552"/>
        <v>167.6053143395111</v>
      </c>
      <c r="O653" s="5">
        <f t="shared" si="553"/>
        <v>0.1741879659755341</v>
      </c>
      <c r="P653" s="11">
        <f t="shared" si="554"/>
        <v>16866.279254282857</v>
      </c>
      <c r="Q653" s="6">
        <f t="shared" si="555"/>
        <v>2.3628156841452213</v>
      </c>
      <c r="R653" s="13">
        <f t="shared" si="556"/>
        <v>4.3990784785209831</v>
      </c>
      <c r="S653" s="13">
        <f t="shared" si="557"/>
        <v>4.316729964718192</v>
      </c>
      <c r="T653" s="13">
        <f t="shared" si="558"/>
        <v>0.29423877498423912</v>
      </c>
      <c r="U653" s="13">
        <f t="shared" si="559"/>
        <v>0.37462241164995286</v>
      </c>
      <c r="V653" s="13">
        <f t="shared" si="560"/>
        <v>-8.3392211544521455</v>
      </c>
      <c r="W653" s="8">
        <f t="shared" si="561"/>
        <v>388.0649568751449</v>
      </c>
      <c r="X653" s="13">
        <f t="shared" si="562"/>
        <v>1.1762252978238761</v>
      </c>
      <c r="Y653" s="11">
        <f t="shared" si="563"/>
        <v>67.392745321826396</v>
      </c>
      <c r="Z653" s="13">
        <f t="shared" si="564"/>
        <v>3.4736535348255895E-2</v>
      </c>
      <c r="AA653" s="13">
        <f t="shared" si="565"/>
        <v>0.38418031689109033</v>
      </c>
      <c r="AB653" s="13">
        <f t="shared" si="566"/>
        <v>0.92260465122583091</v>
      </c>
      <c r="AC653" s="13">
        <f t="shared" si="567"/>
        <v>3.4729550096774295E-2</v>
      </c>
      <c r="AD653" s="13">
        <f t="shared" si="568"/>
        <v>0.8326790895877777</v>
      </c>
      <c r="AE653" s="13">
        <f t="shared" si="569"/>
        <v>0.39881200819023882</v>
      </c>
      <c r="AF653" s="13">
        <f t="shared" si="570"/>
        <v>0.91703270504561007</v>
      </c>
      <c r="AG653" s="11">
        <f t="shared" si="571"/>
        <v>23.50393235749986</v>
      </c>
      <c r="AH653" s="13">
        <f t="shared" si="572"/>
        <v>4.3488273706761351</v>
      </c>
      <c r="AI653" s="11">
        <f t="shared" si="573"/>
        <v>102.37290377936907</v>
      </c>
      <c r="AJ653" s="6">
        <f t="shared" si="574"/>
        <v>0.91749506464917951</v>
      </c>
      <c r="AK653" s="13">
        <f t="shared" si="575"/>
        <v>11.308037490751484</v>
      </c>
      <c r="AL653" s="6">
        <f t="shared" si="576"/>
        <v>0.89779189864252296</v>
      </c>
      <c r="AM653" s="6">
        <f t="shared" si="577"/>
        <v>10.410245592108961</v>
      </c>
      <c r="AN653" s="11">
        <f t="shared" si="578"/>
        <v>175.37776362182376</v>
      </c>
      <c r="AO653" s="6">
        <f t="shared" si="579"/>
        <v>173.56929229079876</v>
      </c>
      <c r="AP653" s="6">
        <f t="shared" si="580"/>
        <v>106.16652084053455</v>
      </c>
      <c r="AQ653" s="8">
        <f t="shared" si="581"/>
        <v>73.684842323971452</v>
      </c>
      <c r="AR653" s="109">
        <f t="shared" si="582"/>
        <v>0.97677372137151131</v>
      </c>
      <c r="AS653" s="109">
        <f t="shared" si="583"/>
        <v>-0.43511507137999877</v>
      </c>
      <c r="AT653" s="109">
        <f t="shared" si="584"/>
        <v>114.0111307846224</v>
      </c>
      <c r="AU653" s="10">
        <f t="shared" si="585"/>
        <v>398285.89556725632</v>
      </c>
      <c r="AV653" s="8">
        <f t="shared" si="586"/>
        <v>30.00182665651398</v>
      </c>
      <c r="AW653" s="12"/>
      <c r="AX653" s="110">
        <f t="shared" si="587"/>
        <v>294</v>
      </c>
      <c r="AY653" s="111">
        <f t="shared" si="588"/>
        <v>0</v>
      </c>
      <c r="AZ653" s="12"/>
      <c r="BA653" s="14">
        <f t="shared" si="595"/>
        <v>10.5</v>
      </c>
      <c r="BB653" s="112">
        <f t="shared" si="589"/>
        <v>0</v>
      </c>
      <c r="BC653" s="112">
        <f t="shared" si="590"/>
        <v>0</v>
      </c>
      <c r="BD653" s="12"/>
      <c r="BE653" s="111">
        <f t="shared" si="591"/>
        <v>0</v>
      </c>
      <c r="BF653" s="12"/>
    </row>
    <row r="654" spans="1:58">
      <c r="A654">
        <f t="shared" si="544"/>
        <v>10</v>
      </c>
      <c r="B654" s="106">
        <v>0.452083333333333</v>
      </c>
      <c r="C654" s="6">
        <f t="shared" si="545"/>
        <v>10.849999999999993</v>
      </c>
      <c r="D654" s="7">
        <f t="shared" si="592"/>
        <v>16</v>
      </c>
      <c r="E654" s="7">
        <f t="shared" si="593"/>
        <v>9</v>
      </c>
      <c r="F654" s="7">
        <f t="shared" si="594"/>
        <v>2022</v>
      </c>
      <c r="G654" s="12"/>
      <c r="H654" s="101">
        <f t="shared" si="546"/>
        <v>10.276861420747787</v>
      </c>
      <c r="I654" s="102">
        <f t="shared" si="547"/>
        <v>10.364758883991763</v>
      </c>
      <c r="J654" s="101">
        <f t="shared" si="548"/>
        <v>64.039534016709183</v>
      </c>
      <c r="K654" s="101">
        <f t="shared" si="549"/>
        <v>294.19198848338431</v>
      </c>
      <c r="L654" s="11">
        <f t="shared" si="550"/>
        <v>2459838.9520833334</v>
      </c>
      <c r="M654" s="108">
        <f t="shared" si="551"/>
        <v>0.22707603239790269</v>
      </c>
      <c r="N654" s="11">
        <f t="shared" si="552"/>
        <v>167.85599880199879</v>
      </c>
      <c r="O654" s="5">
        <f t="shared" si="553"/>
        <v>0.17421338340545844</v>
      </c>
      <c r="P654" s="11">
        <f t="shared" si="554"/>
        <v>16863.714906458219</v>
      </c>
      <c r="Q654" s="6">
        <f t="shared" si="555"/>
        <v>2.3629740363190819</v>
      </c>
      <c r="R654" s="13">
        <f t="shared" si="556"/>
        <v>4.3990904243326812</v>
      </c>
      <c r="S654" s="13">
        <f t="shared" si="557"/>
        <v>4.316877720758181</v>
      </c>
      <c r="T654" s="13">
        <f t="shared" si="558"/>
        <v>0.2943991192246489</v>
      </c>
      <c r="U654" s="13">
        <f t="shared" si="559"/>
        <v>0.37477084667156735</v>
      </c>
      <c r="V654" s="13">
        <f t="shared" si="560"/>
        <v>-8.3393563222917138</v>
      </c>
      <c r="W654" s="8">
        <f t="shared" si="561"/>
        <v>388.02545653095541</v>
      </c>
      <c r="X654" s="13">
        <f t="shared" si="562"/>
        <v>1.176372567937038</v>
      </c>
      <c r="Y654" s="11">
        <f t="shared" si="563"/>
        <v>67.401183277758989</v>
      </c>
      <c r="Z654" s="13">
        <f t="shared" si="564"/>
        <v>3.4748746766880008E-2</v>
      </c>
      <c r="AA654" s="13">
        <f t="shared" si="565"/>
        <v>0.38404427763497656</v>
      </c>
      <c r="AB654" s="13">
        <f t="shared" si="566"/>
        <v>0.92266082789650916</v>
      </c>
      <c r="AC654" s="13">
        <f t="shared" si="567"/>
        <v>3.4741754146236432E-2</v>
      </c>
      <c r="AD654" s="13">
        <f t="shared" si="568"/>
        <v>0.8327257779085443</v>
      </c>
      <c r="AE654" s="13">
        <f t="shared" si="569"/>
        <v>0.39884554858044863</v>
      </c>
      <c r="AF654" s="13">
        <f t="shared" si="570"/>
        <v>0.91701811780223896</v>
      </c>
      <c r="AG654" s="11">
        <f t="shared" si="571"/>
        <v>23.506027962243294</v>
      </c>
      <c r="AH654" s="13">
        <f t="shared" si="572"/>
        <v>4.3494233731656013</v>
      </c>
      <c r="AI654" s="11">
        <f t="shared" si="573"/>
        <v>102.61464820451478</v>
      </c>
      <c r="AJ654" s="6">
        <f t="shared" si="574"/>
        <v>0.9174890435396803</v>
      </c>
      <c r="AK654" s="13">
        <f t="shared" si="575"/>
        <v>11.175061699659535</v>
      </c>
      <c r="AL654" s="6">
        <f t="shared" si="576"/>
        <v>0.8982002789117477</v>
      </c>
      <c r="AM654" s="6">
        <f t="shared" si="577"/>
        <v>10.276861420747787</v>
      </c>
      <c r="AN654" s="11">
        <f t="shared" si="578"/>
        <v>175.37844809911985</v>
      </c>
      <c r="AO654" s="6">
        <f t="shared" si="579"/>
        <v>173.56996934505605</v>
      </c>
      <c r="AP654" s="6">
        <f t="shared" si="580"/>
        <v>106.15875796799104</v>
      </c>
      <c r="AQ654" s="8">
        <f t="shared" si="581"/>
        <v>73.692599360523758</v>
      </c>
      <c r="AR654" s="109">
        <f t="shared" si="582"/>
        <v>0.97586095967571607</v>
      </c>
      <c r="AS654" s="109">
        <f t="shared" si="583"/>
        <v>-0.4384053029197672</v>
      </c>
      <c r="AT654" s="109">
        <f t="shared" si="584"/>
        <v>114.19198848338429</v>
      </c>
      <c r="AU654" s="10">
        <f t="shared" si="585"/>
        <v>398288.56437803636</v>
      </c>
      <c r="AV654" s="8">
        <f t="shared" si="586"/>
        <v>30.001625633587164</v>
      </c>
      <c r="AW654" s="12"/>
      <c r="AX654" s="110">
        <f t="shared" si="587"/>
        <v>294.2</v>
      </c>
      <c r="AY654" s="111">
        <f t="shared" si="588"/>
        <v>0</v>
      </c>
      <c r="AZ654" s="12"/>
      <c r="BA654" s="14">
        <f t="shared" si="595"/>
        <v>10.4</v>
      </c>
      <c r="BB654" s="112">
        <f t="shared" si="589"/>
        <v>0</v>
      </c>
      <c r="BC654" s="112">
        <f t="shared" si="590"/>
        <v>0</v>
      </c>
      <c r="BD654" s="12"/>
      <c r="BE654" s="111">
        <f t="shared" si="591"/>
        <v>0</v>
      </c>
      <c r="BF654" s="12"/>
    </row>
    <row r="655" spans="1:58">
      <c r="A655">
        <f t="shared" si="544"/>
        <v>10</v>
      </c>
      <c r="B655" s="106">
        <v>0.452777777777778</v>
      </c>
      <c r="C655" s="6">
        <f t="shared" si="545"/>
        <v>10.866666666666672</v>
      </c>
      <c r="D655" s="7">
        <f t="shared" si="592"/>
        <v>16</v>
      </c>
      <c r="E655" s="7">
        <f t="shared" si="593"/>
        <v>9</v>
      </c>
      <c r="F655" s="7">
        <f t="shared" si="594"/>
        <v>2022</v>
      </c>
      <c r="G655" s="12"/>
      <c r="H655" s="101">
        <f t="shared" si="546"/>
        <v>10.143674530187639</v>
      </c>
      <c r="I655" s="102">
        <f t="shared" si="547"/>
        <v>10.232632033070281</v>
      </c>
      <c r="J655" s="101">
        <f t="shared" si="548"/>
        <v>64.033037025323381</v>
      </c>
      <c r="K655" s="101">
        <f t="shared" si="549"/>
        <v>294.37290505530706</v>
      </c>
      <c r="L655" s="11">
        <f t="shared" si="550"/>
        <v>2459838.9527777778</v>
      </c>
      <c r="M655" s="108">
        <f t="shared" si="551"/>
        <v>0.22707605141075424</v>
      </c>
      <c r="N655" s="11">
        <f t="shared" si="552"/>
        <v>168.10668326402083</v>
      </c>
      <c r="O655" s="5">
        <f t="shared" si="553"/>
        <v>0.17423880083538279</v>
      </c>
      <c r="P655" s="11">
        <f t="shared" si="554"/>
        <v>16861.150164474693</v>
      </c>
      <c r="Q655" s="6">
        <f t="shared" si="555"/>
        <v>2.3631323884925859</v>
      </c>
      <c r="R655" s="13">
        <f t="shared" si="556"/>
        <v>4.3991023701443792</v>
      </c>
      <c r="S655" s="13">
        <f t="shared" si="557"/>
        <v>4.3170254767978138</v>
      </c>
      <c r="T655" s="13">
        <f t="shared" si="558"/>
        <v>0.29455946346434436</v>
      </c>
      <c r="U655" s="13">
        <f t="shared" si="559"/>
        <v>0.37491927966780358</v>
      </c>
      <c r="V655" s="13">
        <f t="shared" si="560"/>
        <v>-8.3394914901312838</v>
      </c>
      <c r="W655" s="8">
        <f t="shared" si="561"/>
        <v>387.98595111444985</v>
      </c>
      <c r="X655" s="13">
        <f t="shared" si="562"/>
        <v>1.1765198361392637</v>
      </c>
      <c r="Y655" s="11">
        <f t="shared" si="563"/>
        <v>67.409621124202999</v>
      </c>
      <c r="Z655" s="13">
        <f t="shared" si="564"/>
        <v>3.4760957267522083E-2</v>
      </c>
      <c r="AA655" s="13">
        <f t="shared" si="565"/>
        <v>0.3839082318831275</v>
      </c>
      <c r="AB655" s="13">
        <f t="shared" si="566"/>
        <v>0.92271698366629784</v>
      </c>
      <c r="AC655" s="13">
        <f t="shared" si="567"/>
        <v>3.4753957273090441E-2</v>
      </c>
      <c r="AD655" s="13">
        <f t="shared" si="568"/>
        <v>0.83277244741964163</v>
      </c>
      <c r="AE655" s="13">
        <f t="shared" si="569"/>
        <v>0.3988790798112517</v>
      </c>
      <c r="AF655" s="13">
        <f t="shared" si="570"/>
        <v>0.9170035330842129</v>
      </c>
      <c r="AG655" s="11">
        <f t="shared" si="571"/>
        <v>23.50812302803028</v>
      </c>
      <c r="AH655" s="13">
        <f t="shared" si="572"/>
        <v>4.3500193863727663</v>
      </c>
      <c r="AI655" s="11">
        <f t="shared" si="573"/>
        <v>102.85639246842933</v>
      </c>
      <c r="AJ655" s="6">
        <f t="shared" si="574"/>
        <v>0.91748302367571422</v>
      </c>
      <c r="AK655" s="13">
        <f t="shared" si="575"/>
        <v>11.042277759533164</v>
      </c>
      <c r="AL655" s="6">
        <f t="shared" si="576"/>
        <v>0.89860322934552495</v>
      </c>
      <c r="AM655" s="6">
        <f t="shared" si="577"/>
        <v>10.143674530187639</v>
      </c>
      <c r="AN655" s="11">
        <f t="shared" si="578"/>
        <v>175.37913257641594</v>
      </c>
      <c r="AO655" s="6">
        <f t="shared" si="579"/>
        <v>173.57064639956621</v>
      </c>
      <c r="AP655" s="6">
        <f t="shared" si="580"/>
        <v>106.15099520991053</v>
      </c>
      <c r="AQ655" s="8">
        <f t="shared" si="581"/>
        <v>73.700356285428811</v>
      </c>
      <c r="AR655" s="109">
        <f t="shared" si="582"/>
        <v>0.97493082640008111</v>
      </c>
      <c r="AS655" s="109">
        <f t="shared" si="583"/>
        <v>-0.44169244603202434</v>
      </c>
      <c r="AT655" s="109">
        <f t="shared" si="584"/>
        <v>114.37290505530706</v>
      </c>
      <c r="AU655" s="10">
        <f t="shared" si="585"/>
        <v>398291.23269921402</v>
      </c>
      <c r="AV655" s="8">
        <f t="shared" si="586"/>
        <v>30.001424650231701</v>
      </c>
      <c r="AW655" s="12"/>
      <c r="AX655" s="110">
        <f t="shared" si="587"/>
        <v>294.39999999999998</v>
      </c>
      <c r="AY655" s="111">
        <f t="shared" si="588"/>
        <v>0</v>
      </c>
      <c r="AZ655" s="12"/>
      <c r="BA655" s="14">
        <f t="shared" si="595"/>
        <v>10.199999999999999</v>
      </c>
      <c r="BB655" s="112">
        <f t="shared" si="589"/>
        <v>0</v>
      </c>
      <c r="BC655" s="112">
        <f t="shared" si="590"/>
        <v>0</v>
      </c>
      <c r="BD655" s="12"/>
      <c r="BE655" s="111">
        <f t="shared" si="591"/>
        <v>0</v>
      </c>
      <c r="BF655" s="12"/>
    </row>
    <row r="656" spans="1:58">
      <c r="A656">
        <f t="shared" si="544"/>
        <v>10</v>
      </c>
      <c r="B656" s="106">
        <v>0.453472222222222</v>
      </c>
      <c r="C656" s="6">
        <f t="shared" si="545"/>
        <v>10.883333333333328</v>
      </c>
      <c r="D656" s="7">
        <f t="shared" si="592"/>
        <v>16</v>
      </c>
      <c r="E656" s="7">
        <f t="shared" si="593"/>
        <v>9</v>
      </c>
      <c r="F656" s="7">
        <f t="shared" si="594"/>
        <v>2022</v>
      </c>
      <c r="G656" s="12"/>
      <c r="H656" s="101">
        <f t="shared" si="546"/>
        <v>10.010686315283314</v>
      </c>
      <c r="I656" s="102">
        <f t="shared" si="547"/>
        <v>10.10072628157641</v>
      </c>
      <c r="J656" s="101">
        <f t="shared" si="548"/>
        <v>64.026539870205184</v>
      </c>
      <c r="K656" s="101">
        <f t="shared" si="549"/>
        <v>294.55388228888188</v>
      </c>
      <c r="L656" s="11">
        <f t="shared" si="550"/>
        <v>2459838.9534722222</v>
      </c>
      <c r="M656" s="108">
        <f t="shared" si="551"/>
        <v>0.22707607042360578</v>
      </c>
      <c r="N656" s="11">
        <f t="shared" si="552"/>
        <v>168.35736772650853</v>
      </c>
      <c r="O656" s="5">
        <f t="shared" si="553"/>
        <v>0.17426421826536398</v>
      </c>
      <c r="P656" s="11">
        <f t="shared" si="554"/>
        <v>16858.585028436526</v>
      </c>
      <c r="Q656" s="6">
        <f t="shared" si="555"/>
        <v>2.3632907406660895</v>
      </c>
      <c r="R656" s="13">
        <f t="shared" si="556"/>
        <v>4.3991143159560773</v>
      </c>
      <c r="S656" s="13">
        <f t="shared" si="557"/>
        <v>4.3171732328378027</v>
      </c>
      <c r="T656" s="13">
        <f t="shared" si="558"/>
        <v>0.29471980770439699</v>
      </c>
      <c r="U656" s="13">
        <f t="shared" si="559"/>
        <v>0.37506771064018724</v>
      </c>
      <c r="V656" s="13">
        <f t="shared" si="560"/>
        <v>-8.3396266579712091</v>
      </c>
      <c r="W656" s="8">
        <f t="shared" si="561"/>
        <v>387.94644062644431</v>
      </c>
      <c r="X656" s="13">
        <f t="shared" si="562"/>
        <v>1.1766671024314157</v>
      </c>
      <c r="Y656" s="11">
        <f t="shared" si="563"/>
        <v>67.41805886120784</v>
      </c>
      <c r="Z656" s="13">
        <f t="shared" si="564"/>
        <v>3.4773166850069939E-2</v>
      </c>
      <c r="AA656" s="13">
        <f t="shared" si="565"/>
        <v>0.38377217963808874</v>
      </c>
      <c r="AB656" s="13">
        <f t="shared" si="566"/>
        <v>0.92277311853512223</v>
      </c>
      <c r="AC656" s="13">
        <f t="shared" si="567"/>
        <v>3.4766159477223557E-2</v>
      </c>
      <c r="AD656" s="13">
        <f t="shared" si="568"/>
        <v>0.83281909812104615</v>
      </c>
      <c r="AE656" s="13">
        <f t="shared" si="569"/>
        <v>0.39891260188251487</v>
      </c>
      <c r="AF656" s="13">
        <f t="shared" si="570"/>
        <v>0.91698895089271504</v>
      </c>
      <c r="AG656" s="11">
        <f t="shared" si="571"/>
        <v>23.51021755482958</v>
      </c>
      <c r="AH656" s="13">
        <f t="shared" si="572"/>
        <v>4.3506154102980581</v>
      </c>
      <c r="AI656" s="11">
        <f t="shared" si="573"/>
        <v>103.09813657203766</v>
      </c>
      <c r="AJ656" s="6">
        <f t="shared" si="574"/>
        <v>0.91747700505737195</v>
      </c>
      <c r="AK656" s="13">
        <f t="shared" si="575"/>
        <v>10.909687079791675</v>
      </c>
      <c r="AL656" s="6">
        <f t="shared" si="576"/>
        <v>0.89900076450836219</v>
      </c>
      <c r="AM656" s="6">
        <f t="shared" si="577"/>
        <v>10.010686315283314</v>
      </c>
      <c r="AN656" s="11">
        <f t="shared" si="578"/>
        <v>175.37981705370839</v>
      </c>
      <c r="AO656" s="6">
        <f t="shared" si="579"/>
        <v>173.57132345432558</v>
      </c>
      <c r="AP656" s="6">
        <f t="shared" si="580"/>
        <v>106.14323256624283</v>
      </c>
      <c r="AQ656" s="8">
        <f t="shared" si="581"/>
        <v>73.708113098736803</v>
      </c>
      <c r="AR656" s="109">
        <f t="shared" si="582"/>
        <v>0.97398333813383331</v>
      </c>
      <c r="AS656" s="109">
        <f t="shared" si="583"/>
        <v>-0.44497644268941666</v>
      </c>
      <c r="AT656" s="109">
        <f t="shared" si="584"/>
        <v>114.55388228888187</v>
      </c>
      <c r="AU656" s="10">
        <f t="shared" si="585"/>
        <v>398293.90053071897</v>
      </c>
      <c r="AV656" s="8">
        <f t="shared" si="586"/>
        <v>30.001223706451363</v>
      </c>
      <c r="AW656" s="12"/>
      <c r="AX656" s="110">
        <f t="shared" si="587"/>
        <v>294.60000000000002</v>
      </c>
      <c r="AY656" s="111">
        <f t="shared" si="588"/>
        <v>0</v>
      </c>
      <c r="AZ656" s="12"/>
      <c r="BA656" s="14">
        <f t="shared" si="595"/>
        <v>10.1</v>
      </c>
      <c r="BB656" s="112">
        <f t="shared" si="589"/>
        <v>0</v>
      </c>
      <c r="BC656" s="112">
        <f t="shared" si="590"/>
        <v>0</v>
      </c>
      <c r="BD656" s="12"/>
      <c r="BE656" s="111">
        <f t="shared" si="591"/>
        <v>0</v>
      </c>
      <c r="BF656" s="12"/>
    </row>
    <row r="657" spans="1:58">
      <c r="A657">
        <f t="shared" si="544"/>
        <v>10</v>
      </c>
      <c r="B657" s="106">
        <v>0.454166666666667</v>
      </c>
      <c r="C657" s="6">
        <f t="shared" si="545"/>
        <v>10.900000000000007</v>
      </c>
      <c r="D657" s="7">
        <f t="shared" si="592"/>
        <v>16</v>
      </c>
      <c r="E657" s="7">
        <f t="shared" si="593"/>
        <v>9</v>
      </c>
      <c r="F657" s="7">
        <f t="shared" si="594"/>
        <v>2022</v>
      </c>
      <c r="G657" s="12"/>
      <c r="H657" s="101">
        <f t="shared" si="546"/>
        <v>9.8778981726692283</v>
      </c>
      <c r="I657" s="102">
        <f t="shared" si="547"/>
        <v>9.9690437155980121</v>
      </c>
      <c r="J657" s="101">
        <f t="shared" si="548"/>
        <v>64.020042551502954</v>
      </c>
      <c r="K657" s="101">
        <f t="shared" si="549"/>
        <v>294.73492196185157</v>
      </c>
      <c r="L657" s="11">
        <f t="shared" si="550"/>
        <v>2459838.9541666666</v>
      </c>
      <c r="M657" s="108">
        <f t="shared" si="551"/>
        <v>0.22707608943645735</v>
      </c>
      <c r="N657" s="11">
        <f t="shared" si="552"/>
        <v>168.60805218899623</v>
      </c>
      <c r="O657" s="5">
        <f t="shared" si="553"/>
        <v>0.17428963569528833</v>
      </c>
      <c r="P657" s="11">
        <f t="shared" si="554"/>
        <v>16856.019498443249</v>
      </c>
      <c r="Q657" s="6">
        <f t="shared" si="555"/>
        <v>2.3634490928399501</v>
      </c>
      <c r="R657" s="13">
        <f t="shared" si="556"/>
        <v>4.3991262617677753</v>
      </c>
      <c r="S657" s="13">
        <f t="shared" si="557"/>
        <v>4.3173209888777917</v>
      </c>
      <c r="T657" s="13">
        <f t="shared" si="558"/>
        <v>0.29488015194444961</v>
      </c>
      <c r="U657" s="13">
        <f t="shared" si="559"/>
        <v>0.37521613958878763</v>
      </c>
      <c r="V657" s="13">
        <f t="shared" si="560"/>
        <v>-8.3397618258111343</v>
      </c>
      <c r="W657" s="8">
        <f t="shared" si="561"/>
        <v>387.9069250679878</v>
      </c>
      <c r="X657" s="13">
        <f t="shared" si="562"/>
        <v>1.1768143668132622</v>
      </c>
      <c r="Y657" s="11">
        <f t="shared" si="563"/>
        <v>67.42649648876025</v>
      </c>
      <c r="Z657" s="13">
        <f t="shared" si="564"/>
        <v>3.4785375514290874E-2</v>
      </c>
      <c r="AA657" s="13">
        <f t="shared" si="565"/>
        <v>0.38363612090341753</v>
      </c>
      <c r="AB657" s="13">
        <f t="shared" si="566"/>
        <v>0.92282923250249105</v>
      </c>
      <c r="AC657" s="13">
        <f t="shared" si="567"/>
        <v>3.4778360758402564E-2</v>
      </c>
      <c r="AD657" s="13">
        <f t="shared" si="568"/>
        <v>0.83286573001239961</v>
      </c>
      <c r="AE657" s="13">
        <f t="shared" si="569"/>
        <v>0.39894611479382874</v>
      </c>
      <c r="AF657" s="13">
        <f t="shared" si="570"/>
        <v>0.91697437122904868</v>
      </c>
      <c r="AG657" s="11">
        <f t="shared" si="571"/>
        <v>23.512311542592698</v>
      </c>
      <c r="AH657" s="13">
        <f t="shared" si="572"/>
        <v>4.3512114449374923</v>
      </c>
      <c r="AI657" s="11">
        <f t="shared" si="573"/>
        <v>103.33988051493384</v>
      </c>
      <c r="AJ657" s="6">
        <f t="shared" si="574"/>
        <v>0.91747098768475521</v>
      </c>
      <c r="AK657" s="13">
        <f t="shared" si="575"/>
        <v>10.777291071846644</v>
      </c>
      <c r="AL657" s="6">
        <f t="shared" si="576"/>
        <v>0.89939289917741583</v>
      </c>
      <c r="AM657" s="6">
        <f t="shared" si="577"/>
        <v>9.8778981726692283</v>
      </c>
      <c r="AN657" s="11">
        <f t="shared" si="578"/>
        <v>175.38050153100266</v>
      </c>
      <c r="AO657" s="6">
        <f t="shared" si="579"/>
        <v>173.57200050933969</v>
      </c>
      <c r="AP657" s="6">
        <f t="shared" si="580"/>
        <v>106.13547003700965</v>
      </c>
      <c r="AQ657" s="8">
        <f t="shared" si="581"/>
        <v>73.715869800425978</v>
      </c>
      <c r="AR657" s="109">
        <f t="shared" si="582"/>
        <v>0.97301851178018994</v>
      </c>
      <c r="AS657" s="109">
        <f t="shared" si="583"/>
        <v>-0.44825723490251557</v>
      </c>
      <c r="AT657" s="109">
        <f t="shared" si="584"/>
        <v>114.73492196185154</v>
      </c>
      <c r="AU657" s="10">
        <f t="shared" si="585"/>
        <v>398296.56787247624</v>
      </c>
      <c r="AV657" s="8">
        <f t="shared" si="586"/>
        <v>30.001022802250255</v>
      </c>
      <c r="AW657" s="12"/>
      <c r="AX657" s="110">
        <f t="shared" si="587"/>
        <v>294.7</v>
      </c>
      <c r="AY657" s="111">
        <f t="shared" si="588"/>
        <v>0</v>
      </c>
      <c r="AZ657" s="12"/>
      <c r="BA657" s="14">
        <f t="shared" si="595"/>
        <v>10</v>
      </c>
      <c r="BB657" s="112">
        <f t="shared" si="589"/>
        <v>0</v>
      </c>
      <c r="BC657" s="112">
        <f t="shared" si="590"/>
        <v>0</v>
      </c>
      <c r="BD657" s="12"/>
      <c r="BE657" s="111">
        <f t="shared" si="591"/>
        <v>0</v>
      </c>
      <c r="BF657" s="12"/>
    </row>
    <row r="658" spans="1:58">
      <c r="A658">
        <f t="shared" si="544"/>
        <v>10</v>
      </c>
      <c r="B658" s="106">
        <v>0.45486111111111099</v>
      </c>
      <c r="C658" s="6">
        <f t="shared" si="545"/>
        <v>10.916666666666664</v>
      </c>
      <c r="D658" s="7">
        <f t="shared" si="592"/>
        <v>16</v>
      </c>
      <c r="E658" s="7">
        <f t="shared" si="593"/>
        <v>9</v>
      </c>
      <c r="F658" s="7">
        <f t="shared" si="594"/>
        <v>2022</v>
      </c>
      <c r="G658" s="12"/>
      <c r="H658" s="101">
        <f t="shared" si="546"/>
        <v>9.7453114998447621</v>
      </c>
      <c r="I658" s="102">
        <f t="shared" si="547"/>
        <v>9.8375864495668868</v>
      </c>
      <c r="J658" s="101">
        <f t="shared" si="548"/>
        <v>64.013545069307114</v>
      </c>
      <c r="K658" s="101">
        <f t="shared" si="549"/>
        <v>294.91602584253235</v>
      </c>
      <c r="L658" s="11">
        <f t="shared" si="550"/>
        <v>2459838.954861111</v>
      </c>
      <c r="M658" s="108">
        <f t="shared" si="551"/>
        <v>0.22707610844930889</v>
      </c>
      <c r="N658" s="11">
        <f t="shared" si="552"/>
        <v>168.85873665148392</v>
      </c>
      <c r="O658" s="5">
        <f t="shared" si="553"/>
        <v>0.17431505312521267</v>
      </c>
      <c r="P658" s="11">
        <f t="shared" si="554"/>
        <v>16853.453574609041</v>
      </c>
      <c r="Q658" s="6">
        <f t="shared" si="555"/>
        <v>2.3636074450138107</v>
      </c>
      <c r="R658" s="13">
        <f t="shared" si="556"/>
        <v>4.3991382075794512</v>
      </c>
      <c r="S658" s="13">
        <f t="shared" si="557"/>
        <v>4.3174687449174245</v>
      </c>
      <c r="T658" s="13">
        <f t="shared" si="558"/>
        <v>0.29504049618414507</v>
      </c>
      <c r="U658" s="13">
        <f t="shared" si="559"/>
        <v>0.37536456651374539</v>
      </c>
      <c r="V658" s="13">
        <f t="shared" si="560"/>
        <v>-8.3398969936507044</v>
      </c>
      <c r="W658" s="8">
        <f t="shared" si="561"/>
        <v>387.86740444010894</v>
      </c>
      <c r="X658" s="13">
        <f t="shared" si="562"/>
        <v>1.1769616292857141</v>
      </c>
      <c r="Y658" s="11">
        <f t="shared" si="563"/>
        <v>67.434934006912414</v>
      </c>
      <c r="Z658" s="13">
        <f t="shared" si="564"/>
        <v>3.4797583259958069E-2</v>
      </c>
      <c r="AA658" s="13">
        <f t="shared" si="565"/>
        <v>0.38350005568161621</v>
      </c>
      <c r="AB658" s="13">
        <f t="shared" si="566"/>
        <v>0.92288532556835212</v>
      </c>
      <c r="AC658" s="13">
        <f t="shared" si="567"/>
        <v>3.4790561116400137E-2</v>
      </c>
      <c r="AD658" s="13">
        <f t="shared" si="568"/>
        <v>0.83291234309374496</v>
      </c>
      <c r="AE658" s="13">
        <f t="shared" si="569"/>
        <v>0.39897961854496405</v>
      </c>
      <c r="AF658" s="13">
        <f t="shared" si="570"/>
        <v>0.9169597940944384</v>
      </c>
      <c r="AG658" s="11">
        <f t="shared" si="571"/>
        <v>23.514404991282404</v>
      </c>
      <c r="AH658" s="13">
        <f t="shared" si="572"/>
        <v>4.3518074902917672</v>
      </c>
      <c r="AI658" s="11">
        <f t="shared" si="573"/>
        <v>103.58162429710741</v>
      </c>
      <c r="AJ658" s="6">
        <f t="shared" si="574"/>
        <v>0.91746497155798534</v>
      </c>
      <c r="AK658" s="13">
        <f t="shared" si="575"/>
        <v>10.645091148189355</v>
      </c>
      <c r="AL658" s="6">
        <f t="shared" si="576"/>
        <v>0.89977964834459245</v>
      </c>
      <c r="AM658" s="6">
        <f t="shared" si="577"/>
        <v>9.7453114998447621</v>
      </c>
      <c r="AN658" s="11">
        <f t="shared" si="578"/>
        <v>175.38118600830057</v>
      </c>
      <c r="AO658" s="6">
        <f t="shared" si="579"/>
        <v>173.57267756461027</v>
      </c>
      <c r="AP658" s="6">
        <f t="shared" si="580"/>
        <v>106.12770762216347</v>
      </c>
      <c r="AQ658" s="8">
        <f t="shared" si="581"/>
        <v>73.723626390543856</v>
      </c>
      <c r="AR658" s="109">
        <f t="shared" si="582"/>
        <v>0.97203636454945708</v>
      </c>
      <c r="AS658" s="109">
        <f t="shared" si="583"/>
        <v>-0.45153476474450338</v>
      </c>
      <c r="AT658" s="109">
        <f t="shared" si="584"/>
        <v>114.91602584253235</v>
      </c>
      <c r="AU658" s="10">
        <f t="shared" si="585"/>
        <v>398299.23472440179</v>
      </c>
      <c r="AV658" s="8">
        <f t="shared" si="586"/>
        <v>30.000821937633173</v>
      </c>
      <c r="AW658" s="12"/>
      <c r="AX658" s="110">
        <f t="shared" si="587"/>
        <v>294.89999999999998</v>
      </c>
      <c r="AY658" s="111">
        <f t="shared" si="588"/>
        <v>0</v>
      </c>
      <c r="AZ658" s="12"/>
      <c r="BA658" s="14">
        <f t="shared" si="595"/>
        <v>9.8000000000000007</v>
      </c>
      <c r="BB658" s="112">
        <f t="shared" si="589"/>
        <v>0</v>
      </c>
      <c r="BC658" s="112">
        <f t="shared" si="590"/>
        <v>0</v>
      </c>
      <c r="BD658" s="12"/>
      <c r="BE658" s="111">
        <f t="shared" si="591"/>
        <v>0</v>
      </c>
      <c r="BF658" s="12"/>
    </row>
    <row r="659" spans="1:58">
      <c r="A659">
        <f t="shared" si="544"/>
        <v>10</v>
      </c>
      <c r="B659" s="106">
        <v>0.45555555555555599</v>
      </c>
      <c r="C659" s="6">
        <f t="shared" si="545"/>
        <v>10.933333333333344</v>
      </c>
      <c r="D659" s="7">
        <f t="shared" si="592"/>
        <v>16</v>
      </c>
      <c r="E659" s="7">
        <f t="shared" si="593"/>
        <v>9</v>
      </c>
      <c r="F659" s="7">
        <f t="shared" si="594"/>
        <v>2022</v>
      </c>
      <c r="G659" s="12"/>
      <c r="H659" s="101">
        <f t="shared" si="546"/>
        <v>9.6129276954157845</v>
      </c>
      <c r="I659" s="102">
        <f t="shared" si="547"/>
        <v>9.7063566278344702</v>
      </c>
      <c r="J659" s="101">
        <f t="shared" si="548"/>
        <v>64.007047423701081</v>
      </c>
      <c r="K659" s="101">
        <f t="shared" si="549"/>
        <v>295.09719568953955</v>
      </c>
      <c r="L659" s="11">
        <f t="shared" si="550"/>
        <v>2459838.9555555554</v>
      </c>
      <c r="M659" s="108">
        <f t="shared" si="551"/>
        <v>0.22707612746216047</v>
      </c>
      <c r="N659" s="11">
        <f t="shared" si="552"/>
        <v>169.10942111397162</v>
      </c>
      <c r="O659" s="5">
        <f t="shared" si="553"/>
        <v>0.17434047055519386</v>
      </c>
      <c r="P659" s="11">
        <f t="shared" si="554"/>
        <v>16850.887257045477</v>
      </c>
      <c r="Q659" s="6">
        <f t="shared" si="555"/>
        <v>2.3637657971876718</v>
      </c>
      <c r="R659" s="13">
        <f t="shared" si="556"/>
        <v>4.3991501533911714</v>
      </c>
      <c r="S659" s="13">
        <f t="shared" si="557"/>
        <v>4.3176165009574135</v>
      </c>
      <c r="T659" s="13">
        <f t="shared" si="558"/>
        <v>0.29520084042455491</v>
      </c>
      <c r="U659" s="13">
        <f t="shared" si="559"/>
        <v>0.37551299141662164</v>
      </c>
      <c r="V659" s="13">
        <f t="shared" si="560"/>
        <v>-8.3400321614902726</v>
      </c>
      <c r="W659" s="8">
        <f t="shared" si="561"/>
        <v>387.82787874361327</v>
      </c>
      <c r="X659" s="13">
        <f t="shared" si="562"/>
        <v>1.1771088898496693</v>
      </c>
      <c r="Y659" s="11">
        <f t="shared" si="563"/>
        <v>67.44337141571576</v>
      </c>
      <c r="Z659" s="13">
        <f t="shared" si="564"/>
        <v>3.4809790086962333E-2</v>
      </c>
      <c r="AA659" s="13">
        <f t="shared" si="565"/>
        <v>0.38336398397519733</v>
      </c>
      <c r="AB659" s="13">
        <f t="shared" si="566"/>
        <v>0.92294139773264428</v>
      </c>
      <c r="AC659" s="13">
        <f t="shared" si="567"/>
        <v>3.4802760551106503E-2</v>
      </c>
      <c r="AD659" s="13">
        <f t="shared" si="568"/>
        <v>0.83295893736506932</v>
      </c>
      <c r="AE659" s="13">
        <f t="shared" si="569"/>
        <v>0.39901311313579574</v>
      </c>
      <c r="AF659" s="13">
        <f t="shared" si="570"/>
        <v>0.91694521949006347</v>
      </c>
      <c r="AG659" s="11">
        <f t="shared" si="571"/>
        <v>23.51649790086795</v>
      </c>
      <c r="AH659" s="13">
        <f t="shared" si="572"/>
        <v>4.3524035463614466</v>
      </c>
      <c r="AI659" s="11">
        <f t="shared" si="573"/>
        <v>103.82336791854992</v>
      </c>
      <c r="AJ659" s="6">
        <f t="shared" si="574"/>
        <v>0.9174589566771636</v>
      </c>
      <c r="AK659" s="13">
        <f t="shared" si="575"/>
        <v>10.513088722630821</v>
      </c>
      <c r="AL659" s="6">
        <f t="shared" si="576"/>
        <v>0.9001610272150361</v>
      </c>
      <c r="AM659" s="6">
        <f t="shared" si="577"/>
        <v>9.6129276954157845</v>
      </c>
      <c r="AN659" s="11">
        <f t="shared" si="578"/>
        <v>175.38187048559485</v>
      </c>
      <c r="AO659" s="6">
        <f t="shared" si="579"/>
        <v>173.57335462013009</v>
      </c>
      <c r="AP659" s="6">
        <f t="shared" si="580"/>
        <v>106.11994532164844</v>
      </c>
      <c r="AQ659" s="8">
        <f t="shared" si="581"/>
        <v>73.731382869146188</v>
      </c>
      <c r="AR659" s="109">
        <f t="shared" si="582"/>
        <v>0.97103691396022174</v>
      </c>
      <c r="AS659" s="109">
        <f t="shared" si="583"/>
        <v>-0.45480897434683487</v>
      </c>
      <c r="AT659" s="109">
        <f t="shared" si="584"/>
        <v>115.09719568953956</v>
      </c>
      <c r="AU659" s="10">
        <f t="shared" si="585"/>
        <v>398301.90108642093</v>
      </c>
      <c r="AV659" s="8">
        <f t="shared" si="586"/>
        <v>30.000621112604204</v>
      </c>
      <c r="AW659" s="12"/>
      <c r="AX659" s="110">
        <f t="shared" si="587"/>
        <v>295.10000000000002</v>
      </c>
      <c r="AY659" s="111">
        <f t="shared" si="588"/>
        <v>0</v>
      </c>
      <c r="AZ659" s="12"/>
      <c r="BA659" s="14">
        <f t="shared" si="595"/>
        <v>9.6999999999999993</v>
      </c>
      <c r="BB659" s="112">
        <f t="shared" si="589"/>
        <v>0</v>
      </c>
      <c r="BC659" s="112">
        <f t="shared" si="590"/>
        <v>0</v>
      </c>
      <c r="BD659" s="12"/>
      <c r="BE659" s="111">
        <f t="shared" si="591"/>
        <v>0</v>
      </c>
      <c r="BF659" s="12"/>
    </row>
    <row r="660" spans="1:58">
      <c r="A660">
        <f t="shared" si="544"/>
        <v>10</v>
      </c>
      <c r="B660" s="106">
        <v>0.45624999999999999</v>
      </c>
      <c r="C660" s="6">
        <f t="shared" si="545"/>
        <v>10.95</v>
      </c>
      <c r="D660" s="7">
        <f t="shared" si="592"/>
        <v>16</v>
      </c>
      <c r="E660" s="7">
        <f t="shared" si="593"/>
        <v>9</v>
      </c>
      <c r="F660" s="7">
        <f t="shared" si="594"/>
        <v>2022</v>
      </c>
      <c r="G660" s="12"/>
      <c r="H660" s="101">
        <f t="shared" si="546"/>
        <v>9.4807481593212177</v>
      </c>
      <c r="I660" s="102">
        <f t="shared" si="547"/>
        <v>9.5753564263084847</v>
      </c>
      <c r="J660" s="101">
        <f t="shared" si="548"/>
        <v>64.000549614829666</v>
      </c>
      <c r="K660" s="101">
        <f t="shared" si="549"/>
        <v>295.27843325148785</v>
      </c>
      <c r="L660" s="11">
        <f t="shared" si="550"/>
        <v>2459838.9562499998</v>
      </c>
      <c r="M660" s="108">
        <f t="shared" si="551"/>
        <v>0.22707614647501201</v>
      </c>
      <c r="N660" s="11">
        <f t="shared" si="552"/>
        <v>169.36010557599366</v>
      </c>
      <c r="O660" s="5">
        <f t="shared" si="553"/>
        <v>0.17436588798511821</v>
      </c>
      <c r="P660" s="11">
        <f t="shared" si="554"/>
        <v>16848.320545867431</v>
      </c>
      <c r="Q660" s="6">
        <f t="shared" si="555"/>
        <v>2.3639241493611753</v>
      </c>
      <c r="R660" s="13">
        <f t="shared" si="556"/>
        <v>4.3991620992028473</v>
      </c>
      <c r="S660" s="13">
        <f t="shared" si="557"/>
        <v>4.3177642569974024</v>
      </c>
      <c r="T660" s="13">
        <f t="shared" si="558"/>
        <v>0.29536118466425038</v>
      </c>
      <c r="U660" s="13">
        <f t="shared" si="559"/>
        <v>0.37566141429648525</v>
      </c>
      <c r="V660" s="13">
        <f t="shared" si="560"/>
        <v>-8.3401673293305549</v>
      </c>
      <c r="W660" s="8">
        <f t="shared" si="561"/>
        <v>387.78834797918546</v>
      </c>
      <c r="X660" s="13">
        <f t="shared" si="562"/>
        <v>1.1772561485049704</v>
      </c>
      <c r="Y660" s="11">
        <f t="shared" si="563"/>
        <v>67.451808715161278</v>
      </c>
      <c r="Z660" s="13">
        <f t="shared" si="564"/>
        <v>3.482199599498572E-2</v>
      </c>
      <c r="AA660" s="13">
        <f t="shared" si="565"/>
        <v>0.38322790578764976</v>
      </c>
      <c r="AB660" s="13">
        <f t="shared" si="566"/>
        <v>0.92299744899490876</v>
      </c>
      <c r="AC660" s="13">
        <f t="shared" si="567"/>
        <v>3.4814959062203249E-2</v>
      </c>
      <c r="AD660" s="13">
        <f t="shared" si="568"/>
        <v>0.8330055128260786</v>
      </c>
      <c r="AE660" s="13">
        <f t="shared" si="569"/>
        <v>0.39904659856584912</v>
      </c>
      <c r="AF660" s="13">
        <f t="shared" si="570"/>
        <v>0.91693064741725483</v>
      </c>
      <c r="AG660" s="11">
        <f t="shared" si="571"/>
        <v>23.518590271296773</v>
      </c>
      <c r="AH660" s="13">
        <f t="shared" si="572"/>
        <v>4.352999613142905</v>
      </c>
      <c r="AI660" s="11">
        <f t="shared" si="573"/>
        <v>104.06511137885008</v>
      </c>
      <c r="AJ660" s="6">
        <f t="shared" si="574"/>
        <v>0.91745294304241198</v>
      </c>
      <c r="AK660" s="13">
        <f t="shared" si="575"/>
        <v>10.38128521052699</v>
      </c>
      <c r="AL660" s="6">
        <f t="shared" si="576"/>
        <v>0.90053705120577177</v>
      </c>
      <c r="AM660" s="6">
        <f t="shared" si="577"/>
        <v>9.4807481593212177</v>
      </c>
      <c r="AN660" s="11">
        <f t="shared" si="578"/>
        <v>175.38255496289094</v>
      </c>
      <c r="AO660" s="6">
        <f t="shared" si="579"/>
        <v>173.57403167590465</v>
      </c>
      <c r="AP660" s="6">
        <f t="shared" si="580"/>
        <v>106.11218313548207</v>
      </c>
      <c r="AQ660" s="8">
        <f t="shared" si="581"/>
        <v>73.739139236215479</v>
      </c>
      <c r="AR660" s="109">
        <f t="shared" si="582"/>
        <v>0.97002017784075445</v>
      </c>
      <c r="AS660" s="109">
        <f t="shared" si="583"/>
        <v>-0.45807980589447639</v>
      </c>
      <c r="AT660" s="109">
        <f t="shared" si="584"/>
        <v>115.27843325148783</v>
      </c>
      <c r="AU660" s="10">
        <f t="shared" si="585"/>
        <v>398304.56695844932</v>
      </c>
      <c r="AV660" s="8">
        <f t="shared" si="586"/>
        <v>30.000420327168154</v>
      </c>
      <c r="AW660" s="12"/>
      <c r="AX660" s="110">
        <f t="shared" si="587"/>
        <v>295.3</v>
      </c>
      <c r="AY660" s="111">
        <f t="shared" si="588"/>
        <v>0</v>
      </c>
      <c r="AZ660" s="12"/>
      <c r="BA660" s="14">
        <f t="shared" si="595"/>
        <v>9.6</v>
      </c>
      <c r="BB660" s="112">
        <f t="shared" si="589"/>
        <v>0</v>
      </c>
      <c r="BC660" s="112">
        <f t="shared" si="590"/>
        <v>0</v>
      </c>
      <c r="BD660" s="12"/>
      <c r="BE660" s="111">
        <f t="shared" si="591"/>
        <v>0</v>
      </c>
      <c r="BF660" s="12"/>
    </row>
    <row r="661" spans="1:58">
      <c r="A661">
        <f t="shared" si="544"/>
        <v>10</v>
      </c>
      <c r="B661" s="106">
        <v>0.45694444444444399</v>
      </c>
      <c r="C661" s="6">
        <f t="shared" si="545"/>
        <v>10.966666666666656</v>
      </c>
      <c r="D661" s="7">
        <f t="shared" si="592"/>
        <v>16</v>
      </c>
      <c r="E661" s="7">
        <f t="shared" si="593"/>
        <v>9</v>
      </c>
      <c r="F661" s="7">
        <f t="shared" si="594"/>
        <v>2022</v>
      </c>
      <c r="G661" s="12"/>
      <c r="H661" s="101">
        <f t="shared" si="546"/>
        <v>9.3487742919422026</v>
      </c>
      <c r="I661" s="102">
        <f t="shared" si="547"/>
        <v>9.444588053063244</v>
      </c>
      <c r="J661" s="101">
        <f t="shared" si="548"/>
        <v>63.994051642766351</v>
      </c>
      <c r="K661" s="101">
        <f t="shared" si="549"/>
        <v>295.4597402683188</v>
      </c>
      <c r="L661" s="11">
        <f t="shared" si="550"/>
        <v>2459838.9569444442</v>
      </c>
      <c r="M661" s="108">
        <f t="shared" si="551"/>
        <v>0.22707616548786358</v>
      </c>
      <c r="N661" s="11">
        <f t="shared" si="552"/>
        <v>169.61079003848135</v>
      </c>
      <c r="O661" s="5">
        <f t="shared" si="553"/>
        <v>0.1743913054150994</v>
      </c>
      <c r="P661" s="11">
        <f t="shared" si="554"/>
        <v>16845.753441168115</v>
      </c>
      <c r="Q661" s="6">
        <f t="shared" si="555"/>
        <v>2.364082501535036</v>
      </c>
      <c r="R661" s="13">
        <f t="shared" si="556"/>
        <v>4.3991740450145684</v>
      </c>
      <c r="S661" s="13">
        <f t="shared" si="557"/>
        <v>4.3179120130373922</v>
      </c>
      <c r="T661" s="13">
        <f t="shared" si="558"/>
        <v>0.295521528904303</v>
      </c>
      <c r="U661" s="13">
        <f t="shared" si="559"/>
        <v>0.37580983515480837</v>
      </c>
      <c r="V661" s="13">
        <f t="shared" si="560"/>
        <v>-8.340302497170482</v>
      </c>
      <c r="W661" s="8">
        <f t="shared" si="561"/>
        <v>387.74881214811205</v>
      </c>
      <c r="X661" s="13">
        <f t="shared" si="562"/>
        <v>1.1774034052527838</v>
      </c>
      <c r="Y661" s="11">
        <f t="shared" si="563"/>
        <v>67.460245905315816</v>
      </c>
      <c r="Z661" s="13">
        <f t="shared" si="564"/>
        <v>3.4834200983913967E-2</v>
      </c>
      <c r="AA661" s="13">
        <f t="shared" si="565"/>
        <v>0.38309182112123813</v>
      </c>
      <c r="AB661" s="13">
        <f t="shared" si="566"/>
        <v>0.92305347935518833</v>
      </c>
      <c r="AC661" s="13">
        <f t="shared" si="567"/>
        <v>3.4827156649575551E-2</v>
      </c>
      <c r="AD661" s="13">
        <f t="shared" si="568"/>
        <v>0.83305206947685762</v>
      </c>
      <c r="AE661" s="13">
        <f t="shared" si="569"/>
        <v>0.39908007483503588</v>
      </c>
      <c r="AF661" s="13">
        <f t="shared" si="570"/>
        <v>0.91691607787717533</v>
      </c>
      <c r="AG661" s="11">
        <f t="shared" si="571"/>
        <v>23.520682102540441</v>
      </c>
      <c r="AH661" s="13">
        <f t="shared" si="572"/>
        <v>4.3535956906378095</v>
      </c>
      <c r="AI661" s="11">
        <f t="shared" si="573"/>
        <v>104.30685467891421</v>
      </c>
      <c r="AJ661" s="6">
        <f t="shared" si="574"/>
        <v>0.91744693065381699</v>
      </c>
      <c r="AK661" s="13">
        <f t="shared" si="575"/>
        <v>10.249682027889667</v>
      </c>
      <c r="AL661" s="6">
        <f t="shared" si="576"/>
        <v>0.90090773594746565</v>
      </c>
      <c r="AM661" s="6">
        <f t="shared" si="577"/>
        <v>9.3487742919422026</v>
      </c>
      <c r="AN661" s="11">
        <f t="shared" si="578"/>
        <v>175.38323944018521</v>
      </c>
      <c r="AO661" s="6">
        <f t="shared" si="579"/>
        <v>173.5747087319302</v>
      </c>
      <c r="AP661" s="6">
        <f t="shared" si="580"/>
        <v>106.1044210635966</v>
      </c>
      <c r="AQ661" s="8">
        <f t="shared" si="581"/>
        <v>73.74689549181943</v>
      </c>
      <c r="AR661" s="109">
        <f t="shared" si="582"/>
        <v>0.96898617432141443</v>
      </c>
      <c r="AS661" s="109">
        <f t="shared" si="583"/>
        <v>-0.46134720165060045</v>
      </c>
      <c r="AT661" s="109">
        <f t="shared" si="584"/>
        <v>115.45974026831882</v>
      </c>
      <c r="AU661" s="10">
        <f t="shared" si="585"/>
        <v>398307.23234041844</v>
      </c>
      <c r="AV661" s="8">
        <f t="shared" si="586"/>
        <v>30.000219581328672</v>
      </c>
      <c r="AW661" s="12"/>
      <c r="AX661" s="110">
        <f t="shared" si="587"/>
        <v>295.5</v>
      </c>
      <c r="AY661" s="111">
        <f t="shared" si="588"/>
        <v>0</v>
      </c>
      <c r="AZ661" s="12"/>
      <c r="BA661" s="14">
        <f t="shared" si="595"/>
        <v>9.4</v>
      </c>
      <c r="BB661" s="112">
        <f t="shared" si="589"/>
        <v>0</v>
      </c>
      <c r="BC661" s="112">
        <f t="shared" si="590"/>
        <v>0</v>
      </c>
      <c r="BD661" s="12"/>
      <c r="BE661" s="111">
        <f t="shared" si="591"/>
        <v>0</v>
      </c>
      <c r="BF661" s="12"/>
    </row>
    <row r="662" spans="1:58">
      <c r="A662">
        <f t="shared" si="544"/>
        <v>10</v>
      </c>
      <c r="B662" s="106">
        <v>0.45763888888888898</v>
      </c>
      <c r="C662" s="6">
        <f t="shared" si="545"/>
        <v>10.983333333333336</v>
      </c>
      <c r="D662" s="7">
        <f t="shared" si="592"/>
        <v>16</v>
      </c>
      <c r="E662" s="7">
        <f t="shared" si="593"/>
        <v>9</v>
      </c>
      <c r="F662" s="7">
        <f t="shared" si="594"/>
        <v>2022</v>
      </c>
      <c r="G662" s="12"/>
      <c r="H662" s="101">
        <f t="shared" si="546"/>
        <v>9.2170074072479675</v>
      </c>
      <c r="I662" s="102">
        <f t="shared" si="547"/>
        <v>9.3140536638877656</v>
      </c>
      <c r="J662" s="101">
        <f t="shared" si="548"/>
        <v>63.987553503310181</v>
      </c>
      <c r="K662" s="101">
        <f t="shared" si="549"/>
        <v>295.64111859099501</v>
      </c>
      <c r="L662" s="11">
        <f t="shared" si="550"/>
        <v>2459838.9576388891</v>
      </c>
      <c r="M662" s="108">
        <f t="shared" si="551"/>
        <v>0.22707618450072786</v>
      </c>
      <c r="N662" s="11">
        <f t="shared" si="552"/>
        <v>169.86147466907278</v>
      </c>
      <c r="O662" s="5">
        <f t="shared" si="553"/>
        <v>0.17441672286201992</v>
      </c>
      <c r="P662" s="11">
        <f t="shared" si="554"/>
        <v>16843.185941343232</v>
      </c>
      <c r="Q662" s="6">
        <f t="shared" si="555"/>
        <v>2.3642408538149726</v>
      </c>
      <c r="R662" s="13">
        <f t="shared" si="556"/>
        <v>4.3991859908342574</v>
      </c>
      <c r="S662" s="13">
        <f t="shared" si="557"/>
        <v>4.3180597691763136</v>
      </c>
      <c r="T662" s="13">
        <f t="shared" si="558"/>
        <v>0.29568187325186013</v>
      </c>
      <c r="U662" s="13">
        <f t="shared" si="559"/>
        <v>0.37595825409125461</v>
      </c>
      <c r="V662" s="13">
        <f t="shared" si="560"/>
        <v>-8.340437665100767</v>
      </c>
      <c r="W662" s="8">
        <f t="shared" si="561"/>
        <v>387.70927122476246</v>
      </c>
      <c r="X662" s="13">
        <f t="shared" si="562"/>
        <v>1.1775506601914074</v>
      </c>
      <c r="Y662" s="11">
        <f t="shared" si="563"/>
        <v>67.468682991811406</v>
      </c>
      <c r="Z662" s="13">
        <f t="shared" si="564"/>
        <v>3.4846405061702938E-2</v>
      </c>
      <c r="AA662" s="13">
        <f t="shared" si="565"/>
        <v>0.38295572988845561</v>
      </c>
      <c r="AB662" s="13">
        <f t="shared" si="566"/>
        <v>0.92310948885046273</v>
      </c>
      <c r="AC662" s="13">
        <f t="shared" si="567"/>
        <v>3.4839353321173792E-2</v>
      </c>
      <c r="AD662" s="13">
        <f t="shared" si="568"/>
        <v>0.83309860734817343</v>
      </c>
      <c r="AE662" s="13">
        <f t="shared" si="569"/>
        <v>0.39911354196535848</v>
      </c>
      <c r="AF662" s="13">
        <f t="shared" si="570"/>
        <v>0.91690151086137173</v>
      </c>
      <c r="AG662" s="11">
        <f t="shared" si="571"/>
        <v>23.522773395950928</v>
      </c>
      <c r="AH662" s="13">
        <f t="shared" si="572"/>
        <v>4.3541917792410052</v>
      </c>
      <c r="AI662" s="11">
        <f t="shared" si="573"/>
        <v>104.5485979804577</v>
      </c>
      <c r="AJ662" s="6">
        <f t="shared" si="574"/>
        <v>0.91744091950747142</v>
      </c>
      <c r="AK662" s="13">
        <f t="shared" si="575"/>
        <v>10.118280504770778</v>
      </c>
      <c r="AL662" s="6">
        <f t="shared" si="576"/>
        <v>0.90127309752281104</v>
      </c>
      <c r="AM662" s="6">
        <f t="shared" si="577"/>
        <v>9.2170074072479675</v>
      </c>
      <c r="AN662" s="11">
        <f t="shared" si="578"/>
        <v>175.38392391793968</v>
      </c>
      <c r="AO662" s="6">
        <f t="shared" si="579"/>
        <v>173.57538578866385</v>
      </c>
      <c r="AP662" s="6">
        <f t="shared" si="580"/>
        <v>106.09665910081875</v>
      </c>
      <c r="AQ662" s="8">
        <f t="shared" si="581"/>
        <v>73.754651641127438</v>
      </c>
      <c r="AR662" s="109">
        <f t="shared" si="582"/>
        <v>0.96793492113459856</v>
      </c>
      <c r="AS662" s="109">
        <f t="shared" si="583"/>
        <v>-0.46461110610943607</v>
      </c>
      <c r="AT662" s="109">
        <f t="shared" si="584"/>
        <v>115.64111859099499</v>
      </c>
      <c r="AU662" s="10">
        <f t="shared" si="585"/>
        <v>398309.89723403053</v>
      </c>
      <c r="AV662" s="8">
        <f t="shared" si="586"/>
        <v>30.000018874956005</v>
      </c>
      <c r="AW662" s="12"/>
      <c r="AX662" s="110">
        <f t="shared" si="587"/>
        <v>295.60000000000002</v>
      </c>
      <c r="AY662" s="111">
        <f t="shared" si="588"/>
        <v>0</v>
      </c>
      <c r="AZ662" s="12"/>
      <c r="BA662" s="14">
        <f t="shared" si="595"/>
        <v>9.3000000000000007</v>
      </c>
      <c r="BB662" s="112">
        <f t="shared" si="589"/>
        <v>0</v>
      </c>
      <c r="BC662" s="112">
        <f t="shared" si="590"/>
        <v>0</v>
      </c>
      <c r="BD662" s="12"/>
      <c r="BE662" s="111">
        <f t="shared" si="591"/>
        <v>0</v>
      </c>
      <c r="BF662" s="12"/>
    </row>
    <row r="663" spans="1:58">
      <c r="A663">
        <f t="shared" si="544"/>
        <v>11</v>
      </c>
      <c r="B663" s="106">
        <v>0.45833333333333298</v>
      </c>
      <c r="C663" s="6">
        <f t="shared" si="545"/>
        <v>10.999999999999991</v>
      </c>
      <c r="D663" s="7">
        <f t="shared" si="592"/>
        <v>16</v>
      </c>
      <c r="E663" s="7">
        <f t="shared" si="593"/>
        <v>9</v>
      </c>
      <c r="F663" s="7">
        <f t="shared" si="594"/>
        <v>2022</v>
      </c>
      <c r="G663" s="12"/>
      <c r="H663" s="101">
        <f t="shared" si="546"/>
        <v>9.0854490852569896</v>
      </c>
      <c r="I663" s="102">
        <f t="shared" si="547"/>
        <v>9.183755713101597</v>
      </c>
      <c r="J663" s="101">
        <f t="shared" si="548"/>
        <v>63.981055205220457</v>
      </c>
      <c r="K663" s="101">
        <f t="shared" si="549"/>
        <v>295.8225696961909</v>
      </c>
      <c r="L663" s="11">
        <f t="shared" si="550"/>
        <v>2459838.9583333335</v>
      </c>
      <c r="M663" s="108">
        <f t="shared" si="551"/>
        <v>0.22707620351357943</v>
      </c>
      <c r="N663" s="11">
        <f t="shared" si="552"/>
        <v>170.11215913156047</v>
      </c>
      <c r="O663" s="5">
        <f t="shared" si="553"/>
        <v>0.17444214029200111</v>
      </c>
      <c r="P663" s="11">
        <f t="shared" si="554"/>
        <v>16840.618049941713</v>
      </c>
      <c r="Q663" s="6">
        <f t="shared" si="555"/>
        <v>2.3643992059888337</v>
      </c>
      <c r="R663" s="13">
        <f t="shared" si="556"/>
        <v>4.3991979366459555</v>
      </c>
      <c r="S663" s="13">
        <f t="shared" si="557"/>
        <v>4.3182075252163035</v>
      </c>
      <c r="T663" s="13">
        <f t="shared" si="558"/>
        <v>0.29584221749191275</v>
      </c>
      <c r="U663" s="13">
        <f t="shared" si="559"/>
        <v>0.37610667090726596</v>
      </c>
      <c r="V663" s="13">
        <f t="shared" si="560"/>
        <v>-8.3405728329406941</v>
      </c>
      <c r="W663" s="8">
        <f t="shared" si="561"/>
        <v>387.66972526291306</v>
      </c>
      <c r="X663" s="13">
        <f t="shared" si="562"/>
        <v>1.1776979131251808</v>
      </c>
      <c r="Y663" s="11">
        <f t="shared" si="563"/>
        <v>67.477119963437545</v>
      </c>
      <c r="Z663" s="13">
        <f t="shared" si="564"/>
        <v>3.4858608211786636E-2</v>
      </c>
      <c r="AA663" s="13">
        <f t="shared" si="565"/>
        <v>0.38281963227347293</v>
      </c>
      <c r="AB663" s="13">
        <f t="shared" si="566"/>
        <v>0.9231654774059147</v>
      </c>
      <c r="AC663" s="13">
        <f t="shared" si="567"/>
        <v>3.4851549060441384E-2</v>
      </c>
      <c r="AD663" s="13">
        <f t="shared" si="568"/>
        <v>0.83314512637796601</v>
      </c>
      <c r="AE663" s="13">
        <f t="shared" si="569"/>
        <v>0.39914699991186925</v>
      </c>
      <c r="AF663" s="13">
        <f t="shared" si="570"/>
        <v>0.91688694639053203</v>
      </c>
      <c r="AG663" s="11">
        <f t="shared" si="571"/>
        <v>23.524864148696647</v>
      </c>
      <c r="AH663" s="13">
        <f t="shared" si="572"/>
        <v>4.3547878781574969</v>
      </c>
      <c r="AI663" s="11">
        <f t="shared" si="573"/>
        <v>104.79034095919802</v>
      </c>
      <c r="AJ663" s="6">
        <f t="shared" si="574"/>
        <v>0.91743490961153551</v>
      </c>
      <c r="AK663" s="13">
        <f t="shared" si="575"/>
        <v>9.9870822367487015</v>
      </c>
      <c r="AL663" s="6">
        <f t="shared" si="576"/>
        <v>0.9016331514917113</v>
      </c>
      <c r="AM663" s="6">
        <f t="shared" si="577"/>
        <v>9.0854490852569896</v>
      </c>
      <c r="AN663" s="11">
        <f t="shared" si="578"/>
        <v>175.38460839523577</v>
      </c>
      <c r="AO663" s="6">
        <f t="shared" si="579"/>
        <v>173.57606284519699</v>
      </c>
      <c r="AP663" s="6">
        <f t="shared" si="580"/>
        <v>106.0888972574559</v>
      </c>
      <c r="AQ663" s="8">
        <f t="shared" si="581"/>
        <v>73.762407673839817</v>
      </c>
      <c r="AR663" s="109">
        <f t="shared" si="582"/>
        <v>0.96686643843899822</v>
      </c>
      <c r="AS663" s="109">
        <f t="shared" si="583"/>
        <v>-0.46787145726719875</v>
      </c>
      <c r="AT663" s="109">
        <f t="shared" si="584"/>
        <v>115.82256969619088</v>
      </c>
      <c r="AU663" s="10">
        <f t="shared" si="585"/>
        <v>398312.56163563795</v>
      </c>
      <c r="AV663" s="8">
        <f t="shared" si="586"/>
        <v>29.999818208323337</v>
      </c>
      <c r="AW663" s="12"/>
      <c r="AX663" s="110">
        <f t="shared" si="587"/>
        <v>295.8</v>
      </c>
      <c r="AY663" s="111">
        <f t="shared" si="588"/>
        <v>0</v>
      </c>
      <c r="AZ663" s="12"/>
      <c r="BA663" s="14">
        <f t="shared" si="595"/>
        <v>9.1999999999999993</v>
      </c>
      <c r="BB663" s="112">
        <f t="shared" si="589"/>
        <v>0</v>
      </c>
      <c r="BC663" s="112">
        <f t="shared" si="590"/>
        <v>0</v>
      </c>
      <c r="BD663" s="12"/>
      <c r="BE663" s="111">
        <f t="shared" si="591"/>
        <v>0</v>
      </c>
      <c r="BF663" s="12"/>
    </row>
    <row r="664" spans="1:58">
      <c r="A664">
        <f t="shared" si="544"/>
        <v>11</v>
      </c>
      <c r="B664" s="106">
        <v>0.45902777777777798</v>
      </c>
      <c r="C664" s="6">
        <f t="shared" si="545"/>
        <v>11.016666666666671</v>
      </c>
      <c r="D664" s="7">
        <f t="shared" si="592"/>
        <v>16</v>
      </c>
      <c r="E664" s="7">
        <f t="shared" si="593"/>
        <v>9</v>
      </c>
      <c r="F664" s="7">
        <f t="shared" si="594"/>
        <v>2022</v>
      </c>
      <c r="G664" s="12"/>
      <c r="H664" s="101">
        <f t="shared" si="546"/>
        <v>8.9541006419639224</v>
      </c>
      <c r="I664" s="102">
        <f t="shared" si="547"/>
        <v>9.0536964302081948</v>
      </c>
      <c r="J664" s="101">
        <f t="shared" si="548"/>
        <v>63.974556744292123</v>
      </c>
      <c r="K664" s="101">
        <f t="shared" si="549"/>
        <v>296.00409541591051</v>
      </c>
      <c r="L664" s="11">
        <f t="shared" si="550"/>
        <v>2459838.9590277779</v>
      </c>
      <c r="M664" s="108">
        <f t="shared" si="551"/>
        <v>0.22707622252643098</v>
      </c>
      <c r="N664" s="11">
        <f t="shared" si="552"/>
        <v>170.36284359404817</v>
      </c>
      <c r="O664" s="5">
        <f t="shared" si="553"/>
        <v>0.17446755772192546</v>
      </c>
      <c r="P664" s="11">
        <f t="shared" si="554"/>
        <v>16838.049765357704</v>
      </c>
      <c r="Q664" s="6">
        <f t="shared" si="555"/>
        <v>2.3645575581623373</v>
      </c>
      <c r="R664" s="13">
        <f t="shared" si="556"/>
        <v>4.3992098824576535</v>
      </c>
      <c r="S664" s="13">
        <f t="shared" si="557"/>
        <v>4.3183552812559354</v>
      </c>
      <c r="T664" s="13">
        <f t="shared" si="558"/>
        <v>0.29600256173160822</v>
      </c>
      <c r="U664" s="13">
        <f t="shared" si="559"/>
        <v>0.37625508570249849</v>
      </c>
      <c r="V664" s="13">
        <f t="shared" si="560"/>
        <v>-8.3407080007802623</v>
      </c>
      <c r="W664" s="8">
        <f t="shared" si="561"/>
        <v>387.63017423716792</v>
      </c>
      <c r="X664" s="13">
        <f t="shared" si="562"/>
        <v>1.1778451641523946</v>
      </c>
      <c r="Y664" s="11">
        <f t="shared" si="563"/>
        <v>67.485556825825853</v>
      </c>
      <c r="Z664" s="13">
        <f t="shared" si="564"/>
        <v>3.4870810442121959E-2</v>
      </c>
      <c r="AA664" s="13">
        <f t="shared" si="565"/>
        <v>0.38268352818879542</v>
      </c>
      <c r="AB664" s="13">
        <f t="shared" si="566"/>
        <v>0.92322144505853576</v>
      </c>
      <c r="AC664" s="13">
        <f t="shared" si="567"/>
        <v>3.4863743875329756E-2</v>
      </c>
      <c r="AD664" s="13">
        <f t="shared" si="568"/>
        <v>0.83319162659701251</v>
      </c>
      <c r="AE664" s="13">
        <f t="shared" si="569"/>
        <v>0.39918044869657615</v>
      </c>
      <c r="AF664" s="13">
        <f t="shared" si="570"/>
        <v>0.91687238445620123</v>
      </c>
      <c r="AG664" s="11">
        <f t="shared" si="571"/>
        <v>23.526954362129889</v>
      </c>
      <c r="AH664" s="13">
        <f t="shared" si="572"/>
        <v>4.3553839877820826</v>
      </c>
      <c r="AI664" s="11">
        <f t="shared" si="573"/>
        <v>105.03208377731693</v>
      </c>
      <c r="AJ664" s="6">
        <f t="shared" si="574"/>
        <v>0.91742890096210394</v>
      </c>
      <c r="AK664" s="13">
        <f t="shared" si="575"/>
        <v>9.8560885563242131</v>
      </c>
      <c r="AL664" s="6">
        <f t="shared" si="576"/>
        <v>0.90198791436029147</v>
      </c>
      <c r="AM664" s="6">
        <f t="shared" si="577"/>
        <v>8.9541006419639224</v>
      </c>
      <c r="AN664" s="11">
        <f t="shared" si="578"/>
        <v>175.38529287253004</v>
      </c>
      <c r="AO664" s="6">
        <f t="shared" si="579"/>
        <v>173.5767399019812</v>
      </c>
      <c r="AP664" s="6">
        <f t="shared" si="580"/>
        <v>106.08113552832963</v>
      </c>
      <c r="AQ664" s="8">
        <f t="shared" si="581"/>
        <v>73.770163595131095</v>
      </c>
      <c r="AR664" s="109">
        <f t="shared" si="582"/>
        <v>0.96578074459027929</v>
      </c>
      <c r="AS664" s="109">
        <f t="shared" si="583"/>
        <v>-0.47112819975231346</v>
      </c>
      <c r="AT664" s="109">
        <f t="shared" si="584"/>
        <v>116.00409541591051</v>
      </c>
      <c r="AU664" s="10">
        <f t="shared" si="585"/>
        <v>398315.22554694174</v>
      </c>
      <c r="AV664" s="8">
        <f t="shared" si="586"/>
        <v>29.99961758130102</v>
      </c>
      <c r="AW664" s="12"/>
      <c r="AX664" s="110">
        <f t="shared" si="587"/>
        <v>296</v>
      </c>
      <c r="AY664" s="111">
        <f t="shared" si="588"/>
        <v>0</v>
      </c>
      <c r="AZ664" s="12"/>
      <c r="BA664" s="14">
        <f t="shared" si="595"/>
        <v>9.1</v>
      </c>
      <c r="BB664" s="112">
        <f t="shared" si="589"/>
        <v>0</v>
      </c>
      <c r="BC664" s="112">
        <f t="shared" si="590"/>
        <v>0</v>
      </c>
      <c r="BD664" s="12"/>
      <c r="BE664" s="111">
        <f t="shared" si="591"/>
        <v>0</v>
      </c>
      <c r="BF664" s="12"/>
    </row>
    <row r="665" spans="1:58">
      <c r="A665">
        <f t="shared" si="544"/>
        <v>11</v>
      </c>
      <c r="B665" s="106">
        <v>0.45972222222222198</v>
      </c>
      <c r="C665" s="6">
        <f t="shared" si="545"/>
        <v>11.033333333333328</v>
      </c>
      <c r="D665" s="7">
        <f t="shared" si="592"/>
        <v>16</v>
      </c>
      <c r="E665" s="7">
        <f t="shared" si="593"/>
        <v>9</v>
      </c>
      <c r="F665" s="7">
        <f t="shared" si="594"/>
        <v>2022</v>
      </c>
      <c r="G665" s="12"/>
      <c r="H665" s="101">
        <f t="shared" si="546"/>
        <v>8.8229634833659372</v>
      </c>
      <c r="I665" s="102">
        <f t="shared" si="547"/>
        <v>8.9238781725032048</v>
      </c>
      <c r="J665" s="101">
        <f t="shared" si="548"/>
        <v>63.968058120603835</v>
      </c>
      <c r="K665" s="101">
        <f t="shared" si="549"/>
        <v>296.18569745053622</v>
      </c>
      <c r="L665" s="11">
        <f t="shared" si="550"/>
        <v>2459838.9597222223</v>
      </c>
      <c r="M665" s="108">
        <f t="shared" si="551"/>
        <v>0.22707624153928255</v>
      </c>
      <c r="N665" s="11">
        <f t="shared" si="552"/>
        <v>170.61352805607021</v>
      </c>
      <c r="O665" s="5">
        <f t="shared" si="553"/>
        <v>0.17449297515190665</v>
      </c>
      <c r="P665" s="11">
        <f t="shared" si="554"/>
        <v>16835.481087688397</v>
      </c>
      <c r="Q665" s="6">
        <f t="shared" si="555"/>
        <v>2.3647159103361979</v>
      </c>
      <c r="R665" s="13">
        <f t="shared" si="556"/>
        <v>4.3992218282693525</v>
      </c>
      <c r="S665" s="13">
        <f t="shared" si="557"/>
        <v>4.3185030372959243</v>
      </c>
      <c r="T665" s="13">
        <f t="shared" si="558"/>
        <v>0.29616290597166084</v>
      </c>
      <c r="U665" s="13">
        <f t="shared" si="559"/>
        <v>0.37640349847808546</v>
      </c>
      <c r="V665" s="13">
        <f t="shared" si="560"/>
        <v>-8.3408431686201876</v>
      </c>
      <c r="W665" s="8">
        <f t="shared" si="561"/>
        <v>387.59061814823639</v>
      </c>
      <c r="X665" s="13">
        <f t="shared" si="562"/>
        <v>1.1779924132742343</v>
      </c>
      <c r="Y665" s="11">
        <f t="shared" si="563"/>
        <v>67.493993579044272</v>
      </c>
      <c r="Z665" s="13">
        <f t="shared" si="564"/>
        <v>3.4883011752563656E-2</v>
      </c>
      <c r="AA665" s="13">
        <f t="shared" si="565"/>
        <v>0.38254741763666922</v>
      </c>
      <c r="AB665" s="13">
        <f t="shared" si="566"/>
        <v>0.92327739180837698</v>
      </c>
      <c r="AC665" s="13">
        <f t="shared" si="567"/>
        <v>3.4875937765693102E-2</v>
      </c>
      <c r="AD665" s="13">
        <f t="shared" si="568"/>
        <v>0.83323810800541798</v>
      </c>
      <c r="AE665" s="13">
        <f t="shared" si="569"/>
        <v>0.39921388831936566</v>
      </c>
      <c r="AF665" s="13">
        <f t="shared" si="570"/>
        <v>0.91685782505955249</v>
      </c>
      <c r="AG665" s="11">
        <f t="shared" si="571"/>
        <v>23.52904403622065</v>
      </c>
      <c r="AH665" s="13">
        <f t="shared" si="572"/>
        <v>4.3559801081165208</v>
      </c>
      <c r="AI665" s="11">
        <f t="shared" si="573"/>
        <v>105.2738264343224</v>
      </c>
      <c r="AJ665" s="6">
        <f t="shared" si="574"/>
        <v>0.91742289355925632</v>
      </c>
      <c r="AK665" s="13">
        <f t="shared" si="575"/>
        <v>9.7253008859611967</v>
      </c>
      <c r="AL665" s="6">
        <f t="shared" si="576"/>
        <v>0.9023374025952593</v>
      </c>
      <c r="AM665" s="6">
        <f t="shared" si="577"/>
        <v>8.8229634833659372</v>
      </c>
      <c r="AN665" s="11">
        <f t="shared" si="578"/>
        <v>175.38597734982613</v>
      </c>
      <c r="AO665" s="6">
        <f t="shared" si="579"/>
        <v>173.5774169590201</v>
      </c>
      <c r="AP665" s="6">
        <f t="shared" si="580"/>
        <v>106.07337391337846</v>
      </c>
      <c r="AQ665" s="8">
        <f t="shared" si="581"/>
        <v>73.77791940506269</v>
      </c>
      <c r="AR665" s="109">
        <f t="shared" si="582"/>
        <v>0.96467785895217917</v>
      </c>
      <c r="AS665" s="109">
        <f t="shared" si="583"/>
        <v>-0.47438127606035163</v>
      </c>
      <c r="AT665" s="109">
        <f t="shared" si="584"/>
        <v>116.18569745053624</v>
      </c>
      <c r="AU665" s="10">
        <f t="shared" si="585"/>
        <v>398317.88896787644</v>
      </c>
      <c r="AV665" s="8">
        <f t="shared" si="586"/>
        <v>29.999416993892453</v>
      </c>
      <c r="AW665" s="12"/>
      <c r="AX665" s="110">
        <f t="shared" si="587"/>
        <v>296.2</v>
      </c>
      <c r="AY665" s="111">
        <f t="shared" si="588"/>
        <v>0</v>
      </c>
      <c r="AZ665" s="12"/>
      <c r="BA665" s="14">
        <f t="shared" si="595"/>
        <v>8.9</v>
      </c>
      <c r="BB665" s="112">
        <f t="shared" si="589"/>
        <v>0</v>
      </c>
      <c r="BC665" s="112">
        <f t="shared" si="590"/>
        <v>0</v>
      </c>
      <c r="BD665" s="12"/>
      <c r="BE665" s="111">
        <f t="shared" si="591"/>
        <v>0</v>
      </c>
      <c r="BF665" s="12"/>
    </row>
    <row r="666" spans="1:58">
      <c r="A666">
        <f t="shared" si="544"/>
        <v>11</v>
      </c>
      <c r="B666" s="106">
        <v>0.46041666666666697</v>
      </c>
      <c r="C666" s="6">
        <f t="shared" si="545"/>
        <v>11.050000000000008</v>
      </c>
      <c r="D666" s="7">
        <f t="shared" si="592"/>
        <v>16</v>
      </c>
      <c r="E666" s="7">
        <f t="shared" si="593"/>
        <v>9</v>
      </c>
      <c r="F666" s="7">
        <f t="shared" si="594"/>
        <v>2022</v>
      </c>
      <c r="G666" s="12"/>
      <c r="H666" s="101">
        <f t="shared" si="546"/>
        <v>8.6920390159015692</v>
      </c>
      <c r="I666" s="102">
        <f t="shared" si="547"/>
        <v>8.794303338326932</v>
      </c>
      <c r="J666" s="101">
        <f t="shared" si="548"/>
        <v>63.961559334291287</v>
      </c>
      <c r="K666" s="101">
        <f t="shared" si="549"/>
        <v>296.36737749194782</v>
      </c>
      <c r="L666" s="11">
        <f t="shared" si="550"/>
        <v>2459838.9604166667</v>
      </c>
      <c r="M666" s="108">
        <f t="shared" si="551"/>
        <v>0.22707626055213409</v>
      </c>
      <c r="N666" s="11">
        <f t="shared" si="552"/>
        <v>170.86421251855791</v>
      </c>
      <c r="O666" s="5">
        <f t="shared" si="553"/>
        <v>0.17451839258183099</v>
      </c>
      <c r="P666" s="11">
        <f t="shared" si="554"/>
        <v>16832.912017047984</v>
      </c>
      <c r="Q666" s="6">
        <f t="shared" si="555"/>
        <v>2.3648742625100589</v>
      </c>
      <c r="R666" s="13">
        <f t="shared" si="556"/>
        <v>4.3992337740810505</v>
      </c>
      <c r="S666" s="13">
        <f t="shared" si="557"/>
        <v>4.3186507933359142</v>
      </c>
      <c r="T666" s="13">
        <f t="shared" si="558"/>
        <v>0.29632325021171346</v>
      </c>
      <c r="U666" s="13">
        <f t="shared" si="559"/>
        <v>0.37655190923416754</v>
      </c>
      <c r="V666" s="13">
        <f t="shared" si="560"/>
        <v>-8.3409783364601147</v>
      </c>
      <c r="W666" s="8">
        <f t="shared" si="561"/>
        <v>387.55105699714625</v>
      </c>
      <c r="X666" s="13">
        <f t="shared" si="562"/>
        <v>1.1781396604905392</v>
      </c>
      <c r="Y666" s="11">
        <f t="shared" si="563"/>
        <v>67.502430223083593</v>
      </c>
      <c r="Z666" s="13">
        <f t="shared" si="564"/>
        <v>3.4895212142885164E-2</v>
      </c>
      <c r="AA666" s="13">
        <f t="shared" si="565"/>
        <v>0.38241130062058432</v>
      </c>
      <c r="AB666" s="13">
        <f t="shared" si="566"/>
        <v>0.92333331765497795</v>
      </c>
      <c r="AC666" s="13">
        <f t="shared" si="567"/>
        <v>3.4888130731304361E-2</v>
      </c>
      <c r="AD666" s="13">
        <f t="shared" si="568"/>
        <v>0.83328457060285044</v>
      </c>
      <c r="AE666" s="13">
        <f t="shared" si="569"/>
        <v>0.39924731877984643</v>
      </c>
      <c r="AF666" s="13">
        <f t="shared" si="570"/>
        <v>0.91684326820187956</v>
      </c>
      <c r="AG666" s="11">
        <f t="shared" si="571"/>
        <v>23.531133170921564</v>
      </c>
      <c r="AH666" s="13">
        <f t="shared" si="572"/>
        <v>4.3565762391571017</v>
      </c>
      <c r="AI666" s="11">
        <f t="shared" si="573"/>
        <v>105.51556893120139</v>
      </c>
      <c r="AJ666" s="6">
        <f t="shared" si="574"/>
        <v>0.91741688740311478</v>
      </c>
      <c r="AK666" s="13">
        <f t="shared" si="575"/>
        <v>9.5947206487746257</v>
      </c>
      <c r="AL666" s="6">
        <f t="shared" si="576"/>
        <v>0.90268163287305625</v>
      </c>
      <c r="AM666" s="6">
        <f t="shared" si="577"/>
        <v>8.6920390159015692</v>
      </c>
      <c r="AN666" s="11">
        <f t="shared" si="578"/>
        <v>175.38666182711859</v>
      </c>
      <c r="AO666" s="6">
        <f t="shared" si="579"/>
        <v>173.57809401630823</v>
      </c>
      <c r="AP666" s="6">
        <f t="shared" si="580"/>
        <v>106.06561241260908</v>
      </c>
      <c r="AQ666" s="8">
        <f t="shared" si="581"/>
        <v>73.785675103627923</v>
      </c>
      <c r="AR666" s="109">
        <f t="shared" si="582"/>
        <v>0.96355780118764789</v>
      </c>
      <c r="AS666" s="109">
        <f t="shared" si="583"/>
        <v>-0.47763062877174922</v>
      </c>
      <c r="AT666" s="109">
        <f t="shared" si="584"/>
        <v>116.36737749194781</v>
      </c>
      <c r="AU666" s="10">
        <f t="shared" si="585"/>
        <v>398320.55189835816</v>
      </c>
      <c r="AV666" s="8">
        <f t="shared" si="586"/>
        <v>29.99921644610242</v>
      </c>
      <c r="AW666" s="12"/>
      <c r="AX666" s="110">
        <f t="shared" si="587"/>
        <v>296.39999999999998</v>
      </c>
      <c r="AY666" s="111">
        <f t="shared" si="588"/>
        <v>0</v>
      </c>
      <c r="AZ666" s="12"/>
      <c r="BA666" s="14">
        <f t="shared" si="595"/>
        <v>8.8000000000000007</v>
      </c>
      <c r="BB666" s="112">
        <f t="shared" si="589"/>
        <v>0</v>
      </c>
      <c r="BC666" s="112">
        <f t="shared" si="590"/>
        <v>0</v>
      </c>
      <c r="BD666" s="12"/>
      <c r="BE666" s="111">
        <f t="shared" si="591"/>
        <v>0</v>
      </c>
      <c r="BF666" s="12"/>
    </row>
    <row r="667" spans="1:58">
      <c r="A667">
        <f t="shared" si="544"/>
        <v>11</v>
      </c>
      <c r="B667" s="106">
        <v>0.46111111111111103</v>
      </c>
      <c r="C667" s="6">
        <f t="shared" si="545"/>
        <v>11.066666666666665</v>
      </c>
      <c r="D667" s="7">
        <f t="shared" si="592"/>
        <v>16</v>
      </c>
      <c r="E667" s="7">
        <f t="shared" si="593"/>
        <v>9</v>
      </c>
      <c r="F667" s="7">
        <f t="shared" si="594"/>
        <v>2022</v>
      </c>
      <c r="G667" s="12"/>
      <c r="H667" s="101">
        <f t="shared" si="546"/>
        <v>8.5613286481119211</v>
      </c>
      <c r="I667" s="102">
        <f t="shared" si="547"/>
        <v>8.6649743708125389</v>
      </c>
      <c r="J667" s="101">
        <f t="shared" si="548"/>
        <v>63.95506038545102</v>
      </c>
      <c r="K667" s="101">
        <f t="shared" si="549"/>
        <v>296.54913722135728</v>
      </c>
      <c r="L667" s="11">
        <f t="shared" si="550"/>
        <v>2459838.9611111111</v>
      </c>
      <c r="M667" s="108">
        <f t="shared" si="551"/>
        <v>0.22707627956498563</v>
      </c>
      <c r="N667" s="11">
        <f t="shared" si="552"/>
        <v>171.1148969810456</v>
      </c>
      <c r="O667" s="5">
        <f t="shared" si="553"/>
        <v>0.17454381001175534</v>
      </c>
      <c r="P667" s="11">
        <f t="shared" si="554"/>
        <v>16830.342553550447</v>
      </c>
      <c r="Q667" s="6">
        <f t="shared" si="555"/>
        <v>2.3650326146835625</v>
      </c>
      <c r="R667" s="13">
        <f t="shared" si="556"/>
        <v>4.3992457198927264</v>
      </c>
      <c r="S667" s="13">
        <f t="shared" si="557"/>
        <v>4.3187985493755461</v>
      </c>
      <c r="T667" s="13">
        <f t="shared" si="558"/>
        <v>0.29648359445176614</v>
      </c>
      <c r="U667" s="13">
        <f t="shared" si="559"/>
        <v>0.3767003179712427</v>
      </c>
      <c r="V667" s="13">
        <f t="shared" si="560"/>
        <v>-8.3411135042993259</v>
      </c>
      <c r="W667" s="8">
        <f t="shared" si="561"/>
        <v>387.51149078504153</v>
      </c>
      <c r="X667" s="13">
        <f t="shared" si="562"/>
        <v>1.178286905802219</v>
      </c>
      <c r="Y667" s="11">
        <f t="shared" si="563"/>
        <v>67.510866757995942</v>
      </c>
      <c r="Z667" s="13">
        <f t="shared" si="564"/>
        <v>3.4907411612890328E-2</v>
      </c>
      <c r="AA667" s="13">
        <f t="shared" si="565"/>
        <v>0.38227517714304204</v>
      </c>
      <c r="AB667" s="13">
        <f t="shared" si="566"/>
        <v>0.92338922259828671</v>
      </c>
      <c r="AC667" s="13">
        <f t="shared" si="567"/>
        <v>3.4900322771966842E-2</v>
      </c>
      <c r="AD667" s="13">
        <f t="shared" si="568"/>
        <v>0.83333101438933999</v>
      </c>
      <c r="AE667" s="13">
        <f t="shared" si="569"/>
        <v>0.39928074007781744</v>
      </c>
      <c r="AF667" s="13">
        <f t="shared" si="570"/>
        <v>0.91682871388439313</v>
      </c>
      <c r="AG667" s="11">
        <f t="shared" si="571"/>
        <v>23.533221766197144</v>
      </c>
      <c r="AH667" s="13">
        <f t="shared" si="572"/>
        <v>4.3571723809044824</v>
      </c>
      <c r="AI667" s="11">
        <f t="shared" si="573"/>
        <v>105.75731126747837</v>
      </c>
      <c r="AJ667" s="6">
        <f t="shared" si="574"/>
        <v>0.9174108824938001</v>
      </c>
      <c r="AK667" s="13">
        <f t="shared" si="575"/>
        <v>9.4643492701864407</v>
      </c>
      <c r="AL667" s="6">
        <f t="shared" si="576"/>
        <v>0.90302062207451894</v>
      </c>
      <c r="AM667" s="6">
        <f t="shared" si="577"/>
        <v>8.5613286481119211</v>
      </c>
      <c r="AN667" s="11">
        <f t="shared" si="578"/>
        <v>175.3873463044165</v>
      </c>
      <c r="AO667" s="6">
        <f t="shared" si="579"/>
        <v>173.57877107385474</v>
      </c>
      <c r="AP667" s="6">
        <f t="shared" si="580"/>
        <v>106.05785102598136</v>
      </c>
      <c r="AQ667" s="8">
        <f t="shared" si="581"/>
        <v>73.793430690866856</v>
      </c>
      <c r="AR667" s="109">
        <f t="shared" si="582"/>
        <v>0.96242059127191326</v>
      </c>
      <c r="AS667" s="109">
        <f t="shared" si="583"/>
        <v>-0.4808762005139392</v>
      </c>
      <c r="AT667" s="109">
        <f t="shared" si="584"/>
        <v>116.54913722135728</v>
      </c>
      <c r="AU667" s="10">
        <f t="shared" si="585"/>
        <v>398323.21433830302</v>
      </c>
      <c r="AV667" s="8">
        <f t="shared" si="586"/>
        <v>29.999015937935685</v>
      </c>
      <c r="AW667" s="12"/>
      <c r="AX667" s="110">
        <f t="shared" si="587"/>
        <v>296.5</v>
      </c>
      <c r="AY667" s="111">
        <f t="shared" si="588"/>
        <v>0</v>
      </c>
      <c r="AZ667" s="12"/>
      <c r="BA667" s="14">
        <f t="shared" si="595"/>
        <v>8.6999999999999993</v>
      </c>
      <c r="BB667" s="112">
        <f t="shared" si="589"/>
        <v>0</v>
      </c>
      <c r="BC667" s="112">
        <f t="shared" si="590"/>
        <v>0</v>
      </c>
      <c r="BD667" s="12"/>
      <c r="BE667" s="111">
        <f t="shared" si="591"/>
        <v>0</v>
      </c>
      <c r="BF667" s="12"/>
    </row>
    <row r="668" spans="1:58">
      <c r="A668">
        <f t="shared" si="544"/>
        <v>11</v>
      </c>
      <c r="B668" s="106">
        <v>0.46180555555555602</v>
      </c>
      <c r="C668" s="6">
        <f t="shared" si="545"/>
        <v>11.083333333333345</v>
      </c>
      <c r="D668" s="7">
        <f t="shared" si="592"/>
        <v>16</v>
      </c>
      <c r="E668" s="7">
        <f t="shared" si="593"/>
        <v>9</v>
      </c>
      <c r="F668" s="7">
        <f t="shared" si="594"/>
        <v>2022</v>
      </c>
      <c r="G668" s="12"/>
      <c r="H668" s="101">
        <f t="shared" si="546"/>
        <v>8.4308337895887426</v>
      </c>
      <c r="I668" s="102">
        <f t="shared" si="547"/>
        <v>8.5358937590751509</v>
      </c>
      <c r="J668" s="101">
        <f t="shared" si="548"/>
        <v>63.9485612741681</v>
      </c>
      <c r="K668" s="101">
        <f t="shared" si="549"/>
        <v>296.73097831075273</v>
      </c>
      <c r="L668" s="11">
        <f t="shared" si="550"/>
        <v>2459838.9618055555</v>
      </c>
      <c r="M668" s="108">
        <f t="shared" si="551"/>
        <v>0.2270762985778372</v>
      </c>
      <c r="N668" s="11">
        <f t="shared" si="552"/>
        <v>171.3655814435333</v>
      </c>
      <c r="O668" s="5">
        <f t="shared" si="553"/>
        <v>0.17456922744173653</v>
      </c>
      <c r="P668" s="11">
        <f t="shared" si="554"/>
        <v>16827.772697293454</v>
      </c>
      <c r="Q668" s="6">
        <f t="shared" si="555"/>
        <v>2.3651909668574231</v>
      </c>
      <c r="R668" s="13">
        <f t="shared" si="556"/>
        <v>4.3992576657044244</v>
      </c>
      <c r="S668" s="13">
        <f t="shared" si="557"/>
        <v>4.318946305415535</v>
      </c>
      <c r="T668" s="13">
        <f t="shared" si="558"/>
        <v>0.29664393869181876</v>
      </c>
      <c r="U668" s="13">
        <f t="shared" si="559"/>
        <v>0.37684872468972963</v>
      </c>
      <c r="V668" s="13">
        <f t="shared" si="560"/>
        <v>-8.3412486721392511</v>
      </c>
      <c r="W668" s="8">
        <f t="shared" si="561"/>
        <v>387.47191951240239</v>
      </c>
      <c r="X668" s="13">
        <f t="shared" si="562"/>
        <v>1.1784341492101043</v>
      </c>
      <c r="Y668" s="11">
        <f t="shared" si="563"/>
        <v>67.519303183828882</v>
      </c>
      <c r="Z668" s="13">
        <f t="shared" si="564"/>
        <v>3.4919610162373209E-2</v>
      </c>
      <c r="AA668" s="13">
        <f t="shared" si="565"/>
        <v>0.38213904720661623</v>
      </c>
      <c r="AB668" s="13">
        <f t="shared" si="566"/>
        <v>0.92344510663822155</v>
      </c>
      <c r="AC668" s="13">
        <f t="shared" si="567"/>
        <v>3.4912513887474114E-2</v>
      </c>
      <c r="AD668" s="13">
        <f t="shared" si="568"/>
        <v>0.83337743936489384</v>
      </c>
      <c r="AE668" s="13">
        <f t="shared" si="569"/>
        <v>0.39931415221305649</v>
      </c>
      <c r="AF668" s="13">
        <f t="shared" si="570"/>
        <v>0.9168141621083129</v>
      </c>
      <c r="AG668" s="11">
        <f t="shared" si="571"/>
        <v>23.535309822010596</v>
      </c>
      <c r="AH668" s="13">
        <f t="shared" si="572"/>
        <v>4.3577685333590015</v>
      </c>
      <c r="AI668" s="11">
        <f t="shared" si="573"/>
        <v>105.99905344314828</v>
      </c>
      <c r="AJ668" s="6">
        <f t="shared" si="574"/>
        <v>0.91740487883139199</v>
      </c>
      <c r="AK668" s="13">
        <f t="shared" si="575"/>
        <v>9.3341881768756476</v>
      </c>
      <c r="AL668" s="6">
        <f t="shared" si="576"/>
        <v>0.90335438728690487</v>
      </c>
      <c r="AM668" s="6">
        <f t="shared" si="577"/>
        <v>8.4308337895887426</v>
      </c>
      <c r="AN668" s="11">
        <f t="shared" si="578"/>
        <v>175.38803078171077</v>
      </c>
      <c r="AO668" s="6">
        <f t="shared" si="579"/>
        <v>173.57944813165042</v>
      </c>
      <c r="AP668" s="6">
        <f t="shared" si="580"/>
        <v>106.05008975344151</v>
      </c>
      <c r="AQ668" s="8">
        <f t="shared" si="581"/>
        <v>73.801186166833233</v>
      </c>
      <c r="AR668" s="109">
        <f t="shared" si="582"/>
        <v>0.9612662494833446</v>
      </c>
      <c r="AS668" s="109">
        <f t="shared" si="583"/>
        <v>-0.4841179339880114</v>
      </c>
      <c r="AT668" s="109">
        <f t="shared" si="584"/>
        <v>116.73097831075272</v>
      </c>
      <c r="AU668" s="10">
        <f t="shared" si="585"/>
        <v>398325.87628764543</v>
      </c>
      <c r="AV668" s="8">
        <f t="shared" si="586"/>
        <v>29.998815469395669</v>
      </c>
      <c r="AW668" s="12"/>
      <c r="AX668" s="110">
        <f t="shared" si="587"/>
        <v>296.7</v>
      </c>
      <c r="AY668" s="111">
        <f t="shared" si="588"/>
        <v>0</v>
      </c>
      <c r="AZ668" s="12"/>
      <c r="BA668" s="14">
        <f t="shared" si="595"/>
        <v>8.5</v>
      </c>
      <c r="BB668" s="112">
        <f t="shared" si="589"/>
        <v>0</v>
      </c>
      <c r="BC668" s="112">
        <f t="shared" si="590"/>
        <v>0</v>
      </c>
      <c r="BD668" s="12"/>
      <c r="BE668" s="111">
        <f t="shared" si="591"/>
        <v>0</v>
      </c>
      <c r="BF668" s="12"/>
    </row>
    <row r="669" spans="1:58">
      <c r="A669">
        <f t="shared" si="544"/>
        <v>11</v>
      </c>
      <c r="B669" s="106">
        <v>0.46250000000000002</v>
      </c>
      <c r="C669" s="6">
        <f t="shared" si="545"/>
        <v>11.100000000000001</v>
      </c>
      <c r="D669" s="7">
        <f t="shared" si="592"/>
        <v>16</v>
      </c>
      <c r="E669" s="7">
        <f t="shared" si="593"/>
        <v>9</v>
      </c>
      <c r="F669" s="7">
        <f t="shared" si="594"/>
        <v>2022</v>
      </c>
      <c r="G669" s="12"/>
      <c r="H669" s="101">
        <f t="shared" si="546"/>
        <v>8.300555851214428</v>
      </c>
      <c r="I669" s="102">
        <f t="shared" si="547"/>
        <v>8.407064040815456</v>
      </c>
      <c r="J669" s="101">
        <f t="shared" si="548"/>
        <v>63.942062000585587</v>
      </c>
      <c r="K669" s="101">
        <f t="shared" si="549"/>
        <v>296.91290242259487</v>
      </c>
      <c r="L669" s="11">
        <f t="shared" si="550"/>
        <v>2459838.9624999999</v>
      </c>
      <c r="M669" s="108">
        <f t="shared" si="551"/>
        <v>0.22707631759068875</v>
      </c>
      <c r="N669" s="11">
        <f t="shared" si="552"/>
        <v>171.616265906021</v>
      </c>
      <c r="O669" s="5">
        <f t="shared" si="553"/>
        <v>0.17459464487166088</v>
      </c>
      <c r="P669" s="11">
        <f t="shared" si="554"/>
        <v>16825.202448398559</v>
      </c>
      <c r="Q669" s="6">
        <f t="shared" si="555"/>
        <v>2.3653493190309267</v>
      </c>
      <c r="R669" s="13">
        <f t="shared" si="556"/>
        <v>4.3992696115161225</v>
      </c>
      <c r="S669" s="13">
        <f t="shared" si="557"/>
        <v>4.3190940614555249</v>
      </c>
      <c r="T669" s="13">
        <f t="shared" si="558"/>
        <v>0.29680428293151423</v>
      </c>
      <c r="U669" s="13">
        <f t="shared" si="559"/>
        <v>0.3769971293898049</v>
      </c>
      <c r="V669" s="13">
        <f t="shared" si="560"/>
        <v>-8.3413838399795353</v>
      </c>
      <c r="W669" s="8">
        <f t="shared" si="561"/>
        <v>387.43234318024588</v>
      </c>
      <c r="X669" s="13">
        <f t="shared" si="562"/>
        <v>1.1785813907140701</v>
      </c>
      <c r="Y669" s="11">
        <f t="shared" si="563"/>
        <v>67.527739500575294</v>
      </c>
      <c r="Z669" s="13">
        <f t="shared" si="564"/>
        <v>3.4931807791110249E-2</v>
      </c>
      <c r="AA669" s="13">
        <f t="shared" si="565"/>
        <v>0.38200291081476351</v>
      </c>
      <c r="AB669" s="13">
        <f t="shared" si="566"/>
        <v>0.92350096977433649</v>
      </c>
      <c r="AC669" s="13">
        <f t="shared" si="567"/>
        <v>3.4924704077602099E-2</v>
      </c>
      <c r="AD669" s="13">
        <f t="shared" si="568"/>
        <v>0.83342384552919224</v>
      </c>
      <c r="AE669" s="13">
        <f t="shared" si="569"/>
        <v>0.39934755518518089</v>
      </c>
      <c r="AF669" s="13">
        <f t="shared" si="570"/>
        <v>0.91679961287492862</v>
      </c>
      <c r="AG669" s="11">
        <f t="shared" si="571"/>
        <v>23.537397338315088</v>
      </c>
      <c r="AH669" s="13">
        <f t="shared" si="572"/>
        <v>4.3583646965170892</v>
      </c>
      <c r="AI669" s="11">
        <f t="shared" si="573"/>
        <v>106.24079545826466</v>
      </c>
      <c r="AJ669" s="6">
        <f t="shared" si="574"/>
        <v>0.91739887641602214</v>
      </c>
      <c r="AK669" s="13">
        <f t="shared" si="575"/>
        <v>9.2042387970169433</v>
      </c>
      <c r="AL669" s="6">
        <f t="shared" si="576"/>
        <v>0.90368294580251596</v>
      </c>
      <c r="AM669" s="6">
        <f t="shared" si="577"/>
        <v>8.300555851214428</v>
      </c>
      <c r="AN669" s="11">
        <f t="shared" si="578"/>
        <v>175.38871525900686</v>
      </c>
      <c r="AO669" s="6">
        <f t="shared" si="579"/>
        <v>173.58012518970085</v>
      </c>
      <c r="AP669" s="6">
        <f t="shared" si="580"/>
        <v>106.04232859500507</v>
      </c>
      <c r="AQ669" s="8">
        <f t="shared" si="581"/>
        <v>73.808941531511522</v>
      </c>
      <c r="AR669" s="109">
        <f t="shared" si="582"/>
        <v>0.96009479640493389</v>
      </c>
      <c r="AS669" s="109">
        <f t="shared" si="583"/>
        <v>-0.48735577196411783</v>
      </c>
      <c r="AT669" s="109">
        <f t="shared" si="584"/>
        <v>116.91290242259488</v>
      </c>
      <c r="AU669" s="10">
        <f t="shared" si="585"/>
        <v>398328.53774629702</v>
      </c>
      <c r="AV669" s="8">
        <f t="shared" si="586"/>
        <v>29.998615040487493</v>
      </c>
      <c r="AW669" s="12"/>
      <c r="AX669" s="110">
        <f t="shared" si="587"/>
        <v>296.89999999999998</v>
      </c>
      <c r="AY669" s="111">
        <f t="shared" si="588"/>
        <v>0</v>
      </c>
      <c r="AZ669" s="12"/>
      <c r="BA669" s="14">
        <f t="shared" si="595"/>
        <v>8.4</v>
      </c>
      <c r="BB669" s="112">
        <f t="shared" si="589"/>
        <v>0</v>
      </c>
      <c r="BC669" s="112">
        <f t="shared" si="590"/>
        <v>0</v>
      </c>
      <c r="BD669" s="12"/>
      <c r="BE669" s="111">
        <f t="shared" si="591"/>
        <v>0</v>
      </c>
      <c r="BF669" s="12"/>
    </row>
    <row r="670" spans="1:58">
      <c r="A670">
        <f t="shared" si="544"/>
        <v>11</v>
      </c>
      <c r="B670" s="106">
        <v>0.46319444444444402</v>
      </c>
      <c r="C670" s="6">
        <f t="shared" si="545"/>
        <v>11.116666666666656</v>
      </c>
      <c r="D670" s="7">
        <f t="shared" si="592"/>
        <v>16</v>
      </c>
      <c r="E670" s="7">
        <f t="shared" si="593"/>
        <v>9</v>
      </c>
      <c r="F670" s="7">
        <f t="shared" si="594"/>
        <v>2022</v>
      </c>
      <c r="G670" s="12"/>
      <c r="H670" s="101">
        <f t="shared" si="546"/>
        <v>8.1704962455322612</v>
      </c>
      <c r="I670" s="102">
        <f t="shared" si="547"/>
        <v>8.2784878051963666</v>
      </c>
      <c r="J670" s="101">
        <f t="shared" si="548"/>
        <v>63.935562564776973</v>
      </c>
      <c r="K670" s="101">
        <f t="shared" si="549"/>
        <v>297.09491120939003</v>
      </c>
      <c r="L670" s="11">
        <f t="shared" si="550"/>
        <v>2459838.9631944443</v>
      </c>
      <c r="M670" s="108">
        <f t="shared" si="551"/>
        <v>0.22707633660354032</v>
      </c>
      <c r="N670" s="11">
        <f t="shared" si="552"/>
        <v>171.86695036804304</v>
      </c>
      <c r="O670" s="5">
        <f t="shared" si="553"/>
        <v>0.17462006230164206</v>
      </c>
      <c r="P670" s="11">
        <f t="shared" si="554"/>
        <v>16822.631806959151</v>
      </c>
      <c r="Q670" s="6">
        <f t="shared" si="555"/>
        <v>2.3655076712047878</v>
      </c>
      <c r="R670" s="13">
        <f t="shared" si="556"/>
        <v>4.3992815573278206</v>
      </c>
      <c r="S670" s="13">
        <f t="shared" si="557"/>
        <v>4.3192418174955138</v>
      </c>
      <c r="T670" s="13">
        <f t="shared" si="558"/>
        <v>0.29696462717156685</v>
      </c>
      <c r="U670" s="13">
        <f t="shared" si="559"/>
        <v>0.37714553207258317</v>
      </c>
      <c r="V670" s="13">
        <f t="shared" si="560"/>
        <v>-8.3415190078194605</v>
      </c>
      <c r="W670" s="8">
        <f t="shared" si="561"/>
        <v>387.39276178974495</v>
      </c>
      <c r="X670" s="13">
        <f t="shared" si="562"/>
        <v>1.1787286303152835</v>
      </c>
      <c r="Y670" s="11">
        <f t="shared" si="563"/>
        <v>67.536175708302011</v>
      </c>
      <c r="Z670" s="13">
        <f t="shared" si="564"/>
        <v>3.4944004498957043E-2</v>
      </c>
      <c r="AA670" s="13">
        <f t="shared" si="565"/>
        <v>0.38186676796974584</v>
      </c>
      <c r="AB670" s="13">
        <f t="shared" si="566"/>
        <v>0.92355681200667639</v>
      </c>
      <c r="AC670" s="13">
        <f t="shared" si="567"/>
        <v>3.4936893342205858E-2</v>
      </c>
      <c r="AD670" s="13">
        <f t="shared" si="568"/>
        <v>0.83347023288233379</v>
      </c>
      <c r="AE670" s="13">
        <f t="shared" si="569"/>
        <v>0.39938094899407545</v>
      </c>
      <c r="AF670" s="13">
        <f t="shared" si="570"/>
        <v>0.91678506618541278</v>
      </c>
      <c r="AG670" s="11">
        <f t="shared" si="571"/>
        <v>23.539484315080504</v>
      </c>
      <c r="AH670" s="13">
        <f t="shared" si="572"/>
        <v>4.3589608703804181</v>
      </c>
      <c r="AI670" s="11">
        <f t="shared" si="573"/>
        <v>106.48253731233676</v>
      </c>
      <c r="AJ670" s="6">
        <f t="shared" si="574"/>
        <v>0.91739287524777724</v>
      </c>
      <c r="AK670" s="13">
        <f t="shared" si="575"/>
        <v>9.0745025606491101</v>
      </c>
      <c r="AL670" s="6">
        <f t="shared" si="576"/>
        <v>0.9040063151168487</v>
      </c>
      <c r="AM670" s="6">
        <f t="shared" si="577"/>
        <v>8.1704962455322612</v>
      </c>
      <c r="AN670" s="11">
        <f t="shared" si="578"/>
        <v>175.38939973630113</v>
      </c>
      <c r="AO670" s="6">
        <f t="shared" si="579"/>
        <v>173.58080224800236</v>
      </c>
      <c r="AP670" s="6">
        <f t="shared" si="580"/>
        <v>106.03456755060442</v>
      </c>
      <c r="AQ670" s="8">
        <f t="shared" si="581"/>
        <v>73.816696784969267</v>
      </c>
      <c r="AR670" s="109">
        <f t="shared" si="582"/>
        <v>0.95890625292689202</v>
      </c>
      <c r="AS670" s="109">
        <f t="shared" si="583"/>
        <v>-0.49058965727483178</v>
      </c>
      <c r="AT670" s="109">
        <f t="shared" si="584"/>
        <v>117.09491120939003</v>
      </c>
      <c r="AU670" s="10">
        <f t="shared" si="585"/>
        <v>398331.19871418929</v>
      </c>
      <c r="AV670" s="8">
        <f t="shared" si="586"/>
        <v>29.998414651214766</v>
      </c>
      <c r="AW670" s="12"/>
      <c r="AX670" s="110">
        <f t="shared" si="587"/>
        <v>297.10000000000002</v>
      </c>
      <c r="AY670" s="111">
        <f t="shared" si="588"/>
        <v>0</v>
      </c>
      <c r="AZ670" s="12"/>
      <c r="BA670" s="14">
        <f t="shared" si="595"/>
        <v>8.3000000000000007</v>
      </c>
      <c r="BB670" s="112">
        <f t="shared" si="589"/>
        <v>0</v>
      </c>
      <c r="BC670" s="112">
        <f t="shared" si="590"/>
        <v>0</v>
      </c>
      <c r="BD670" s="12"/>
      <c r="BE670" s="111">
        <f t="shared" si="591"/>
        <v>0</v>
      </c>
      <c r="BF670" s="12"/>
    </row>
    <row r="671" spans="1:58">
      <c r="A671">
        <f t="shared" si="544"/>
        <v>11</v>
      </c>
      <c r="B671" s="106">
        <v>0.46388888888888902</v>
      </c>
      <c r="C671" s="6">
        <f t="shared" si="545"/>
        <v>11.133333333333336</v>
      </c>
      <c r="D671" s="7">
        <f t="shared" si="592"/>
        <v>16</v>
      </c>
      <c r="E671" s="7">
        <f t="shared" si="593"/>
        <v>9</v>
      </c>
      <c r="F671" s="7">
        <f t="shared" si="594"/>
        <v>2022</v>
      </c>
      <c r="G671" s="12"/>
      <c r="H671" s="101">
        <f t="shared" si="546"/>
        <v>8.0406563856367388</v>
      </c>
      <c r="I671" s="102">
        <f t="shared" si="547"/>
        <v>8.1501676944112305</v>
      </c>
      <c r="J671" s="101">
        <f t="shared" si="548"/>
        <v>63.929062966885375</v>
      </c>
      <c r="K671" s="101">
        <f t="shared" si="549"/>
        <v>297.27700631518849</v>
      </c>
      <c r="L671" s="11">
        <f t="shared" si="550"/>
        <v>2459838.9638888887</v>
      </c>
      <c r="M671" s="108">
        <f t="shared" si="551"/>
        <v>0.22707635561639186</v>
      </c>
      <c r="N671" s="11">
        <f t="shared" si="552"/>
        <v>172.11763483053073</v>
      </c>
      <c r="O671" s="5">
        <f t="shared" si="553"/>
        <v>0.17464547973156641</v>
      </c>
      <c r="P671" s="11">
        <f t="shared" si="554"/>
        <v>16820.060773089517</v>
      </c>
      <c r="Q671" s="6">
        <f t="shared" si="555"/>
        <v>2.3656660233786484</v>
      </c>
      <c r="R671" s="13">
        <f t="shared" si="556"/>
        <v>4.3992935031395186</v>
      </c>
      <c r="S671" s="13">
        <f t="shared" si="557"/>
        <v>4.3193895735351457</v>
      </c>
      <c r="T671" s="13">
        <f t="shared" si="558"/>
        <v>0.29712497141161948</v>
      </c>
      <c r="U671" s="13">
        <f t="shared" si="559"/>
        <v>0.37729393273820566</v>
      </c>
      <c r="V671" s="13">
        <f t="shared" si="560"/>
        <v>-8.3416541756586717</v>
      </c>
      <c r="W671" s="8">
        <f t="shared" si="561"/>
        <v>387.35317534192751</v>
      </c>
      <c r="X671" s="13">
        <f t="shared" si="562"/>
        <v>1.1788758680135847</v>
      </c>
      <c r="Y671" s="11">
        <f t="shared" si="563"/>
        <v>67.544611806999882</v>
      </c>
      <c r="Z671" s="13">
        <f t="shared" si="564"/>
        <v>3.4956200285687196E-2</v>
      </c>
      <c r="AA671" s="13">
        <f t="shared" si="565"/>
        <v>0.38173061867505187</v>
      </c>
      <c r="AB671" s="13">
        <f t="shared" si="566"/>
        <v>0.92361263333478327</v>
      </c>
      <c r="AC671" s="13">
        <f t="shared" si="567"/>
        <v>3.494908168105848E-2</v>
      </c>
      <c r="AD671" s="13">
        <f t="shared" si="568"/>
        <v>0.83351660142398853</v>
      </c>
      <c r="AE671" s="13">
        <f t="shared" si="569"/>
        <v>0.39941433363934969</v>
      </c>
      <c r="AF671" s="13">
        <f t="shared" si="570"/>
        <v>0.91677052204105813</v>
      </c>
      <c r="AG671" s="11">
        <f t="shared" si="571"/>
        <v>23.541570752259535</v>
      </c>
      <c r="AH671" s="13">
        <f t="shared" si="572"/>
        <v>4.359557054945272</v>
      </c>
      <c r="AI671" s="11">
        <f t="shared" si="573"/>
        <v>106.72427900635165</v>
      </c>
      <c r="AJ671" s="6">
        <f t="shared" si="574"/>
        <v>0.91738687532677798</v>
      </c>
      <c r="AK671" s="13">
        <f t="shared" si="575"/>
        <v>8.944980898567394</v>
      </c>
      <c r="AL671" s="6">
        <f t="shared" si="576"/>
        <v>0.90432451293065452</v>
      </c>
      <c r="AM671" s="6">
        <f t="shared" si="577"/>
        <v>8.0406563856367388</v>
      </c>
      <c r="AN671" s="11">
        <f t="shared" si="578"/>
        <v>175.39008421359722</v>
      </c>
      <c r="AO671" s="6">
        <f t="shared" si="579"/>
        <v>173.58147930655852</v>
      </c>
      <c r="AP671" s="6">
        <f t="shared" si="580"/>
        <v>106.02680662025514</v>
      </c>
      <c r="AQ671" s="8">
        <f t="shared" si="581"/>
        <v>73.824451927190879</v>
      </c>
      <c r="AR671" s="109">
        <f t="shared" si="582"/>
        <v>0.95770064023631252</v>
      </c>
      <c r="AS671" s="109">
        <f t="shared" si="583"/>
        <v>-0.49381953284255758</v>
      </c>
      <c r="AT671" s="109">
        <f t="shared" si="584"/>
        <v>117.27700631518852</v>
      </c>
      <c r="AU671" s="10">
        <f t="shared" si="585"/>
        <v>398333.85919123853</v>
      </c>
      <c r="AV671" s="8">
        <f t="shared" si="586"/>
        <v>29.998214301582273</v>
      </c>
      <c r="AW671" s="12"/>
      <c r="AX671" s="110">
        <f t="shared" si="587"/>
        <v>297.3</v>
      </c>
      <c r="AY671" s="111">
        <f t="shared" si="588"/>
        <v>0</v>
      </c>
      <c r="AZ671" s="12"/>
      <c r="BA671" s="14">
        <f t="shared" si="595"/>
        <v>8.1999999999999993</v>
      </c>
      <c r="BB671" s="112">
        <f t="shared" si="589"/>
        <v>0</v>
      </c>
      <c r="BC671" s="112">
        <f t="shared" si="590"/>
        <v>0</v>
      </c>
      <c r="BD671" s="12"/>
      <c r="BE671" s="111">
        <f t="shared" si="591"/>
        <v>0</v>
      </c>
      <c r="BF671" s="12"/>
    </row>
    <row r="672" spans="1:58">
      <c r="A672">
        <f t="shared" si="544"/>
        <v>11</v>
      </c>
      <c r="B672" s="106">
        <v>0.46458333333333302</v>
      </c>
      <c r="C672" s="6">
        <f t="shared" si="545"/>
        <v>11.149999999999991</v>
      </c>
      <c r="D672" s="7">
        <f t="shared" si="592"/>
        <v>16</v>
      </c>
      <c r="E672" s="7">
        <f t="shared" si="593"/>
        <v>9</v>
      </c>
      <c r="F672" s="7">
        <f t="shared" si="594"/>
        <v>2022</v>
      </c>
      <c r="G672" s="12"/>
      <c r="H672" s="101">
        <f t="shared" si="546"/>
        <v>7.9110376868179291</v>
      </c>
      <c r="I672" s="102">
        <f t="shared" si="547"/>
        <v>8.0221064081398694</v>
      </c>
      <c r="J672" s="101">
        <f t="shared" si="548"/>
        <v>63.922563206998674</v>
      </c>
      <c r="K672" s="101">
        <f t="shared" si="549"/>
        <v>297.45918937340912</v>
      </c>
      <c r="L672" s="11">
        <f t="shared" si="550"/>
        <v>2459838.9645833331</v>
      </c>
      <c r="M672" s="108">
        <f t="shared" si="551"/>
        <v>0.22707637462924343</v>
      </c>
      <c r="N672" s="11">
        <f t="shared" si="552"/>
        <v>172.36831929301843</v>
      </c>
      <c r="O672" s="5">
        <f t="shared" si="553"/>
        <v>0.17467089716149076</v>
      </c>
      <c r="P672" s="11">
        <f t="shared" si="554"/>
        <v>16817.489346901937</v>
      </c>
      <c r="Q672" s="6">
        <f t="shared" si="555"/>
        <v>2.3658243755525095</v>
      </c>
      <c r="R672" s="13">
        <f t="shared" si="556"/>
        <v>4.3993054489512167</v>
      </c>
      <c r="S672" s="13">
        <f t="shared" si="557"/>
        <v>4.3195373295751356</v>
      </c>
      <c r="T672" s="13">
        <f t="shared" si="558"/>
        <v>0.29728531565167216</v>
      </c>
      <c r="U672" s="13">
        <f t="shared" si="559"/>
        <v>0.37744233138716221</v>
      </c>
      <c r="V672" s="13">
        <f t="shared" si="560"/>
        <v>-8.3417893434985988</v>
      </c>
      <c r="W672" s="8">
        <f t="shared" si="561"/>
        <v>387.31358383725177</v>
      </c>
      <c r="X672" s="13">
        <f t="shared" si="562"/>
        <v>1.1790231038098746</v>
      </c>
      <c r="Y672" s="11">
        <f t="shared" si="563"/>
        <v>67.553047796720548</v>
      </c>
      <c r="Z672" s="13">
        <f t="shared" si="564"/>
        <v>3.4968395151100715E-2</v>
      </c>
      <c r="AA672" s="13">
        <f t="shared" si="565"/>
        <v>0.3815944629331896</v>
      </c>
      <c r="AB672" s="13">
        <f t="shared" si="566"/>
        <v>0.92366843375860275</v>
      </c>
      <c r="AC672" s="13">
        <f t="shared" si="567"/>
        <v>3.4961269093959475E-2</v>
      </c>
      <c r="AD672" s="13">
        <f t="shared" si="568"/>
        <v>0.83356295115418655</v>
      </c>
      <c r="AE672" s="13">
        <f t="shared" si="569"/>
        <v>0.39944770912079808</v>
      </c>
      <c r="AF672" s="13">
        <f t="shared" si="570"/>
        <v>0.91675598044307638</v>
      </c>
      <c r="AG672" s="11">
        <f t="shared" si="571"/>
        <v>23.543656649816405</v>
      </c>
      <c r="AH672" s="13">
        <f t="shared" si="572"/>
        <v>4.3601532502122673</v>
      </c>
      <c r="AI672" s="11">
        <f t="shared" si="573"/>
        <v>106.96602053983442</v>
      </c>
      <c r="AJ672" s="6">
        <f t="shared" si="574"/>
        <v>0.91738087665312484</v>
      </c>
      <c r="AK672" s="13">
        <f t="shared" si="575"/>
        <v>8.8156752439628185</v>
      </c>
      <c r="AL672" s="6">
        <f t="shared" si="576"/>
        <v>0.90463755714488903</v>
      </c>
      <c r="AM672" s="6">
        <f t="shared" si="577"/>
        <v>7.9110376868179291</v>
      </c>
      <c r="AN672" s="11">
        <f t="shared" si="578"/>
        <v>175.39076869089331</v>
      </c>
      <c r="AO672" s="6">
        <f t="shared" si="579"/>
        <v>173.58215636536761</v>
      </c>
      <c r="AP672" s="6">
        <f t="shared" si="580"/>
        <v>106.01904580390686</v>
      </c>
      <c r="AQ672" s="8">
        <f t="shared" si="581"/>
        <v>73.832206958226692</v>
      </c>
      <c r="AR672" s="109">
        <f t="shared" si="582"/>
        <v>0.95647797983124361</v>
      </c>
      <c r="AS672" s="109">
        <f t="shared" si="583"/>
        <v>-0.49704534164190622</v>
      </c>
      <c r="AT672" s="109">
        <f t="shared" si="584"/>
        <v>117.4591893734091</v>
      </c>
      <c r="AU672" s="10">
        <f t="shared" si="585"/>
        <v>398336.51917737006</v>
      </c>
      <c r="AV672" s="8">
        <f t="shared" si="586"/>
        <v>29.998013991594092</v>
      </c>
      <c r="AW672" s="12"/>
      <c r="AX672" s="110">
        <f t="shared" si="587"/>
        <v>297.5</v>
      </c>
      <c r="AY672" s="111">
        <f t="shared" si="588"/>
        <v>0</v>
      </c>
      <c r="AZ672" s="12"/>
      <c r="BA672" s="14">
        <f t="shared" si="595"/>
        <v>8</v>
      </c>
      <c r="BB672" s="112">
        <f t="shared" si="589"/>
        <v>0</v>
      </c>
      <c r="BC672" s="112">
        <f t="shared" si="590"/>
        <v>0</v>
      </c>
      <c r="BD672" s="12"/>
      <c r="BE672" s="111">
        <f t="shared" si="591"/>
        <v>0</v>
      </c>
      <c r="BF672" s="12"/>
    </row>
    <row r="673" spans="1:58">
      <c r="A673">
        <f t="shared" si="544"/>
        <v>11</v>
      </c>
      <c r="B673" s="106">
        <v>0.46527777777777801</v>
      </c>
      <c r="C673" s="6">
        <f t="shared" si="545"/>
        <v>11.166666666666671</v>
      </c>
      <c r="D673" s="7">
        <f t="shared" si="592"/>
        <v>16</v>
      </c>
      <c r="E673" s="7">
        <f t="shared" si="593"/>
        <v>9</v>
      </c>
      <c r="F673" s="7">
        <f t="shared" si="594"/>
        <v>2022</v>
      </c>
      <c r="G673" s="12"/>
      <c r="H673" s="101">
        <f t="shared" si="546"/>
        <v>7.7816414788113217</v>
      </c>
      <c r="I673" s="102">
        <f t="shared" si="547"/>
        <v>7.8943066199013643</v>
      </c>
      <c r="J673" s="101">
        <f t="shared" si="548"/>
        <v>63.916063280858928</v>
      </c>
      <c r="K673" s="101">
        <f t="shared" si="549"/>
        <v>297.64146213054664</v>
      </c>
      <c r="L673" s="11">
        <f t="shared" si="550"/>
        <v>2459838.965277778</v>
      </c>
      <c r="M673" s="108">
        <f t="shared" si="551"/>
        <v>0.22707639364210772</v>
      </c>
      <c r="N673" s="11">
        <f t="shared" si="552"/>
        <v>172.61900392360985</v>
      </c>
      <c r="O673" s="5">
        <f t="shared" si="553"/>
        <v>0.17469631460846813</v>
      </c>
      <c r="P673" s="11">
        <f t="shared" si="554"/>
        <v>16814.917526787445</v>
      </c>
      <c r="Q673" s="6">
        <f t="shared" si="555"/>
        <v>2.3659827278320886</v>
      </c>
      <c r="R673" s="13">
        <f t="shared" si="556"/>
        <v>4.3993173947709066</v>
      </c>
      <c r="S673" s="13">
        <f t="shared" si="557"/>
        <v>4.319685085714057</v>
      </c>
      <c r="T673" s="13">
        <f t="shared" si="558"/>
        <v>0.29744565999887207</v>
      </c>
      <c r="U673" s="13">
        <f t="shared" si="559"/>
        <v>0.37759072811909289</v>
      </c>
      <c r="V673" s="13">
        <f t="shared" si="560"/>
        <v>-8.3419245114292426</v>
      </c>
      <c r="W673" s="8">
        <f t="shared" si="561"/>
        <v>387.2739872502795</v>
      </c>
      <c r="X673" s="13">
        <f t="shared" si="562"/>
        <v>1.1791703378035001</v>
      </c>
      <c r="Y673" s="11">
        <f t="shared" si="563"/>
        <v>67.561483683156141</v>
      </c>
      <c r="Z673" s="13">
        <f t="shared" si="564"/>
        <v>3.4980589103147393E-2</v>
      </c>
      <c r="AA673" s="13">
        <f t="shared" si="565"/>
        <v>0.38145830065562147</v>
      </c>
      <c r="AB673" s="13">
        <f t="shared" si="566"/>
        <v>0.92372421331537036</v>
      </c>
      <c r="AC673" s="13">
        <f t="shared" si="567"/>
        <v>3.4973455588853133E-2</v>
      </c>
      <c r="AD673" s="13">
        <f t="shared" si="568"/>
        <v>0.83360928210393159</v>
      </c>
      <c r="AE673" s="13">
        <f t="shared" si="569"/>
        <v>0.39948107546051942</v>
      </c>
      <c r="AF673" s="13">
        <f t="shared" si="570"/>
        <v>0.91674144138295988</v>
      </c>
      <c r="AG673" s="11">
        <f t="shared" si="571"/>
        <v>23.545742009109379</v>
      </c>
      <c r="AH673" s="13">
        <f t="shared" si="572"/>
        <v>4.3607494565806748</v>
      </c>
      <c r="AI673" s="11">
        <f t="shared" si="573"/>
        <v>107.20776207489973</v>
      </c>
      <c r="AJ673" s="6">
        <f t="shared" si="574"/>
        <v>0.91737487922292227</v>
      </c>
      <c r="AK673" s="13">
        <f t="shared" si="575"/>
        <v>8.6865869448786857</v>
      </c>
      <c r="AL673" s="6">
        <f t="shared" si="576"/>
        <v>0.90494546606736415</v>
      </c>
      <c r="AM673" s="6">
        <f t="shared" si="577"/>
        <v>7.7816414788113217</v>
      </c>
      <c r="AN673" s="11">
        <f t="shared" si="578"/>
        <v>175.39145316864597</v>
      </c>
      <c r="AO673" s="6">
        <f t="shared" si="579"/>
        <v>173.58283342488119</v>
      </c>
      <c r="AP673" s="6">
        <f t="shared" si="580"/>
        <v>106.01128509632055</v>
      </c>
      <c r="AQ673" s="8">
        <f t="shared" si="581"/>
        <v>73.839961883311815</v>
      </c>
      <c r="AR673" s="109">
        <f t="shared" si="582"/>
        <v>0.95523829267376559</v>
      </c>
      <c r="AS673" s="109">
        <f t="shared" si="583"/>
        <v>-0.50026702888532293</v>
      </c>
      <c r="AT673" s="109">
        <f t="shared" si="584"/>
        <v>117.64146213054667</v>
      </c>
      <c r="AU673" s="10">
        <f t="shared" si="585"/>
        <v>398339.17867428134</v>
      </c>
      <c r="AV673" s="8">
        <f t="shared" si="586"/>
        <v>29.997813721120867</v>
      </c>
      <c r="AW673" s="12"/>
      <c r="AX673" s="110">
        <f t="shared" si="587"/>
        <v>297.60000000000002</v>
      </c>
      <c r="AY673" s="111">
        <f t="shared" si="588"/>
        <v>0</v>
      </c>
      <c r="AZ673" s="12"/>
      <c r="BA673" s="14">
        <f t="shared" si="595"/>
        <v>7.9</v>
      </c>
      <c r="BB673" s="112">
        <f t="shared" si="589"/>
        <v>0</v>
      </c>
      <c r="BC673" s="112">
        <f t="shared" si="590"/>
        <v>0</v>
      </c>
      <c r="BD673" s="12"/>
      <c r="BE673" s="111">
        <f t="shared" si="591"/>
        <v>0</v>
      </c>
      <c r="BF673" s="12"/>
    </row>
    <row r="674" spans="1:58">
      <c r="A674">
        <f t="shared" si="544"/>
        <v>11</v>
      </c>
      <c r="B674" s="106">
        <v>0.46597222222222201</v>
      </c>
      <c r="C674" s="6">
        <f t="shared" si="545"/>
        <v>11.183333333333328</v>
      </c>
      <c r="D674" s="7">
        <f t="shared" si="592"/>
        <v>16</v>
      </c>
      <c r="E674" s="7">
        <f t="shared" si="593"/>
        <v>9</v>
      </c>
      <c r="F674" s="7">
        <f t="shared" si="594"/>
        <v>2022</v>
      </c>
      <c r="G674" s="12"/>
      <c r="H674" s="101">
        <f t="shared" si="546"/>
        <v>7.6524693530222629</v>
      </c>
      <c r="I674" s="102">
        <f t="shared" si="547"/>
        <v>7.7667713231631534</v>
      </c>
      <c r="J674" s="101">
        <f t="shared" si="548"/>
        <v>63.909563197287135</v>
      </c>
      <c r="K674" s="101">
        <f t="shared" si="549"/>
        <v>297.82382595684601</v>
      </c>
      <c r="L674" s="11">
        <f t="shared" si="550"/>
        <v>2459838.9659722224</v>
      </c>
      <c r="M674" s="108">
        <f t="shared" si="551"/>
        <v>0.22707641265495929</v>
      </c>
      <c r="N674" s="11">
        <f t="shared" si="552"/>
        <v>172.86968838609755</v>
      </c>
      <c r="O674" s="5">
        <f t="shared" si="553"/>
        <v>0.17472173203844932</v>
      </c>
      <c r="P674" s="11">
        <f t="shared" si="554"/>
        <v>16812.345316285435</v>
      </c>
      <c r="Q674" s="6">
        <f t="shared" si="555"/>
        <v>2.3661410800059497</v>
      </c>
      <c r="R674" s="13">
        <f t="shared" si="556"/>
        <v>4.3993293405826268</v>
      </c>
      <c r="S674" s="13">
        <f t="shared" si="557"/>
        <v>4.3198328417540468</v>
      </c>
      <c r="T674" s="13">
        <f t="shared" si="558"/>
        <v>0.29760600423928185</v>
      </c>
      <c r="U674" s="13">
        <f t="shared" si="559"/>
        <v>0.37773912273647037</v>
      </c>
      <c r="V674" s="13">
        <f t="shared" si="560"/>
        <v>-8.3420596792688109</v>
      </c>
      <c r="W674" s="8">
        <f t="shared" si="561"/>
        <v>387.23438563522785</v>
      </c>
      <c r="X674" s="13">
        <f t="shared" si="562"/>
        <v>1.1793175697976837</v>
      </c>
      <c r="Y674" s="11">
        <f t="shared" si="563"/>
        <v>67.569919455032149</v>
      </c>
      <c r="Z674" s="13">
        <f t="shared" si="564"/>
        <v>3.4992782125360423E-2</v>
      </c>
      <c r="AA674" s="13">
        <f t="shared" si="565"/>
        <v>0.38132213202766718</v>
      </c>
      <c r="AB674" s="13">
        <f t="shared" si="566"/>
        <v>0.92377997193013872</v>
      </c>
      <c r="AC674" s="13">
        <f t="shared" si="567"/>
        <v>3.4985641149282085E-2</v>
      </c>
      <c r="AD674" s="13">
        <f t="shared" si="568"/>
        <v>0.83365559421100488</v>
      </c>
      <c r="AE674" s="13">
        <f t="shared" si="569"/>
        <v>0.39951443261360492</v>
      </c>
      <c r="AF674" s="13">
        <f t="shared" si="570"/>
        <v>0.91672690488139885</v>
      </c>
      <c r="AG674" s="11">
        <f t="shared" si="571"/>
        <v>23.547826827308782</v>
      </c>
      <c r="AH674" s="13">
        <f t="shared" si="572"/>
        <v>4.3613456732505593</v>
      </c>
      <c r="AI674" s="11">
        <f t="shared" si="573"/>
        <v>107.44950328733916</v>
      </c>
      <c r="AJ674" s="6">
        <f t="shared" si="574"/>
        <v>0.91736888304429054</v>
      </c>
      <c r="AK674" s="13">
        <f t="shared" si="575"/>
        <v>8.5577176106108812</v>
      </c>
      <c r="AL674" s="6">
        <f t="shared" si="576"/>
        <v>0.90524825758861815</v>
      </c>
      <c r="AM674" s="6">
        <f t="shared" si="577"/>
        <v>7.6524693530222629</v>
      </c>
      <c r="AN674" s="11">
        <f t="shared" si="578"/>
        <v>175.39213764594206</v>
      </c>
      <c r="AO674" s="6">
        <f t="shared" si="579"/>
        <v>173.58351048419604</v>
      </c>
      <c r="AP674" s="6">
        <f t="shared" si="580"/>
        <v>106.00352450787294</v>
      </c>
      <c r="AQ674" s="8">
        <f t="shared" si="581"/>
        <v>73.847716692077242</v>
      </c>
      <c r="AR674" s="109">
        <f t="shared" si="582"/>
        <v>0.95398160252862596</v>
      </c>
      <c r="AS674" s="109">
        <f t="shared" si="583"/>
        <v>-0.5034845333789717</v>
      </c>
      <c r="AT674" s="109">
        <f t="shared" si="584"/>
        <v>117.82382595684599</v>
      </c>
      <c r="AU674" s="10">
        <f t="shared" si="585"/>
        <v>398341.83767834143</v>
      </c>
      <c r="AV674" s="8">
        <f t="shared" si="586"/>
        <v>29.997613490434496</v>
      </c>
      <c r="AW674" s="12"/>
      <c r="AX674" s="110">
        <f t="shared" si="587"/>
        <v>297.8</v>
      </c>
      <c r="AY674" s="111">
        <f t="shared" si="588"/>
        <v>0</v>
      </c>
      <c r="AZ674" s="12"/>
      <c r="BA674" s="14">
        <f t="shared" si="595"/>
        <v>7.8</v>
      </c>
      <c r="BB674" s="112">
        <f t="shared" si="589"/>
        <v>0</v>
      </c>
      <c r="BC674" s="112">
        <f t="shared" si="590"/>
        <v>0</v>
      </c>
      <c r="BD674" s="12"/>
      <c r="BE674" s="111">
        <f t="shared" si="591"/>
        <v>0</v>
      </c>
      <c r="BF674" s="12"/>
    </row>
    <row r="675" spans="1:58">
      <c r="A675">
        <f t="shared" si="544"/>
        <v>11</v>
      </c>
      <c r="B675" s="106">
        <v>0.46666666666666701</v>
      </c>
      <c r="C675" s="6">
        <f t="shared" si="545"/>
        <v>11.200000000000008</v>
      </c>
      <c r="D675" s="7">
        <f t="shared" si="592"/>
        <v>16</v>
      </c>
      <c r="E675" s="7">
        <f t="shared" si="593"/>
        <v>9</v>
      </c>
      <c r="F675" s="7">
        <f t="shared" si="594"/>
        <v>2022</v>
      </c>
      <c r="G675" s="12"/>
      <c r="H675" s="101">
        <f t="shared" si="546"/>
        <v>7.5235226421235826</v>
      </c>
      <c r="I675" s="102">
        <f t="shared" si="547"/>
        <v>7.6395033207556979</v>
      </c>
      <c r="J675" s="101">
        <f t="shared" si="548"/>
        <v>63.903062952056686</v>
      </c>
      <c r="K675" s="101">
        <f t="shared" si="549"/>
        <v>298.00628257934352</v>
      </c>
      <c r="L675" s="11">
        <f t="shared" si="550"/>
        <v>2459838.9666666668</v>
      </c>
      <c r="M675" s="108">
        <f t="shared" si="551"/>
        <v>0.22707643166781083</v>
      </c>
      <c r="N675" s="11">
        <f t="shared" si="552"/>
        <v>173.12037284811959</v>
      </c>
      <c r="O675" s="5">
        <f t="shared" si="553"/>
        <v>0.17474714946837366</v>
      </c>
      <c r="P675" s="11">
        <f t="shared" si="554"/>
        <v>16809.772713787879</v>
      </c>
      <c r="Q675" s="6">
        <f t="shared" si="555"/>
        <v>2.3662994321798103</v>
      </c>
      <c r="R675" s="13">
        <f t="shared" si="556"/>
        <v>4.3993412863943027</v>
      </c>
      <c r="S675" s="13">
        <f t="shared" si="557"/>
        <v>4.3199805977936787</v>
      </c>
      <c r="T675" s="13">
        <f t="shared" si="558"/>
        <v>0.29776634847897737</v>
      </c>
      <c r="U675" s="13">
        <f t="shared" si="559"/>
        <v>0.37788751533786458</v>
      </c>
      <c r="V675" s="13">
        <f t="shared" si="560"/>
        <v>-8.3421948471083809</v>
      </c>
      <c r="W675" s="8">
        <f t="shared" si="561"/>
        <v>387.19477896631599</v>
      </c>
      <c r="X675" s="13">
        <f t="shared" si="562"/>
        <v>1.1794647998910617</v>
      </c>
      <c r="Y675" s="11">
        <f t="shared" si="563"/>
        <v>67.578355118000033</v>
      </c>
      <c r="Z675" s="13">
        <f t="shared" si="564"/>
        <v>3.5004974225599172E-2</v>
      </c>
      <c r="AA675" s="13">
        <f t="shared" si="565"/>
        <v>0.38118595696145169</v>
      </c>
      <c r="AB675" s="13">
        <f t="shared" si="566"/>
        <v>0.92383570963988937</v>
      </c>
      <c r="AC675" s="13">
        <f t="shared" si="567"/>
        <v>3.4997825783100261E-2</v>
      </c>
      <c r="AD675" s="13">
        <f t="shared" si="568"/>
        <v>0.83370188750621332</v>
      </c>
      <c r="AE675" s="13">
        <f t="shared" si="569"/>
        <v>0.39954778060196944</v>
      </c>
      <c r="AF675" s="13">
        <f t="shared" si="570"/>
        <v>0.91671237092996649</v>
      </c>
      <c r="AG675" s="11">
        <f t="shared" si="571"/>
        <v>23.549911105761343</v>
      </c>
      <c r="AH675" s="13">
        <f t="shared" si="572"/>
        <v>4.361941900618322</v>
      </c>
      <c r="AI675" s="11">
        <f t="shared" si="573"/>
        <v>107.69124433884475</v>
      </c>
      <c r="AJ675" s="6">
        <f t="shared" si="574"/>
        <v>0.91736288811333244</v>
      </c>
      <c r="AK675" s="13">
        <f t="shared" si="575"/>
        <v>8.4290685925430715</v>
      </c>
      <c r="AL675" s="6">
        <f t="shared" si="576"/>
        <v>0.90554595041948849</v>
      </c>
      <c r="AM675" s="6">
        <f t="shared" si="577"/>
        <v>7.5235226421235826</v>
      </c>
      <c r="AN675" s="11">
        <f t="shared" si="578"/>
        <v>175.39282212323451</v>
      </c>
      <c r="AO675" s="6">
        <f t="shared" si="579"/>
        <v>173.58418754376015</v>
      </c>
      <c r="AP675" s="6">
        <f t="shared" si="580"/>
        <v>105.99576403336221</v>
      </c>
      <c r="AQ675" s="8">
        <f t="shared" si="581"/>
        <v>73.85547138972089</v>
      </c>
      <c r="AR675" s="109">
        <f t="shared" si="582"/>
        <v>0.95270793097718609</v>
      </c>
      <c r="AS675" s="109">
        <f t="shared" si="583"/>
        <v>-0.50669780048035462</v>
      </c>
      <c r="AT675" s="109">
        <f t="shared" si="584"/>
        <v>118.00628257934352</v>
      </c>
      <c r="AU675" s="10">
        <f t="shared" si="585"/>
        <v>398344.49619124783</v>
      </c>
      <c r="AV675" s="8">
        <f t="shared" si="586"/>
        <v>29.997413299405597</v>
      </c>
      <c r="AW675" s="12"/>
      <c r="AX675" s="110">
        <f t="shared" si="587"/>
        <v>298</v>
      </c>
      <c r="AY675" s="111">
        <f t="shared" si="588"/>
        <v>0</v>
      </c>
      <c r="AZ675" s="12"/>
      <c r="BA675" s="14">
        <f t="shared" si="595"/>
        <v>7.6</v>
      </c>
      <c r="BB675" s="112">
        <f t="shared" si="589"/>
        <v>0</v>
      </c>
      <c r="BC675" s="112">
        <f t="shared" si="590"/>
        <v>0</v>
      </c>
      <c r="BD675" s="12"/>
      <c r="BE675" s="111">
        <f t="shared" si="591"/>
        <v>0</v>
      </c>
      <c r="BF675" s="12"/>
    </row>
    <row r="676" spans="1:58">
      <c r="A676">
        <f t="shared" si="544"/>
        <v>11</v>
      </c>
      <c r="B676" s="106">
        <v>0.46736111111111101</v>
      </c>
      <c r="C676" s="6">
        <f t="shared" si="545"/>
        <v>11.216666666666665</v>
      </c>
      <c r="D676" s="7">
        <f t="shared" si="592"/>
        <v>16</v>
      </c>
      <c r="E676" s="7">
        <f t="shared" si="593"/>
        <v>9</v>
      </c>
      <c r="F676" s="7">
        <f t="shared" si="594"/>
        <v>2022</v>
      </c>
      <c r="G676" s="12"/>
      <c r="H676" s="101">
        <f t="shared" si="546"/>
        <v>7.3948027663874729</v>
      </c>
      <c r="I676" s="102">
        <f t="shared" si="547"/>
        <v>7.5125055705759012</v>
      </c>
      <c r="J676" s="101">
        <f t="shared" si="548"/>
        <v>63.896562545264466</v>
      </c>
      <c r="K676" s="101">
        <f t="shared" si="549"/>
        <v>298.18883359435847</v>
      </c>
      <c r="L676" s="11">
        <f t="shared" si="550"/>
        <v>2459838.9673611112</v>
      </c>
      <c r="M676" s="108">
        <f t="shared" si="551"/>
        <v>0.2270764506806624</v>
      </c>
      <c r="N676" s="11">
        <f t="shared" si="552"/>
        <v>173.37105731060728</v>
      </c>
      <c r="O676" s="5">
        <f t="shared" si="553"/>
        <v>0.17477256689829801</v>
      </c>
      <c r="P676" s="11">
        <f t="shared" si="554"/>
        <v>16807.199719406413</v>
      </c>
      <c r="Q676" s="6">
        <f t="shared" si="555"/>
        <v>2.3664577843536709</v>
      </c>
      <c r="R676" s="13">
        <f t="shared" si="556"/>
        <v>4.3993532322060007</v>
      </c>
      <c r="S676" s="13">
        <f t="shared" si="557"/>
        <v>4.3201283538336677</v>
      </c>
      <c r="T676" s="13">
        <f t="shared" si="558"/>
        <v>0.29792669271903</v>
      </c>
      <c r="U676" s="13">
        <f t="shared" si="559"/>
        <v>0.37803590592483705</v>
      </c>
      <c r="V676" s="13">
        <f t="shared" si="560"/>
        <v>-8.3423300149483062</v>
      </c>
      <c r="W676" s="8">
        <f t="shared" si="561"/>
        <v>387.15516724434769</v>
      </c>
      <c r="X676" s="13">
        <f t="shared" si="562"/>
        <v>1.1796120280845332</v>
      </c>
      <c r="Y676" s="11">
        <f t="shared" si="563"/>
        <v>67.586790672111292</v>
      </c>
      <c r="Z676" s="13">
        <f t="shared" si="564"/>
        <v>3.5017165403754866E-2</v>
      </c>
      <c r="AA676" s="13">
        <f t="shared" si="565"/>
        <v>0.38104977545948276</v>
      </c>
      <c r="AB676" s="13">
        <f t="shared" si="566"/>
        <v>0.92389142644456557</v>
      </c>
      <c r="AC676" s="13">
        <f t="shared" si="567"/>
        <v>3.5010009490198314E-2</v>
      </c>
      <c r="AD676" s="13">
        <f t="shared" si="568"/>
        <v>0.83374816198954849</v>
      </c>
      <c r="AE676" s="13">
        <f t="shared" si="569"/>
        <v>0.39958111942548996</v>
      </c>
      <c r="AF676" s="13">
        <f t="shared" si="570"/>
        <v>0.91669783952983785</v>
      </c>
      <c r="AG676" s="11">
        <f t="shared" si="571"/>
        <v>23.551994844436464</v>
      </c>
      <c r="AH676" s="13">
        <f t="shared" si="572"/>
        <v>4.3625381386845055</v>
      </c>
      <c r="AI676" s="11">
        <f t="shared" si="573"/>
        <v>107.9329852303397</v>
      </c>
      <c r="AJ676" s="6">
        <f t="shared" si="574"/>
        <v>0.91735689443014878</v>
      </c>
      <c r="AK676" s="13">
        <f t="shared" si="575"/>
        <v>8.3006413296504196</v>
      </c>
      <c r="AL676" s="6">
        <f t="shared" si="576"/>
        <v>0.90583856326294621</v>
      </c>
      <c r="AM676" s="6">
        <f t="shared" si="577"/>
        <v>7.3948027663874729</v>
      </c>
      <c r="AN676" s="11">
        <f t="shared" si="578"/>
        <v>175.39350660053242</v>
      </c>
      <c r="AO676" s="6">
        <f t="shared" si="579"/>
        <v>173.58486460358262</v>
      </c>
      <c r="AP676" s="6">
        <f t="shared" si="580"/>
        <v>105.98800367274877</v>
      </c>
      <c r="AQ676" s="8">
        <f t="shared" si="581"/>
        <v>73.863225976282294</v>
      </c>
      <c r="AR676" s="109">
        <f t="shared" si="582"/>
        <v>0.9514173007215545</v>
      </c>
      <c r="AS676" s="109">
        <f t="shared" si="583"/>
        <v>-0.50990677347860291</v>
      </c>
      <c r="AT676" s="109">
        <f t="shared" si="584"/>
        <v>118.18883359435846</v>
      </c>
      <c r="AU676" s="10">
        <f t="shared" si="585"/>
        <v>398347.15421292622</v>
      </c>
      <c r="AV676" s="8">
        <f t="shared" si="586"/>
        <v>29.997213148038245</v>
      </c>
      <c r="AW676" s="12"/>
      <c r="AX676" s="110">
        <f t="shared" si="587"/>
        <v>298.2</v>
      </c>
      <c r="AY676" s="111">
        <f t="shared" si="588"/>
        <v>0</v>
      </c>
      <c r="AZ676" s="12"/>
      <c r="BA676" s="14">
        <f t="shared" si="595"/>
        <v>7.5</v>
      </c>
      <c r="BB676" s="112">
        <f t="shared" si="589"/>
        <v>0</v>
      </c>
      <c r="BC676" s="112">
        <f t="shared" si="590"/>
        <v>0</v>
      </c>
      <c r="BD676" s="12"/>
      <c r="BE676" s="111">
        <f t="shared" si="591"/>
        <v>0</v>
      </c>
      <c r="BF676" s="12"/>
    </row>
    <row r="677" spans="1:58">
      <c r="A677">
        <f t="shared" si="544"/>
        <v>11</v>
      </c>
      <c r="B677" s="106">
        <v>0.468055555555556</v>
      </c>
      <c r="C677" s="6">
        <f t="shared" si="545"/>
        <v>11.233333333333345</v>
      </c>
      <c r="D677" s="7">
        <f t="shared" si="592"/>
        <v>16</v>
      </c>
      <c r="E677" s="7">
        <f t="shared" si="593"/>
        <v>9</v>
      </c>
      <c r="F677" s="7">
        <f t="shared" si="594"/>
        <v>2022</v>
      </c>
      <c r="G677" s="12"/>
      <c r="H677" s="101">
        <f t="shared" si="546"/>
        <v>7.2663111482983638</v>
      </c>
      <c r="I677" s="102">
        <f t="shared" si="547"/>
        <v>7.3857811050844751</v>
      </c>
      <c r="J677" s="101">
        <f t="shared" si="548"/>
        <v>63.890061977008763</v>
      </c>
      <c r="K677" s="101">
        <f t="shared" si="549"/>
        <v>298.37148058763705</v>
      </c>
      <c r="L677" s="11">
        <f t="shared" si="550"/>
        <v>2459838.9680555556</v>
      </c>
      <c r="M677" s="108">
        <f t="shared" si="551"/>
        <v>0.22707646969351394</v>
      </c>
      <c r="N677" s="11">
        <f t="shared" si="552"/>
        <v>173.62174177309498</v>
      </c>
      <c r="O677" s="5">
        <f t="shared" si="553"/>
        <v>0.17479798432822236</v>
      </c>
      <c r="P677" s="11">
        <f t="shared" si="554"/>
        <v>16804.626333255284</v>
      </c>
      <c r="Q677" s="6">
        <f t="shared" si="555"/>
        <v>2.366616136527175</v>
      </c>
      <c r="R677" s="13">
        <f t="shared" si="556"/>
        <v>4.3993651780176988</v>
      </c>
      <c r="S677" s="13">
        <f t="shared" si="557"/>
        <v>4.3202761098736575</v>
      </c>
      <c r="T677" s="13">
        <f t="shared" si="558"/>
        <v>0.29808703695908262</v>
      </c>
      <c r="U677" s="13">
        <f t="shared" si="559"/>
        <v>0.37818429449752888</v>
      </c>
      <c r="V677" s="13">
        <f t="shared" si="560"/>
        <v>-8.3424651827882332</v>
      </c>
      <c r="W677" s="8">
        <f t="shared" si="561"/>
        <v>387.11555047034943</v>
      </c>
      <c r="X677" s="13">
        <f t="shared" si="562"/>
        <v>1.1797592543786517</v>
      </c>
      <c r="Y677" s="11">
        <f t="shared" si="563"/>
        <v>67.59522611739763</v>
      </c>
      <c r="Z677" s="13">
        <f t="shared" si="564"/>
        <v>3.5029355659601295E-2</v>
      </c>
      <c r="AA677" s="13">
        <f t="shared" si="565"/>
        <v>0.38091358752458915</v>
      </c>
      <c r="AB677" s="13">
        <f t="shared" si="566"/>
        <v>0.92394712234398224</v>
      </c>
      <c r="AC677" s="13">
        <f t="shared" si="567"/>
        <v>3.5022192270349556E-2</v>
      </c>
      <c r="AD677" s="13">
        <f t="shared" si="568"/>
        <v>0.83379441766093054</v>
      </c>
      <c r="AE677" s="13">
        <f t="shared" si="569"/>
        <v>0.39961444908388488</v>
      </c>
      <c r="AF677" s="13">
        <f t="shared" si="570"/>
        <v>0.91668331068225695</v>
      </c>
      <c r="AG677" s="11">
        <f t="shared" si="571"/>
        <v>23.554078043293625</v>
      </c>
      <c r="AH677" s="13">
        <f t="shared" si="572"/>
        <v>4.3631343874483051</v>
      </c>
      <c r="AI677" s="11">
        <f t="shared" si="573"/>
        <v>108.1747259613704</v>
      </c>
      <c r="AJ677" s="6">
        <f t="shared" si="574"/>
        <v>0.91735090199486002</v>
      </c>
      <c r="AK677" s="13">
        <f t="shared" si="575"/>
        <v>8.1724372633163984</v>
      </c>
      <c r="AL677" s="6">
        <f t="shared" si="576"/>
        <v>0.9061261150180342</v>
      </c>
      <c r="AM677" s="6">
        <f t="shared" si="577"/>
        <v>7.2663111482983638</v>
      </c>
      <c r="AN677" s="11">
        <f t="shared" si="578"/>
        <v>175.39419107782669</v>
      </c>
      <c r="AO677" s="6">
        <f t="shared" si="579"/>
        <v>173.58554166365434</v>
      </c>
      <c r="AP677" s="6">
        <f t="shared" si="580"/>
        <v>105.98024342599476</v>
      </c>
      <c r="AQ677" s="8">
        <f t="shared" si="581"/>
        <v>73.870980451799298</v>
      </c>
      <c r="AR677" s="109">
        <f t="shared" si="582"/>
        <v>0.95010973477288929</v>
      </c>
      <c r="AS677" s="109">
        <f t="shared" si="583"/>
        <v>-0.51311139572109077</v>
      </c>
      <c r="AT677" s="109">
        <f t="shared" si="584"/>
        <v>118.37148058763704</v>
      </c>
      <c r="AU677" s="10">
        <f t="shared" si="585"/>
        <v>398349.81174329313</v>
      </c>
      <c r="AV677" s="8">
        <f t="shared" si="586"/>
        <v>29.997013036337194</v>
      </c>
      <c r="AW677" s="12"/>
      <c r="AX677" s="110">
        <f t="shared" si="587"/>
        <v>298.39999999999998</v>
      </c>
      <c r="AY677" s="111">
        <f t="shared" si="588"/>
        <v>0</v>
      </c>
      <c r="AZ677" s="12"/>
      <c r="BA677" s="14">
        <f t="shared" si="595"/>
        <v>7.4</v>
      </c>
      <c r="BB677" s="112">
        <f t="shared" si="589"/>
        <v>0</v>
      </c>
      <c r="BC677" s="112">
        <f t="shared" si="590"/>
        <v>0</v>
      </c>
      <c r="BD677" s="12"/>
      <c r="BE677" s="111">
        <f t="shared" si="591"/>
        <v>0</v>
      </c>
      <c r="BF677" s="12"/>
    </row>
    <row r="678" spans="1:58">
      <c r="A678">
        <f t="shared" si="544"/>
        <v>11</v>
      </c>
      <c r="B678" s="106">
        <v>0.46875</v>
      </c>
      <c r="C678" s="6">
        <f t="shared" si="545"/>
        <v>11.25</v>
      </c>
      <c r="D678" s="7">
        <f t="shared" si="592"/>
        <v>16</v>
      </c>
      <c r="E678" s="7">
        <f t="shared" si="593"/>
        <v>9</v>
      </c>
      <c r="F678" s="7">
        <f t="shared" si="594"/>
        <v>2022</v>
      </c>
      <c r="G678" s="12"/>
      <c r="H678" s="101">
        <f t="shared" si="546"/>
        <v>7.1380492115921754</v>
      </c>
      <c r="I678" s="102">
        <f t="shared" si="547"/>
        <v>7.2593330344518101</v>
      </c>
      <c r="J678" s="101">
        <f t="shared" si="548"/>
        <v>63.883561247387576</v>
      </c>
      <c r="K678" s="101">
        <f t="shared" si="549"/>
        <v>298.55422513572819</v>
      </c>
      <c r="L678" s="11">
        <f t="shared" si="550"/>
        <v>2459838.96875</v>
      </c>
      <c r="M678" s="108">
        <f t="shared" si="551"/>
        <v>0.22707648870636551</v>
      </c>
      <c r="N678" s="11">
        <f t="shared" si="552"/>
        <v>173.87242623558268</v>
      </c>
      <c r="O678" s="5">
        <f t="shared" si="553"/>
        <v>0.17482340175820354</v>
      </c>
      <c r="P678" s="11">
        <f t="shared" si="554"/>
        <v>16802.052555428432</v>
      </c>
      <c r="Q678" s="6">
        <f t="shared" si="555"/>
        <v>2.3667744887010356</v>
      </c>
      <c r="R678" s="13">
        <f t="shared" si="556"/>
        <v>4.3993771238293968</v>
      </c>
      <c r="S678" s="13">
        <f t="shared" si="557"/>
        <v>4.3204238659136465</v>
      </c>
      <c r="T678" s="13">
        <f t="shared" si="558"/>
        <v>0.29824738119913524</v>
      </c>
      <c r="U678" s="13">
        <f t="shared" si="559"/>
        <v>0.37833268105634099</v>
      </c>
      <c r="V678" s="13">
        <f t="shared" si="560"/>
        <v>-8.3426003506281585</v>
      </c>
      <c r="W678" s="8">
        <f t="shared" si="561"/>
        <v>387.07592864526458</v>
      </c>
      <c r="X678" s="13">
        <f t="shared" si="562"/>
        <v>1.1799064787742299</v>
      </c>
      <c r="Y678" s="11">
        <f t="shared" si="563"/>
        <v>67.60366145390563</v>
      </c>
      <c r="Z678" s="13">
        <f t="shared" si="564"/>
        <v>3.504154499293357E-2</v>
      </c>
      <c r="AA678" s="13">
        <f t="shared" si="565"/>
        <v>0.38077739315935916</v>
      </c>
      <c r="AB678" s="13">
        <f t="shared" si="566"/>
        <v>0.92400279733805357</v>
      </c>
      <c r="AC678" s="13">
        <f t="shared" si="567"/>
        <v>3.5034374123348588E-2</v>
      </c>
      <c r="AD678" s="13">
        <f t="shared" si="568"/>
        <v>0.83384065452036238</v>
      </c>
      <c r="AE678" s="13">
        <f t="shared" si="569"/>
        <v>0.39964776957693177</v>
      </c>
      <c r="AF678" s="13">
        <f t="shared" si="570"/>
        <v>0.91666878438844179</v>
      </c>
      <c r="AG678" s="11">
        <f t="shared" si="571"/>
        <v>23.556160702296008</v>
      </c>
      <c r="AH678" s="13">
        <f t="shared" si="572"/>
        <v>4.3637306469099721</v>
      </c>
      <c r="AI678" s="11">
        <f t="shared" si="573"/>
        <v>108.4164665319331</v>
      </c>
      <c r="AJ678" s="6">
        <f t="shared" si="574"/>
        <v>0.91734491080755176</v>
      </c>
      <c r="AK678" s="13">
        <f t="shared" si="575"/>
        <v>8.0444578363733843</v>
      </c>
      <c r="AL678" s="6">
        <f t="shared" si="576"/>
        <v>0.90640862478120898</v>
      </c>
      <c r="AM678" s="6">
        <f t="shared" si="577"/>
        <v>7.1380492115921754</v>
      </c>
      <c r="AN678" s="11">
        <f t="shared" si="578"/>
        <v>175.39487555512278</v>
      </c>
      <c r="AO678" s="6">
        <f t="shared" si="579"/>
        <v>173.58621872398081</v>
      </c>
      <c r="AP678" s="6">
        <f t="shared" si="580"/>
        <v>105.97248329306196</v>
      </c>
      <c r="AQ678" s="8">
        <f t="shared" si="581"/>
        <v>73.878734816310072</v>
      </c>
      <c r="AR678" s="109">
        <f t="shared" si="582"/>
        <v>0.94878525644139722</v>
      </c>
      <c r="AS678" s="109">
        <f t="shared" si="583"/>
        <v>-0.51631161063870379</v>
      </c>
      <c r="AT678" s="109">
        <f t="shared" si="584"/>
        <v>118.5542251357282</v>
      </c>
      <c r="AU678" s="10">
        <f t="shared" si="585"/>
        <v>398352.46878227993</v>
      </c>
      <c r="AV678" s="8">
        <f t="shared" si="586"/>
        <v>29.996812964306056</v>
      </c>
      <c r="AW678" s="12"/>
      <c r="AX678" s="110">
        <f t="shared" si="587"/>
        <v>298.60000000000002</v>
      </c>
      <c r="AY678" s="111">
        <f t="shared" si="588"/>
        <v>0</v>
      </c>
      <c r="AZ678" s="12"/>
      <c r="BA678" s="14">
        <f t="shared" si="595"/>
        <v>7.3</v>
      </c>
      <c r="BB678" s="112">
        <f t="shared" si="589"/>
        <v>0</v>
      </c>
      <c r="BC678" s="112">
        <f t="shared" si="590"/>
        <v>0</v>
      </c>
      <c r="BD678" s="12"/>
      <c r="BE678" s="111">
        <f t="shared" si="591"/>
        <v>0</v>
      </c>
      <c r="BF678" s="12"/>
    </row>
    <row r="679" spans="1:58">
      <c r="A679">
        <f t="shared" si="544"/>
        <v>11</v>
      </c>
      <c r="B679" s="106">
        <v>0.469444444444444</v>
      </c>
      <c r="C679" s="6">
        <f t="shared" si="545"/>
        <v>11.266666666666655</v>
      </c>
      <c r="D679" s="7">
        <f t="shared" si="592"/>
        <v>16</v>
      </c>
      <c r="E679" s="7">
        <f t="shared" si="593"/>
        <v>9</v>
      </c>
      <c r="F679" s="7">
        <f t="shared" si="594"/>
        <v>2022</v>
      </c>
      <c r="G679" s="12"/>
      <c r="H679" s="101">
        <f t="shared" si="546"/>
        <v>7.0100183814739578</v>
      </c>
      <c r="I679" s="102">
        <f t="shared" si="547"/>
        <v>7.1331645511326993</v>
      </c>
      <c r="J679" s="101">
        <f t="shared" si="548"/>
        <v>63.877060356536276</v>
      </c>
      <c r="K679" s="101">
        <f t="shared" si="549"/>
        <v>298.73706880568068</v>
      </c>
      <c r="L679" s="11">
        <f t="shared" si="550"/>
        <v>2459838.9694444444</v>
      </c>
      <c r="M679" s="108">
        <f t="shared" si="551"/>
        <v>0.22707650771921706</v>
      </c>
      <c r="N679" s="11">
        <f t="shared" si="552"/>
        <v>174.12311069807038</v>
      </c>
      <c r="O679" s="5">
        <f t="shared" si="553"/>
        <v>0.17484881918812789</v>
      </c>
      <c r="P679" s="11">
        <f t="shared" si="554"/>
        <v>16799.478386047216</v>
      </c>
      <c r="Q679" s="6">
        <f t="shared" si="555"/>
        <v>2.3669328408745391</v>
      </c>
      <c r="R679" s="13">
        <f t="shared" si="556"/>
        <v>4.3993890696410949</v>
      </c>
      <c r="S679" s="13">
        <f t="shared" si="557"/>
        <v>4.3205716219532784</v>
      </c>
      <c r="T679" s="13">
        <f t="shared" si="558"/>
        <v>0.29840772543918787</v>
      </c>
      <c r="U679" s="13">
        <f t="shared" si="559"/>
        <v>0.37848106560180728</v>
      </c>
      <c r="V679" s="13">
        <f t="shared" si="560"/>
        <v>-8.3427355184673697</v>
      </c>
      <c r="W679" s="8">
        <f t="shared" si="561"/>
        <v>387.03630177022416</v>
      </c>
      <c r="X679" s="13">
        <f t="shared" si="562"/>
        <v>1.1800537012711416</v>
      </c>
      <c r="Y679" s="11">
        <f t="shared" si="563"/>
        <v>67.612096681628046</v>
      </c>
      <c r="Z679" s="13">
        <f t="shared" si="564"/>
        <v>3.5053733403558801E-2</v>
      </c>
      <c r="AA679" s="13">
        <f t="shared" si="565"/>
        <v>0.38064119236724847</v>
      </c>
      <c r="AB679" s="13">
        <f t="shared" si="566"/>
        <v>0.92405845142633514</v>
      </c>
      <c r="AC679" s="13">
        <f t="shared" si="567"/>
        <v>3.5046555049002011E-2</v>
      </c>
      <c r="AD679" s="13">
        <f t="shared" si="568"/>
        <v>0.83388687256751348</v>
      </c>
      <c r="AE679" s="13">
        <f t="shared" si="569"/>
        <v>0.39968108090427634</v>
      </c>
      <c r="AF679" s="13">
        <f t="shared" si="570"/>
        <v>0.91665426064966793</v>
      </c>
      <c r="AG679" s="11">
        <f t="shared" si="571"/>
        <v>23.558242821398562</v>
      </c>
      <c r="AH679" s="13">
        <f t="shared" si="572"/>
        <v>4.3643269170658918</v>
      </c>
      <c r="AI679" s="11">
        <f t="shared" si="573"/>
        <v>108.658206942082</v>
      </c>
      <c r="AJ679" s="6">
        <f t="shared" si="574"/>
        <v>0.91733892086835556</v>
      </c>
      <c r="AK679" s="13">
        <f t="shared" si="575"/>
        <v>7.9167044933189672</v>
      </c>
      <c r="AL679" s="6">
        <f t="shared" si="576"/>
        <v>0.90668611184500902</v>
      </c>
      <c r="AM679" s="6">
        <f t="shared" si="577"/>
        <v>7.0100183814739578</v>
      </c>
      <c r="AN679" s="11">
        <f t="shared" si="578"/>
        <v>175.39556003241705</v>
      </c>
      <c r="AO679" s="6">
        <f t="shared" si="579"/>
        <v>173.58689578455829</v>
      </c>
      <c r="AP679" s="6">
        <f t="shared" si="580"/>
        <v>105.96472327395674</v>
      </c>
      <c r="AQ679" s="8">
        <f t="shared" si="581"/>
        <v>73.886489069808235</v>
      </c>
      <c r="AR679" s="109">
        <f t="shared" si="582"/>
        <v>0.94744388933794854</v>
      </c>
      <c r="AS679" s="109">
        <f t="shared" si="583"/>
        <v>-0.51950736174152068</v>
      </c>
      <c r="AT679" s="109">
        <f t="shared" si="584"/>
        <v>118.73706880568068</v>
      </c>
      <c r="AU679" s="10">
        <f t="shared" si="585"/>
        <v>398355.12532979861</v>
      </c>
      <c r="AV679" s="8">
        <f t="shared" si="586"/>
        <v>29.996612931949954</v>
      </c>
      <c r="AW679" s="12"/>
      <c r="AX679" s="110">
        <f t="shared" si="587"/>
        <v>298.7</v>
      </c>
      <c r="AY679" s="111">
        <f t="shared" si="588"/>
        <v>0</v>
      </c>
      <c r="AZ679" s="12"/>
      <c r="BA679" s="14">
        <f t="shared" si="595"/>
        <v>7.1</v>
      </c>
      <c r="BB679" s="112">
        <f t="shared" si="589"/>
        <v>0</v>
      </c>
      <c r="BC679" s="112">
        <f t="shared" si="590"/>
        <v>0</v>
      </c>
      <c r="BD679" s="12"/>
      <c r="BE679" s="111">
        <f t="shared" si="591"/>
        <v>0</v>
      </c>
      <c r="BF679" s="12"/>
    </row>
    <row r="680" spans="1:58">
      <c r="A680">
        <f t="shared" si="544"/>
        <v>11</v>
      </c>
      <c r="B680" s="106">
        <v>0.47013888888888899</v>
      </c>
      <c r="C680" s="6">
        <f t="shared" si="545"/>
        <v>11.283333333333335</v>
      </c>
      <c r="D680" s="7">
        <f t="shared" si="592"/>
        <v>16</v>
      </c>
      <c r="E680" s="7">
        <f t="shared" si="593"/>
        <v>9</v>
      </c>
      <c r="F680" s="7">
        <f t="shared" si="594"/>
        <v>2022</v>
      </c>
      <c r="G680" s="12"/>
      <c r="H680" s="101">
        <f t="shared" si="546"/>
        <v>6.8822200849571891</v>
      </c>
      <c r="I680" s="102">
        <f t="shared" si="547"/>
        <v>7.0072789348449422</v>
      </c>
      <c r="J680" s="101">
        <f t="shared" si="548"/>
        <v>63.870559304550447</v>
      </c>
      <c r="K680" s="101">
        <f t="shared" si="549"/>
        <v>298.92001315460993</v>
      </c>
      <c r="L680" s="11">
        <f t="shared" si="550"/>
        <v>2459838.9701388888</v>
      </c>
      <c r="M680" s="108">
        <f t="shared" si="551"/>
        <v>0.2270765267320686</v>
      </c>
      <c r="N680" s="11">
        <f t="shared" si="552"/>
        <v>174.37379516009241</v>
      </c>
      <c r="O680" s="5">
        <f t="shared" si="553"/>
        <v>0.17487423661805224</v>
      </c>
      <c r="P680" s="11">
        <f t="shared" si="554"/>
        <v>16796.903825209534</v>
      </c>
      <c r="Q680" s="6">
        <f t="shared" si="555"/>
        <v>2.3670911930483998</v>
      </c>
      <c r="R680" s="13">
        <f t="shared" si="556"/>
        <v>4.3994010154527707</v>
      </c>
      <c r="S680" s="13">
        <f t="shared" si="557"/>
        <v>4.3207193779932682</v>
      </c>
      <c r="T680" s="13">
        <f t="shared" si="558"/>
        <v>0.29856806967888339</v>
      </c>
      <c r="U680" s="13">
        <f t="shared" si="559"/>
        <v>0.37862944813398958</v>
      </c>
      <c r="V680" s="13">
        <f t="shared" si="560"/>
        <v>-8.3428706863076538</v>
      </c>
      <c r="W680" s="8">
        <f t="shared" si="561"/>
        <v>386.99666984559184</v>
      </c>
      <c r="X680" s="13">
        <f t="shared" si="562"/>
        <v>1.180200921870219</v>
      </c>
      <c r="Y680" s="11">
        <f t="shared" si="563"/>
        <v>67.620531800612568</v>
      </c>
      <c r="Z680" s="13">
        <f t="shared" si="564"/>
        <v>3.5065920891241061E-2</v>
      </c>
      <c r="AA680" s="13">
        <f t="shared" si="565"/>
        <v>0.3805049851508277</v>
      </c>
      <c r="AB680" s="13">
        <f t="shared" si="566"/>
        <v>0.92411408460874966</v>
      </c>
      <c r="AC680" s="13">
        <f t="shared" si="567"/>
        <v>3.5058735047073415E-2</v>
      </c>
      <c r="AD680" s="13">
        <f t="shared" si="568"/>
        <v>0.83393307180240694</v>
      </c>
      <c r="AE680" s="13">
        <f t="shared" si="569"/>
        <v>0.39971438306567086</v>
      </c>
      <c r="AF680" s="13">
        <f t="shared" si="570"/>
        <v>0.91663973946716393</v>
      </c>
      <c r="AG680" s="11">
        <f t="shared" si="571"/>
        <v>23.560324400562887</v>
      </c>
      <c r="AH680" s="13">
        <f t="shared" si="572"/>
        <v>4.3649231979164105</v>
      </c>
      <c r="AI680" s="11">
        <f t="shared" si="573"/>
        <v>108.89994719134626</v>
      </c>
      <c r="AJ680" s="6">
        <f t="shared" si="574"/>
        <v>0.91733293217734968</v>
      </c>
      <c r="AK680" s="13">
        <f t="shared" si="575"/>
        <v>7.789178680653511</v>
      </c>
      <c r="AL680" s="6">
        <f t="shared" si="576"/>
        <v>0.90695859569632209</v>
      </c>
      <c r="AM680" s="6">
        <f t="shared" si="577"/>
        <v>6.8822200849571891</v>
      </c>
      <c r="AN680" s="11">
        <f t="shared" si="578"/>
        <v>175.39624450971314</v>
      </c>
      <c r="AO680" s="6">
        <f t="shared" si="579"/>
        <v>173.5875728453905</v>
      </c>
      <c r="AP680" s="6">
        <f t="shared" si="580"/>
        <v>105.95696336863804</v>
      </c>
      <c r="AQ680" s="8">
        <f t="shared" si="581"/>
        <v>73.894243212334786</v>
      </c>
      <c r="AR680" s="109">
        <f t="shared" si="582"/>
        <v>0.94608565737693062</v>
      </c>
      <c r="AS680" s="109">
        <f t="shared" si="583"/>
        <v>-0.52269859261237273</v>
      </c>
      <c r="AT680" s="109">
        <f t="shared" si="584"/>
        <v>118.92001315460995</v>
      </c>
      <c r="AU680" s="10">
        <f t="shared" si="585"/>
        <v>398357.7813857838</v>
      </c>
      <c r="AV680" s="8">
        <f t="shared" si="586"/>
        <v>29.996412939272258</v>
      </c>
      <c r="AW680" s="12"/>
      <c r="AX680" s="110">
        <f t="shared" si="587"/>
        <v>298.89999999999998</v>
      </c>
      <c r="AY680" s="111">
        <f t="shared" si="588"/>
        <v>0</v>
      </c>
      <c r="AZ680" s="12"/>
      <c r="BA680" s="14">
        <f t="shared" si="595"/>
        <v>7</v>
      </c>
      <c r="BB680" s="112">
        <f t="shared" si="589"/>
        <v>0</v>
      </c>
      <c r="BC680" s="112">
        <f t="shared" si="590"/>
        <v>0</v>
      </c>
      <c r="BD680" s="12"/>
      <c r="BE680" s="111">
        <f t="shared" si="591"/>
        <v>0</v>
      </c>
      <c r="BF680" s="12"/>
    </row>
    <row r="681" spans="1:58">
      <c r="A681">
        <f t="shared" si="544"/>
        <v>11</v>
      </c>
      <c r="B681" s="106">
        <v>0.47083333333333299</v>
      </c>
      <c r="C681" s="6">
        <f t="shared" si="545"/>
        <v>11.299999999999992</v>
      </c>
      <c r="D681" s="7">
        <f t="shared" si="592"/>
        <v>16</v>
      </c>
      <c r="E681" s="7">
        <f t="shared" si="593"/>
        <v>9</v>
      </c>
      <c r="F681" s="7">
        <f t="shared" si="594"/>
        <v>2022</v>
      </c>
      <c r="G681" s="12"/>
      <c r="H681" s="101">
        <f t="shared" si="546"/>
        <v>6.7546557498501052</v>
      </c>
      <c r="I681" s="102">
        <f t="shared" si="547"/>
        <v>6.8816795565200977</v>
      </c>
      <c r="J681" s="101">
        <f t="shared" si="548"/>
        <v>63.864058091517371</v>
      </c>
      <c r="K681" s="101">
        <f t="shared" si="549"/>
        <v>299.10305973113555</v>
      </c>
      <c r="L681" s="11">
        <f t="shared" si="550"/>
        <v>2459838.9708333332</v>
      </c>
      <c r="M681" s="108">
        <f t="shared" si="551"/>
        <v>0.22707654574492017</v>
      </c>
      <c r="N681" s="11">
        <f t="shared" si="552"/>
        <v>174.62447962258011</v>
      </c>
      <c r="O681" s="5">
        <f t="shared" si="553"/>
        <v>0.17489965404803343</v>
      </c>
      <c r="P681" s="11">
        <f t="shared" si="554"/>
        <v>16794.328873028961</v>
      </c>
      <c r="Q681" s="6">
        <f t="shared" si="555"/>
        <v>2.3672495452222608</v>
      </c>
      <c r="R681" s="13">
        <f t="shared" si="556"/>
        <v>4.3994129612644919</v>
      </c>
      <c r="S681" s="13">
        <f t="shared" si="557"/>
        <v>4.3208671340332572</v>
      </c>
      <c r="T681" s="13">
        <f t="shared" si="558"/>
        <v>0.29872841391893601</v>
      </c>
      <c r="U681" s="13">
        <f t="shared" si="559"/>
        <v>0.37877782865410053</v>
      </c>
      <c r="V681" s="13">
        <f t="shared" si="560"/>
        <v>-8.3430058541475791</v>
      </c>
      <c r="W681" s="8">
        <f t="shared" si="561"/>
        <v>386.95703287274057</v>
      </c>
      <c r="X681" s="13">
        <f t="shared" si="562"/>
        <v>1.1803481405723697</v>
      </c>
      <c r="Y681" s="11">
        <f t="shared" si="563"/>
        <v>67.628966810911194</v>
      </c>
      <c r="Z681" s="13">
        <f t="shared" si="564"/>
        <v>3.5078107455845338E-2</v>
      </c>
      <c r="AA681" s="13">
        <f t="shared" si="565"/>
        <v>0.38036877151259602</v>
      </c>
      <c r="AB681" s="13">
        <f t="shared" si="566"/>
        <v>0.92416969688524564</v>
      </c>
      <c r="AC681" s="13">
        <f t="shared" si="567"/>
        <v>3.5070914117427243E-2</v>
      </c>
      <c r="AD681" s="13">
        <f t="shared" si="568"/>
        <v>0.83397925222504909</v>
      </c>
      <c r="AE681" s="13">
        <f t="shared" si="569"/>
        <v>0.39974767606097061</v>
      </c>
      <c r="AF681" s="13">
        <f t="shared" si="570"/>
        <v>0.91662522084211351</v>
      </c>
      <c r="AG681" s="11">
        <f t="shared" si="571"/>
        <v>23.562405439757015</v>
      </c>
      <c r="AH681" s="13">
        <f t="shared" si="572"/>
        <v>4.3655194894621125</v>
      </c>
      <c r="AI681" s="11">
        <f t="shared" si="573"/>
        <v>109.14168728064843</v>
      </c>
      <c r="AJ681" s="6">
        <f t="shared" si="574"/>
        <v>0.91732694473465515</v>
      </c>
      <c r="AK681" s="13">
        <f t="shared" si="575"/>
        <v>7.6618818458678835</v>
      </c>
      <c r="AL681" s="6">
        <f t="shared" si="576"/>
        <v>0.90722609601777859</v>
      </c>
      <c r="AM681" s="6">
        <f t="shared" si="577"/>
        <v>6.7546557498501052</v>
      </c>
      <c r="AN681" s="11">
        <f t="shared" si="578"/>
        <v>175.39692898700923</v>
      </c>
      <c r="AO681" s="6">
        <f t="shared" si="579"/>
        <v>173.5882499064756</v>
      </c>
      <c r="AP681" s="6">
        <f t="shared" si="580"/>
        <v>105.94920357705489</v>
      </c>
      <c r="AQ681" s="8">
        <f t="shared" si="581"/>
        <v>73.90199724394067</v>
      </c>
      <c r="AR681" s="109">
        <f t="shared" si="582"/>
        <v>0.9447105847650249</v>
      </c>
      <c r="AS681" s="109">
        <f t="shared" si="583"/>
        <v>-0.52588524693295813</v>
      </c>
      <c r="AT681" s="109">
        <f t="shared" si="584"/>
        <v>119.10305973113556</v>
      </c>
      <c r="AU681" s="10">
        <f t="shared" si="585"/>
        <v>398360.4369501521</v>
      </c>
      <c r="AV681" s="8">
        <f t="shared" si="586"/>
        <v>29.996212986277715</v>
      </c>
      <c r="AW681" s="12"/>
      <c r="AX681" s="110">
        <f t="shared" si="587"/>
        <v>299.10000000000002</v>
      </c>
      <c r="AY681" s="111">
        <f t="shared" si="588"/>
        <v>0</v>
      </c>
      <c r="AZ681" s="12"/>
      <c r="BA681" s="14">
        <f t="shared" si="595"/>
        <v>6.9</v>
      </c>
      <c r="BB681" s="112">
        <f t="shared" si="589"/>
        <v>0</v>
      </c>
      <c r="BC681" s="112">
        <f t="shared" si="590"/>
        <v>0</v>
      </c>
      <c r="BD681" s="12"/>
      <c r="BE681" s="111">
        <f t="shared" si="591"/>
        <v>0</v>
      </c>
      <c r="BF681" s="12"/>
    </row>
    <row r="682" spans="1:58">
      <c r="A682">
        <f t="shared" si="544"/>
        <v>11</v>
      </c>
      <c r="B682" s="106">
        <v>0.47152777777777799</v>
      </c>
      <c r="C682" s="6">
        <f t="shared" si="545"/>
        <v>11.316666666666672</v>
      </c>
      <c r="D682" s="7">
        <f t="shared" si="592"/>
        <v>16</v>
      </c>
      <c r="E682" s="7">
        <f t="shared" si="593"/>
        <v>9</v>
      </c>
      <c r="F682" s="7">
        <f t="shared" si="594"/>
        <v>2022</v>
      </c>
      <c r="G682" s="12"/>
      <c r="H682" s="101">
        <f t="shared" si="546"/>
        <v>6.627326806211955</v>
      </c>
      <c r="I682" s="102">
        <f t="shared" si="547"/>
        <v>6.7563698850138572</v>
      </c>
      <c r="J682" s="101">
        <f t="shared" si="548"/>
        <v>63.857556717574127</v>
      </c>
      <c r="K682" s="101">
        <f t="shared" si="549"/>
        <v>299.28621007331395</v>
      </c>
      <c r="L682" s="11">
        <f t="shared" si="550"/>
        <v>2459838.9715277776</v>
      </c>
      <c r="M682" s="108">
        <f t="shared" si="551"/>
        <v>0.22707656475777172</v>
      </c>
      <c r="N682" s="11">
        <f t="shared" si="552"/>
        <v>174.87516408506781</v>
      </c>
      <c r="O682" s="5">
        <f t="shared" si="553"/>
        <v>0.17492507147795777</v>
      </c>
      <c r="P682" s="11">
        <f t="shared" si="554"/>
        <v>16791.753529619778</v>
      </c>
      <c r="Q682" s="6">
        <f t="shared" si="555"/>
        <v>2.3674078973957644</v>
      </c>
      <c r="R682" s="13">
        <f t="shared" si="556"/>
        <v>4.3994249070761677</v>
      </c>
      <c r="S682" s="13">
        <f t="shared" si="557"/>
        <v>4.3210148900728891</v>
      </c>
      <c r="T682" s="13">
        <f t="shared" si="558"/>
        <v>0.29888875815898863</v>
      </c>
      <c r="U682" s="13">
        <f t="shared" si="559"/>
        <v>0.37892620716228154</v>
      </c>
      <c r="V682" s="13">
        <f t="shared" si="560"/>
        <v>-8.3431410219867903</v>
      </c>
      <c r="W682" s="8">
        <f t="shared" si="561"/>
        <v>386.91739085269649</v>
      </c>
      <c r="X682" s="13">
        <f t="shared" si="562"/>
        <v>1.1804953573774333</v>
      </c>
      <c r="Y682" s="11">
        <f t="shared" si="563"/>
        <v>67.63740171251473</v>
      </c>
      <c r="Z682" s="13">
        <f t="shared" si="564"/>
        <v>3.5090293097145599E-2</v>
      </c>
      <c r="AA682" s="13">
        <f t="shared" si="565"/>
        <v>0.38023255145604068</v>
      </c>
      <c r="AB682" s="13">
        <f t="shared" si="566"/>
        <v>0.92422528825536754</v>
      </c>
      <c r="AC682" s="13">
        <f t="shared" si="567"/>
        <v>3.5083092259836982E-2</v>
      </c>
      <c r="AD682" s="13">
        <f t="shared" si="568"/>
        <v>0.83402541383511231</v>
      </c>
      <c r="AE682" s="13">
        <f t="shared" si="569"/>
        <v>0.39978095988978646</v>
      </c>
      <c r="AF682" s="13">
        <f t="shared" si="570"/>
        <v>0.91661070477580664</v>
      </c>
      <c r="AG682" s="11">
        <f t="shared" si="571"/>
        <v>23.564485938933714</v>
      </c>
      <c r="AH682" s="13">
        <f t="shared" si="572"/>
        <v>4.3661157916992588</v>
      </c>
      <c r="AI682" s="11">
        <f t="shared" si="573"/>
        <v>109.38342720957893</v>
      </c>
      <c r="AJ682" s="6">
        <f t="shared" si="574"/>
        <v>0.91732095854039197</v>
      </c>
      <c r="AK682" s="13">
        <f t="shared" si="575"/>
        <v>7.534815438895575</v>
      </c>
      <c r="AL682" s="6">
        <f t="shared" si="576"/>
        <v>0.90748863268362034</v>
      </c>
      <c r="AM682" s="6">
        <f t="shared" si="577"/>
        <v>6.627326806211955</v>
      </c>
      <c r="AN682" s="11">
        <f t="shared" si="578"/>
        <v>175.39761346430168</v>
      </c>
      <c r="AO682" s="6">
        <f t="shared" si="579"/>
        <v>173.58892696781001</v>
      </c>
      <c r="AP682" s="6">
        <f t="shared" si="580"/>
        <v>105.94144389921576</v>
      </c>
      <c r="AQ682" s="8">
        <f t="shared" si="581"/>
        <v>73.909751164617404</v>
      </c>
      <c r="AR682" s="109">
        <f t="shared" si="582"/>
        <v>0.94331869601607676</v>
      </c>
      <c r="AS682" s="109">
        <f t="shared" si="583"/>
        <v>-0.52906726844888263</v>
      </c>
      <c r="AT682" s="109">
        <f t="shared" si="584"/>
        <v>119.28621007331395</v>
      </c>
      <c r="AU682" s="10">
        <f t="shared" si="585"/>
        <v>398363.09202282003</v>
      </c>
      <c r="AV682" s="8">
        <f t="shared" si="586"/>
        <v>29.996013072971081</v>
      </c>
      <c r="AW682" s="12"/>
      <c r="AX682" s="110">
        <f t="shared" si="587"/>
        <v>299.3</v>
      </c>
      <c r="AY682" s="111">
        <f t="shared" si="588"/>
        <v>0</v>
      </c>
      <c r="AZ682" s="12"/>
      <c r="BA682" s="14">
        <f t="shared" si="595"/>
        <v>6.8</v>
      </c>
      <c r="BB682" s="112">
        <f t="shared" si="589"/>
        <v>0</v>
      </c>
      <c r="BC682" s="112">
        <f t="shared" si="590"/>
        <v>0</v>
      </c>
      <c r="BD682" s="12"/>
      <c r="BE682" s="111">
        <f t="shared" si="591"/>
        <v>0</v>
      </c>
      <c r="BF682" s="12"/>
    </row>
    <row r="683" spans="1:58">
      <c r="A683">
        <f t="shared" si="544"/>
        <v>11</v>
      </c>
      <c r="B683" s="106">
        <v>0.47222222222222199</v>
      </c>
      <c r="C683" s="6">
        <f t="shared" si="545"/>
        <v>11.333333333333329</v>
      </c>
      <c r="D683" s="7">
        <f t="shared" si="592"/>
        <v>16</v>
      </c>
      <c r="E683" s="7">
        <f t="shared" si="593"/>
        <v>9</v>
      </c>
      <c r="F683" s="7">
        <f t="shared" si="594"/>
        <v>2022</v>
      </c>
      <c r="G683" s="12"/>
      <c r="H683" s="101">
        <f t="shared" si="546"/>
        <v>6.5002346854705602</v>
      </c>
      <c r="I683" s="102">
        <f t="shared" si="547"/>
        <v>6.6313534918625541</v>
      </c>
      <c r="J683" s="101">
        <f t="shared" si="548"/>
        <v>63.851055182803641</v>
      </c>
      <c r="K683" s="101">
        <f t="shared" si="549"/>
        <v>299.46946570993759</v>
      </c>
      <c r="L683" s="11">
        <f t="shared" si="550"/>
        <v>2459838.972222222</v>
      </c>
      <c r="M683" s="108">
        <f t="shared" si="551"/>
        <v>0.22707658377062329</v>
      </c>
      <c r="N683" s="11">
        <f t="shared" si="552"/>
        <v>175.12584854755551</v>
      </c>
      <c r="O683" s="5">
        <f t="shared" si="553"/>
        <v>0.17495048890793896</v>
      </c>
      <c r="P683" s="11">
        <f t="shared" si="554"/>
        <v>16789.17779507969</v>
      </c>
      <c r="Q683" s="6">
        <f t="shared" si="555"/>
        <v>2.367566249569625</v>
      </c>
      <c r="R683" s="13">
        <f t="shared" si="556"/>
        <v>4.399436852887888</v>
      </c>
      <c r="S683" s="13">
        <f t="shared" si="557"/>
        <v>4.3211626461128789</v>
      </c>
      <c r="T683" s="13">
        <f t="shared" si="558"/>
        <v>0.29904910239904126</v>
      </c>
      <c r="U683" s="13">
        <f t="shared" si="559"/>
        <v>0.37907458365895175</v>
      </c>
      <c r="V683" s="13">
        <f t="shared" si="560"/>
        <v>-8.3432761898267174</v>
      </c>
      <c r="W683" s="8">
        <f t="shared" si="561"/>
        <v>386.87774378593798</v>
      </c>
      <c r="X683" s="13">
        <f t="shared" si="562"/>
        <v>1.1806425722865981</v>
      </c>
      <c r="Y683" s="11">
        <f t="shared" si="563"/>
        <v>67.645836505491275</v>
      </c>
      <c r="Z683" s="13">
        <f t="shared" si="564"/>
        <v>3.5102477814936341E-2</v>
      </c>
      <c r="AA683" s="13">
        <f t="shared" si="565"/>
        <v>0.38009632498340201</v>
      </c>
      <c r="AB683" s="13">
        <f t="shared" si="566"/>
        <v>0.92428085871917331</v>
      </c>
      <c r="AC683" s="13">
        <f t="shared" si="567"/>
        <v>3.5095269474096621E-2</v>
      </c>
      <c r="AD683" s="13">
        <f t="shared" si="568"/>
        <v>0.83407155663273158</v>
      </c>
      <c r="AE683" s="13">
        <f t="shared" si="569"/>
        <v>0.39981423455195253</v>
      </c>
      <c r="AF683" s="13">
        <f t="shared" si="570"/>
        <v>0.91659619126943581</v>
      </c>
      <c r="AG683" s="11">
        <f t="shared" si="571"/>
        <v>23.566565898059711</v>
      </c>
      <c r="AH683" s="13">
        <f t="shared" si="572"/>
        <v>4.3667121046296344</v>
      </c>
      <c r="AI683" s="11">
        <f t="shared" si="573"/>
        <v>109.625166978111</v>
      </c>
      <c r="AJ683" s="6">
        <f t="shared" si="574"/>
        <v>0.9173149735946392</v>
      </c>
      <c r="AK683" s="13">
        <f t="shared" si="575"/>
        <v>7.4079809112312356</v>
      </c>
      <c r="AL683" s="6">
        <f t="shared" si="576"/>
        <v>0.90774622576067576</v>
      </c>
      <c r="AM683" s="6">
        <f t="shared" si="577"/>
        <v>6.5002346854705602</v>
      </c>
      <c r="AN683" s="11">
        <f t="shared" si="578"/>
        <v>175.39829794159959</v>
      </c>
      <c r="AO683" s="6">
        <f t="shared" si="579"/>
        <v>173.58960402940272</v>
      </c>
      <c r="AP683" s="6">
        <f t="shared" si="580"/>
        <v>105.93368433506446</v>
      </c>
      <c r="AQ683" s="8">
        <f t="shared" si="581"/>
        <v>73.917504974421107</v>
      </c>
      <c r="AR683" s="109">
        <f t="shared" si="582"/>
        <v>0.94191001594106882</v>
      </c>
      <c r="AS683" s="109">
        <f t="shared" si="583"/>
        <v>-0.5322446009934958</v>
      </c>
      <c r="AT683" s="109">
        <f t="shared" si="584"/>
        <v>119.46946570993758</v>
      </c>
      <c r="AU683" s="10">
        <f t="shared" si="585"/>
        <v>398365.74660372216</v>
      </c>
      <c r="AV683" s="8">
        <f t="shared" si="586"/>
        <v>29.995813199355748</v>
      </c>
      <c r="AW683" s="12"/>
      <c r="AX683" s="110">
        <f t="shared" si="587"/>
        <v>299.5</v>
      </c>
      <c r="AY683" s="111">
        <f t="shared" si="588"/>
        <v>0</v>
      </c>
      <c r="AZ683" s="12"/>
      <c r="BA683" s="14">
        <f t="shared" si="595"/>
        <v>6.6</v>
      </c>
      <c r="BB683" s="112">
        <f t="shared" si="589"/>
        <v>0</v>
      </c>
      <c r="BC683" s="112">
        <f t="shared" si="590"/>
        <v>0</v>
      </c>
      <c r="BD683" s="12"/>
      <c r="BE683" s="111">
        <f t="shared" si="591"/>
        <v>0</v>
      </c>
      <c r="BF683" s="12"/>
    </row>
    <row r="684" spans="1:58">
      <c r="A684">
        <f t="shared" si="544"/>
        <v>11</v>
      </c>
      <c r="B684" s="106">
        <v>0.47291666666666698</v>
      </c>
      <c r="C684" s="6">
        <f t="shared" si="545"/>
        <v>11.350000000000009</v>
      </c>
      <c r="D684" s="7">
        <f t="shared" si="592"/>
        <v>16</v>
      </c>
      <c r="E684" s="7">
        <f t="shared" si="593"/>
        <v>9</v>
      </c>
      <c r="F684" s="7">
        <f t="shared" si="594"/>
        <v>2022</v>
      </c>
      <c r="G684" s="12"/>
      <c r="H684" s="101">
        <f t="shared" si="546"/>
        <v>6.3733807355918977</v>
      </c>
      <c r="I684" s="102">
        <f t="shared" si="547"/>
        <v>6.5066339739031411</v>
      </c>
      <c r="J684" s="101">
        <f t="shared" si="548"/>
        <v>63.844553482974632</v>
      </c>
      <c r="K684" s="101">
        <f t="shared" si="549"/>
        <v>299.65282828327895</v>
      </c>
      <c r="L684" s="11">
        <f t="shared" si="550"/>
        <v>2459838.9729166669</v>
      </c>
      <c r="M684" s="108">
        <f t="shared" si="551"/>
        <v>0.2270766027834876</v>
      </c>
      <c r="N684" s="11">
        <f t="shared" si="552"/>
        <v>175.37653317814693</v>
      </c>
      <c r="O684" s="5">
        <f t="shared" si="553"/>
        <v>0.17497590635491633</v>
      </c>
      <c r="P684" s="11">
        <f t="shared" si="554"/>
        <v>16786.601667798503</v>
      </c>
      <c r="Q684" s="6">
        <f t="shared" si="555"/>
        <v>2.3677246018495617</v>
      </c>
      <c r="R684" s="13">
        <f t="shared" si="556"/>
        <v>4.3994487987076001</v>
      </c>
      <c r="S684" s="13">
        <f t="shared" si="557"/>
        <v>4.3213104022521582</v>
      </c>
      <c r="T684" s="13">
        <f t="shared" si="558"/>
        <v>0.29920944674659838</v>
      </c>
      <c r="U684" s="13">
        <f t="shared" si="559"/>
        <v>0.37922295824410329</v>
      </c>
      <c r="V684" s="13">
        <f t="shared" si="560"/>
        <v>-8.3434113577577182</v>
      </c>
      <c r="W684" s="8">
        <f t="shared" si="561"/>
        <v>386.83809164687187</v>
      </c>
      <c r="X684" s="13">
        <f t="shared" si="562"/>
        <v>1.1807897853984901</v>
      </c>
      <c r="Y684" s="11">
        <f t="shared" si="563"/>
        <v>67.654271195491674</v>
      </c>
      <c r="Z684" s="13">
        <f t="shared" si="564"/>
        <v>3.5114661617190936E-2</v>
      </c>
      <c r="AA684" s="13">
        <f t="shared" si="565"/>
        <v>0.37996009200674574</v>
      </c>
      <c r="AB684" s="13">
        <f t="shared" si="566"/>
        <v>0.92433640831347763</v>
      </c>
      <c r="AC684" s="13">
        <f t="shared" si="567"/>
        <v>3.5107445768174005E-2</v>
      </c>
      <c r="AD684" s="13">
        <f t="shared" si="568"/>
        <v>0.83411768064851555</v>
      </c>
      <c r="AE684" s="13">
        <f t="shared" si="569"/>
        <v>0.39984750006942177</v>
      </c>
      <c r="AF684" s="13">
        <f t="shared" si="570"/>
        <v>0.91658168031454446</v>
      </c>
      <c r="AG684" s="11">
        <f t="shared" si="571"/>
        <v>23.568645318484361</v>
      </c>
      <c r="AH684" s="13">
        <f t="shared" si="572"/>
        <v>4.3673084286496442</v>
      </c>
      <c r="AI684" s="11">
        <f t="shared" si="573"/>
        <v>109.86690674840227</v>
      </c>
      <c r="AJ684" s="6">
        <f t="shared" si="574"/>
        <v>0.91730898989350618</v>
      </c>
      <c r="AK684" s="13">
        <f t="shared" si="575"/>
        <v>7.2813796312668515</v>
      </c>
      <c r="AL684" s="6">
        <f t="shared" si="576"/>
        <v>0.90799889567495384</v>
      </c>
      <c r="AM684" s="6">
        <f t="shared" si="577"/>
        <v>6.3733807355918977</v>
      </c>
      <c r="AN684" s="11">
        <f t="shared" si="578"/>
        <v>175.39898241935225</v>
      </c>
      <c r="AO684" s="6">
        <f t="shared" si="579"/>
        <v>173.59028109169816</v>
      </c>
      <c r="AP684" s="6">
        <f t="shared" si="580"/>
        <v>105.92592487939621</v>
      </c>
      <c r="AQ684" s="8">
        <f t="shared" si="581"/>
        <v>73.925258678552694</v>
      </c>
      <c r="AR684" s="109">
        <f t="shared" si="582"/>
        <v>0.94048456868785646</v>
      </c>
      <c r="AS684" s="109">
        <f t="shared" si="583"/>
        <v>-0.53541719061044446</v>
      </c>
      <c r="AT684" s="109">
        <f t="shared" si="584"/>
        <v>119.65282828327895</v>
      </c>
      <c r="AU684" s="10">
        <f t="shared" si="585"/>
        <v>398368.40069455432</v>
      </c>
      <c r="AV684" s="8">
        <f t="shared" si="586"/>
        <v>29.995613365302496</v>
      </c>
      <c r="AW684" s="12"/>
      <c r="AX684" s="110">
        <f t="shared" si="587"/>
        <v>299.7</v>
      </c>
      <c r="AY684" s="111">
        <f t="shared" si="588"/>
        <v>0</v>
      </c>
      <c r="AZ684" s="12"/>
      <c r="BA684" s="14">
        <f t="shared" si="595"/>
        <v>6.5</v>
      </c>
      <c r="BB684" s="112">
        <f t="shared" si="589"/>
        <v>0</v>
      </c>
      <c r="BC684" s="112">
        <f t="shared" si="590"/>
        <v>0</v>
      </c>
      <c r="BD684" s="12"/>
      <c r="BE684" s="111">
        <f t="shared" si="591"/>
        <v>0</v>
      </c>
      <c r="BF684" s="12"/>
    </row>
    <row r="685" spans="1:58">
      <c r="A685">
        <f t="shared" si="544"/>
        <v>11</v>
      </c>
      <c r="B685" s="106">
        <v>0.47361111111111098</v>
      </c>
      <c r="C685" s="6">
        <f t="shared" si="545"/>
        <v>11.366666666666664</v>
      </c>
      <c r="D685" s="7">
        <f t="shared" si="592"/>
        <v>16</v>
      </c>
      <c r="E685" s="7">
        <f t="shared" si="593"/>
        <v>9</v>
      </c>
      <c r="F685" s="7">
        <f t="shared" si="594"/>
        <v>2022</v>
      </c>
      <c r="G685" s="12"/>
      <c r="H685" s="101">
        <f t="shared" si="546"/>
        <v>6.246766561526651</v>
      </c>
      <c r="I685" s="102">
        <f t="shared" si="547"/>
        <v>6.3822152943526973</v>
      </c>
      <c r="J685" s="101">
        <f t="shared" si="548"/>
        <v>63.838051626909589</v>
      </c>
      <c r="K685" s="101">
        <f t="shared" si="549"/>
        <v>299.83629905673649</v>
      </c>
      <c r="L685" s="11">
        <f t="shared" si="550"/>
        <v>2459838.9736111113</v>
      </c>
      <c r="M685" s="108">
        <f t="shared" si="551"/>
        <v>0.22707662179633914</v>
      </c>
      <c r="N685" s="11">
        <f t="shared" si="552"/>
        <v>175.62721764016896</v>
      </c>
      <c r="O685" s="5">
        <f t="shared" si="553"/>
        <v>0.17500132378484068</v>
      </c>
      <c r="P685" s="11">
        <f t="shared" si="554"/>
        <v>16784.025151331109</v>
      </c>
      <c r="Q685" s="6">
        <f t="shared" si="555"/>
        <v>2.3678829540234227</v>
      </c>
      <c r="R685" s="13">
        <f t="shared" si="556"/>
        <v>4.3994607445192759</v>
      </c>
      <c r="S685" s="13">
        <f t="shared" si="557"/>
        <v>4.3214581582917901</v>
      </c>
      <c r="T685" s="13">
        <f t="shared" si="558"/>
        <v>0.29936979098665101</v>
      </c>
      <c r="U685" s="13">
        <f t="shared" si="559"/>
        <v>0.37937133071921031</v>
      </c>
      <c r="V685" s="13">
        <f t="shared" si="560"/>
        <v>-8.3435465255969294</v>
      </c>
      <c r="W685" s="8">
        <f t="shared" si="561"/>
        <v>386.79843449011872</v>
      </c>
      <c r="X685" s="13">
        <f t="shared" si="562"/>
        <v>1.1809369965164072</v>
      </c>
      <c r="Y685" s="11">
        <f t="shared" si="563"/>
        <v>67.662705771245726</v>
      </c>
      <c r="Z685" s="13">
        <f t="shared" si="564"/>
        <v>3.5126844487372265E-2</v>
      </c>
      <c r="AA685" s="13">
        <f t="shared" si="565"/>
        <v>0.37982385271144165</v>
      </c>
      <c r="AB685" s="13">
        <f t="shared" si="566"/>
        <v>0.92439193696366451</v>
      </c>
      <c r="AC685" s="13">
        <f t="shared" si="567"/>
        <v>3.5119621125541581E-2</v>
      </c>
      <c r="AD685" s="13">
        <f t="shared" si="568"/>
        <v>0.83416378582057737</v>
      </c>
      <c r="AE685" s="13">
        <f t="shared" si="569"/>
        <v>0.39988075639735282</v>
      </c>
      <c r="AF685" s="13">
        <f t="shared" si="570"/>
        <v>0.91656717193181259</v>
      </c>
      <c r="AG685" s="11">
        <f t="shared" si="571"/>
        <v>23.57072419738174</v>
      </c>
      <c r="AH685" s="13">
        <f t="shared" si="572"/>
        <v>4.3679047629594328</v>
      </c>
      <c r="AI685" s="11">
        <f t="shared" si="573"/>
        <v>110.10864619577747</v>
      </c>
      <c r="AJ685" s="6">
        <f t="shared" si="574"/>
        <v>0.91730300744512527</v>
      </c>
      <c r="AK685" s="13">
        <f t="shared" si="575"/>
        <v>7.1550132240621682</v>
      </c>
      <c r="AL685" s="6">
        <f t="shared" si="576"/>
        <v>0.90824666253551745</v>
      </c>
      <c r="AM685" s="6">
        <f t="shared" si="577"/>
        <v>6.246766561526651</v>
      </c>
      <c r="AN685" s="11">
        <f t="shared" si="578"/>
        <v>175.39966689664834</v>
      </c>
      <c r="AO685" s="6">
        <f t="shared" si="579"/>
        <v>173.5909581537949</v>
      </c>
      <c r="AP685" s="6">
        <f t="shared" si="580"/>
        <v>105.91816554258506</v>
      </c>
      <c r="AQ685" s="8">
        <f t="shared" si="581"/>
        <v>73.933012266645775</v>
      </c>
      <c r="AR685" s="109">
        <f t="shared" si="582"/>
        <v>0.93904238157900843</v>
      </c>
      <c r="AS685" s="109">
        <f t="shared" si="583"/>
        <v>-0.53858497704047092</v>
      </c>
      <c r="AT685" s="109">
        <f t="shared" si="584"/>
        <v>119.83629905673651</v>
      </c>
      <c r="AU685" s="10">
        <f t="shared" si="585"/>
        <v>398371.05429167906</v>
      </c>
      <c r="AV685" s="8">
        <f t="shared" si="586"/>
        <v>29.99541357108367</v>
      </c>
      <c r="AW685" s="12"/>
      <c r="AX685" s="110">
        <f t="shared" si="587"/>
        <v>299.8</v>
      </c>
      <c r="AY685" s="111">
        <f t="shared" si="588"/>
        <v>0</v>
      </c>
      <c r="AZ685" s="12"/>
      <c r="BA685" s="14">
        <f t="shared" si="595"/>
        <v>6.4</v>
      </c>
      <c r="BB685" s="112">
        <f t="shared" si="589"/>
        <v>0</v>
      </c>
      <c r="BC685" s="112">
        <f t="shared" si="590"/>
        <v>0</v>
      </c>
      <c r="BD685" s="12"/>
      <c r="BE685" s="111">
        <f t="shared" si="591"/>
        <v>0</v>
      </c>
      <c r="BF685" s="12"/>
    </row>
    <row r="686" spans="1:58">
      <c r="A686">
        <f t="shared" si="544"/>
        <v>11</v>
      </c>
      <c r="B686" s="106">
        <v>0.47430555555555598</v>
      </c>
      <c r="C686" s="6">
        <f t="shared" si="545"/>
        <v>11.383333333333344</v>
      </c>
      <c r="D686" s="7">
        <f t="shared" si="592"/>
        <v>16</v>
      </c>
      <c r="E686" s="7">
        <f t="shared" si="593"/>
        <v>9</v>
      </c>
      <c r="F686" s="7">
        <f t="shared" si="594"/>
        <v>2022</v>
      </c>
      <c r="G686" s="12"/>
      <c r="H686" s="101">
        <f t="shared" si="546"/>
        <v>6.1203935138005363</v>
      </c>
      <c r="I686" s="102">
        <f t="shared" si="547"/>
        <v>6.2581012868358705</v>
      </c>
      <c r="J686" s="101">
        <f t="shared" si="548"/>
        <v>63.831549610346187</v>
      </c>
      <c r="K686" s="101">
        <f t="shared" si="549"/>
        <v>300.01987965401759</v>
      </c>
      <c r="L686" s="11">
        <f t="shared" si="550"/>
        <v>2459838.9743055557</v>
      </c>
      <c r="M686" s="108">
        <f t="shared" si="551"/>
        <v>0.22707664080919068</v>
      </c>
      <c r="N686" s="11">
        <f t="shared" si="552"/>
        <v>175.87790210265666</v>
      </c>
      <c r="O686" s="5">
        <f t="shared" si="553"/>
        <v>0.17502674121476502</v>
      </c>
      <c r="P686" s="11">
        <f t="shared" si="554"/>
        <v>16781.448244073512</v>
      </c>
      <c r="Q686" s="6">
        <f t="shared" si="555"/>
        <v>2.3680413061969263</v>
      </c>
      <c r="R686" s="13">
        <f t="shared" si="556"/>
        <v>4.399472690330974</v>
      </c>
      <c r="S686" s="13">
        <f t="shared" si="557"/>
        <v>4.3216059143317791</v>
      </c>
      <c r="T686" s="13">
        <f t="shared" si="558"/>
        <v>0.29953013522634647</v>
      </c>
      <c r="U686" s="13">
        <f t="shared" si="559"/>
        <v>0.37951970118393674</v>
      </c>
      <c r="V686" s="13">
        <f t="shared" si="560"/>
        <v>-8.3436816934372118</v>
      </c>
      <c r="W686" s="8">
        <f t="shared" si="561"/>
        <v>386.75877228927743</v>
      </c>
      <c r="X686" s="13">
        <f t="shared" si="562"/>
        <v>1.1810842057397197</v>
      </c>
      <c r="Y686" s="11">
        <f t="shared" si="563"/>
        <v>67.671140238446938</v>
      </c>
      <c r="Z686" s="13">
        <f t="shared" si="564"/>
        <v>3.5139026433422954E-2</v>
      </c>
      <c r="AA686" s="13">
        <f t="shared" si="565"/>
        <v>0.37968760700887277</v>
      </c>
      <c r="AB686" s="13">
        <f t="shared" si="566"/>
        <v>0.92444744470684648</v>
      </c>
      <c r="AC686" s="13">
        <f t="shared" si="567"/>
        <v>3.5131795554136452E-2</v>
      </c>
      <c r="AD686" s="13">
        <f t="shared" si="568"/>
        <v>0.83420987217981102</v>
      </c>
      <c r="AE686" s="13">
        <f t="shared" si="569"/>
        <v>0.39991400355778883</v>
      </c>
      <c r="AF686" s="13">
        <f t="shared" si="570"/>
        <v>0.91655266611274488</v>
      </c>
      <c r="AG686" s="11">
        <f t="shared" si="571"/>
        <v>23.572802536106831</v>
      </c>
      <c r="AH686" s="13">
        <f t="shared" si="572"/>
        <v>4.3685011079584681</v>
      </c>
      <c r="AI686" s="11">
        <f t="shared" si="573"/>
        <v>110.35038548327964</v>
      </c>
      <c r="AJ686" s="6">
        <f t="shared" si="574"/>
        <v>0.91729702624559417</v>
      </c>
      <c r="AK686" s="13">
        <f t="shared" si="575"/>
        <v>7.0288830609527109</v>
      </c>
      <c r="AL686" s="6">
        <f t="shared" si="576"/>
        <v>0.90848954715217423</v>
      </c>
      <c r="AM686" s="6">
        <f t="shared" si="577"/>
        <v>6.1203935138005363</v>
      </c>
      <c r="AN686" s="11">
        <f t="shared" si="578"/>
        <v>175.40035137394261</v>
      </c>
      <c r="AO686" s="6">
        <f t="shared" si="579"/>
        <v>173.59163521614269</v>
      </c>
      <c r="AP686" s="6">
        <f t="shared" si="580"/>
        <v>105.910406319389</v>
      </c>
      <c r="AQ686" s="8">
        <f t="shared" si="581"/>
        <v>73.940765743938499</v>
      </c>
      <c r="AR686" s="109">
        <f t="shared" si="582"/>
        <v>0.93758347936461706</v>
      </c>
      <c r="AS686" s="109">
        <f t="shared" si="583"/>
        <v>-0.54174790651208049</v>
      </c>
      <c r="AT686" s="109">
        <f t="shared" si="584"/>
        <v>120.01987965401756</v>
      </c>
      <c r="AU686" s="10">
        <f t="shared" si="585"/>
        <v>398373.70739679696</v>
      </c>
      <c r="AV686" s="8">
        <f t="shared" si="586"/>
        <v>29.995213816569688</v>
      </c>
      <c r="AW686" s="12"/>
      <c r="AX686" s="110">
        <f t="shared" si="587"/>
        <v>300</v>
      </c>
      <c r="AY686" s="111">
        <f t="shared" si="588"/>
        <v>0</v>
      </c>
      <c r="AZ686" s="12"/>
      <c r="BA686" s="14">
        <f t="shared" si="595"/>
        <v>6.3</v>
      </c>
      <c r="BB686" s="112">
        <f t="shared" si="589"/>
        <v>0</v>
      </c>
      <c r="BC686" s="112">
        <f t="shared" si="590"/>
        <v>0</v>
      </c>
      <c r="BD686" s="12"/>
      <c r="BE686" s="111">
        <f t="shared" si="591"/>
        <v>0</v>
      </c>
      <c r="BF686" s="12"/>
    </row>
    <row r="687" spans="1:58">
      <c r="A687">
        <f t="shared" si="544"/>
        <v>11</v>
      </c>
      <c r="B687" s="106">
        <v>0.47499999999999998</v>
      </c>
      <c r="C687" s="6">
        <f t="shared" si="545"/>
        <v>11.399999999999999</v>
      </c>
      <c r="D687" s="7">
        <f t="shared" si="592"/>
        <v>16</v>
      </c>
      <c r="E687" s="7">
        <f t="shared" si="593"/>
        <v>9</v>
      </c>
      <c r="F687" s="7">
        <f t="shared" si="594"/>
        <v>2022</v>
      </c>
      <c r="G687" s="12"/>
      <c r="H687" s="101">
        <f t="shared" si="546"/>
        <v>5.9942630304455227</v>
      </c>
      <c r="I687" s="102">
        <f t="shared" si="547"/>
        <v>6.134295998901572</v>
      </c>
      <c r="J687" s="101">
        <f t="shared" si="548"/>
        <v>63.825047433381343</v>
      </c>
      <c r="K687" s="101">
        <f t="shared" si="549"/>
        <v>300.20357156525233</v>
      </c>
      <c r="L687" s="11">
        <f t="shared" si="550"/>
        <v>2459838.9750000001</v>
      </c>
      <c r="M687" s="108">
        <f t="shared" si="551"/>
        <v>0.22707665982204225</v>
      </c>
      <c r="N687" s="11">
        <f t="shared" si="552"/>
        <v>176.12858656514436</v>
      </c>
      <c r="O687" s="5">
        <f t="shared" si="553"/>
        <v>0.17505215864474621</v>
      </c>
      <c r="P687" s="11">
        <f t="shared" si="554"/>
        <v>16778.870946117291</v>
      </c>
      <c r="Q687" s="6">
        <f t="shared" si="555"/>
        <v>2.3681996583707869</v>
      </c>
      <c r="R687" s="13">
        <f t="shared" si="556"/>
        <v>4.399484636142672</v>
      </c>
      <c r="S687" s="13">
        <f t="shared" si="557"/>
        <v>4.3217536703717689</v>
      </c>
      <c r="T687" s="13">
        <f t="shared" si="558"/>
        <v>0.2996904794663991</v>
      </c>
      <c r="U687" s="13">
        <f t="shared" si="559"/>
        <v>0.37966806963938882</v>
      </c>
      <c r="V687" s="13">
        <f t="shared" si="560"/>
        <v>-8.3438168612771388</v>
      </c>
      <c r="W687" s="8">
        <f t="shared" si="561"/>
        <v>386.71910504575038</v>
      </c>
      <c r="X687" s="13">
        <f t="shared" si="562"/>
        <v>1.1812314130692292</v>
      </c>
      <c r="Y687" s="11">
        <f t="shared" si="563"/>
        <v>67.679574597141226</v>
      </c>
      <c r="Z687" s="13">
        <f t="shared" si="564"/>
        <v>3.515120745519941E-2</v>
      </c>
      <c r="AA687" s="13">
        <f t="shared" si="565"/>
        <v>0.37955135490163544</v>
      </c>
      <c r="AB687" s="13">
        <f t="shared" si="566"/>
        <v>0.92450293154293306</v>
      </c>
      <c r="AC687" s="13">
        <f t="shared" si="567"/>
        <v>3.5143969053814499E-2</v>
      </c>
      <c r="AD687" s="13">
        <f t="shared" si="568"/>
        <v>0.83425593972619061</v>
      </c>
      <c r="AE687" s="13">
        <f t="shared" si="569"/>
        <v>0.39994724155056172</v>
      </c>
      <c r="AF687" s="13">
        <f t="shared" si="570"/>
        <v>0.91653816285853407</v>
      </c>
      <c r="AG687" s="11">
        <f t="shared" si="571"/>
        <v>23.574880334626211</v>
      </c>
      <c r="AH687" s="13">
        <f t="shared" si="572"/>
        <v>4.3690974636468951</v>
      </c>
      <c r="AI687" s="11">
        <f t="shared" si="573"/>
        <v>110.59212461044093</v>
      </c>
      <c r="AJ687" s="6">
        <f t="shared" si="574"/>
        <v>0.91729104629500202</v>
      </c>
      <c r="AK687" s="13">
        <f t="shared" si="575"/>
        <v>6.9029906007959694</v>
      </c>
      <c r="AL687" s="6">
        <f t="shared" si="576"/>
        <v>0.90872757035044671</v>
      </c>
      <c r="AM687" s="6">
        <f t="shared" si="577"/>
        <v>5.9942630304455227</v>
      </c>
      <c r="AN687" s="11">
        <f t="shared" si="578"/>
        <v>175.4010358512387</v>
      </c>
      <c r="AO687" s="6">
        <f t="shared" si="579"/>
        <v>173.59231227874523</v>
      </c>
      <c r="AP687" s="6">
        <f t="shared" si="580"/>
        <v>105.9026472097686</v>
      </c>
      <c r="AQ687" s="8">
        <f t="shared" si="581"/>
        <v>73.948519110470215</v>
      </c>
      <c r="AR687" s="109">
        <f t="shared" si="582"/>
        <v>0.93610788805086098</v>
      </c>
      <c r="AS687" s="109">
        <f t="shared" si="583"/>
        <v>-0.54490592319305953</v>
      </c>
      <c r="AT687" s="109">
        <f t="shared" si="584"/>
        <v>120.2035715652523</v>
      </c>
      <c r="AU687" s="10">
        <f t="shared" si="585"/>
        <v>398376.36000983836</v>
      </c>
      <c r="AV687" s="8">
        <f t="shared" si="586"/>
        <v>29.995014101764259</v>
      </c>
      <c r="AW687" s="12"/>
      <c r="AX687" s="110">
        <f t="shared" si="587"/>
        <v>300.2</v>
      </c>
      <c r="AY687" s="111">
        <f t="shared" si="588"/>
        <v>0</v>
      </c>
      <c r="AZ687" s="12"/>
      <c r="BA687" s="14">
        <f t="shared" si="595"/>
        <v>6.1</v>
      </c>
      <c r="BB687" s="112">
        <f t="shared" si="589"/>
        <v>0</v>
      </c>
      <c r="BC687" s="112">
        <f t="shared" si="590"/>
        <v>0</v>
      </c>
      <c r="BD687" s="12"/>
      <c r="BE687" s="111">
        <f t="shared" si="591"/>
        <v>0</v>
      </c>
      <c r="BF687" s="12"/>
    </row>
    <row r="688" spans="1:58">
      <c r="A688">
        <f t="shared" si="544"/>
        <v>11</v>
      </c>
      <c r="B688" s="106">
        <v>0.47569444444444398</v>
      </c>
      <c r="C688" s="6">
        <f t="shared" si="545"/>
        <v>11.416666666666655</v>
      </c>
      <c r="D688" s="7">
        <f t="shared" si="592"/>
        <v>16</v>
      </c>
      <c r="E688" s="7">
        <f t="shared" si="593"/>
        <v>9</v>
      </c>
      <c r="F688" s="7">
        <f t="shared" si="594"/>
        <v>2022</v>
      </c>
      <c r="G688" s="12"/>
      <c r="H688" s="101">
        <f t="shared" si="546"/>
        <v>5.8683765508236956</v>
      </c>
      <c r="I688" s="102">
        <f t="shared" si="547"/>
        <v>6.0108036150662913</v>
      </c>
      <c r="J688" s="101">
        <f t="shared" si="548"/>
        <v>63.818545096152079</v>
      </c>
      <c r="K688" s="101">
        <f t="shared" si="549"/>
        <v>300.38737627134765</v>
      </c>
      <c r="L688" s="11">
        <f t="shared" si="550"/>
        <v>2459838.9756944445</v>
      </c>
      <c r="M688" s="108">
        <f t="shared" si="551"/>
        <v>0.2270766788348938</v>
      </c>
      <c r="N688" s="11">
        <f t="shared" si="552"/>
        <v>176.37927102763206</v>
      </c>
      <c r="O688" s="5">
        <f t="shared" si="553"/>
        <v>0.17507757607467056</v>
      </c>
      <c r="P688" s="11">
        <f t="shared" si="554"/>
        <v>16776.293257576719</v>
      </c>
      <c r="Q688" s="6">
        <f t="shared" si="555"/>
        <v>2.368358010544648</v>
      </c>
      <c r="R688" s="13">
        <f t="shared" si="556"/>
        <v>4.3994965819543701</v>
      </c>
      <c r="S688" s="13">
        <f t="shared" si="557"/>
        <v>4.3219014264114008</v>
      </c>
      <c r="T688" s="13">
        <f t="shared" si="558"/>
        <v>0.29985082370645177</v>
      </c>
      <c r="U688" s="13">
        <f t="shared" si="559"/>
        <v>0.37981643608570781</v>
      </c>
      <c r="V688" s="13">
        <f t="shared" si="560"/>
        <v>-8.34395202911635</v>
      </c>
      <c r="W688" s="8">
        <f t="shared" si="561"/>
        <v>386.67943276056604</v>
      </c>
      <c r="X688" s="13">
        <f t="shared" si="562"/>
        <v>1.181378618504775</v>
      </c>
      <c r="Y688" s="11">
        <f t="shared" si="563"/>
        <v>67.688008847319381</v>
      </c>
      <c r="Z688" s="13">
        <f t="shared" si="564"/>
        <v>3.5163387552475771E-2</v>
      </c>
      <c r="AA688" s="13">
        <f t="shared" si="565"/>
        <v>0.37941509639321608</v>
      </c>
      <c r="AB688" s="13">
        <f t="shared" si="566"/>
        <v>0.92455839747147139</v>
      </c>
      <c r="AC688" s="13">
        <f t="shared" si="567"/>
        <v>3.5156141624349387E-2</v>
      </c>
      <c r="AD688" s="13">
        <f t="shared" si="568"/>
        <v>0.83430198845939085</v>
      </c>
      <c r="AE688" s="13">
        <f t="shared" si="569"/>
        <v>0.3999804703752835</v>
      </c>
      <c r="AF688" s="13">
        <f t="shared" si="570"/>
        <v>0.91652366217046843</v>
      </c>
      <c r="AG688" s="11">
        <f t="shared" si="571"/>
        <v>23.576957592892718</v>
      </c>
      <c r="AH688" s="13">
        <f t="shared" si="572"/>
        <v>4.3696938300209656</v>
      </c>
      <c r="AI688" s="11">
        <f t="shared" si="573"/>
        <v>110.83386357731757</v>
      </c>
      <c r="AJ688" s="6">
        <f t="shared" si="574"/>
        <v>0.91728506759346906</v>
      </c>
      <c r="AK688" s="13">
        <f t="shared" si="575"/>
        <v>6.7773373039675056</v>
      </c>
      <c r="AL688" s="6">
        <f t="shared" si="576"/>
        <v>0.9089607531438102</v>
      </c>
      <c r="AM688" s="6">
        <f t="shared" si="577"/>
        <v>5.8683765508236956</v>
      </c>
      <c r="AN688" s="11">
        <f t="shared" si="578"/>
        <v>175.40172032853297</v>
      </c>
      <c r="AO688" s="6">
        <f t="shared" si="579"/>
        <v>173.59298934159887</v>
      </c>
      <c r="AP688" s="6">
        <f t="shared" si="580"/>
        <v>105.8948882137323</v>
      </c>
      <c r="AQ688" s="8">
        <f t="shared" si="581"/>
        <v>73.956272366232497</v>
      </c>
      <c r="AR688" s="109">
        <f t="shared" si="582"/>
        <v>0.93461563393779379</v>
      </c>
      <c r="AS688" s="109">
        <f t="shared" si="583"/>
        <v>-0.5480589713453623</v>
      </c>
      <c r="AT688" s="109">
        <f t="shared" si="584"/>
        <v>120.38737627134762</v>
      </c>
      <c r="AU688" s="10">
        <f t="shared" si="585"/>
        <v>398379.01213071984</v>
      </c>
      <c r="AV688" s="8">
        <f t="shared" si="586"/>
        <v>29.99481442667215</v>
      </c>
      <c r="AW688" s="12"/>
      <c r="AX688" s="110">
        <f t="shared" si="587"/>
        <v>300.39999999999998</v>
      </c>
      <c r="AY688" s="111">
        <f t="shared" si="588"/>
        <v>0</v>
      </c>
      <c r="AZ688" s="12"/>
      <c r="BA688" s="14">
        <f t="shared" si="595"/>
        <v>6</v>
      </c>
      <c r="BB688" s="112">
        <f t="shared" si="589"/>
        <v>0</v>
      </c>
      <c r="BC688" s="112">
        <f t="shared" si="590"/>
        <v>0</v>
      </c>
      <c r="BD688" s="12"/>
      <c r="BE688" s="111">
        <f t="shared" si="591"/>
        <v>0</v>
      </c>
      <c r="BF688" s="12"/>
    </row>
    <row r="689" spans="1:58">
      <c r="A689">
        <f t="shared" si="544"/>
        <v>11</v>
      </c>
      <c r="B689" s="106">
        <v>0.47638888888888897</v>
      </c>
      <c r="C689" s="6">
        <f t="shared" si="545"/>
        <v>11.433333333333335</v>
      </c>
      <c r="D689" s="7">
        <f t="shared" si="592"/>
        <v>16</v>
      </c>
      <c r="E689" s="7">
        <f t="shared" si="593"/>
        <v>9</v>
      </c>
      <c r="F689" s="7">
        <f t="shared" si="594"/>
        <v>2022</v>
      </c>
      <c r="G689" s="12"/>
      <c r="H689" s="101">
        <f t="shared" si="546"/>
        <v>5.7427355159848403</v>
      </c>
      <c r="I689" s="102">
        <f t="shared" si="547"/>
        <v>5.8876284654854469</v>
      </c>
      <c r="J689" s="101">
        <f t="shared" si="548"/>
        <v>63.812042598731722</v>
      </c>
      <c r="K689" s="101">
        <f t="shared" si="549"/>
        <v>300.57129524352951</v>
      </c>
      <c r="L689" s="11">
        <f t="shared" si="550"/>
        <v>2459838.9763888889</v>
      </c>
      <c r="M689" s="108">
        <f t="shared" si="551"/>
        <v>0.22707669784774537</v>
      </c>
      <c r="N689" s="11">
        <f t="shared" si="552"/>
        <v>176.62995549011976</v>
      </c>
      <c r="O689" s="5">
        <f t="shared" si="553"/>
        <v>0.17510299350465175</v>
      </c>
      <c r="P689" s="11">
        <f t="shared" si="554"/>
        <v>16773.715178564213</v>
      </c>
      <c r="Q689" s="6">
        <f t="shared" si="555"/>
        <v>2.3685163627185086</v>
      </c>
      <c r="R689" s="13">
        <f t="shared" si="556"/>
        <v>4.3995085277660682</v>
      </c>
      <c r="S689" s="13">
        <f t="shared" si="557"/>
        <v>4.3220491824513898</v>
      </c>
      <c r="T689" s="13">
        <f t="shared" si="558"/>
        <v>0.3000111679465044</v>
      </c>
      <c r="U689" s="13">
        <f t="shared" si="559"/>
        <v>0.37996480052338433</v>
      </c>
      <c r="V689" s="13">
        <f t="shared" si="560"/>
        <v>-8.3440871969562753</v>
      </c>
      <c r="W689" s="8">
        <f t="shared" si="561"/>
        <v>386.63975543417956</v>
      </c>
      <c r="X689" s="13">
        <f t="shared" si="562"/>
        <v>1.1815258220476166</v>
      </c>
      <c r="Y689" s="11">
        <f t="shared" si="563"/>
        <v>67.69644298905358</v>
      </c>
      <c r="Z689" s="13">
        <f t="shared" si="564"/>
        <v>3.5175566725052572E-2</v>
      </c>
      <c r="AA689" s="13">
        <f t="shared" si="565"/>
        <v>0.37927883148578789</v>
      </c>
      <c r="AB689" s="13">
        <f t="shared" si="566"/>
        <v>0.92461384249254686</v>
      </c>
      <c r="AC689" s="13">
        <f t="shared" si="567"/>
        <v>3.5168313265541144E-2</v>
      </c>
      <c r="AD689" s="13">
        <f t="shared" si="568"/>
        <v>0.83434801837956962</v>
      </c>
      <c r="AE689" s="13">
        <f t="shared" si="569"/>
        <v>0.40001369003180487</v>
      </c>
      <c r="AF689" s="13">
        <f t="shared" si="570"/>
        <v>0.91650916404973226</v>
      </c>
      <c r="AG689" s="11">
        <f t="shared" si="571"/>
        <v>23.579034310874103</v>
      </c>
      <c r="AH689" s="13">
        <f t="shared" si="572"/>
        <v>4.370290207082741</v>
      </c>
      <c r="AI689" s="11">
        <f t="shared" si="573"/>
        <v>111.07560238387865</v>
      </c>
      <c r="AJ689" s="6">
        <f t="shared" si="574"/>
        <v>0.9172790901410941</v>
      </c>
      <c r="AK689" s="13">
        <f t="shared" si="575"/>
        <v>6.6519246327167982</v>
      </c>
      <c r="AL689" s="6">
        <f t="shared" si="576"/>
        <v>0.90918911673195835</v>
      </c>
      <c r="AM689" s="6">
        <f t="shared" si="577"/>
        <v>5.7427355159848403</v>
      </c>
      <c r="AN689" s="11">
        <f t="shared" si="578"/>
        <v>175.40240480582725</v>
      </c>
      <c r="AO689" s="6">
        <f t="shared" si="579"/>
        <v>173.59366640470537</v>
      </c>
      <c r="AP689" s="6">
        <f t="shared" si="580"/>
        <v>105.88712933121261</v>
      </c>
      <c r="AQ689" s="8">
        <f t="shared" si="581"/>
        <v>73.96402551129276</v>
      </c>
      <c r="AR689" s="109">
        <f t="shared" si="582"/>
        <v>0.93310674362252943</v>
      </c>
      <c r="AS689" s="109">
        <f t="shared" si="583"/>
        <v>-0.55120699531852635</v>
      </c>
      <c r="AT689" s="109">
        <f t="shared" si="584"/>
        <v>120.57129524352951</v>
      </c>
      <c r="AU689" s="10">
        <f t="shared" si="585"/>
        <v>398381.66375936725</v>
      </c>
      <c r="AV689" s="8">
        <f t="shared" si="586"/>
        <v>29.994614791297384</v>
      </c>
      <c r="AW689" s="12"/>
      <c r="AX689" s="110">
        <f t="shared" si="587"/>
        <v>300.60000000000002</v>
      </c>
      <c r="AY689" s="111">
        <f t="shared" si="588"/>
        <v>0</v>
      </c>
      <c r="AZ689" s="12"/>
      <c r="BA689" s="14">
        <f t="shared" si="595"/>
        <v>5.9</v>
      </c>
      <c r="BB689" s="112">
        <f t="shared" si="589"/>
        <v>0</v>
      </c>
      <c r="BC689" s="112">
        <f t="shared" si="590"/>
        <v>0</v>
      </c>
      <c r="BD689" s="12"/>
      <c r="BE689" s="111">
        <f t="shared" si="591"/>
        <v>0</v>
      </c>
      <c r="BF689" s="12"/>
    </row>
    <row r="690" spans="1:58">
      <c r="A690">
        <f t="shared" si="544"/>
        <v>11</v>
      </c>
      <c r="B690" s="106">
        <v>0.47708333333333303</v>
      </c>
      <c r="C690" s="6">
        <f t="shared" si="545"/>
        <v>11.449999999999992</v>
      </c>
      <c r="D690" s="7">
        <f t="shared" si="592"/>
        <v>16</v>
      </c>
      <c r="E690" s="7">
        <f t="shared" si="593"/>
        <v>9</v>
      </c>
      <c r="F690" s="7">
        <f t="shared" si="594"/>
        <v>2022</v>
      </c>
      <c r="G690" s="12"/>
      <c r="H690" s="101">
        <f t="shared" si="546"/>
        <v>5.6173413688037721</v>
      </c>
      <c r="I690" s="102">
        <f t="shared" si="547"/>
        <v>5.7647750349749503</v>
      </c>
      <c r="J690" s="101">
        <f t="shared" si="548"/>
        <v>63.805539941263412</v>
      </c>
      <c r="K690" s="101">
        <f t="shared" si="549"/>
        <v>300.75532994309071</v>
      </c>
      <c r="L690" s="11">
        <f t="shared" si="550"/>
        <v>2459838.9770833333</v>
      </c>
      <c r="M690" s="108">
        <f t="shared" si="551"/>
        <v>0.22707671686059691</v>
      </c>
      <c r="N690" s="11">
        <f t="shared" si="552"/>
        <v>176.88063995214179</v>
      </c>
      <c r="O690" s="5">
        <f t="shared" si="553"/>
        <v>0.1751284109345761</v>
      </c>
      <c r="P690" s="11">
        <f t="shared" si="554"/>
        <v>16771.136709194066</v>
      </c>
      <c r="Q690" s="6">
        <f t="shared" si="555"/>
        <v>2.3686747148920122</v>
      </c>
      <c r="R690" s="13">
        <f t="shared" si="556"/>
        <v>4.399520473577744</v>
      </c>
      <c r="S690" s="13">
        <f t="shared" si="557"/>
        <v>4.3221969384913796</v>
      </c>
      <c r="T690" s="13">
        <f t="shared" si="558"/>
        <v>0.30017151218619986</v>
      </c>
      <c r="U690" s="13">
        <f t="shared" si="559"/>
        <v>0.38011316295255981</v>
      </c>
      <c r="V690" s="13">
        <f t="shared" si="560"/>
        <v>-8.3442223647965594</v>
      </c>
      <c r="W690" s="8">
        <f t="shared" si="561"/>
        <v>386.60007306761742</v>
      </c>
      <c r="X690" s="13">
        <f t="shared" si="562"/>
        <v>1.1816730236975936</v>
      </c>
      <c r="Y690" s="11">
        <f t="shared" si="563"/>
        <v>67.704877022334628</v>
      </c>
      <c r="Z690" s="13">
        <f t="shared" si="564"/>
        <v>3.5187744972704035E-2</v>
      </c>
      <c r="AA690" s="13">
        <f t="shared" si="565"/>
        <v>0.37914256018283671</v>
      </c>
      <c r="AB690" s="13">
        <f t="shared" si="566"/>
        <v>0.92466926660570736</v>
      </c>
      <c r="AC690" s="13">
        <f t="shared" si="567"/>
        <v>3.5180483977163522E-2</v>
      </c>
      <c r="AD690" s="13">
        <f t="shared" si="568"/>
        <v>0.83439402948640207</v>
      </c>
      <c r="AE690" s="13">
        <f t="shared" si="569"/>
        <v>0.4000469005197384</v>
      </c>
      <c r="AF690" s="13">
        <f t="shared" si="570"/>
        <v>0.91649466849761352</v>
      </c>
      <c r="AG690" s="11">
        <f t="shared" si="571"/>
        <v>23.581110488523233</v>
      </c>
      <c r="AH690" s="13">
        <f t="shared" si="572"/>
        <v>4.3708865948284661</v>
      </c>
      <c r="AI690" s="11">
        <f t="shared" si="573"/>
        <v>111.3173410297148</v>
      </c>
      <c r="AJ690" s="6">
        <f t="shared" si="574"/>
        <v>0.91727311393799738</v>
      </c>
      <c r="AK690" s="13">
        <f t="shared" si="575"/>
        <v>6.5267540513033904</v>
      </c>
      <c r="AL690" s="6">
        <f t="shared" si="576"/>
        <v>0.90941268249961815</v>
      </c>
      <c r="AM690" s="6">
        <f t="shared" si="577"/>
        <v>5.6173413688037721</v>
      </c>
      <c r="AN690" s="11">
        <f t="shared" si="578"/>
        <v>175.40308928312515</v>
      </c>
      <c r="AO690" s="6">
        <f t="shared" si="579"/>
        <v>173.59434346806847</v>
      </c>
      <c r="AP690" s="6">
        <f t="shared" si="580"/>
        <v>105.87937056222528</v>
      </c>
      <c r="AQ690" s="8">
        <f t="shared" si="581"/>
        <v>73.97177854563526</v>
      </c>
      <c r="AR690" s="109">
        <f t="shared" si="582"/>
        <v>0.93158124400064601</v>
      </c>
      <c r="AS690" s="109">
        <f t="shared" si="583"/>
        <v>-0.55434993954654099</v>
      </c>
      <c r="AT690" s="109">
        <f t="shared" si="584"/>
        <v>120.75532994309074</v>
      </c>
      <c r="AU690" s="10">
        <f t="shared" si="585"/>
        <v>398384.31489569717</v>
      </c>
      <c r="AV690" s="8">
        <f t="shared" si="586"/>
        <v>29.994415195644741</v>
      </c>
      <c r="AW690" s="12"/>
      <c r="AX690" s="110">
        <f t="shared" si="587"/>
        <v>300.8</v>
      </c>
      <c r="AY690" s="111">
        <f t="shared" si="588"/>
        <v>0</v>
      </c>
      <c r="AZ690" s="12"/>
      <c r="BA690" s="14">
        <f t="shared" si="595"/>
        <v>5.8</v>
      </c>
      <c r="BB690" s="112">
        <f t="shared" si="589"/>
        <v>0</v>
      </c>
      <c r="BC690" s="112">
        <f t="shared" si="590"/>
        <v>0</v>
      </c>
      <c r="BD690" s="12"/>
      <c r="BE690" s="111">
        <f t="shared" si="591"/>
        <v>0</v>
      </c>
      <c r="BF690" s="12"/>
    </row>
    <row r="691" spans="1:58">
      <c r="A691">
        <f t="shared" si="544"/>
        <v>11</v>
      </c>
      <c r="B691" s="106">
        <v>0.47777777777777802</v>
      </c>
      <c r="C691" s="6">
        <f t="shared" si="545"/>
        <v>11.466666666666672</v>
      </c>
      <c r="D691" s="7">
        <f t="shared" si="592"/>
        <v>16</v>
      </c>
      <c r="E691" s="7">
        <f t="shared" si="593"/>
        <v>9</v>
      </c>
      <c r="F691" s="7">
        <f t="shared" si="594"/>
        <v>2022</v>
      </c>
      <c r="G691" s="12"/>
      <c r="H691" s="101">
        <f t="shared" si="546"/>
        <v>5.4921955531119293</v>
      </c>
      <c r="I691" s="102">
        <f t="shared" si="547"/>
        <v>5.6422479716548306</v>
      </c>
      <c r="J691" s="101">
        <f t="shared" si="548"/>
        <v>63.799037123834381</v>
      </c>
      <c r="K691" s="101">
        <f t="shared" si="549"/>
        <v>300.93948182269179</v>
      </c>
      <c r="L691" s="11">
        <f t="shared" si="550"/>
        <v>2459838.9777777777</v>
      </c>
      <c r="M691" s="108">
        <f t="shared" si="551"/>
        <v>0.22707673587344848</v>
      </c>
      <c r="N691" s="11">
        <f t="shared" si="552"/>
        <v>177.13132441462949</v>
      </c>
      <c r="O691" s="5">
        <f t="shared" si="553"/>
        <v>0.17515382836450044</v>
      </c>
      <c r="P691" s="11">
        <f t="shared" si="554"/>
        <v>16768.557849559518</v>
      </c>
      <c r="Q691" s="6">
        <f t="shared" si="555"/>
        <v>2.3688330670658733</v>
      </c>
      <c r="R691" s="13">
        <f t="shared" si="556"/>
        <v>4.3995324193894643</v>
      </c>
      <c r="S691" s="13">
        <f t="shared" si="557"/>
        <v>4.3223446945313686</v>
      </c>
      <c r="T691" s="13">
        <f t="shared" si="558"/>
        <v>0.30033185642660964</v>
      </c>
      <c r="U691" s="13">
        <f t="shared" si="559"/>
        <v>0.38026152337470687</v>
      </c>
      <c r="V691" s="13">
        <f t="shared" si="560"/>
        <v>-8.3443575326361277</v>
      </c>
      <c r="W691" s="8">
        <f t="shared" si="561"/>
        <v>386.56038566216705</v>
      </c>
      <c r="X691" s="13">
        <f t="shared" si="562"/>
        <v>1.1818202234555157</v>
      </c>
      <c r="Y691" s="11">
        <f t="shared" si="563"/>
        <v>67.71331094720891</v>
      </c>
      <c r="Z691" s="13">
        <f t="shared" si="564"/>
        <v>3.5199922295316648E-2</v>
      </c>
      <c r="AA691" s="13">
        <f t="shared" si="565"/>
        <v>0.37900628248695017</v>
      </c>
      <c r="AB691" s="13">
        <f t="shared" si="566"/>
        <v>0.92472466981086532</v>
      </c>
      <c r="AC691" s="13">
        <f t="shared" si="567"/>
        <v>3.5192653759102459E-2</v>
      </c>
      <c r="AD691" s="13">
        <f t="shared" si="568"/>
        <v>0.8344400217798531</v>
      </c>
      <c r="AE691" s="13">
        <f t="shared" si="569"/>
        <v>0.40008010183894438</v>
      </c>
      <c r="AF691" s="13">
        <f t="shared" si="570"/>
        <v>0.91648017551529171</v>
      </c>
      <c r="AG691" s="11">
        <f t="shared" si="571"/>
        <v>23.583186125808464</v>
      </c>
      <c r="AH691" s="13">
        <f t="shared" si="572"/>
        <v>4.3714829932582955</v>
      </c>
      <c r="AI691" s="11">
        <f t="shared" si="573"/>
        <v>111.55907951575506</v>
      </c>
      <c r="AJ691" s="6">
        <f t="shared" si="574"/>
        <v>0.91726713898426382</v>
      </c>
      <c r="AK691" s="13">
        <f t="shared" si="575"/>
        <v>6.401827025129009</v>
      </c>
      <c r="AL691" s="6">
        <f t="shared" si="576"/>
        <v>0.90963147201707939</v>
      </c>
      <c r="AM691" s="6">
        <f t="shared" si="577"/>
        <v>5.4921955531119293</v>
      </c>
      <c r="AN691" s="11">
        <f t="shared" si="578"/>
        <v>175.40377376041943</v>
      </c>
      <c r="AO691" s="6">
        <f t="shared" si="579"/>
        <v>173.5950205316808</v>
      </c>
      <c r="AP691" s="6">
        <f t="shared" si="580"/>
        <v>105.87161190671938</v>
      </c>
      <c r="AQ691" s="8">
        <f t="shared" si="581"/>
        <v>73.979531469310857</v>
      </c>
      <c r="AR691" s="109">
        <f t="shared" si="582"/>
        <v>0.93003916225482419</v>
      </c>
      <c r="AS691" s="109">
        <f t="shared" si="583"/>
        <v>-0.55748774857134209</v>
      </c>
      <c r="AT691" s="109">
        <f t="shared" si="584"/>
        <v>120.9394818226918</v>
      </c>
      <c r="AU691" s="10">
        <f t="shared" si="585"/>
        <v>398386.96553964174</v>
      </c>
      <c r="AV691" s="8">
        <f t="shared" si="586"/>
        <v>29.994215639717758</v>
      </c>
      <c r="AW691" s="12"/>
      <c r="AX691" s="110">
        <f t="shared" si="587"/>
        <v>300.89999999999998</v>
      </c>
      <c r="AY691" s="111">
        <f t="shared" si="588"/>
        <v>0</v>
      </c>
      <c r="AZ691" s="12"/>
      <c r="BA691" s="14">
        <f t="shared" si="595"/>
        <v>5.6</v>
      </c>
      <c r="BB691" s="112">
        <f t="shared" si="589"/>
        <v>0</v>
      </c>
      <c r="BC691" s="112">
        <f t="shared" si="590"/>
        <v>0</v>
      </c>
      <c r="BD691" s="12"/>
      <c r="BE691" s="111">
        <f t="shared" si="591"/>
        <v>0</v>
      </c>
      <c r="BF691" s="12"/>
    </row>
    <row r="692" spans="1:58">
      <c r="A692">
        <f t="shared" si="544"/>
        <v>11</v>
      </c>
      <c r="B692" s="106">
        <v>0.47847222222222202</v>
      </c>
      <c r="C692" s="6">
        <f t="shared" si="545"/>
        <v>11.483333333333329</v>
      </c>
      <c r="D692" s="7">
        <f t="shared" si="592"/>
        <v>16</v>
      </c>
      <c r="E692" s="7">
        <f t="shared" si="593"/>
        <v>9</v>
      </c>
      <c r="F692" s="7">
        <f t="shared" si="594"/>
        <v>2022</v>
      </c>
      <c r="G692" s="12"/>
      <c r="H692" s="101">
        <f t="shared" si="546"/>
        <v>5.3672995151281988</v>
      </c>
      <c r="I692" s="102">
        <f t="shared" si="547"/>
        <v>5.520052098494368</v>
      </c>
      <c r="J692" s="101">
        <f t="shared" si="548"/>
        <v>63.792534146536049</v>
      </c>
      <c r="K692" s="101">
        <f t="shared" si="549"/>
        <v>301.12375232425268</v>
      </c>
      <c r="L692" s="11">
        <f t="shared" si="550"/>
        <v>2459838.9784722221</v>
      </c>
      <c r="M692" s="108">
        <f t="shared" si="551"/>
        <v>0.22707675488630003</v>
      </c>
      <c r="N692" s="11">
        <f t="shared" si="552"/>
        <v>177.38200887711719</v>
      </c>
      <c r="O692" s="5">
        <f t="shared" si="553"/>
        <v>0.17517924579448163</v>
      </c>
      <c r="P692" s="11">
        <f t="shared" si="554"/>
        <v>16765.97859978292</v>
      </c>
      <c r="Q692" s="6">
        <f t="shared" si="555"/>
        <v>2.3689914192393768</v>
      </c>
      <c r="R692" s="13">
        <f t="shared" si="556"/>
        <v>4.3995443652011401</v>
      </c>
      <c r="S692" s="13">
        <f t="shared" si="557"/>
        <v>4.3224924505710005</v>
      </c>
      <c r="T692" s="13">
        <f t="shared" si="558"/>
        <v>0.30049220066630511</v>
      </c>
      <c r="U692" s="13">
        <f t="shared" si="559"/>
        <v>0.38040988178893098</v>
      </c>
      <c r="V692" s="13">
        <f t="shared" si="560"/>
        <v>-8.3444927004756959</v>
      </c>
      <c r="W692" s="8">
        <f t="shared" si="561"/>
        <v>386.52069321849871</v>
      </c>
      <c r="X692" s="13">
        <f t="shared" si="562"/>
        <v>1.181967421322333</v>
      </c>
      <c r="Y692" s="11">
        <f t="shared" si="563"/>
        <v>67.721744763730868</v>
      </c>
      <c r="Z692" s="13">
        <f t="shared" si="564"/>
        <v>3.5212098692576577E-2</v>
      </c>
      <c r="AA692" s="13">
        <f t="shared" si="565"/>
        <v>0.37886999840058827</v>
      </c>
      <c r="AB692" s="13">
        <f t="shared" si="566"/>
        <v>0.92478005210799352</v>
      </c>
      <c r="AC692" s="13">
        <f t="shared" si="567"/>
        <v>3.5204822611043705E-2</v>
      </c>
      <c r="AD692" s="13">
        <f t="shared" si="568"/>
        <v>0.83448599526002298</v>
      </c>
      <c r="AE692" s="13">
        <f t="shared" si="569"/>
        <v>0.40011329398912399</v>
      </c>
      <c r="AF692" s="13">
        <f t="shared" si="570"/>
        <v>0.91646568510401571</v>
      </c>
      <c r="AG692" s="11">
        <f t="shared" si="571"/>
        <v>23.585261222688199</v>
      </c>
      <c r="AH692" s="13">
        <f t="shared" si="572"/>
        <v>4.3720794023730933</v>
      </c>
      <c r="AI692" s="11">
        <f t="shared" si="573"/>
        <v>111.80081784152078</v>
      </c>
      <c r="AJ692" s="6">
        <f t="shared" si="574"/>
        <v>0.91726116528002333</v>
      </c>
      <c r="AK692" s="13">
        <f t="shared" si="575"/>
        <v>6.2771450221648557</v>
      </c>
      <c r="AL692" s="6">
        <f t="shared" si="576"/>
        <v>0.90984550703665645</v>
      </c>
      <c r="AM692" s="6">
        <f t="shared" si="577"/>
        <v>5.3672995151281988</v>
      </c>
      <c r="AN692" s="11">
        <f t="shared" si="578"/>
        <v>175.40445823771552</v>
      </c>
      <c r="AO692" s="6">
        <f t="shared" si="579"/>
        <v>173.5956975955479</v>
      </c>
      <c r="AP692" s="6">
        <f t="shared" si="580"/>
        <v>105.86385336464902</v>
      </c>
      <c r="AQ692" s="8">
        <f t="shared" si="581"/>
        <v>73.987284282365408</v>
      </c>
      <c r="AR692" s="109">
        <f t="shared" si="582"/>
        <v>0.92848052587170338</v>
      </c>
      <c r="AS692" s="109">
        <f t="shared" si="583"/>
        <v>-0.56062036700807383</v>
      </c>
      <c r="AT692" s="109">
        <f t="shared" si="584"/>
        <v>121.12375232425269</v>
      </c>
      <c r="AU692" s="10">
        <f t="shared" si="585"/>
        <v>398389.61569111288</v>
      </c>
      <c r="AV692" s="8">
        <f t="shared" si="586"/>
        <v>29.994016123521561</v>
      </c>
      <c r="AW692" s="12"/>
      <c r="AX692" s="110">
        <f t="shared" si="587"/>
        <v>301.10000000000002</v>
      </c>
      <c r="AY692" s="111">
        <f t="shared" si="588"/>
        <v>0</v>
      </c>
      <c r="AZ692" s="12"/>
      <c r="BA692" s="14">
        <f t="shared" si="595"/>
        <v>5.5</v>
      </c>
      <c r="BB692" s="112">
        <f t="shared" si="589"/>
        <v>0</v>
      </c>
      <c r="BC692" s="112">
        <f t="shared" si="590"/>
        <v>0</v>
      </c>
      <c r="BD692" s="12"/>
      <c r="BE692" s="111">
        <f t="shared" si="591"/>
        <v>0</v>
      </c>
      <c r="BF692" s="12"/>
    </row>
    <row r="693" spans="1:58">
      <c r="A693">
        <f t="shared" si="544"/>
        <v>11</v>
      </c>
      <c r="B693" s="106">
        <v>0.47916666666666702</v>
      </c>
      <c r="C693" s="6">
        <f t="shared" si="545"/>
        <v>11.500000000000009</v>
      </c>
      <c r="D693" s="7">
        <f t="shared" si="592"/>
        <v>16</v>
      </c>
      <c r="E693" s="7">
        <f t="shared" si="593"/>
        <v>9</v>
      </c>
      <c r="F693" s="7">
        <f t="shared" si="594"/>
        <v>2022</v>
      </c>
      <c r="G693" s="12"/>
      <c r="H693" s="101">
        <f t="shared" si="546"/>
        <v>5.2426547024496326</v>
      </c>
      <c r="I693" s="102">
        <f t="shared" si="547"/>
        <v>5.3981924231603049</v>
      </c>
      <c r="J693" s="101">
        <f t="shared" si="548"/>
        <v>63.786031009507695</v>
      </c>
      <c r="K693" s="101">
        <f t="shared" si="549"/>
        <v>301.30814288041501</v>
      </c>
      <c r="L693" s="11">
        <f t="shared" si="550"/>
        <v>2459838.9791666665</v>
      </c>
      <c r="M693" s="108">
        <f t="shared" si="551"/>
        <v>0.22707677389915157</v>
      </c>
      <c r="N693" s="11">
        <f t="shared" si="552"/>
        <v>177.63269333960488</v>
      </c>
      <c r="O693" s="5">
        <f t="shared" si="553"/>
        <v>0.17520466322440598</v>
      </c>
      <c r="P693" s="11">
        <f t="shared" si="554"/>
        <v>16763.398959961301</v>
      </c>
      <c r="Q693" s="6">
        <f t="shared" si="555"/>
        <v>2.3691497714132375</v>
      </c>
      <c r="R693" s="13">
        <f t="shared" si="556"/>
        <v>4.3995563110128382</v>
      </c>
      <c r="S693" s="13">
        <f t="shared" si="557"/>
        <v>4.3226402066109904</v>
      </c>
      <c r="T693" s="13">
        <f t="shared" si="558"/>
        <v>0.30065254490635773</v>
      </c>
      <c r="U693" s="13">
        <f t="shared" si="559"/>
        <v>0.38055823819672335</v>
      </c>
      <c r="V693" s="13">
        <f t="shared" si="560"/>
        <v>-8.344627868315623</v>
      </c>
      <c r="W693" s="8">
        <f t="shared" si="561"/>
        <v>386.48099573743377</v>
      </c>
      <c r="X693" s="13">
        <f t="shared" si="562"/>
        <v>1.1821146172978014</v>
      </c>
      <c r="Y693" s="11">
        <f t="shared" si="563"/>
        <v>67.730178471886518</v>
      </c>
      <c r="Z693" s="13">
        <f t="shared" si="564"/>
        <v>3.5224274164369677E-2</v>
      </c>
      <c r="AA693" s="13">
        <f t="shared" si="565"/>
        <v>0.37873370792731237</v>
      </c>
      <c r="AB693" s="13">
        <f t="shared" si="566"/>
        <v>0.92483541349660514</v>
      </c>
      <c r="AC693" s="13">
        <f t="shared" si="567"/>
        <v>3.5216990532872569E-2</v>
      </c>
      <c r="AD693" s="13">
        <f t="shared" si="568"/>
        <v>0.83453194992651047</v>
      </c>
      <c r="AE693" s="13">
        <f t="shared" si="569"/>
        <v>0.40014647696997818</v>
      </c>
      <c r="AF693" s="13">
        <f t="shared" si="570"/>
        <v>0.91645119726503432</v>
      </c>
      <c r="AG693" s="11">
        <f t="shared" si="571"/>
        <v>23.587335779120831</v>
      </c>
      <c r="AH693" s="13">
        <f t="shared" si="572"/>
        <v>4.3726758221686799</v>
      </c>
      <c r="AI693" s="11">
        <f t="shared" si="573"/>
        <v>112.04255600707468</v>
      </c>
      <c r="AJ693" s="6">
        <f t="shared" si="574"/>
        <v>0.9172551928253545</v>
      </c>
      <c r="AK693" s="13">
        <f t="shared" si="575"/>
        <v>6.1527095119430637</v>
      </c>
      <c r="AL693" s="6">
        <f t="shared" si="576"/>
        <v>0.91005480949343087</v>
      </c>
      <c r="AM693" s="6">
        <f t="shared" si="577"/>
        <v>5.2426547024496326</v>
      </c>
      <c r="AN693" s="11">
        <f t="shared" si="578"/>
        <v>175.40514271500797</v>
      </c>
      <c r="AO693" s="6">
        <f t="shared" si="579"/>
        <v>173.59637465966424</v>
      </c>
      <c r="AP693" s="6">
        <f t="shared" si="580"/>
        <v>105.8560949360254</v>
      </c>
      <c r="AQ693" s="8">
        <f t="shared" si="581"/>
        <v>73.995036984787703</v>
      </c>
      <c r="AR693" s="109">
        <f t="shared" si="582"/>
        <v>0.92690536262910628</v>
      </c>
      <c r="AS693" s="109">
        <f t="shared" si="583"/>
        <v>-0.56374773957133573</v>
      </c>
      <c r="AT693" s="109">
        <f t="shared" si="584"/>
        <v>121.30814288041501</v>
      </c>
      <c r="AU693" s="10">
        <f t="shared" si="585"/>
        <v>398392.26535004569</v>
      </c>
      <c r="AV693" s="8">
        <f t="shared" si="586"/>
        <v>29.993816647059489</v>
      </c>
      <c r="AW693" s="12"/>
      <c r="AX693" s="110">
        <f t="shared" si="587"/>
        <v>301.3</v>
      </c>
      <c r="AY693" s="111">
        <f t="shared" si="588"/>
        <v>0</v>
      </c>
      <c r="AZ693" s="12"/>
      <c r="BA693" s="14">
        <f t="shared" si="595"/>
        <v>5.4</v>
      </c>
      <c r="BB693" s="112">
        <f t="shared" si="589"/>
        <v>0</v>
      </c>
      <c r="BC693" s="112">
        <f t="shared" si="590"/>
        <v>0</v>
      </c>
      <c r="BD693" s="12"/>
      <c r="BE693" s="111">
        <f t="shared" si="591"/>
        <v>0</v>
      </c>
      <c r="BF693" s="12"/>
    </row>
    <row r="694" spans="1:58">
      <c r="A694">
        <f t="shared" si="544"/>
        <v>11</v>
      </c>
      <c r="B694" s="106">
        <v>0.47986111111111102</v>
      </c>
      <c r="C694" s="6">
        <f t="shared" si="545"/>
        <v>11.516666666666664</v>
      </c>
      <c r="D694" s="7">
        <f t="shared" si="592"/>
        <v>16</v>
      </c>
      <c r="E694" s="7">
        <f t="shared" si="593"/>
        <v>9</v>
      </c>
      <c r="F694" s="7">
        <f t="shared" si="594"/>
        <v>2022</v>
      </c>
      <c r="G694" s="12"/>
      <c r="H694" s="101">
        <f t="shared" si="546"/>
        <v>5.1182625643847457</v>
      </c>
      <c r="I694" s="102">
        <f t="shared" si="547"/>
        <v>5.2766741499212282</v>
      </c>
      <c r="J694" s="101">
        <f t="shared" si="548"/>
        <v>63.779527712845564</v>
      </c>
      <c r="K694" s="101">
        <f t="shared" si="549"/>
        <v>301.49265491406186</v>
      </c>
      <c r="L694" s="11">
        <f t="shared" si="550"/>
        <v>2459838.9798611109</v>
      </c>
      <c r="M694" s="108">
        <f t="shared" si="551"/>
        <v>0.22707679291200314</v>
      </c>
      <c r="N694" s="11">
        <f t="shared" si="552"/>
        <v>177.88337780209258</v>
      </c>
      <c r="O694" s="5">
        <f t="shared" si="553"/>
        <v>0.17523008065433032</v>
      </c>
      <c r="P694" s="11">
        <f t="shared" si="554"/>
        <v>16760.818930208949</v>
      </c>
      <c r="Q694" s="6">
        <f t="shared" si="555"/>
        <v>2.3693081235870985</v>
      </c>
      <c r="R694" s="13">
        <f t="shared" si="556"/>
        <v>4.3995682568245362</v>
      </c>
      <c r="S694" s="13">
        <f t="shared" si="557"/>
        <v>4.3227879626509793</v>
      </c>
      <c r="T694" s="13">
        <f t="shared" si="558"/>
        <v>0.30081288914641041</v>
      </c>
      <c r="U694" s="13">
        <f t="shared" si="559"/>
        <v>0.38070659259822537</v>
      </c>
      <c r="V694" s="13">
        <f t="shared" si="560"/>
        <v>-8.3447630361555483</v>
      </c>
      <c r="W694" s="8">
        <f t="shared" si="561"/>
        <v>386.44129321999969</v>
      </c>
      <c r="X694" s="13">
        <f t="shared" si="562"/>
        <v>1.182261811382832</v>
      </c>
      <c r="Y694" s="11">
        <f t="shared" si="563"/>
        <v>67.73861207172807</v>
      </c>
      <c r="Z694" s="13">
        <f t="shared" si="564"/>
        <v>3.5236448710470276E-2</v>
      </c>
      <c r="AA694" s="13">
        <f t="shared" si="565"/>
        <v>0.37859741106961703</v>
      </c>
      <c r="AB694" s="13">
        <f t="shared" si="566"/>
        <v>0.92489075397665588</v>
      </c>
      <c r="AC694" s="13">
        <f t="shared" si="567"/>
        <v>3.5229157524362897E-2</v>
      </c>
      <c r="AD694" s="13">
        <f t="shared" si="568"/>
        <v>0.83457788577936498</v>
      </c>
      <c r="AE694" s="13">
        <f t="shared" si="569"/>
        <v>0.40017965078128187</v>
      </c>
      <c r="AF694" s="13">
        <f t="shared" si="570"/>
        <v>0.91643671199956367</v>
      </c>
      <c r="AG694" s="11">
        <f t="shared" si="571"/>
        <v>23.589409795069383</v>
      </c>
      <c r="AH694" s="13">
        <f t="shared" si="572"/>
        <v>4.3732722526456991</v>
      </c>
      <c r="AI694" s="11">
        <f t="shared" si="573"/>
        <v>112.2842940124071</v>
      </c>
      <c r="AJ694" s="6">
        <f t="shared" si="574"/>
        <v>0.91724922162037692</v>
      </c>
      <c r="AK694" s="13">
        <f t="shared" si="575"/>
        <v>6.0285219658884621</v>
      </c>
      <c r="AL694" s="6">
        <f t="shared" si="576"/>
        <v>0.91025940150371654</v>
      </c>
      <c r="AM694" s="6">
        <f t="shared" si="577"/>
        <v>5.1182625643847457</v>
      </c>
      <c r="AN694" s="11">
        <f t="shared" si="578"/>
        <v>175.40582719230588</v>
      </c>
      <c r="AO694" s="6">
        <f t="shared" si="579"/>
        <v>173.59705172403898</v>
      </c>
      <c r="AP694" s="6">
        <f t="shared" si="580"/>
        <v>105.84833662080837</v>
      </c>
      <c r="AQ694" s="8">
        <f t="shared" si="581"/>
        <v>74.002789576617843</v>
      </c>
      <c r="AR694" s="109">
        <f t="shared" si="582"/>
        <v>0.92531370059942009</v>
      </c>
      <c r="AS694" s="109">
        <f t="shared" si="583"/>
        <v>-0.56686981106831125</v>
      </c>
      <c r="AT694" s="109">
        <f t="shared" si="584"/>
        <v>121.49265491406183</v>
      </c>
      <c r="AU694" s="10">
        <f t="shared" si="585"/>
        <v>398394.91451635695</v>
      </c>
      <c r="AV694" s="8">
        <f t="shared" si="586"/>
        <v>29.993617210336282</v>
      </c>
      <c r="AW694" s="12"/>
      <c r="AX694" s="110">
        <f t="shared" si="587"/>
        <v>301.5</v>
      </c>
      <c r="AY694" s="111">
        <f t="shared" si="588"/>
        <v>0</v>
      </c>
      <c r="AZ694" s="12"/>
      <c r="BA694" s="14">
        <f t="shared" si="595"/>
        <v>5.3</v>
      </c>
      <c r="BB694" s="112">
        <f t="shared" si="589"/>
        <v>0</v>
      </c>
      <c r="BC694" s="112">
        <f t="shared" si="590"/>
        <v>0</v>
      </c>
      <c r="BD694" s="12"/>
      <c r="BE694" s="111">
        <f t="shared" si="591"/>
        <v>0</v>
      </c>
      <c r="BF694" s="12"/>
    </row>
    <row r="695" spans="1:58">
      <c r="A695">
        <f t="shared" si="544"/>
        <v>11</v>
      </c>
      <c r="B695" s="106">
        <v>0.48055555555555601</v>
      </c>
      <c r="C695" s="6">
        <f t="shared" si="545"/>
        <v>11.533333333333344</v>
      </c>
      <c r="D695" s="7">
        <f t="shared" si="592"/>
        <v>16</v>
      </c>
      <c r="E695" s="7">
        <f t="shared" si="593"/>
        <v>9</v>
      </c>
      <c r="F695" s="7">
        <f t="shared" si="594"/>
        <v>2022</v>
      </c>
      <c r="G695" s="12"/>
      <c r="H695" s="101">
        <f t="shared" si="546"/>
        <v>4.9941244690039692</v>
      </c>
      <c r="I695" s="102">
        <f t="shared" si="547"/>
        <v>5.1555026110820465</v>
      </c>
      <c r="J695" s="101">
        <f t="shared" si="548"/>
        <v>63.773024252268669</v>
      </c>
      <c r="K695" s="101">
        <f t="shared" si="549"/>
        <v>301.67728996185014</v>
      </c>
      <c r="L695" s="11">
        <f t="shared" si="550"/>
        <v>2459838.9805555558</v>
      </c>
      <c r="M695" s="108">
        <f t="shared" si="551"/>
        <v>0.22707681192486745</v>
      </c>
      <c r="N695" s="11">
        <f t="shared" si="552"/>
        <v>178.13406243221834</v>
      </c>
      <c r="O695" s="5">
        <f t="shared" si="553"/>
        <v>0.17525549810136454</v>
      </c>
      <c r="P695" s="11">
        <f t="shared" si="554"/>
        <v>16758.23850890555</v>
      </c>
      <c r="Q695" s="6">
        <f t="shared" si="555"/>
        <v>2.3694664758670352</v>
      </c>
      <c r="R695" s="13">
        <f t="shared" si="556"/>
        <v>4.3995802026442483</v>
      </c>
      <c r="S695" s="13">
        <f t="shared" si="557"/>
        <v>4.3229357187899016</v>
      </c>
      <c r="T695" s="13">
        <f t="shared" si="558"/>
        <v>0.30097323349396748</v>
      </c>
      <c r="U695" s="13">
        <f t="shared" si="559"/>
        <v>0.38085494509337903</v>
      </c>
      <c r="V695" s="13">
        <f t="shared" si="560"/>
        <v>-8.344898204085835</v>
      </c>
      <c r="W695" s="8">
        <f t="shared" si="561"/>
        <v>386.40158564057481</v>
      </c>
      <c r="X695" s="13">
        <f t="shared" si="562"/>
        <v>1.1824090036770745</v>
      </c>
      <c r="Y695" s="11">
        <f t="shared" si="563"/>
        <v>67.747045568965007</v>
      </c>
      <c r="Z695" s="13">
        <f t="shared" si="564"/>
        <v>3.5248622338842309E-2</v>
      </c>
      <c r="AA695" s="13">
        <f t="shared" si="565"/>
        <v>0.3784611077385594</v>
      </c>
      <c r="AB695" s="13">
        <f t="shared" si="566"/>
        <v>0.92494607358520231</v>
      </c>
      <c r="AC695" s="13">
        <f t="shared" si="567"/>
        <v>3.5241323593473081E-2</v>
      </c>
      <c r="AD695" s="13">
        <f t="shared" si="568"/>
        <v>0.83462380284942062</v>
      </c>
      <c r="AE695" s="13">
        <f t="shared" si="569"/>
        <v>0.40021281544507536</v>
      </c>
      <c r="AF695" s="13">
        <f t="shared" si="570"/>
        <v>0.91642222929909667</v>
      </c>
      <c r="AG695" s="11">
        <f t="shared" si="571"/>
        <v>23.591483271888915</v>
      </c>
      <c r="AH695" s="13">
        <f t="shared" si="572"/>
        <v>4.3738686942048766</v>
      </c>
      <c r="AI695" s="11">
        <f t="shared" si="573"/>
        <v>112.52603201914519</v>
      </c>
      <c r="AJ695" s="6">
        <f t="shared" si="574"/>
        <v>0.91724325166119813</v>
      </c>
      <c r="AK695" s="13">
        <f t="shared" si="575"/>
        <v>5.904583774500094</v>
      </c>
      <c r="AL695" s="6">
        <f t="shared" si="576"/>
        <v>0.91045930549612486</v>
      </c>
      <c r="AM695" s="6">
        <f t="shared" si="577"/>
        <v>4.9941244690039692</v>
      </c>
      <c r="AN695" s="11">
        <f t="shared" si="578"/>
        <v>175.40651167006035</v>
      </c>
      <c r="AO695" s="6">
        <f t="shared" si="579"/>
        <v>173.59772878911821</v>
      </c>
      <c r="AP695" s="6">
        <f t="shared" si="580"/>
        <v>105.8405784137362</v>
      </c>
      <c r="AQ695" s="8">
        <f t="shared" si="581"/>
        <v>74.010542063113675</v>
      </c>
      <c r="AR695" s="109">
        <f t="shared" si="582"/>
        <v>0.92370556706786577</v>
      </c>
      <c r="AS695" s="109">
        <f t="shared" si="583"/>
        <v>-0.56998652848287223</v>
      </c>
      <c r="AT695" s="109">
        <f t="shared" si="584"/>
        <v>121.67728996185012</v>
      </c>
      <c r="AU695" s="10">
        <f t="shared" si="585"/>
        <v>398397.56319174345</v>
      </c>
      <c r="AV695" s="8">
        <f t="shared" si="586"/>
        <v>29.993417813222678</v>
      </c>
      <c r="AW695" s="12"/>
      <c r="AX695" s="110">
        <f t="shared" si="587"/>
        <v>301.7</v>
      </c>
      <c r="AY695" s="111">
        <f t="shared" si="588"/>
        <v>0</v>
      </c>
      <c r="AZ695" s="12"/>
      <c r="BA695" s="14">
        <f t="shared" si="595"/>
        <v>5.2</v>
      </c>
      <c r="BB695" s="112">
        <f t="shared" si="589"/>
        <v>0</v>
      </c>
      <c r="BC695" s="112">
        <f t="shared" si="590"/>
        <v>0</v>
      </c>
      <c r="BD695" s="12"/>
      <c r="BE695" s="111">
        <f t="shared" si="591"/>
        <v>0</v>
      </c>
      <c r="BF695" s="12"/>
    </row>
    <row r="696" spans="1:58">
      <c r="A696">
        <f t="shared" si="544"/>
        <v>11</v>
      </c>
      <c r="B696" s="106">
        <v>0.48125000000000001</v>
      </c>
      <c r="C696" s="6">
        <f t="shared" si="545"/>
        <v>11.55</v>
      </c>
      <c r="D696" s="7">
        <f t="shared" si="592"/>
        <v>16</v>
      </c>
      <c r="E696" s="7">
        <f t="shared" si="593"/>
        <v>9</v>
      </c>
      <c r="F696" s="7">
        <f t="shared" si="594"/>
        <v>2022</v>
      </c>
      <c r="G696" s="12"/>
      <c r="H696" s="101">
        <f t="shared" si="546"/>
        <v>4.8702420349308611</v>
      </c>
      <c r="I696" s="102">
        <f t="shared" si="547"/>
        <v>5.0346836039903735</v>
      </c>
      <c r="J696" s="101">
        <f t="shared" si="548"/>
        <v>63.766520636646185</v>
      </c>
      <c r="K696" s="101">
        <f t="shared" si="549"/>
        <v>301.86204918032269</v>
      </c>
      <c r="L696" s="11">
        <f t="shared" si="550"/>
        <v>2459838.9812500002</v>
      </c>
      <c r="M696" s="108">
        <f t="shared" si="551"/>
        <v>0.22707683093771899</v>
      </c>
      <c r="N696" s="11">
        <f t="shared" si="552"/>
        <v>178.38474689470604</v>
      </c>
      <c r="O696" s="5">
        <f t="shared" si="553"/>
        <v>0.17528091553128888</v>
      </c>
      <c r="P696" s="11">
        <f t="shared" si="554"/>
        <v>16755.657699623134</v>
      </c>
      <c r="Q696" s="6">
        <f t="shared" si="555"/>
        <v>2.3696248280405388</v>
      </c>
      <c r="R696" s="13">
        <f t="shared" si="556"/>
        <v>4.3995921484559464</v>
      </c>
      <c r="S696" s="13">
        <f t="shared" si="557"/>
        <v>4.3230834748295335</v>
      </c>
      <c r="T696" s="13">
        <f t="shared" si="558"/>
        <v>0.301133577733663</v>
      </c>
      <c r="U696" s="13">
        <f t="shared" si="559"/>
        <v>0.38100329548338563</v>
      </c>
      <c r="V696" s="13">
        <f t="shared" si="560"/>
        <v>-8.3450333719254033</v>
      </c>
      <c r="W696" s="8">
        <f t="shared" si="561"/>
        <v>386.36187305326405</v>
      </c>
      <c r="X696" s="13">
        <f t="shared" si="562"/>
        <v>1.1825561939828368</v>
      </c>
      <c r="Y696" s="11">
        <f t="shared" si="563"/>
        <v>67.755478952270423</v>
      </c>
      <c r="Z696" s="13">
        <f t="shared" si="564"/>
        <v>3.5260795032934569E-2</v>
      </c>
      <c r="AA696" s="13">
        <f t="shared" si="565"/>
        <v>0.37832479812054298</v>
      </c>
      <c r="AB696" s="13">
        <f t="shared" si="566"/>
        <v>0.92500137224755563</v>
      </c>
      <c r="AC696" s="13">
        <f t="shared" si="567"/>
        <v>3.5253488723661568E-2</v>
      </c>
      <c r="AD696" s="13">
        <f t="shared" si="568"/>
        <v>0.83466970107472915</v>
      </c>
      <c r="AE696" s="13">
        <f t="shared" si="569"/>
        <v>0.4002459709164759</v>
      </c>
      <c r="AF696" s="13">
        <f t="shared" si="570"/>
        <v>0.91640774918435053</v>
      </c>
      <c r="AG696" s="11">
        <f t="shared" si="571"/>
        <v>23.593556206750428</v>
      </c>
      <c r="AH696" s="13">
        <f t="shared" si="572"/>
        <v>4.3744651460420219</v>
      </c>
      <c r="AI696" s="11">
        <f t="shared" si="573"/>
        <v>112.76776970407572</v>
      </c>
      <c r="AJ696" s="6">
        <f t="shared" si="574"/>
        <v>0.91723728295593421</v>
      </c>
      <c r="AK696" s="13">
        <f t="shared" si="575"/>
        <v>5.7808965786100108</v>
      </c>
      <c r="AL696" s="6">
        <f t="shared" si="576"/>
        <v>0.91065454367915</v>
      </c>
      <c r="AM696" s="6">
        <f t="shared" si="577"/>
        <v>4.8702420349308611</v>
      </c>
      <c r="AN696" s="11">
        <f t="shared" si="578"/>
        <v>175.40719614735463</v>
      </c>
      <c r="AO696" s="6">
        <f t="shared" si="579"/>
        <v>173.59840585399513</v>
      </c>
      <c r="AP696" s="6">
        <f t="shared" si="580"/>
        <v>105.83282032523427</v>
      </c>
      <c r="AQ696" s="8">
        <f t="shared" si="581"/>
        <v>74.018294433857491</v>
      </c>
      <c r="AR696" s="109">
        <f t="shared" si="582"/>
        <v>0.92208099284361456</v>
      </c>
      <c r="AS696" s="109">
        <f t="shared" si="583"/>
        <v>-0.57309783264473091</v>
      </c>
      <c r="AT696" s="109">
        <f t="shared" si="584"/>
        <v>121.86204918032267</v>
      </c>
      <c r="AU696" s="10">
        <f t="shared" si="585"/>
        <v>398400.21137257386</v>
      </c>
      <c r="AV696" s="8">
        <f t="shared" si="586"/>
        <v>29.993218455990501</v>
      </c>
      <c r="AW696" s="12"/>
      <c r="AX696" s="110">
        <f t="shared" si="587"/>
        <v>301.89999999999998</v>
      </c>
      <c r="AY696" s="111">
        <f t="shared" si="588"/>
        <v>0</v>
      </c>
      <c r="AZ696" s="12"/>
      <c r="BA696" s="14">
        <f t="shared" si="595"/>
        <v>5</v>
      </c>
      <c r="BB696" s="112">
        <f t="shared" si="589"/>
        <v>0</v>
      </c>
      <c r="BC696" s="112">
        <f t="shared" si="590"/>
        <v>0</v>
      </c>
      <c r="BD696" s="12"/>
      <c r="BE696" s="111">
        <f t="shared" si="591"/>
        <v>0</v>
      </c>
      <c r="BF696" s="12"/>
    </row>
    <row r="697" spans="1:58">
      <c r="A697">
        <f t="shared" si="544"/>
        <v>11</v>
      </c>
      <c r="B697" s="106">
        <v>0.48194444444444401</v>
      </c>
      <c r="C697" s="6">
        <f t="shared" si="545"/>
        <v>11.566666666666656</v>
      </c>
      <c r="D697" s="7">
        <f t="shared" si="592"/>
        <v>16</v>
      </c>
      <c r="E697" s="7">
        <f t="shared" si="593"/>
        <v>9</v>
      </c>
      <c r="F697" s="7">
        <f t="shared" si="594"/>
        <v>2022</v>
      </c>
      <c r="G697" s="12"/>
      <c r="H697" s="101">
        <f t="shared" si="546"/>
        <v>4.7466166334346118</v>
      </c>
      <c r="I697" s="102">
        <f t="shared" si="547"/>
        <v>4.9142229191277842</v>
      </c>
      <c r="J697" s="101">
        <f t="shared" si="548"/>
        <v>63.760016861707513</v>
      </c>
      <c r="K697" s="101">
        <f t="shared" si="549"/>
        <v>302.04693408654322</v>
      </c>
      <c r="L697" s="11">
        <f t="shared" si="550"/>
        <v>2459838.9819444446</v>
      </c>
      <c r="M697" s="108">
        <f t="shared" si="551"/>
        <v>0.22707684995057054</v>
      </c>
      <c r="N697" s="11">
        <f t="shared" si="552"/>
        <v>178.63543135719374</v>
      </c>
      <c r="O697" s="5">
        <f t="shared" si="553"/>
        <v>0.17530633296121323</v>
      </c>
      <c r="P697" s="11">
        <f t="shared" si="554"/>
        <v>16753.076500730218</v>
      </c>
      <c r="Q697" s="6">
        <f t="shared" si="555"/>
        <v>2.3697831802143994</v>
      </c>
      <c r="R697" s="13">
        <f t="shared" si="556"/>
        <v>4.3996040942676222</v>
      </c>
      <c r="S697" s="13">
        <f t="shared" si="557"/>
        <v>4.3232312308695224</v>
      </c>
      <c r="T697" s="13">
        <f t="shared" si="558"/>
        <v>0.30129392197371563</v>
      </c>
      <c r="U697" s="13">
        <f t="shared" si="559"/>
        <v>0.3811516438688497</v>
      </c>
      <c r="V697" s="13">
        <f t="shared" si="560"/>
        <v>-8.3451685397653286</v>
      </c>
      <c r="W697" s="8">
        <f t="shared" si="561"/>
        <v>386.32215543223606</v>
      </c>
      <c r="X697" s="13">
        <f t="shared" si="562"/>
        <v>1.1827033823997142</v>
      </c>
      <c r="Y697" s="11">
        <f t="shared" si="563"/>
        <v>67.763912227350716</v>
      </c>
      <c r="Z697" s="13">
        <f t="shared" si="564"/>
        <v>3.5272966800765748E-2</v>
      </c>
      <c r="AA697" s="13">
        <f t="shared" si="565"/>
        <v>0.37818848212667971</v>
      </c>
      <c r="AB697" s="13">
        <f t="shared" si="566"/>
        <v>0.92505665000076431</v>
      </c>
      <c r="AC697" s="13">
        <f t="shared" si="567"/>
        <v>3.5265652922941468E-2</v>
      </c>
      <c r="AD697" s="13">
        <f t="shared" si="568"/>
        <v>0.83471558048609606</v>
      </c>
      <c r="AE697" s="13">
        <f t="shared" si="569"/>
        <v>0.4002791172175707</v>
      </c>
      <c r="AF697" s="13">
        <f t="shared" si="570"/>
        <v>0.91639327164679807</v>
      </c>
      <c r="AG697" s="11">
        <f t="shared" si="571"/>
        <v>23.595628601011899</v>
      </c>
      <c r="AH697" s="13">
        <f t="shared" si="572"/>
        <v>4.375061608557588</v>
      </c>
      <c r="AI697" s="11">
        <f t="shared" si="573"/>
        <v>113.00950722882992</v>
      </c>
      <c r="AJ697" s="6">
        <f t="shared" si="574"/>
        <v>0.91723131550066461</v>
      </c>
      <c r="AK697" s="13">
        <f t="shared" si="575"/>
        <v>5.6574617722764033</v>
      </c>
      <c r="AL697" s="6">
        <f t="shared" si="576"/>
        <v>0.91084513884179152</v>
      </c>
      <c r="AM697" s="6">
        <f t="shared" si="577"/>
        <v>4.7466166334346118</v>
      </c>
      <c r="AN697" s="11">
        <f t="shared" si="578"/>
        <v>175.4078806246489</v>
      </c>
      <c r="AO697" s="6">
        <f t="shared" si="579"/>
        <v>173.59908291912498</v>
      </c>
      <c r="AP697" s="6">
        <f t="shared" si="580"/>
        <v>105.82506235005306</v>
      </c>
      <c r="AQ697" s="8">
        <f t="shared" si="581"/>
        <v>74.026046694094902</v>
      </c>
      <c r="AR697" s="109">
        <f t="shared" si="582"/>
        <v>0.92044000580853325</v>
      </c>
      <c r="AS697" s="109">
        <f t="shared" si="583"/>
        <v>-0.57620367073325818</v>
      </c>
      <c r="AT697" s="109">
        <f t="shared" si="584"/>
        <v>122.04693408654323</v>
      </c>
      <c r="AU697" s="10">
        <f t="shared" si="585"/>
        <v>398402.8590605575</v>
      </c>
      <c r="AV697" s="8">
        <f t="shared" si="586"/>
        <v>29.993019138509545</v>
      </c>
      <c r="AW697" s="12"/>
      <c r="AX697" s="110">
        <f t="shared" si="587"/>
        <v>302</v>
      </c>
      <c r="AY697" s="111">
        <f t="shared" si="588"/>
        <v>0</v>
      </c>
      <c r="AZ697" s="12"/>
      <c r="BA697" s="14">
        <f t="shared" si="595"/>
        <v>4.9000000000000004</v>
      </c>
      <c r="BB697" s="112">
        <f t="shared" si="589"/>
        <v>0</v>
      </c>
      <c r="BC697" s="112">
        <f t="shared" si="590"/>
        <v>0</v>
      </c>
      <c r="BD697" s="12"/>
      <c r="BE697" s="111">
        <f t="shared" si="591"/>
        <v>0</v>
      </c>
      <c r="BF697" s="12"/>
    </row>
    <row r="698" spans="1:58">
      <c r="A698">
        <f t="shared" si="544"/>
        <v>11</v>
      </c>
      <c r="B698" s="106">
        <v>0.48263888888888901</v>
      </c>
      <c r="C698" s="6">
        <f t="shared" si="545"/>
        <v>11.583333333333336</v>
      </c>
      <c r="D698" s="7">
        <f t="shared" si="592"/>
        <v>16</v>
      </c>
      <c r="E698" s="7">
        <f t="shared" si="593"/>
        <v>9</v>
      </c>
      <c r="F698" s="7">
        <f t="shared" si="594"/>
        <v>2022</v>
      </c>
      <c r="G698" s="12"/>
      <c r="H698" s="101">
        <f t="shared" si="546"/>
        <v>4.6232497205464425</v>
      </c>
      <c r="I698" s="102">
        <f t="shared" si="547"/>
        <v>4.7941266794129218</v>
      </c>
      <c r="J698" s="101">
        <f t="shared" si="548"/>
        <v>63.753512927558276</v>
      </c>
      <c r="K698" s="101">
        <f t="shared" si="549"/>
        <v>302.23194606437721</v>
      </c>
      <c r="L698" s="11">
        <f t="shared" si="550"/>
        <v>2459838.982638889</v>
      </c>
      <c r="M698" s="108">
        <f t="shared" si="551"/>
        <v>0.22707686896342211</v>
      </c>
      <c r="N698" s="11">
        <f t="shared" si="552"/>
        <v>178.88611581968144</v>
      </c>
      <c r="O698" s="5">
        <f t="shared" si="553"/>
        <v>0.17533175039113758</v>
      </c>
      <c r="P698" s="11">
        <f t="shared" si="554"/>
        <v>16750.494912341168</v>
      </c>
      <c r="Q698" s="6">
        <f t="shared" si="555"/>
        <v>2.36994153238826</v>
      </c>
      <c r="R698" s="13">
        <f t="shared" si="556"/>
        <v>4.3996160400793425</v>
      </c>
      <c r="S698" s="13">
        <f t="shared" si="557"/>
        <v>4.3233789869095123</v>
      </c>
      <c r="T698" s="13">
        <f t="shared" si="558"/>
        <v>0.30145426621376825</v>
      </c>
      <c r="U698" s="13">
        <f t="shared" si="559"/>
        <v>0.38129999024991318</v>
      </c>
      <c r="V698" s="13">
        <f t="shared" si="560"/>
        <v>-8.3453037076052556</v>
      </c>
      <c r="W698" s="8">
        <f t="shared" si="561"/>
        <v>386.28243277851664</v>
      </c>
      <c r="X698" s="13">
        <f t="shared" si="562"/>
        <v>1.1828505689282611</v>
      </c>
      <c r="Y698" s="11">
        <f t="shared" si="563"/>
        <v>67.772345394237632</v>
      </c>
      <c r="Z698" s="13">
        <f t="shared" si="564"/>
        <v>3.5285137642110338E-2</v>
      </c>
      <c r="AA698" s="13">
        <f t="shared" si="565"/>
        <v>0.37805215975979312</v>
      </c>
      <c r="AB698" s="13">
        <f t="shared" si="566"/>
        <v>0.92511190684464961</v>
      </c>
      <c r="AC698" s="13">
        <f t="shared" si="567"/>
        <v>3.5277816191086796E-2</v>
      </c>
      <c r="AD698" s="13">
        <f t="shared" si="568"/>
        <v>0.83476144108344674</v>
      </c>
      <c r="AE698" s="13">
        <f t="shared" si="569"/>
        <v>0.40031225434808138</v>
      </c>
      <c r="AF698" s="13">
        <f t="shared" si="570"/>
        <v>0.91637879668767819</v>
      </c>
      <c r="AG698" s="11">
        <f t="shared" si="571"/>
        <v>23.597700454633014</v>
      </c>
      <c r="AH698" s="13">
        <f t="shared" si="572"/>
        <v>4.3756580817507444</v>
      </c>
      <c r="AI698" s="11">
        <f t="shared" si="573"/>
        <v>113.25124459342027</v>
      </c>
      <c r="AJ698" s="6">
        <f t="shared" si="574"/>
        <v>0.91722534929550892</v>
      </c>
      <c r="AK698" s="13">
        <f t="shared" si="575"/>
        <v>5.5342808343613914</v>
      </c>
      <c r="AL698" s="6">
        <f t="shared" si="576"/>
        <v>0.91103111381494872</v>
      </c>
      <c r="AM698" s="6">
        <f t="shared" si="577"/>
        <v>4.6232497205464425</v>
      </c>
      <c r="AN698" s="11">
        <f t="shared" si="578"/>
        <v>175.40856510194317</v>
      </c>
      <c r="AO698" s="6">
        <f t="shared" si="579"/>
        <v>173.59975998450773</v>
      </c>
      <c r="AP698" s="6">
        <f t="shared" si="580"/>
        <v>105.81730448816364</v>
      </c>
      <c r="AQ698" s="8">
        <f t="shared" si="581"/>
        <v>74.033798843854825</v>
      </c>
      <c r="AR698" s="109">
        <f t="shared" si="582"/>
        <v>0.91878263520619896</v>
      </c>
      <c r="AS698" s="109">
        <f t="shared" si="583"/>
        <v>-0.57930398793950921</v>
      </c>
      <c r="AT698" s="109">
        <f t="shared" si="584"/>
        <v>122.23194606437721</v>
      </c>
      <c r="AU698" s="10">
        <f t="shared" si="585"/>
        <v>398405.50625561125</v>
      </c>
      <c r="AV698" s="8">
        <f t="shared" si="586"/>
        <v>29.992819860784543</v>
      </c>
      <c r="AW698" s="12"/>
      <c r="AX698" s="110">
        <f t="shared" si="587"/>
        <v>302.2</v>
      </c>
      <c r="AY698" s="111">
        <f t="shared" si="588"/>
        <v>0</v>
      </c>
      <c r="AZ698" s="12"/>
      <c r="BA698" s="14">
        <f t="shared" si="595"/>
        <v>4.8</v>
      </c>
      <c r="BB698" s="112">
        <f t="shared" si="589"/>
        <v>0</v>
      </c>
      <c r="BC698" s="112">
        <f t="shared" si="590"/>
        <v>0</v>
      </c>
      <c r="BD698" s="12"/>
      <c r="BE698" s="111">
        <f t="shared" si="591"/>
        <v>0</v>
      </c>
      <c r="BF698" s="12"/>
    </row>
    <row r="699" spans="1:58">
      <c r="A699">
        <f t="shared" si="544"/>
        <v>11</v>
      </c>
      <c r="B699" s="106">
        <v>0.483333333333333</v>
      </c>
      <c r="C699" s="6">
        <f t="shared" si="545"/>
        <v>11.599999999999993</v>
      </c>
      <c r="D699" s="7">
        <f t="shared" si="592"/>
        <v>16</v>
      </c>
      <c r="E699" s="7">
        <f t="shared" si="593"/>
        <v>9</v>
      </c>
      <c r="F699" s="7">
        <f t="shared" si="594"/>
        <v>2022</v>
      </c>
      <c r="G699" s="12"/>
      <c r="H699" s="101">
        <f t="shared" si="546"/>
        <v>4.5001427540086905</v>
      </c>
      <c r="I699" s="102">
        <f t="shared" si="547"/>
        <v>4.6744012751616228</v>
      </c>
      <c r="J699" s="101">
        <f t="shared" si="548"/>
        <v>63.747008834290099</v>
      </c>
      <c r="K699" s="101">
        <f t="shared" si="549"/>
        <v>302.41708648786175</v>
      </c>
      <c r="L699" s="11">
        <f t="shared" si="550"/>
        <v>2459838.9833333334</v>
      </c>
      <c r="M699" s="108">
        <f t="shared" si="551"/>
        <v>0.22707688797627365</v>
      </c>
      <c r="N699" s="11">
        <f t="shared" si="552"/>
        <v>179.13680028216913</v>
      </c>
      <c r="O699" s="5">
        <f t="shared" si="553"/>
        <v>0.17535716782111876</v>
      </c>
      <c r="P699" s="11">
        <f t="shared" si="554"/>
        <v>16747.912934570042</v>
      </c>
      <c r="Q699" s="6">
        <f t="shared" si="555"/>
        <v>2.370099884561764</v>
      </c>
      <c r="R699" s="13">
        <f t="shared" si="556"/>
        <v>4.3996279858910183</v>
      </c>
      <c r="S699" s="13">
        <f t="shared" si="557"/>
        <v>4.3235267429491442</v>
      </c>
      <c r="T699" s="13">
        <f t="shared" si="558"/>
        <v>0.30161461045382087</v>
      </c>
      <c r="U699" s="13">
        <f t="shared" si="559"/>
        <v>0.38144833462707484</v>
      </c>
      <c r="V699" s="13">
        <f t="shared" si="560"/>
        <v>-8.3454388754444668</v>
      </c>
      <c r="W699" s="8">
        <f t="shared" si="561"/>
        <v>386.24270509324776</v>
      </c>
      <c r="X699" s="13">
        <f t="shared" si="562"/>
        <v>1.1829977535693874</v>
      </c>
      <c r="Y699" s="11">
        <f t="shared" si="563"/>
        <v>67.780778452983313</v>
      </c>
      <c r="Z699" s="13">
        <f t="shared" si="564"/>
        <v>3.5297307556773155E-2</v>
      </c>
      <c r="AA699" s="13">
        <f t="shared" si="565"/>
        <v>0.3779158310223773</v>
      </c>
      <c r="AB699" s="13">
        <f t="shared" si="566"/>
        <v>0.92516714277916623</v>
      </c>
      <c r="AC699" s="13">
        <f t="shared" si="567"/>
        <v>3.5289978527901888E-2</v>
      </c>
      <c r="AD699" s="13">
        <f t="shared" si="568"/>
        <v>0.83480728286681782</v>
      </c>
      <c r="AE699" s="13">
        <f t="shared" si="569"/>
        <v>0.40034538230781036</v>
      </c>
      <c r="AF699" s="13">
        <f t="shared" si="570"/>
        <v>0.91636432430819414</v>
      </c>
      <c r="AG699" s="11">
        <f t="shared" si="571"/>
        <v>23.59977176757851</v>
      </c>
      <c r="AH699" s="13">
        <f t="shared" si="572"/>
        <v>4.376254565622097</v>
      </c>
      <c r="AI699" s="11">
        <f t="shared" si="573"/>
        <v>113.49298179783767</v>
      </c>
      <c r="AJ699" s="6">
        <f t="shared" si="574"/>
        <v>0.91721938434058581</v>
      </c>
      <c r="AK699" s="13">
        <f t="shared" si="575"/>
        <v>5.4113552456141596</v>
      </c>
      <c r="AL699" s="6">
        <f t="shared" si="576"/>
        <v>0.91121249160546958</v>
      </c>
      <c r="AM699" s="6">
        <f t="shared" si="577"/>
        <v>4.5001427540086905</v>
      </c>
      <c r="AN699" s="11">
        <f t="shared" si="578"/>
        <v>175.40924957924108</v>
      </c>
      <c r="AO699" s="6">
        <f t="shared" si="579"/>
        <v>173.60043705014706</v>
      </c>
      <c r="AP699" s="6">
        <f t="shared" si="580"/>
        <v>105.80954673952046</v>
      </c>
      <c r="AQ699" s="8">
        <f t="shared" si="581"/>
        <v>74.041550883182765</v>
      </c>
      <c r="AR699" s="109">
        <f t="shared" si="582"/>
        <v>0.91710891057188049</v>
      </c>
      <c r="AS699" s="109">
        <f t="shared" si="583"/>
        <v>-0.58239872955268002</v>
      </c>
      <c r="AT699" s="109">
        <f t="shared" si="584"/>
        <v>122.41708648786177</v>
      </c>
      <c r="AU699" s="10">
        <f t="shared" si="585"/>
        <v>398408.15295765206</v>
      </c>
      <c r="AV699" s="8">
        <f t="shared" si="586"/>
        <v>29.992620622820201</v>
      </c>
      <c r="AW699" s="12"/>
      <c r="AX699" s="110">
        <f t="shared" si="587"/>
        <v>302.39999999999998</v>
      </c>
      <c r="AY699" s="111">
        <f t="shared" si="588"/>
        <v>0</v>
      </c>
      <c r="AZ699" s="12"/>
      <c r="BA699" s="14">
        <f t="shared" si="595"/>
        <v>4.7</v>
      </c>
      <c r="BB699" s="112">
        <f t="shared" si="589"/>
        <v>0</v>
      </c>
      <c r="BC699" s="112">
        <f t="shared" si="590"/>
        <v>0</v>
      </c>
      <c r="BD699" s="12"/>
      <c r="BE699" s="111">
        <f t="shared" si="591"/>
        <v>0</v>
      </c>
      <c r="BF699" s="12"/>
    </row>
    <row r="700" spans="1:58">
      <c r="A700">
        <f t="shared" si="544"/>
        <v>11</v>
      </c>
      <c r="B700" s="106">
        <v>0.484027777777778</v>
      </c>
      <c r="C700" s="6">
        <f t="shared" si="545"/>
        <v>11.616666666666672</v>
      </c>
      <c r="D700" s="7">
        <f t="shared" si="592"/>
        <v>16</v>
      </c>
      <c r="E700" s="7">
        <f t="shared" si="593"/>
        <v>9</v>
      </c>
      <c r="F700" s="7">
        <f t="shared" si="594"/>
        <v>2022</v>
      </c>
      <c r="G700" s="12"/>
      <c r="H700" s="101">
        <f t="shared" si="546"/>
        <v>4.3772971934567844</v>
      </c>
      <c r="I700" s="102">
        <f t="shared" si="547"/>
        <v>4.5550533813854033</v>
      </c>
      <c r="J700" s="101">
        <f t="shared" si="548"/>
        <v>63.740504582040558</v>
      </c>
      <c r="K700" s="101">
        <f t="shared" si="549"/>
        <v>302.60235672088686</v>
      </c>
      <c r="L700" s="11">
        <f t="shared" si="550"/>
        <v>2459838.9840277778</v>
      </c>
      <c r="M700" s="108">
        <f t="shared" si="551"/>
        <v>0.22707690698912522</v>
      </c>
      <c r="N700" s="11">
        <f t="shared" si="552"/>
        <v>179.38748474419117</v>
      </c>
      <c r="O700" s="5">
        <f t="shared" si="553"/>
        <v>0.17538258525104311</v>
      </c>
      <c r="P700" s="11">
        <f t="shared" si="554"/>
        <v>16745.330567514622</v>
      </c>
      <c r="Q700" s="6">
        <f t="shared" si="555"/>
        <v>2.3702582367356246</v>
      </c>
      <c r="R700" s="13">
        <f t="shared" si="556"/>
        <v>4.3996399317027173</v>
      </c>
      <c r="S700" s="13">
        <f t="shared" si="557"/>
        <v>4.3236744989891331</v>
      </c>
      <c r="T700" s="13">
        <f t="shared" si="558"/>
        <v>0.3017749546938735</v>
      </c>
      <c r="U700" s="13">
        <f t="shared" si="559"/>
        <v>0.38159667700075439</v>
      </c>
      <c r="V700" s="13">
        <f t="shared" si="560"/>
        <v>-8.3455740432843921</v>
      </c>
      <c r="W700" s="8">
        <f t="shared" si="561"/>
        <v>386.20297237690505</v>
      </c>
      <c r="X700" s="13">
        <f t="shared" si="562"/>
        <v>1.1831449363228532</v>
      </c>
      <c r="Y700" s="11">
        <f t="shared" si="563"/>
        <v>67.789211403574015</v>
      </c>
      <c r="Z700" s="13">
        <f t="shared" si="564"/>
        <v>3.5309476544549252E-2</v>
      </c>
      <c r="AA700" s="13">
        <f t="shared" si="565"/>
        <v>0.37777949591799004</v>
      </c>
      <c r="AB700" s="13">
        <f t="shared" si="566"/>
        <v>0.92522235780383477</v>
      </c>
      <c r="AC700" s="13">
        <f t="shared" si="567"/>
        <v>3.530213993318132E-2</v>
      </c>
      <c r="AD700" s="13">
        <f t="shared" si="568"/>
        <v>0.83485310583585093</v>
      </c>
      <c r="AE700" s="13">
        <f t="shared" si="569"/>
        <v>0.40037850109637846</v>
      </c>
      <c r="AF700" s="13">
        <f t="shared" si="570"/>
        <v>0.91634985450962847</v>
      </c>
      <c r="AG700" s="11">
        <f t="shared" si="571"/>
        <v>23.601842539801765</v>
      </c>
      <c r="AH700" s="13">
        <f t="shared" si="572"/>
        <v>4.3768510601675334</v>
      </c>
      <c r="AI700" s="11">
        <f t="shared" si="573"/>
        <v>113.73471884167817</v>
      </c>
      <c r="AJ700" s="6">
        <f t="shared" si="574"/>
        <v>0.91721342063597389</v>
      </c>
      <c r="AK700" s="13">
        <f t="shared" si="575"/>
        <v>5.2886864888515532</v>
      </c>
      <c r="AL700" s="6">
        <f t="shared" si="576"/>
        <v>0.91138929539476921</v>
      </c>
      <c r="AM700" s="6">
        <f t="shared" si="577"/>
        <v>4.3772971934567844</v>
      </c>
      <c r="AN700" s="11">
        <f t="shared" si="578"/>
        <v>175.40993405653535</v>
      </c>
      <c r="AO700" s="6">
        <f t="shared" si="579"/>
        <v>173.60111411603563</v>
      </c>
      <c r="AP700" s="6">
        <f t="shared" si="580"/>
        <v>105.80178910413274</v>
      </c>
      <c r="AQ700" s="8">
        <f t="shared" si="581"/>
        <v>74.049302812069485</v>
      </c>
      <c r="AR700" s="109">
        <f t="shared" si="582"/>
        <v>0.9154188617346406</v>
      </c>
      <c r="AS700" s="109">
        <f t="shared" si="583"/>
        <v>-0.58548784095614859</v>
      </c>
      <c r="AT700" s="109">
        <f t="shared" si="584"/>
        <v>122.60235672088687</v>
      </c>
      <c r="AU700" s="10">
        <f t="shared" si="585"/>
        <v>398410.799166615</v>
      </c>
      <c r="AV700" s="8">
        <f t="shared" si="586"/>
        <v>29.992421424619881</v>
      </c>
      <c r="AW700" s="12"/>
      <c r="AX700" s="110">
        <f t="shared" si="587"/>
        <v>302.60000000000002</v>
      </c>
      <c r="AY700" s="111">
        <f t="shared" si="588"/>
        <v>0</v>
      </c>
      <c r="AZ700" s="12"/>
      <c r="BA700" s="14">
        <f t="shared" si="595"/>
        <v>4.5999999999999996</v>
      </c>
      <c r="BB700" s="112">
        <f t="shared" si="589"/>
        <v>0</v>
      </c>
      <c r="BC700" s="112">
        <f t="shared" si="590"/>
        <v>0</v>
      </c>
      <c r="BD700" s="12"/>
      <c r="BE700" s="111">
        <f t="shared" si="591"/>
        <v>0</v>
      </c>
      <c r="BF700" s="12"/>
    </row>
    <row r="701" spans="1:58">
      <c r="A701">
        <f t="shared" si="544"/>
        <v>11</v>
      </c>
      <c r="B701" s="106">
        <v>0.484722222222222</v>
      </c>
      <c r="C701" s="6">
        <f t="shared" si="545"/>
        <v>11.633333333333328</v>
      </c>
      <c r="D701" s="7">
        <f t="shared" si="592"/>
        <v>16</v>
      </c>
      <c r="E701" s="7">
        <f t="shared" si="593"/>
        <v>9</v>
      </c>
      <c r="F701" s="7">
        <f t="shared" si="594"/>
        <v>2022</v>
      </c>
      <c r="G701" s="12"/>
      <c r="H701" s="101">
        <f t="shared" si="546"/>
        <v>4.2547144995549893</v>
      </c>
      <c r="I701" s="102">
        <f t="shared" si="547"/>
        <v>4.4360899751915754</v>
      </c>
      <c r="J701" s="101">
        <f t="shared" si="548"/>
        <v>63.734000170899527</v>
      </c>
      <c r="K701" s="101">
        <f t="shared" si="549"/>
        <v>302.78775811849113</v>
      </c>
      <c r="L701" s="11">
        <f t="shared" si="550"/>
        <v>2459838.9847222222</v>
      </c>
      <c r="M701" s="108">
        <f t="shared" si="551"/>
        <v>0.22707692600197676</v>
      </c>
      <c r="N701" s="11">
        <f t="shared" si="552"/>
        <v>179.63816920667887</v>
      </c>
      <c r="O701" s="5">
        <f t="shared" si="553"/>
        <v>0.17540800268096746</v>
      </c>
      <c r="P701" s="11">
        <f t="shared" si="554"/>
        <v>16742.747811296576</v>
      </c>
      <c r="Q701" s="6">
        <f t="shared" si="555"/>
        <v>2.3704165889091282</v>
      </c>
      <c r="R701" s="13">
        <f t="shared" si="556"/>
        <v>4.3996518775144153</v>
      </c>
      <c r="S701" s="13">
        <f t="shared" si="557"/>
        <v>4.323822255029123</v>
      </c>
      <c r="T701" s="13">
        <f t="shared" si="558"/>
        <v>0.30193529893356896</v>
      </c>
      <c r="U701" s="13">
        <f t="shared" si="559"/>
        <v>0.38174501737112915</v>
      </c>
      <c r="V701" s="13">
        <f t="shared" si="560"/>
        <v>-8.3457092111246762</v>
      </c>
      <c r="W701" s="8">
        <f t="shared" si="561"/>
        <v>386.16323463050304</v>
      </c>
      <c r="X701" s="13">
        <f t="shared" si="562"/>
        <v>1.1832921171896054</v>
      </c>
      <c r="Y701" s="11">
        <f t="shared" si="563"/>
        <v>67.797644246063996</v>
      </c>
      <c r="Z701" s="13">
        <f t="shared" si="564"/>
        <v>3.5321644605216092E-2</v>
      </c>
      <c r="AA701" s="13">
        <f t="shared" si="565"/>
        <v>0.37764315444909136</v>
      </c>
      <c r="AB701" s="13">
        <f t="shared" si="566"/>
        <v>0.92527755191862571</v>
      </c>
      <c r="AC701" s="13">
        <f t="shared" si="567"/>
        <v>3.5314300406702075E-2</v>
      </c>
      <c r="AD701" s="13">
        <f t="shared" si="568"/>
        <v>0.83489890999060767</v>
      </c>
      <c r="AE701" s="13">
        <f t="shared" si="569"/>
        <v>0.40041161071356945</v>
      </c>
      <c r="AF701" s="13">
        <f t="shared" si="570"/>
        <v>0.91633538729319242</v>
      </c>
      <c r="AG701" s="11">
        <f t="shared" si="571"/>
        <v>23.603912771266351</v>
      </c>
      <c r="AH701" s="13">
        <f t="shared" si="572"/>
        <v>4.3774475653878318</v>
      </c>
      <c r="AI701" s="11">
        <f t="shared" si="573"/>
        <v>113.97645572586138</v>
      </c>
      <c r="AJ701" s="6">
        <f t="shared" si="574"/>
        <v>0.91720745818180149</v>
      </c>
      <c r="AK701" s="13">
        <f t="shared" si="575"/>
        <v>5.1662760480940939</v>
      </c>
      <c r="AL701" s="6">
        <f t="shared" si="576"/>
        <v>0.91156154853910487</v>
      </c>
      <c r="AM701" s="6">
        <f t="shared" si="577"/>
        <v>4.2547144995549893</v>
      </c>
      <c r="AN701" s="11">
        <f t="shared" si="578"/>
        <v>175.41061853382962</v>
      </c>
      <c r="AO701" s="6">
        <f t="shared" si="579"/>
        <v>173.60179118217715</v>
      </c>
      <c r="AP701" s="6">
        <f t="shared" si="580"/>
        <v>105.79403158195282</v>
      </c>
      <c r="AQ701" s="8">
        <f t="shared" si="581"/>
        <v>74.057054630562575</v>
      </c>
      <c r="AR701" s="109">
        <f t="shared" si="582"/>
        <v>0.91371251880474957</v>
      </c>
      <c r="AS701" s="109">
        <f t="shared" si="583"/>
        <v>-0.58857126765047996</v>
      </c>
      <c r="AT701" s="109">
        <f t="shared" si="584"/>
        <v>122.78775811849111</v>
      </c>
      <c r="AU701" s="10">
        <f t="shared" si="585"/>
        <v>398413.44488241244</v>
      </c>
      <c r="AV701" s="8">
        <f t="shared" si="586"/>
        <v>29.992222266188648</v>
      </c>
      <c r="AW701" s="12"/>
      <c r="AX701" s="110">
        <f t="shared" si="587"/>
        <v>302.8</v>
      </c>
      <c r="AY701" s="111">
        <f t="shared" si="588"/>
        <v>0</v>
      </c>
      <c r="AZ701" s="12"/>
      <c r="BA701" s="14">
        <f t="shared" si="595"/>
        <v>4.4000000000000004</v>
      </c>
      <c r="BB701" s="112">
        <f t="shared" si="589"/>
        <v>0</v>
      </c>
      <c r="BC701" s="112">
        <f t="shared" si="590"/>
        <v>0</v>
      </c>
      <c r="BD701" s="12"/>
      <c r="BE701" s="111">
        <f t="shared" si="591"/>
        <v>0</v>
      </c>
      <c r="BF701" s="12"/>
    </row>
    <row r="702" spans="1:58">
      <c r="A702">
        <f t="shared" si="544"/>
        <v>11</v>
      </c>
      <c r="B702" s="106">
        <v>0.485416666666667</v>
      </c>
      <c r="C702" s="6">
        <f t="shared" si="545"/>
        <v>11.650000000000007</v>
      </c>
      <c r="D702" s="7">
        <f t="shared" si="592"/>
        <v>16</v>
      </c>
      <c r="E702" s="7">
        <f t="shared" si="593"/>
        <v>9</v>
      </c>
      <c r="F702" s="7">
        <f t="shared" si="594"/>
        <v>2022</v>
      </c>
      <c r="G702" s="12"/>
      <c r="H702" s="101">
        <f t="shared" si="546"/>
        <v>4.1323961353910494</v>
      </c>
      <c r="I702" s="102">
        <f t="shared" si="547"/>
        <v>4.3175183565487938</v>
      </c>
      <c r="J702" s="101">
        <f t="shared" si="548"/>
        <v>63.727495600961767</v>
      </c>
      <c r="K702" s="101">
        <f t="shared" si="549"/>
        <v>302.97329202476715</v>
      </c>
      <c r="L702" s="11">
        <f t="shared" si="550"/>
        <v>2459838.9854166666</v>
      </c>
      <c r="M702" s="108">
        <f t="shared" si="551"/>
        <v>0.22707694501482834</v>
      </c>
      <c r="N702" s="11">
        <f t="shared" si="552"/>
        <v>179.88885366916656</v>
      </c>
      <c r="O702" s="5">
        <f t="shared" si="553"/>
        <v>0.17543342011094865</v>
      </c>
      <c r="P702" s="11">
        <f t="shared" si="554"/>
        <v>16740.164666009172</v>
      </c>
      <c r="Q702" s="6">
        <f t="shared" si="555"/>
        <v>2.3705749410829893</v>
      </c>
      <c r="R702" s="13">
        <f t="shared" si="556"/>
        <v>4.3996638233261134</v>
      </c>
      <c r="S702" s="13">
        <f t="shared" si="557"/>
        <v>4.3239700110691119</v>
      </c>
      <c r="T702" s="13">
        <f t="shared" si="558"/>
        <v>0.3020956431739788</v>
      </c>
      <c r="U702" s="13">
        <f t="shared" si="559"/>
        <v>0.38189335573967215</v>
      </c>
      <c r="V702" s="13">
        <f t="shared" si="560"/>
        <v>-8.3458443789642445</v>
      </c>
      <c r="W702" s="8">
        <f t="shared" si="561"/>
        <v>386.12349185532867</v>
      </c>
      <c r="X702" s="13">
        <f t="shared" si="562"/>
        <v>1.1834392961704532</v>
      </c>
      <c r="Y702" s="11">
        <f t="shared" si="563"/>
        <v>67.806076980499611</v>
      </c>
      <c r="Z702" s="13">
        <f t="shared" si="564"/>
        <v>3.5333811738660459E-2</v>
      </c>
      <c r="AA702" s="13">
        <f t="shared" si="565"/>
        <v>0.37750680661826647</v>
      </c>
      <c r="AB702" s="13">
        <f t="shared" si="566"/>
        <v>0.92533272512345321</v>
      </c>
      <c r="AC702" s="13">
        <f t="shared" si="567"/>
        <v>3.5326459948350417E-2</v>
      </c>
      <c r="AD702" s="13">
        <f t="shared" si="568"/>
        <v>0.83494469533105464</v>
      </c>
      <c r="AE702" s="13">
        <f t="shared" si="569"/>
        <v>0.40044471115924474</v>
      </c>
      <c r="AF702" s="13">
        <f t="shared" si="570"/>
        <v>0.91632092266006293</v>
      </c>
      <c r="AG702" s="11">
        <f t="shared" si="571"/>
        <v>23.605982461940691</v>
      </c>
      <c r="AH702" s="13">
        <f t="shared" si="572"/>
        <v>4.3780440812831198</v>
      </c>
      <c r="AI702" s="11">
        <f t="shared" si="573"/>
        <v>114.21819244991977</v>
      </c>
      <c r="AJ702" s="6">
        <f t="shared" si="574"/>
        <v>0.91720149697815423</v>
      </c>
      <c r="AK702" s="13">
        <f t="shared" si="575"/>
        <v>5.0441254099573651</v>
      </c>
      <c r="AL702" s="6">
        <f t="shared" si="576"/>
        <v>0.91172927456631558</v>
      </c>
      <c r="AM702" s="6">
        <f t="shared" si="577"/>
        <v>4.1323961353910494</v>
      </c>
      <c r="AN702" s="11">
        <f t="shared" si="578"/>
        <v>175.41130301112571</v>
      </c>
      <c r="AO702" s="6">
        <f t="shared" si="579"/>
        <v>173.60246824857339</v>
      </c>
      <c r="AP702" s="6">
        <f t="shared" si="580"/>
        <v>105.78627417293892</v>
      </c>
      <c r="AQ702" s="8">
        <f t="shared" si="581"/>
        <v>74.064806338703818</v>
      </c>
      <c r="AR702" s="109">
        <f t="shared" si="582"/>
        <v>0.91198991219210934</v>
      </c>
      <c r="AS702" s="109">
        <f t="shared" si="583"/>
        <v>-0.59164895521998506</v>
      </c>
      <c r="AT702" s="109">
        <f t="shared" si="584"/>
        <v>122.97329202476718</v>
      </c>
      <c r="AU702" s="10">
        <f t="shared" si="585"/>
        <v>398416.09010497661</v>
      </c>
      <c r="AV702" s="8">
        <f t="shared" si="586"/>
        <v>29.992023147530062</v>
      </c>
      <c r="AW702" s="12"/>
      <c r="AX702" s="110">
        <f t="shared" si="587"/>
        <v>303</v>
      </c>
      <c r="AY702" s="111">
        <f t="shared" si="588"/>
        <v>0</v>
      </c>
      <c r="AZ702" s="12"/>
      <c r="BA702" s="14">
        <f t="shared" si="595"/>
        <v>4.3</v>
      </c>
      <c r="BB702" s="112">
        <f t="shared" si="589"/>
        <v>0</v>
      </c>
      <c r="BC702" s="112">
        <f t="shared" si="590"/>
        <v>0</v>
      </c>
      <c r="BD702" s="12"/>
      <c r="BE702" s="111">
        <f t="shared" si="591"/>
        <v>0</v>
      </c>
      <c r="BF702" s="12"/>
    </row>
    <row r="703" spans="1:58">
      <c r="A703">
        <f t="shared" si="544"/>
        <v>11</v>
      </c>
      <c r="B703" s="106">
        <v>0.48611111111111099</v>
      </c>
      <c r="C703" s="6">
        <f t="shared" si="545"/>
        <v>11.666666666666664</v>
      </c>
      <c r="D703" s="7">
        <f t="shared" si="592"/>
        <v>16</v>
      </c>
      <c r="E703" s="7">
        <f t="shared" si="593"/>
        <v>9</v>
      </c>
      <c r="F703" s="7">
        <f t="shared" si="594"/>
        <v>2022</v>
      </c>
      <c r="G703" s="12"/>
      <c r="H703" s="101">
        <f t="shared" si="546"/>
        <v>4.0103435654721959</v>
      </c>
      <c r="I703" s="102">
        <f t="shared" si="547"/>
        <v>4.1993461679436939</v>
      </c>
      <c r="J703" s="101">
        <f t="shared" si="548"/>
        <v>63.720990872365626</v>
      </c>
      <c r="K703" s="101">
        <f t="shared" si="549"/>
        <v>303.15895977427448</v>
      </c>
      <c r="L703" s="11">
        <f t="shared" si="550"/>
        <v>2459838.986111111</v>
      </c>
      <c r="M703" s="108">
        <f t="shared" si="551"/>
        <v>0.22707696402767988</v>
      </c>
      <c r="N703" s="11">
        <f t="shared" si="552"/>
        <v>180.13953813165426</v>
      </c>
      <c r="O703" s="5">
        <f t="shared" si="553"/>
        <v>0.17545883754087299</v>
      </c>
      <c r="P703" s="11">
        <f t="shared" si="554"/>
        <v>16737.581131767478</v>
      </c>
      <c r="Q703" s="6">
        <f t="shared" si="555"/>
        <v>2.3707332932568499</v>
      </c>
      <c r="R703" s="13">
        <f t="shared" si="556"/>
        <v>4.3996757691378114</v>
      </c>
      <c r="S703" s="13">
        <f t="shared" si="557"/>
        <v>4.3241177671087438</v>
      </c>
      <c r="T703" s="13">
        <f t="shared" si="558"/>
        <v>0.30225598741367427</v>
      </c>
      <c r="U703" s="13">
        <f t="shared" si="559"/>
        <v>0.38204169210545358</v>
      </c>
      <c r="V703" s="13">
        <f t="shared" si="560"/>
        <v>-8.3459795468038127</v>
      </c>
      <c r="W703" s="8">
        <f t="shared" si="561"/>
        <v>386.08374405206189</v>
      </c>
      <c r="X703" s="13">
        <f t="shared" si="562"/>
        <v>1.1835864732652401</v>
      </c>
      <c r="Y703" s="11">
        <f t="shared" si="563"/>
        <v>67.814509606871908</v>
      </c>
      <c r="Z703" s="13">
        <f t="shared" si="564"/>
        <v>3.5345977944566023E-2</v>
      </c>
      <c r="AA703" s="13">
        <f t="shared" si="565"/>
        <v>0.37737045242899725</v>
      </c>
      <c r="AB703" s="13">
        <f t="shared" si="566"/>
        <v>0.92538787741787476</v>
      </c>
      <c r="AC703" s="13">
        <f t="shared" si="567"/>
        <v>3.5338618557809599E-2</v>
      </c>
      <c r="AD703" s="13">
        <f t="shared" si="568"/>
        <v>0.83499046185691173</v>
      </c>
      <c r="AE703" s="13">
        <f t="shared" si="569"/>
        <v>0.40047780243293779</v>
      </c>
      <c r="AF703" s="13">
        <f t="shared" si="570"/>
        <v>0.91630646061156029</v>
      </c>
      <c r="AG703" s="11">
        <f t="shared" si="571"/>
        <v>23.608051611772702</v>
      </c>
      <c r="AH703" s="13">
        <f t="shared" si="572"/>
        <v>4.3786406078497038</v>
      </c>
      <c r="AI703" s="11">
        <f t="shared" si="573"/>
        <v>114.45992901390871</v>
      </c>
      <c r="AJ703" s="6">
        <f t="shared" si="574"/>
        <v>0.91719553702515033</v>
      </c>
      <c r="AK703" s="13">
        <f t="shared" si="575"/>
        <v>4.9222360626484809</v>
      </c>
      <c r="AL703" s="6">
        <f t="shared" si="576"/>
        <v>0.91189249717628462</v>
      </c>
      <c r="AM703" s="6">
        <f t="shared" si="577"/>
        <v>4.0103435654721959</v>
      </c>
      <c r="AN703" s="11">
        <f t="shared" si="578"/>
        <v>175.4119874884218</v>
      </c>
      <c r="AO703" s="6">
        <f t="shared" si="579"/>
        <v>173.6031453152226</v>
      </c>
      <c r="AP703" s="6">
        <f t="shared" si="580"/>
        <v>105.7785168771012</v>
      </c>
      <c r="AQ703" s="8">
        <f t="shared" si="581"/>
        <v>74.072557936482994</v>
      </c>
      <c r="AR703" s="109">
        <f t="shared" si="582"/>
        <v>0.91025107259237448</v>
      </c>
      <c r="AS703" s="109">
        <f t="shared" si="583"/>
        <v>-0.59472084935757596</v>
      </c>
      <c r="AT703" s="109">
        <f t="shared" si="584"/>
        <v>123.15895977427446</v>
      </c>
      <c r="AU703" s="10">
        <f t="shared" si="585"/>
        <v>398418.73483422439</v>
      </c>
      <c r="AV703" s="8">
        <f t="shared" si="586"/>
        <v>29.991824068648867</v>
      </c>
      <c r="AW703" s="12"/>
      <c r="AX703" s="110">
        <f t="shared" si="587"/>
        <v>303.2</v>
      </c>
      <c r="AY703" s="111">
        <f t="shared" si="588"/>
        <v>0</v>
      </c>
      <c r="AZ703" s="12"/>
      <c r="BA703" s="14">
        <f t="shared" si="595"/>
        <v>4.2</v>
      </c>
      <c r="BB703" s="112">
        <f t="shared" si="589"/>
        <v>0</v>
      </c>
      <c r="BC703" s="112">
        <f t="shared" si="590"/>
        <v>0</v>
      </c>
      <c r="BD703" s="12"/>
      <c r="BE703" s="111">
        <f t="shared" si="591"/>
        <v>0</v>
      </c>
      <c r="BF703" s="12"/>
    </row>
    <row r="704" spans="1:58">
      <c r="A704">
        <f t="shared" si="544"/>
        <v>11</v>
      </c>
      <c r="B704" s="106">
        <v>0.48680555555555599</v>
      </c>
      <c r="C704" s="6">
        <f t="shared" si="545"/>
        <v>11.683333333333344</v>
      </c>
      <c r="D704" s="7">
        <f t="shared" si="592"/>
        <v>16</v>
      </c>
      <c r="E704" s="7">
        <f t="shared" si="593"/>
        <v>9</v>
      </c>
      <c r="F704" s="7">
        <f t="shared" si="594"/>
        <v>2022</v>
      </c>
      <c r="G704" s="12"/>
      <c r="H704" s="101">
        <f t="shared" si="546"/>
        <v>3.8885582560771059</v>
      </c>
      <c r="I704" s="102">
        <f t="shared" si="547"/>
        <v>4.0815814166206925</v>
      </c>
      <c r="J704" s="101">
        <f t="shared" si="548"/>
        <v>63.714485985182776</v>
      </c>
      <c r="K704" s="101">
        <f t="shared" si="549"/>
        <v>303.34476269157301</v>
      </c>
      <c r="L704" s="11">
        <f t="shared" si="550"/>
        <v>2459838.9868055554</v>
      </c>
      <c r="M704" s="108">
        <f t="shared" si="551"/>
        <v>0.22707698304053145</v>
      </c>
      <c r="N704" s="11">
        <f t="shared" si="552"/>
        <v>180.39022259414196</v>
      </c>
      <c r="O704" s="5">
        <f t="shared" si="553"/>
        <v>0.17548425497085418</v>
      </c>
      <c r="P704" s="11">
        <f t="shared" si="554"/>
        <v>16734.99720868322</v>
      </c>
      <c r="Q704" s="6">
        <f t="shared" si="555"/>
        <v>2.3708916454307105</v>
      </c>
      <c r="R704" s="13">
        <f t="shared" si="556"/>
        <v>4.3996877149495095</v>
      </c>
      <c r="S704" s="13">
        <f t="shared" si="557"/>
        <v>4.3242655231487337</v>
      </c>
      <c r="T704" s="13">
        <f t="shared" si="558"/>
        <v>0.30241633165372689</v>
      </c>
      <c r="U704" s="13">
        <f t="shared" si="559"/>
        <v>0.38219002647003592</v>
      </c>
      <c r="V704" s="13">
        <f t="shared" si="560"/>
        <v>-8.3461147146437398</v>
      </c>
      <c r="W704" s="8">
        <f t="shared" si="561"/>
        <v>386.04399122150159</v>
      </c>
      <c r="X704" s="13">
        <f t="shared" si="562"/>
        <v>1.1837336484752226</v>
      </c>
      <c r="Y704" s="11">
        <f t="shared" si="563"/>
        <v>67.822942125252851</v>
      </c>
      <c r="Z704" s="13">
        <f t="shared" si="564"/>
        <v>3.5358143222824719E-2</v>
      </c>
      <c r="AA704" s="13">
        <f t="shared" si="565"/>
        <v>0.37723409188345486</v>
      </c>
      <c r="AB704" s="13">
        <f t="shared" si="566"/>
        <v>0.92544300880197372</v>
      </c>
      <c r="AC704" s="13">
        <f t="shared" si="567"/>
        <v>3.5350776234971022E-2</v>
      </c>
      <c r="AD704" s="13">
        <f t="shared" si="568"/>
        <v>0.83503620956829872</v>
      </c>
      <c r="AE704" s="13">
        <f t="shared" si="569"/>
        <v>0.40051088453458206</v>
      </c>
      <c r="AF704" s="13">
        <f t="shared" si="570"/>
        <v>0.91629200114882958</v>
      </c>
      <c r="AG704" s="11">
        <f t="shared" si="571"/>
        <v>23.610120220735315</v>
      </c>
      <c r="AH704" s="13">
        <f t="shared" si="572"/>
        <v>4.3792371450895438</v>
      </c>
      <c r="AI704" s="11">
        <f t="shared" si="573"/>
        <v>114.70166541779881</v>
      </c>
      <c r="AJ704" s="6">
        <f t="shared" si="574"/>
        <v>0.91718957832288861</v>
      </c>
      <c r="AK704" s="13">
        <f t="shared" si="575"/>
        <v>4.8006094963163557</v>
      </c>
      <c r="AL704" s="6">
        <f t="shared" si="576"/>
        <v>0.91205124023924966</v>
      </c>
      <c r="AM704" s="6">
        <f t="shared" si="577"/>
        <v>3.8885582560771059</v>
      </c>
      <c r="AN704" s="11">
        <f t="shared" si="578"/>
        <v>175.41267196571789</v>
      </c>
      <c r="AO704" s="6">
        <f t="shared" si="579"/>
        <v>173.60382238212469</v>
      </c>
      <c r="AP704" s="6">
        <f t="shared" si="580"/>
        <v>105.77075969437034</v>
      </c>
      <c r="AQ704" s="8">
        <f t="shared" si="581"/>
        <v>74.080309423969382</v>
      </c>
      <c r="AR704" s="109">
        <f t="shared" si="582"/>
        <v>0.90849603099066056</v>
      </c>
      <c r="AS704" s="109">
        <f t="shared" si="583"/>
        <v>-0.59778689585861078</v>
      </c>
      <c r="AT704" s="109">
        <f t="shared" si="584"/>
        <v>123.344762691573</v>
      </c>
      <c r="AU704" s="10">
        <f t="shared" si="585"/>
        <v>398421.37907008198</v>
      </c>
      <c r="AV704" s="8">
        <f t="shared" si="586"/>
        <v>29.99162502954907</v>
      </c>
      <c r="AW704" s="12"/>
      <c r="AX704" s="110">
        <f t="shared" si="587"/>
        <v>303.3</v>
      </c>
      <c r="AY704" s="111">
        <f t="shared" si="588"/>
        <v>0</v>
      </c>
      <c r="AZ704" s="12"/>
      <c r="BA704" s="14">
        <f t="shared" si="595"/>
        <v>4.0999999999999996</v>
      </c>
      <c r="BB704" s="112">
        <f t="shared" si="589"/>
        <v>0</v>
      </c>
      <c r="BC704" s="112">
        <f t="shared" si="590"/>
        <v>0</v>
      </c>
      <c r="BD704" s="12"/>
      <c r="BE704" s="111">
        <f t="shared" si="591"/>
        <v>0</v>
      </c>
      <c r="BF704" s="12"/>
    </row>
    <row r="705" spans="1:58">
      <c r="A705">
        <f t="shared" si="544"/>
        <v>11</v>
      </c>
      <c r="B705" s="106">
        <v>0.48749999999999999</v>
      </c>
      <c r="C705" s="6">
        <f t="shared" si="545"/>
        <v>11.7</v>
      </c>
      <c r="D705" s="7">
        <f t="shared" si="592"/>
        <v>16</v>
      </c>
      <c r="E705" s="7">
        <f t="shared" si="593"/>
        <v>9</v>
      </c>
      <c r="F705" s="7">
        <f t="shared" si="594"/>
        <v>2022</v>
      </c>
      <c r="G705" s="12"/>
      <c r="H705" s="101">
        <f t="shared" si="546"/>
        <v>3.7670416753687119</v>
      </c>
      <c r="I705" s="102">
        <f t="shared" si="547"/>
        <v>3.9642324978904462</v>
      </c>
      <c r="J705" s="101">
        <f t="shared" si="548"/>
        <v>63.707980939551632</v>
      </c>
      <c r="K705" s="101">
        <f t="shared" si="549"/>
        <v>303.5307020909429</v>
      </c>
      <c r="L705" s="11">
        <f t="shared" si="550"/>
        <v>2459838.9874999998</v>
      </c>
      <c r="M705" s="108">
        <f t="shared" si="551"/>
        <v>0.22707700205338299</v>
      </c>
      <c r="N705" s="11">
        <f t="shared" si="552"/>
        <v>180.640907056164</v>
      </c>
      <c r="O705" s="5">
        <f t="shared" si="553"/>
        <v>0.17550967240077853</v>
      </c>
      <c r="P705" s="11">
        <f t="shared" si="554"/>
        <v>16732.412896870748</v>
      </c>
      <c r="Q705" s="6">
        <f t="shared" si="555"/>
        <v>2.3710499976042141</v>
      </c>
      <c r="R705" s="13">
        <f t="shared" si="556"/>
        <v>4.3996996607612076</v>
      </c>
      <c r="S705" s="13">
        <f t="shared" si="557"/>
        <v>4.3244132791887226</v>
      </c>
      <c r="T705" s="13">
        <f t="shared" si="558"/>
        <v>0.30257667589377951</v>
      </c>
      <c r="U705" s="13">
        <f t="shared" si="559"/>
        <v>0.38233835883356104</v>
      </c>
      <c r="V705" s="13">
        <f t="shared" si="560"/>
        <v>-8.3462498824836651</v>
      </c>
      <c r="W705" s="8">
        <f t="shared" si="561"/>
        <v>386.00423336467429</v>
      </c>
      <c r="X705" s="13">
        <f t="shared" si="562"/>
        <v>1.1838808218002401</v>
      </c>
      <c r="Y705" s="11">
        <f t="shared" si="563"/>
        <v>67.831374535633259</v>
      </c>
      <c r="Z705" s="13">
        <f t="shared" si="564"/>
        <v>3.5370307573211246E-2</v>
      </c>
      <c r="AA705" s="13">
        <f t="shared" si="565"/>
        <v>0.37709772498512317</v>
      </c>
      <c r="AB705" s="13">
        <f t="shared" si="566"/>
        <v>0.92549811927530357</v>
      </c>
      <c r="AC705" s="13">
        <f t="shared" si="567"/>
        <v>3.5362932979608928E-2</v>
      </c>
      <c r="AD705" s="13">
        <f t="shared" si="568"/>
        <v>0.83508193846489565</v>
      </c>
      <c r="AE705" s="13">
        <f t="shared" si="569"/>
        <v>0.40054395746379279</v>
      </c>
      <c r="AF705" s="13">
        <f t="shared" si="570"/>
        <v>0.91627754427315489</v>
      </c>
      <c r="AG705" s="11">
        <f t="shared" si="571"/>
        <v>23.612188288781557</v>
      </c>
      <c r="AH705" s="13">
        <f t="shared" si="572"/>
        <v>4.3798336929988615</v>
      </c>
      <c r="AI705" s="11">
        <f t="shared" si="573"/>
        <v>114.94340166118107</v>
      </c>
      <c r="AJ705" s="6">
        <f t="shared" si="574"/>
        <v>0.91718362087148786</v>
      </c>
      <c r="AK705" s="13">
        <f t="shared" si="575"/>
        <v>4.6792472031632926</v>
      </c>
      <c r="AL705" s="6">
        <f t="shared" si="576"/>
        <v>0.91220552779458086</v>
      </c>
      <c r="AM705" s="6">
        <f t="shared" si="577"/>
        <v>3.7670416753687119</v>
      </c>
      <c r="AN705" s="11">
        <f t="shared" si="578"/>
        <v>175.41335644301216</v>
      </c>
      <c r="AO705" s="6">
        <f t="shared" si="579"/>
        <v>173.60449944927791</v>
      </c>
      <c r="AP705" s="6">
        <f t="shared" si="580"/>
        <v>105.76300262475665</v>
      </c>
      <c r="AQ705" s="8">
        <f t="shared" si="581"/>
        <v>74.088060801152679</v>
      </c>
      <c r="AR705" s="109">
        <f t="shared" si="582"/>
        <v>0.90672481866319032</v>
      </c>
      <c r="AS705" s="109">
        <f t="shared" si="583"/>
        <v>-0.60084704061760263</v>
      </c>
      <c r="AT705" s="109">
        <f t="shared" si="584"/>
        <v>123.53070209094292</v>
      </c>
      <c r="AU705" s="10">
        <f t="shared" si="585"/>
        <v>398424.02281246649</v>
      </c>
      <c r="AV705" s="8">
        <f t="shared" si="586"/>
        <v>29.991426030235392</v>
      </c>
      <c r="AW705" s="12"/>
      <c r="AX705" s="110">
        <f t="shared" si="587"/>
        <v>303.5</v>
      </c>
      <c r="AY705" s="111">
        <f t="shared" si="588"/>
        <v>0</v>
      </c>
      <c r="AZ705" s="12"/>
      <c r="BA705" s="14">
        <f t="shared" si="595"/>
        <v>4</v>
      </c>
      <c r="BB705" s="112">
        <f t="shared" si="589"/>
        <v>0</v>
      </c>
      <c r="BC705" s="112">
        <f t="shared" si="590"/>
        <v>0</v>
      </c>
      <c r="BD705" s="12"/>
      <c r="BE705" s="111">
        <f t="shared" si="591"/>
        <v>0</v>
      </c>
      <c r="BF705" s="12"/>
    </row>
    <row r="706" spans="1:58">
      <c r="A706">
        <f t="shared" si="544"/>
        <v>11</v>
      </c>
      <c r="B706" s="106">
        <v>0.48819444444444399</v>
      </c>
      <c r="C706" s="6">
        <f t="shared" si="545"/>
        <v>11.716666666666656</v>
      </c>
      <c r="D706" s="7">
        <f t="shared" si="592"/>
        <v>16</v>
      </c>
      <c r="E706" s="7">
        <f t="shared" si="593"/>
        <v>9</v>
      </c>
      <c r="F706" s="7">
        <f t="shared" si="594"/>
        <v>2022</v>
      </c>
      <c r="G706" s="12"/>
      <c r="H706" s="101">
        <f t="shared" si="546"/>
        <v>3.6457952925430899</v>
      </c>
      <c r="I706" s="102">
        <f t="shared" si="547"/>
        <v>3.8473082188345566</v>
      </c>
      <c r="J706" s="101">
        <f t="shared" si="548"/>
        <v>63.701475735567257</v>
      </c>
      <c r="K706" s="101">
        <f t="shared" si="549"/>
        <v>303.71677927768258</v>
      </c>
      <c r="L706" s="11">
        <f t="shared" si="550"/>
        <v>2459838.9881944442</v>
      </c>
      <c r="M706" s="108">
        <f t="shared" si="551"/>
        <v>0.22707702106623454</v>
      </c>
      <c r="N706" s="11">
        <f t="shared" si="552"/>
        <v>180.89159151865169</v>
      </c>
      <c r="O706" s="5">
        <f t="shared" si="553"/>
        <v>0.17553508983070287</v>
      </c>
      <c r="P706" s="11">
        <f t="shared" si="554"/>
        <v>16729.828196422386</v>
      </c>
      <c r="Q706" s="6">
        <f t="shared" si="555"/>
        <v>2.3712083497780752</v>
      </c>
      <c r="R706" s="13">
        <f t="shared" si="556"/>
        <v>4.3997116065728834</v>
      </c>
      <c r="S706" s="13">
        <f t="shared" si="557"/>
        <v>4.3245610352283546</v>
      </c>
      <c r="T706" s="13">
        <f t="shared" si="558"/>
        <v>0.30273702013347498</v>
      </c>
      <c r="U706" s="13">
        <f t="shared" si="559"/>
        <v>0.3824866891960641</v>
      </c>
      <c r="V706" s="13">
        <f t="shared" si="560"/>
        <v>-8.3463850503232333</v>
      </c>
      <c r="W706" s="8">
        <f t="shared" si="561"/>
        <v>385.96447048263735</v>
      </c>
      <c r="X706" s="13">
        <f t="shared" si="562"/>
        <v>1.1840279932410975</v>
      </c>
      <c r="Y706" s="11">
        <f t="shared" si="563"/>
        <v>67.839806838059246</v>
      </c>
      <c r="Z706" s="13">
        <f t="shared" si="564"/>
        <v>3.5382470995491584E-2</v>
      </c>
      <c r="AA706" s="13">
        <f t="shared" si="565"/>
        <v>0.37696135173659251</v>
      </c>
      <c r="AB706" s="13">
        <f t="shared" si="566"/>
        <v>0.92555320883778225</v>
      </c>
      <c r="AC706" s="13">
        <f t="shared" si="567"/>
        <v>3.5375088791488839E-2</v>
      </c>
      <c r="AD706" s="13">
        <f t="shared" si="568"/>
        <v>0.83512764854672028</v>
      </c>
      <c r="AE706" s="13">
        <f t="shared" si="569"/>
        <v>0.40057702122032229</v>
      </c>
      <c r="AF706" s="13">
        <f t="shared" si="570"/>
        <v>0.91626308998576023</v>
      </c>
      <c r="AG706" s="11">
        <f t="shared" si="571"/>
        <v>23.61425581587304</v>
      </c>
      <c r="AH706" s="13">
        <f t="shared" si="572"/>
        <v>4.380430251577847</v>
      </c>
      <c r="AI706" s="11">
        <f t="shared" si="573"/>
        <v>115.18513774498399</v>
      </c>
      <c r="AJ706" s="6">
        <f t="shared" si="574"/>
        <v>0.91717766467103545</v>
      </c>
      <c r="AK706" s="13">
        <f t="shared" si="575"/>
        <v>4.5581506765937867</v>
      </c>
      <c r="AL706" s="6">
        <f t="shared" si="576"/>
        <v>0.91235538405069683</v>
      </c>
      <c r="AM706" s="6">
        <f t="shared" si="577"/>
        <v>3.6457952925430899</v>
      </c>
      <c r="AN706" s="11">
        <f t="shared" si="578"/>
        <v>175.41404092030643</v>
      </c>
      <c r="AO706" s="6">
        <f t="shared" si="579"/>
        <v>173.60517651668408</v>
      </c>
      <c r="AP706" s="6">
        <f t="shared" si="580"/>
        <v>105.75524566821872</v>
      </c>
      <c r="AQ706" s="8">
        <f t="shared" si="581"/>
        <v>74.095812068074224</v>
      </c>
      <c r="AR706" s="109">
        <f t="shared" si="582"/>
        <v>0.9049374671641085</v>
      </c>
      <c r="AS706" s="109">
        <f t="shared" si="583"/>
        <v>-0.60390122965107795</v>
      </c>
      <c r="AT706" s="109">
        <f t="shared" si="584"/>
        <v>123.71677927768258</v>
      </c>
      <c r="AU706" s="10">
        <f t="shared" si="585"/>
        <v>398426.66606130841</v>
      </c>
      <c r="AV706" s="8">
        <f t="shared" si="586"/>
        <v>29.99122707071152</v>
      </c>
      <c r="AW706" s="12"/>
      <c r="AX706" s="110">
        <f t="shared" si="587"/>
        <v>303.7</v>
      </c>
      <c r="AY706" s="111">
        <f t="shared" si="588"/>
        <v>0</v>
      </c>
      <c r="AZ706" s="12"/>
      <c r="BA706" s="14">
        <f t="shared" si="595"/>
        <v>3.8</v>
      </c>
      <c r="BB706" s="112">
        <f t="shared" si="589"/>
        <v>0</v>
      </c>
      <c r="BC706" s="112">
        <f t="shared" si="590"/>
        <v>0</v>
      </c>
      <c r="BD706" s="12"/>
      <c r="BE706" s="111">
        <f t="shared" si="591"/>
        <v>0</v>
      </c>
      <c r="BF706" s="12"/>
    </row>
    <row r="707" spans="1:58">
      <c r="A707">
        <f t="shared" si="544"/>
        <v>11</v>
      </c>
      <c r="B707" s="106">
        <v>0.48888888888888898</v>
      </c>
      <c r="C707" s="6">
        <f t="shared" si="545"/>
        <v>11.733333333333336</v>
      </c>
      <c r="D707" s="7">
        <f t="shared" si="592"/>
        <v>16</v>
      </c>
      <c r="E707" s="7">
        <f t="shared" si="593"/>
        <v>9</v>
      </c>
      <c r="F707" s="7">
        <f t="shared" si="594"/>
        <v>2022</v>
      </c>
      <c r="G707" s="12"/>
      <c r="H707" s="101">
        <f t="shared" si="546"/>
        <v>3.5248204981815405</v>
      </c>
      <c r="I707" s="102">
        <f t="shared" si="547"/>
        <v>3.7308177475334952</v>
      </c>
      <c r="J707" s="101">
        <f t="shared" si="548"/>
        <v>63.694970368968107</v>
      </c>
      <c r="K707" s="101">
        <f t="shared" si="549"/>
        <v>303.90299567091216</v>
      </c>
      <c r="L707" s="11">
        <f t="shared" si="550"/>
        <v>2459838.9888888891</v>
      </c>
      <c r="M707" s="108">
        <f t="shared" si="551"/>
        <v>0.22707704007909885</v>
      </c>
      <c r="N707" s="11">
        <f t="shared" si="552"/>
        <v>181.14227614924312</v>
      </c>
      <c r="O707" s="5">
        <f t="shared" si="553"/>
        <v>0.17556050727768024</v>
      </c>
      <c r="P707" s="11">
        <f t="shared" si="554"/>
        <v>16727.243105725374</v>
      </c>
      <c r="Q707" s="6">
        <f t="shared" si="555"/>
        <v>2.3713667020580118</v>
      </c>
      <c r="R707" s="13">
        <f t="shared" si="556"/>
        <v>4.3997235523925955</v>
      </c>
      <c r="S707" s="13">
        <f t="shared" si="557"/>
        <v>4.3247087913672768</v>
      </c>
      <c r="T707" s="13">
        <f t="shared" si="558"/>
        <v>0.30289736448103211</v>
      </c>
      <c r="U707" s="13">
        <f t="shared" si="559"/>
        <v>0.38263501765823971</v>
      </c>
      <c r="V707" s="13">
        <f t="shared" si="560"/>
        <v>-8.3465202182535219</v>
      </c>
      <c r="W707" s="8">
        <f t="shared" si="561"/>
        <v>385.92470254948171</v>
      </c>
      <c r="X707" s="13">
        <f t="shared" si="562"/>
        <v>1.1841751628971235</v>
      </c>
      <c r="Y707" s="11">
        <f t="shared" si="563"/>
        <v>67.848239038221934</v>
      </c>
      <c r="Z707" s="13">
        <f t="shared" si="564"/>
        <v>3.5394633497685402E-2</v>
      </c>
      <c r="AA707" s="13">
        <f t="shared" si="565"/>
        <v>0.37682497204914855</v>
      </c>
      <c r="AB707" s="13">
        <f t="shared" si="566"/>
        <v>0.92560827752618335</v>
      </c>
      <c r="AC707" s="13">
        <f t="shared" si="567"/>
        <v>3.5387243678624794E-2</v>
      </c>
      <c r="AD707" s="13">
        <f t="shared" si="568"/>
        <v>0.83517333984432551</v>
      </c>
      <c r="AE707" s="13">
        <f t="shared" si="569"/>
        <v>0.40061007582614938</v>
      </c>
      <c r="AF707" s="13">
        <f t="shared" si="570"/>
        <v>0.91624863827815151</v>
      </c>
      <c r="AG707" s="11">
        <f t="shared" si="571"/>
        <v>23.616322803361243</v>
      </c>
      <c r="AH707" s="13">
        <f t="shared" si="572"/>
        <v>4.3810268212259968</v>
      </c>
      <c r="AI707" s="11">
        <f t="shared" si="573"/>
        <v>115.42687383085317</v>
      </c>
      <c r="AJ707" s="6">
        <f t="shared" si="574"/>
        <v>0.91717170971765227</v>
      </c>
      <c r="AK707" s="13">
        <f t="shared" si="575"/>
        <v>4.4373213316597591</v>
      </c>
      <c r="AL707" s="6">
        <f t="shared" si="576"/>
        <v>0.91250083347821864</v>
      </c>
      <c r="AM707" s="6">
        <f t="shared" si="577"/>
        <v>3.5248204981815405</v>
      </c>
      <c r="AN707" s="11">
        <f t="shared" si="578"/>
        <v>175.41472539805909</v>
      </c>
      <c r="AO707" s="6">
        <f t="shared" si="579"/>
        <v>173.60585358479659</v>
      </c>
      <c r="AP707" s="6">
        <f t="shared" si="580"/>
        <v>105.74748881952053</v>
      </c>
      <c r="AQ707" s="8">
        <f t="shared" si="581"/>
        <v>74.103563229966198</v>
      </c>
      <c r="AR707" s="109">
        <f t="shared" si="582"/>
        <v>0.90313400713012648</v>
      </c>
      <c r="AS707" s="109">
        <f t="shared" si="583"/>
        <v>-0.60694941110631917</v>
      </c>
      <c r="AT707" s="109">
        <f t="shared" si="584"/>
        <v>123.90299567091215</v>
      </c>
      <c r="AU707" s="10">
        <f t="shared" si="585"/>
        <v>398429.30881829961</v>
      </c>
      <c r="AV707" s="8">
        <f t="shared" si="586"/>
        <v>29.991028150848592</v>
      </c>
      <c r="AW707" s="12"/>
      <c r="AX707" s="110">
        <f t="shared" si="587"/>
        <v>303.89999999999998</v>
      </c>
      <c r="AY707" s="111">
        <f t="shared" si="588"/>
        <v>0</v>
      </c>
      <c r="AZ707" s="12"/>
      <c r="BA707" s="14">
        <f t="shared" si="595"/>
        <v>3.7</v>
      </c>
      <c r="BB707" s="112">
        <f t="shared" si="589"/>
        <v>0</v>
      </c>
      <c r="BC707" s="112">
        <f t="shared" si="590"/>
        <v>0</v>
      </c>
      <c r="BD707" s="12"/>
      <c r="BE707" s="111">
        <f t="shared" si="591"/>
        <v>0</v>
      </c>
      <c r="BF707" s="12"/>
    </row>
    <row r="708" spans="1:58">
      <c r="A708">
        <f t="shared" ref="A708:A771" si="596">HOUR(B708)</f>
        <v>11</v>
      </c>
      <c r="B708" s="106">
        <v>0.48958333333333298</v>
      </c>
      <c r="C708" s="6">
        <f t="shared" ref="C708:C771" si="597">B708*24</f>
        <v>11.749999999999991</v>
      </c>
      <c r="D708" s="7">
        <f t="shared" si="592"/>
        <v>16</v>
      </c>
      <c r="E708" s="7">
        <f t="shared" si="593"/>
        <v>9</v>
      </c>
      <c r="F708" s="7">
        <f t="shared" si="594"/>
        <v>2022</v>
      </c>
      <c r="G708" s="12"/>
      <c r="H708" s="101">
        <f t="shared" ref="H708:H771" si="598">AM708</f>
        <v>3.4041189276140358</v>
      </c>
      <c r="I708" s="102">
        <f t="shared" ref="I708:I771" si="599">H708+1.02/(TAN($G$7*(H708+10.3/(H708+5.11)))*60)</f>
        <v>3.6147709515061948</v>
      </c>
      <c r="J708" s="101">
        <f t="shared" ref="J708:J771" si="600">100*(1+COS($G$7*AQ708))/2</f>
        <v>63.688464848578533</v>
      </c>
      <c r="K708" s="101">
        <f t="shared" ref="K708:K771" si="601">IF(AI708&gt;180, AT708-180,AT708+180)</f>
        <v>304.08935230536247</v>
      </c>
      <c r="L708" s="11">
        <f t="shared" ref="L708:L771" si="602">INT(365.25*IF(E708&gt;2,F708+4716,F708-1+4716))+INT(30.6001*IF(E708&gt;2,E708+1,E708+12+1))+D708+C708/24+2-INT(IF(E708&gt;2,F708,F708-1)/100)+INT(INT(IF(E708&gt;2,F708,F708-1)/100)/4)-1524.5</f>
        <v>2459838.9895833335</v>
      </c>
      <c r="M708" s="108">
        <f t="shared" ref="M708:M771" si="603">(L708-2451545)/36525</f>
        <v>0.22707705909195042</v>
      </c>
      <c r="N708" s="11">
        <f t="shared" ref="N708:N771" si="604">MOD(280.46061837+360.98564736629*(L708-2451545)+0.000387933*M708^2-M708^3/38710000+$G$5,360)</f>
        <v>181.39296061173081</v>
      </c>
      <c r="O708" s="5">
        <f t="shared" ref="O708:O771" si="605">0.606433+1336.855225*M708 - INT(0.606433+1336.855225*M708)</f>
        <v>0.17558592470766143</v>
      </c>
      <c r="P708" s="11">
        <f t="shared" ref="P708:P771" si="606">22640*SIN(Q708)-4586*SIN(Q708-2*S708)+2370*SIN(2*S708)+769*SIN(2*Q708)-668*SIN(R708)-412*SIN(2*T708)-212*SIN(2*Q708-2*S708)-206*SIN(Q708+R708-2*S708)+192*SIN(Q708+2*S708)-165*SIN(R708-2*S708)-125*SIN(S708)-110*SIN(Q708+R708)+148*SIN(Q708-R708)-55*SIN(2*T708-2*S708)</f>
        <v>16724.657628352321</v>
      </c>
      <c r="Q708" s="6">
        <f t="shared" ref="Q708:Q771" si="607">2*PI()*(0.374897+1325.55241*M708 - INT(0.374897+1325.55241*M708))</f>
        <v>2.3715250542318724</v>
      </c>
      <c r="R708" s="13">
        <f t="shared" ref="R708:R771" si="608">2*PI()*(0.993133+99.997361*M708 - INT(0.993133+99.997361*M708))</f>
        <v>4.3997354982042935</v>
      </c>
      <c r="S708" s="13">
        <f t="shared" ref="S708:S771" si="609">2*PI()*(0.827361+1236.853086*M708 - INT(0.827361+1236.853086*M708))</f>
        <v>4.3248565474076228</v>
      </c>
      <c r="T708" s="13">
        <f t="shared" ref="T708:T771" si="610">2*PI()*(0.259086+1342.227825*M708 - INT(0.259086+1342.227825*M708))</f>
        <v>0.30305770872144189</v>
      </c>
      <c r="U708" s="13">
        <f t="shared" ref="U708:U771" si="611">T708+(P708+412*SIN(2*T708)+541*SIN(R708))/206264.8062</f>
        <v>0.38278334402165204</v>
      </c>
      <c r="V708" s="13">
        <f t="shared" ref="V708:V771" si="612">T708-2*S708</f>
        <v>-8.3466553860938042</v>
      </c>
      <c r="W708" s="8">
        <f t="shared" ref="W708:W771" si="613">-526*SIN(V708)+44*SIN(Q708+V708)-31*SIN(-Q708+V708)-23*SIN(R708+V708)+11*SIN(-R708+V708)-25*SIN(-2*Q708+T708)+21*SIN(-Q708+T708)</f>
        <v>385.88492961928671</v>
      </c>
      <c r="X708" s="13">
        <f t="shared" ref="X708:X771" si="614">2*PI()*(O708+P708/1296000-INT(O708+P708/1296000))</f>
        <v>1.184322330571701</v>
      </c>
      <c r="Y708" s="11">
        <f t="shared" ref="Y708:Y771" si="615">X708/$G$7</f>
        <v>67.856671124855978</v>
      </c>
      <c r="Z708" s="13">
        <f t="shared" ref="Z708:Z771" si="616">(18520*SIN(U708)+W708)/206264.8062</f>
        <v>3.5406795063283786E-2</v>
      </c>
      <c r="AA708" s="13">
        <f t="shared" ref="AA708:AA771" si="617">COS(Z708)*COS(X708)</f>
        <v>0.37668858610832828</v>
      </c>
      <c r="AB708" s="13">
        <f t="shared" ref="AB708:AB771" si="618">COS(Z708)*SIN(X708)</f>
        <v>0.92566332526655171</v>
      </c>
      <c r="AC708" s="13">
        <f t="shared" ref="AC708:AC771" si="619">SIN(Z708)</f>
        <v>3.5399397624517624E-2</v>
      </c>
      <c r="AD708" s="13">
        <f t="shared" ref="AD708:AD771" si="620">COS($G$7*(23.4393-46.815*M708/3600))*AB708-SIN($G$7*(23.4393-46.815*M708/3600))*AC708</f>
        <v>0.83521901229641926</v>
      </c>
      <c r="AE708" s="13">
        <f t="shared" ref="AE708:AE771" si="621">SIN($G$7*(23.4393-46.815*M708/3600))*AB708+COS($G$7*(23.4393-46.815*M708/3600))*AC708</f>
        <v>0.4006431212367218</v>
      </c>
      <c r="AF708" s="13">
        <f t="shared" ref="AF708:AF771" si="622">SQRT(1-AE708*AE708)</f>
        <v>0.91623418917092225</v>
      </c>
      <c r="AG708" s="11">
        <f t="shared" ref="AG708:AG771" si="623">ATAN(AE708/AF708)/$G$7</f>
        <v>23.618389248437303</v>
      </c>
      <c r="AH708" s="13">
        <f t="shared" ref="AH708:AH771" si="624">IF(24*ATAN(AD708/(AA708+AF708))/PI()&gt;0,24*ATAN(AD708/(AA708+AF708))/PI(),24*ATAN(AD708/(AA708+AF708))/PI()+24)</f>
        <v>4.3816234011431989</v>
      </c>
      <c r="AI708" s="11">
        <f t="shared" ref="AI708:AI771" si="625">IF(N708-15*AH708&gt;0,N708-15*AH708,360+N708-15*AH708)</f>
        <v>115.66860959458283</v>
      </c>
      <c r="AJ708" s="6">
        <f t="shared" ref="AJ708:AJ771" si="626">0.950724+0.051818*COS(Q708)+0.009531*COS(2*S708-Q708)+0.007843*COS(2*S708)+0.002824*COS(2*Q708)+0.000857*COS(2*S708+Q708)+0.000533*COS(2*S708-R708)*(1-0.002495*(L708-2415020)/36525)+0.000401*COS(2*S708-R708-Q708)*(1-0.002495*(L708-2415020)/36525)+0.00032*COS(Q708-R708)*(1-0.002495*(L708-2415020)/36525)-0.000271*COS(S708)</f>
        <v>0.91716575601942019</v>
      </c>
      <c r="AK708" s="13">
        <f t="shared" ref="AK708:AK771" si="627">ASIN(COS($G$7*$G$3)*COS($G$7*AG708)*COS($G$7*AI708)+SIN($G$7*$G$3)*SIN($G$7*AG708))/$G$7</f>
        <v>4.3167608280368723</v>
      </c>
      <c r="AL708" s="6">
        <f t="shared" ref="AL708:AL771" si="628">ASIN((0.9983271+0.0016764*COS($G$7*2*$G$3))*COS($G$7*AK708)*SIN($G$7*AJ708))/$G$7</f>
        <v>0.91264190042283655</v>
      </c>
      <c r="AM708" s="6">
        <f t="shared" ref="AM708:AM771" si="629">AK708-AL708</f>
        <v>3.4041189276140358</v>
      </c>
      <c r="AN708" s="11">
        <f t="shared" ref="AN708:AN771" si="630" xml:space="preserve"> MOD(280.4664567 + 360007.6982779*M708/10 + 0.03032028*M708^2/100 + M708^3/49931000,360)</f>
        <v>175.415409875357</v>
      </c>
      <c r="AO708" s="6">
        <f t="shared" ref="AO708:AO771" si="631" xml:space="preserve"> AN708 + (1.9146 - 0.004817*M708 - 0.000014*M708^2)*SIN(R708)+ (0.019993 - 0.000101*M708)*SIN(2*R708)+ 0.00029*SIN(3*R708)</f>
        <v>173.60653065271222</v>
      </c>
      <c r="AP708" s="6">
        <f t="shared" ref="AP708:AP771" si="632">ACOS(COS(X708-$G$7*AO708)*COS(Z708))/$G$7</f>
        <v>105.7397320890293</v>
      </c>
      <c r="AQ708" s="8">
        <f t="shared" ref="AQ708:AQ771" si="633">180 - AP708 -0.1468*(1-0.0549*SIN(R708))*SIN($G$7*AP708)/(1-0.0167*SIN($G$7*AO708))</f>
        <v>74.11131427646896</v>
      </c>
      <c r="AR708" s="109">
        <f t="shared" ref="AR708:AR771" si="634">SIN($G$7*AI708)</f>
        <v>0.90131447311472934</v>
      </c>
      <c r="AS708" s="109">
        <f t="shared" ref="AS708:AS771" si="635">COS($G$7*AI708)*SIN($G$7*$G$3) - TAN($G$7*AG708)*COS($G$7*$G$3)</f>
        <v>-0.60999152711323745</v>
      </c>
      <c r="AT708" s="109">
        <f t="shared" ref="AT708:AT771" si="636">IF(OR(AND(AR708*AS708&gt;0), AND(AR708&lt;0,AS708&gt;0)), MOD(ATAN2(AS708,AR708)/$G$7+360,360),  ATAN2(AS708,AR708)/$G$7)</f>
        <v>124.08935230536248</v>
      </c>
      <c r="AU708" s="10">
        <f t="shared" ref="AU708:AU771" si="637" xml:space="preserve"> 385000.56 + (-20905355*COS(Q708) - 3699111*COS(2*S708-Q708) - 2955968*COS(2*S708) - 569925*COS(2*Q708) + (1-0.002516*M708)*48888*COS(R708) - 3149*COS(2*T708)  +246158*COS(2*S708-2*Q708) -(1-0.002516*M708)*152138*COS(2*S708-R708-Q708) -170733*COS(2*S708+Q708) -(1-0.002516*M708)*204586*COS(2*S708-R708) -(1-0.002516*M708)*129620*COS(R708-Q708)  + 108743*COS(S708) +(1-0.002516*M708)*104755*COS(R708+Q708) +10321*COS(2*S708-2*T708) +79661*COS(Q708-2*T708) -34782*COS(4*S708-Q708) -23210*COS(3*Q708)  -21636*COS(4*S708-2*Q708) +(1-0.002516*M708)*24208*COS(2*S708+R708-Q708) +(1-0.002516*M708)*30824*COS(2*S708+R708) -8379*COS(S708-Q708) -(1-0.002516*M708)*16675*COS(S708+R708)  -(1-0.002516*M708)*12831*COS(2*S708-R708+Q708) -10445*COS(2*S708+2*Q708) -11650*COS(4*S708) +14403*COS(2*S708-3*Q708) -(1-0.002516*M708)*7003*COS(R708-2*Q708)  + (1-0.002516*M708)*10056*COS(2*S708-R708-2*Q708) +6322*COS(S708+Q708) -(1-0.002516*M708)*(1-0.002516*M708)*9884*COS(2*S708-2*R708) +(1-0.002516*M708)*5751*COS(R708+2*Q708) -(1-0.002516*M708)*(1-0.002516*M708)*4950*COS(2*S708-2*R708-Q708)  +4130*COS(2*S708+Q708-2*T708) -(1-0.002516*M708)*3958*COS(4*S708-R708-Q708) +3258*COS(3*S708-Q708) +(1-0.002516*M708)*2616*COS(2*S708+R708+Q708) -(1-0.002516*M708)*1897*COS(4*S708-R708-2*Q708)  -(1-0.002516*M708)*(1-0.002516*M708)*2117*COS(2*R708-Q708) +(1-0.002516*M708)*(1-0.002516*M708)*2354*COS(2*S708+2*R708-Q708) -1423*COS(4*S708+Q708) -1117*COS(4*Q708) -(1-0.002516*M708)*1571*COS(4*S708-R708)  -1739*COS(S708-2*Q708) -4421*COS(2*Q708-2*T708) +(1-0.002516*M708)*(1-0.002516*M708)*1165*COS(2*R708+Q708) +8752*COS(2*S708-Q708-2*T708))/1000</f>
        <v>398431.9510798229</v>
      </c>
      <c r="AV708" s="8">
        <f t="shared" ref="AV708:AV771" si="638">60*ATAN(3476/AU708)/$G$7</f>
        <v>29.990829270917327</v>
      </c>
      <c r="AW708" s="12"/>
      <c r="AX708" s="110">
        <f t="shared" ref="AX708:AX771" si="639">ROUND(K708,1)</f>
        <v>304.10000000000002</v>
      </c>
      <c r="AY708" s="111">
        <f t="shared" ref="AY708:AY771" si="640">IF(AND(AX708&lt;=180.2,AX708&gt;=179.8),B708, 0)</f>
        <v>0</v>
      </c>
      <c r="AZ708" s="12"/>
      <c r="BA708" s="14">
        <f t="shared" si="595"/>
        <v>3.6</v>
      </c>
      <c r="BB708" s="112">
        <f t="shared" ref="BB708:BB771" si="641">IF(AND(BA708&gt;=0,BA707&lt;0),B708, 0)</f>
        <v>0</v>
      </c>
      <c r="BC708" s="112">
        <f t="shared" ref="BC708:BC771" si="642">IF(AND(BA708&lt;=0,BA707&gt;=0),B708, 0)</f>
        <v>0</v>
      </c>
      <c r="BD708" s="12"/>
      <c r="BE708" s="111">
        <f t="shared" ref="BE708:BE771" si="643">IF(K708=$BE$1,B708,0)</f>
        <v>0</v>
      </c>
      <c r="BF708" s="12"/>
    </row>
    <row r="709" spans="1:58">
      <c r="A709">
        <f t="shared" si="596"/>
        <v>11</v>
      </c>
      <c r="B709" s="106">
        <v>0.49027777777777798</v>
      </c>
      <c r="C709" s="6">
        <f t="shared" si="597"/>
        <v>11.766666666666671</v>
      </c>
      <c r="D709" s="7">
        <f t="shared" ref="D709:D772" si="644">$D$3</f>
        <v>16</v>
      </c>
      <c r="E709" s="7">
        <f t="shared" ref="E709:E772" si="645">$E$3</f>
        <v>9</v>
      </c>
      <c r="F709" s="7">
        <f t="shared" ref="F709:F772" si="646">$F$3</f>
        <v>2022</v>
      </c>
      <c r="G709" s="12"/>
      <c r="H709" s="101">
        <f t="shared" si="598"/>
        <v>3.283691974374777</v>
      </c>
      <c r="I709" s="102">
        <f t="shared" si="599"/>
        <v>3.4991779576504416</v>
      </c>
      <c r="J709" s="101">
        <f t="shared" si="600"/>
        <v>63.68195917016731</v>
      </c>
      <c r="K709" s="101">
        <f t="shared" si="601"/>
        <v>304.27585058026159</v>
      </c>
      <c r="L709" s="11">
        <f t="shared" si="602"/>
        <v>2459838.9902777779</v>
      </c>
      <c r="M709" s="108">
        <f t="shared" si="603"/>
        <v>0.22707707810480196</v>
      </c>
      <c r="N709" s="11">
        <f t="shared" si="604"/>
        <v>181.64364507421851</v>
      </c>
      <c r="O709" s="5">
        <f t="shared" si="605"/>
        <v>0.17561134213758578</v>
      </c>
      <c r="P709" s="11">
        <f t="shared" si="606"/>
        <v>16722.071762682499</v>
      </c>
      <c r="Q709" s="6">
        <f t="shared" si="607"/>
        <v>2.371683406405376</v>
      </c>
      <c r="R709" s="13">
        <f t="shared" si="608"/>
        <v>4.3997474440159916</v>
      </c>
      <c r="S709" s="13">
        <f t="shared" si="609"/>
        <v>4.3250043034472556</v>
      </c>
      <c r="T709" s="13">
        <f t="shared" si="610"/>
        <v>0.30321805296113735</v>
      </c>
      <c r="U709" s="13">
        <f t="shared" si="611"/>
        <v>0.38293166838516546</v>
      </c>
      <c r="V709" s="13">
        <f t="shared" si="612"/>
        <v>-8.3467905539333742</v>
      </c>
      <c r="W709" s="8">
        <f t="shared" si="613"/>
        <v>385.84515166673373</v>
      </c>
      <c r="X709" s="13">
        <f t="shared" si="614"/>
        <v>1.1844694963634057</v>
      </c>
      <c r="Y709" s="11">
        <f t="shared" si="615"/>
        <v>67.865103103609357</v>
      </c>
      <c r="Z709" s="13">
        <f t="shared" si="616"/>
        <v>3.5418955700157358E-2</v>
      </c>
      <c r="AA709" s="13">
        <f t="shared" si="617"/>
        <v>0.37655219382612126</v>
      </c>
      <c r="AB709" s="13">
        <f t="shared" si="618"/>
        <v>0.92571835209539632</v>
      </c>
      <c r="AC709" s="13">
        <f t="shared" si="619"/>
        <v>3.541155063703242E-2</v>
      </c>
      <c r="AD709" s="13">
        <f t="shared" si="620"/>
        <v>0.83526466593337034</v>
      </c>
      <c r="AE709" s="13">
        <f t="shared" si="621"/>
        <v>0.40067615747377655</v>
      </c>
      <c r="AF709" s="13">
        <f t="shared" si="622"/>
        <v>0.91621974265568495</v>
      </c>
      <c r="AG709" s="11">
        <f t="shared" si="623"/>
        <v>23.620455152437557</v>
      </c>
      <c r="AH709" s="13">
        <f t="shared" si="624"/>
        <v>4.3822199917259406</v>
      </c>
      <c r="AI709" s="11">
        <f t="shared" si="625"/>
        <v>115.91034519832941</v>
      </c>
      <c r="AJ709" s="6">
        <f t="shared" si="626"/>
        <v>0.91715980357247517</v>
      </c>
      <c r="AK709" s="13">
        <f t="shared" si="627"/>
        <v>4.1964705840638921</v>
      </c>
      <c r="AL709" s="6">
        <f t="shared" si="628"/>
        <v>0.91277860968911517</v>
      </c>
      <c r="AM709" s="6">
        <f t="shared" si="629"/>
        <v>3.283691974374777</v>
      </c>
      <c r="AN709" s="11">
        <f t="shared" si="630"/>
        <v>175.41609435265127</v>
      </c>
      <c r="AO709" s="6">
        <f t="shared" si="631"/>
        <v>173.60720772087717</v>
      </c>
      <c r="AP709" s="6">
        <f t="shared" si="632"/>
        <v>105.73197547154503</v>
      </c>
      <c r="AQ709" s="8">
        <f t="shared" si="633"/>
        <v>74.119065212778693</v>
      </c>
      <c r="AR709" s="109">
        <f t="shared" si="634"/>
        <v>0.89947889633433398</v>
      </c>
      <c r="AS709" s="109">
        <f t="shared" si="635"/>
        <v>-0.6130275260444249</v>
      </c>
      <c r="AT709" s="109">
        <f t="shared" si="636"/>
        <v>124.27585058026158</v>
      </c>
      <c r="AU709" s="10">
        <f t="shared" si="637"/>
        <v>398434.59284756263</v>
      </c>
      <c r="AV709" s="8">
        <f t="shared" si="638"/>
        <v>29.99063043078943</v>
      </c>
      <c r="AW709" s="12"/>
      <c r="AX709" s="110">
        <f t="shared" si="639"/>
        <v>304.3</v>
      </c>
      <c r="AY709" s="111">
        <f t="shared" si="640"/>
        <v>0</v>
      </c>
      <c r="AZ709" s="12"/>
      <c r="BA709" s="14">
        <f t="shared" ref="BA709:BA772" si="647">ROUND(I709,1)</f>
        <v>3.5</v>
      </c>
      <c r="BB709" s="112">
        <f t="shared" si="641"/>
        <v>0</v>
      </c>
      <c r="BC709" s="112">
        <f t="shared" si="642"/>
        <v>0</v>
      </c>
      <c r="BD709" s="12"/>
      <c r="BE709" s="111">
        <f t="shared" si="643"/>
        <v>0</v>
      </c>
      <c r="BF709" s="12"/>
    </row>
    <row r="710" spans="1:58">
      <c r="A710">
        <f t="shared" si="596"/>
        <v>11</v>
      </c>
      <c r="B710" s="106">
        <v>0.49097222222222198</v>
      </c>
      <c r="C710" s="6">
        <f t="shared" si="597"/>
        <v>11.783333333333328</v>
      </c>
      <c r="D710" s="7">
        <f t="shared" si="644"/>
        <v>16</v>
      </c>
      <c r="E710" s="7">
        <f t="shared" si="645"/>
        <v>9</v>
      </c>
      <c r="F710" s="7">
        <f t="shared" si="646"/>
        <v>2022</v>
      </c>
      <c r="G710" s="12"/>
      <c r="H710" s="101">
        <f t="shared" si="598"/>
        <v>3.1635411151918795</v>
      </c>
      <c r="I710" s="102">
        <f t="shared" si="599"/>
        <v>3.3840494949590085</v>
      </c>
      <c r="J710" s="101">
        <f t="shared" si="600"/>
        <v>63.6754533338298</v>
      </c>
      <c r="K710" s="101">
        <f t="shared" si="601"/>
        <v>304.46249175947969</v>
      </c>
      <c r="L710" s="11">
        <f t="shared" si="602"/>
        <v>2459838.9909722223</v>
      </c>
      <c r="M710" s="108">
        <f t="shared" si="603"/>
        <v>0.2270770971176535</v>
      </c>
      <c r="N710" s="11">
        <f t="shared" si="604"/>
        <v>181.89432953624055</v>
      </c>
      <c r="O710" s="5">
        <f t="shared" si="605"/>
        <v>0.17563675956751013</v>
      </c>
      <c r="P710" s="11">
        <f t="shared" si="606"/>
        <v>16719.485508812919</v>
      </c>
      <c r="Q710" s="6">
        <f t="shared" si="607"/>
        <v>2.3718417585792371</v>
      </c>
      <c r="R710" s="13">
        <f t="shared" si="608"/>
        <v>4.3997593898276897</v>
      </c>
      <c r="S710" s="13">
        <f t="shared" si="609"/>
        <v>4.3251520594868875</v>
      </c>
      <c r="T710" s="13">
        <f t="shared" si="610"/>
        <v>0.30337839720119003</v>
      </c>
      <c r="U710" s="13">
        <f t="shared" si="611"/>
        <v>0.38307999075027138</v>
      </c>
      <c r="V710" s="13">
        <f t="shared" si="612"/>
        <v>-8.3469257217725854</v>
      </c>
      <c r="W710" s="8">
        <f t="shared" si="613"/>
        <v>385.80536869264392</v>
      </c>
      <c r="X710" s="13">
        <f t="shared" si="614"/>
        <v>1.1846166602730646</v>
      </c>
      <c r="Y710" s="11">
        <f t="shared" si="615"/>
        <v>67.873534974529449</v>
      </c>
      <c r="Z710" s="13">
        <f t="shared" si="616"/>
        <v>3.5431115408192382E-2</v>
      </c>
      <c r="AA710" s="13">
        <f t="shared" si="617"/>
        <v>0.37641579520509499</v>
      </c>
      <c r="AB710" s="13">
        <f t="shared" si="618"/>
        <v>0.92577335801264049</v>
      </c>
      <c r="AC710" s="13">
        <f t="shared" si="619"/>
        <v>3.5423702716054932E-2</v>
      </c>
      <c r="AD710" s="13">
        <f t="shared" si="620"/>
        <v>0.83531030075515389</v>
      </c>
      <c r="AE710" s="13">
        <f t="shared" si="621"/>
        <v>0.40070918453717835</v>
      </c>
      <c r="AF710" s="13">
        <f t="shared" si="622"/>
        <v>0.91620529873361323</v>
      </c>
      <c r="AG710" s="11">
        <f t="shared" si="623"/>
        <v>23.622520515330653</v>
      </c>
      <c r="AH710" s="13">
        <f t="shared" si="624"/>
        <v>4.3828165929744163</v>
      </c>
      <c r="AI710" s="11">
        <f t="shared" si="625"/>
        <v>116.15208064162431</v>
      </c>
      <c r="AJ710" s="6">
        <f t="shared" si="626"/>
        <v>0.91715385237689495</v>
      </c>
      <c r="AK710" s="13">
        <f t="shared" si="627"/>
        <v>4.0764521013376669</v>
      </c>
      <c r="AL710" s="6">
        <f t="shared" si="628"/>
        <v>0.91291098614578758</v>
      </c>
      <c r="AM710" s="6">
        <f t="shared" si="629"/>
        <v>3.1635411151918795</v>
      </c>
      <c r="AN710" s="11">
        <f t="shared" si="630"/>
        <v>175.41677882994554</v>
      </c>
      <c r="AO710" s="6">
        <f t="shared" si="631"/>
        <v>173.60788478929504</v>
      </c>
      <c r="AP710" s="6">
        <f t="shared" si="632"/>
        <v>105.72421896702669</v>
      </c>
      <c r="AQ710" s="8">
        <f t="shared" si="633"/>
        <v>74.126816038936369</v>
      </c>
      <c r="AR710" s="109">
        <f t="shared" si="634"/>
        <v>0.89762730949878677</v>
      </c>
      <c r="AS710" s="109">
        <f t="shared" si="635"/>
        <v>-0.61605735432911723</v>
      </c>
      <c r="AT710" s="109">
        <f t="shared" si="636"/>
        <v>124.46249175947966</v>
      </c>
      <c r="AU710" s="10">
        <f t="shared" si="637"/>
        <v>398437.23412145418</v>
      </c>
      <c r="AV710" s="8">
        <f t="shared" si="638"/>
        <v>29.990431630468208</v>
      </c>
      <c r="AW710" s="12"/>
      <c r="AX710" s="110">
        <f t="shared" si="639"/>
        <v>304.5</v>
      </c>
      <c r="AY710" s="111">
        <f t="shared" si="640"/>
        <v>0</v>
      </c>
      <c r="AZ710" s="12"/>
      <c r="BA710" s="14">
        <f t="shared" si="647"/>
        <v>3.4</v>
      </c>
      <c r="BB710" s="112">
        <f t="shared" si="641"/>
        <v>0</v>
      </c>
      <c r="BC710" s="112">
        <f t="shared" si="642"/>
        <v>0</v>
      </c>
      <c r="BD710" s="12"/>
      <c r="BE710" s="111">
        <f t="shared" si="643"/>
        <v>0</v>
      </c>
      <c r="BF710" s="12"/>
    </row>
    <row r="711" spans="1:58">
      <c r="A711">
        <f t="shared" si="596"/>
        <v>11</v>
      </c>
      <c r="B711" s="106">
        <v>0.49166666666666697</v>
      </c>
      <c r="C711" s="6">
        <f t="shared" si="597"/>
        <v>11.800000000000008</v>
      </c>
      <c r="D711" s="7">
        <f t="shared" si="644"/>
        <v>16</v>
      </c>
      <c r="E711" s="7">
        <f t="shared" si="645"/>
        <v>9</v>
      </c>
      <c r="F711" s="7">
        <f t="shared" si="646"/>
        <v>2022</v>
      </c>
      <c r="G711" s="12"/>
      <c r="H711" s="101">
        <f t="shared" si="598"/>
        <v>3.0436678277862486</v>
      </c>
      <c r="I711" s="102">
        <f t="shared" si="599"/>
        <v>3.2693968460308809</v>
      </c>
      <c r="J711" s="101">
        <f t="shared" si="600"/>
        <v>63.668947339655027</v>
      </c>
      <c r="K711" s="101">
        <f t="shared" si="601"/>
        <v>304.64927709777356</v>
      </c>
      <c r="L711" s="11">
        <f t="shared" si="602"/>
        <v>2459838.9916666667</v>
      </c>
      <c r="M711" s="108">
        <f t="shared" si="603"/>
        <v>0.22707711613050507</v>
      </c>
      <c r="N711" s="11">
        <f t="shared" si="604"/>
        <v>182.14501399872825</v>
      </c>
      <c r="O711" s="5">
        <f t="shared" si="605"/>
        <v>0.17566217699749131</v>
      </c>
      <c r="P711" s="11">
        <f t="shared" si="606"/>
        <v>16716.898866861724</v>
      </c>
      <c r="Q711" s="6">
        <f t="shared" si="607"/>
        <v>2.3720001107530977</v>
      </c>
      <c r="R711" s="13">
        <f t="shared" si="608"/>
        <v>4.3997713356393877</v>
      </c>
      <c r="S711" s="13">
        <f t="shared" si="609"/>
        <v>4.3252998155268765</v>
      </c>
      <c r="T711" s="13">
        <f t="shared" si="610"/>
        <v>0.30353874144124265</v>
      </c>
      <c r="U711" s="13">
        <f t="shared" si="611"/>
        <v>0.38322831111712996</v>
      </c>
      <c r="V711" s="13">
        <f t="shared" si="612"/>
        <v>-8.3470608896125107</v>
      </c>
      <c r="W711" s="8">
        <f t="shared" si="613"/>
        <v>385.76558069757624</v>
      </c>
      <c r="X711" s="13">
        <f t="shared" si="614"/>
        <v>1.1847638223016079</v>
      </c>
      <c r="Y711" s="11">
        <f t="shared" si="615"/>
        <v>67.881966737669572</v>
      </c>
      <c r="Z711" s="13">
        <f t="shared" si="616"/>
        <v>3.5443274187162983E-2</v>
      </c>
      <c r="AA711" s="13">
        <f t="shared" si="617"/>
        <v>0.37627939024772267</v>
      </c>
      <c r="AB711" s="13">
        <f t="shared" si="618"/>
        <v>0.92582834301825012</v>
      </c>
      <c r="AC711" s="13">
        <f t="shared" si="619"/>
        <v>3.5435853861358814E-2</v>
      </c>
      <c r="AD711" s="13">
        <f t="shared" si="620"/>
        <v>0.83535591676182874</v>
      </c>
      <c r="AE711" s="13">
        <f t="shared" si="621"/>
        <v>0.40074220242670588</v>
      </c>
      <c r="AF711" s="13">
        <f t="shared" si="622"/>
        <v>0.91619085740591899</v>
      </c>
      <c r="AG711" s="11">
        <f t="shared" si="623"/>
        <v>23.624585337079832</v>
      </c>
      <c r="AH711" s="13">
        <f t="shared" si="624"/>
        <v>4.3834132048893171</v>
      </c>
      <c r="AI711" s="11">
        <f t="shared" si="625"/>
        <v>116.39381592538849</v>
      </c>
      <c r="AJ711" s="6">
        <f t="shared" si="626"/>
        <v>0.91714790243279121</v>
      </c>
      <c r="AK711" s="13">
        <f t="shared" si="627"/>
        <v>3.956706882611043</v>
      </c>
      <c r="AL711" s="6">
        <f t="shared" si="628"/>
        <v>0.91303905482479453</v>
      </c>
      <c r="AM711" s="6">
        <f t="shared" si="629"/>
        <v>3.0436678277862486</v>
      </c>
      <c r="AN711" s="11">
        <f t="shared" si="630"/>
        <v>175.41746330724163</v>
      </c>
      <c r="AO711" s="6">
        <f t="shared" si="631"/>
        <v>173.60856185796769</v>
      </c>
      <c r="AP711" s="6">
        <f t="shared" si="632"/>
        <v>105.71646257542572</v>
      </c>
      <c r="AQ711" s="8">
        <f t="shared" si="633"/>
        <v>74.134566754990487</v>
      </c>
      <c r="AR711" s="109">
        <f t="shared" si="634"/>
        <v>0.89575974559215688</v>
      </c>
      <c r="AS711" s="109">
        <f t="shared" si="635"/>
        <v>-0.61908095852365275</v>
      </c>
      <c r="AT711" s="109">
        <f t="shared" si="636"/>
        <v>124.64927709777355</v>
      </c>
      <c r="AU711" s="10">
        <f t="shared" si="637"/>
        <v>398439.87490141776</v>
      </c>
      <c r="AV711" s="8">
        <f t="shared" si="638"/>
        <v>29.99023286995816</v>
      </c>
      <c r="AW711" s="12"/>
      <c r="AX711" s="110">
        <f t="shared" si="639"/>
        <v>304.60000000000002</v>
      </c>
      <c r="AY711" s="111">
        <f t="shared" si="640"/>
        <v>0</v>
      </c>
      <c r="AZ711" s="12"/>
      <c r="BA711" s="14">
        <f t="shared" si="647"/>
        <v>3.3</v>
      </c>
      <c r="BB711" s="112">
        <f t="shared" si="641"/>
        <v>0</v>
      </c>
      <c r="BC711" s="112">
        <f t="shared" si="642"/>
        <v>0</v>
      </c>
      <c r="BD711" s="12"/>
      <c r="BE711" s="111">
        <f t="shared" si="643"/>
        <v>0</v>
      </c>
      <c r="BF711" s="12"/>
    </row>
    <row r="712" spans="1:58">
      <c r="A712">
        <f t="shared" si="596"/>
        <v>11</v>
      </c>
      <c r="B712" s="106">
        <v>0.49236111111111103</v>
      </c>
      <c r="C712" s="6">
        <f t="shared" si="597"/>
        <v>11.816666666666665</v>
      </c>
      <c r="D712" s="7">
        <f t="shared" si="644"/>
        <v>16</v>
      </c>
      <c r="E712" s="7">
        <f t="shared" si="645"/>
        <v>9</v>
      </c>
      <c r="F712" s="7">
        <f t="shared" si="646"/>
        <v>2022</v>
      </c>
      <c r="G712" s="12"/>
      <c r="H712" s="101">
        <f t="shared" si="598"/>
        <v>2.9240735922350658</v>
      </c>
      <c r="I712" s="102">
        <f t="shared" si="599"/>
        <v>3.1552318799709189</v>
      </c>
      <c r="J712" s="101">
        <f t="shared" si="600"/>
        <v>63.662441187781191</v>
      </c>
      <c r="K712" s="101">
        <f t="shared" si="601"/>
        <v>304.83620783866104</v>
      </c>
      <c r="L712" s="11">
        <f t="shared" si="602"/>
        <v>2459838.9923611111</v>
      </c>
      <c r="M712" s="108">
        <f t="shared" si="603"/>
        <v>0.22707713514335662</v>
      </c>
      <c r="N712" s="11">
        <f t="shared" si="604"/>
        <v>182.39569846121594</v>
      </c>
      <c r="O712" s="5">
        <f t="shared" si="605"/>
        <v>0.17568759442741566</v>
      </c>
      <c r="P712" s="11">
        <f t="shared" si="606"/>
        <v>16714.31183694334</v>
      </c>
      <c r="Q712" s="6">
        <f t="shared" si="607"/>
        <v>2.3721584629266013</v>
      </c>
      <c r="R712" s="13">
        <f t="shared" si="608"/>
        <v>4.3997832814510636</v>
      </c>
      <c r="S712" s="13">
        <f t="shared" si="609"/>
        <v>4.3254475715668663</v>
      </c>
      <c r="T712" s="13">
        <f t="shared" si="610"/>
        <v>0.30369908568093812</v>
      </c>
      <c r="U712" s="13">
        <f t="shared" si="611"/>
        <v>0.38337662948588347</v>
      </c>
      <c r="V712" s="13">
        <f t="shared" si="612"/>
        <v>-8.3471960574527948</v>
      </c>
      <c r="W712" s="8">
        <f t="shared" si="613"/>
        <v>385.72578768255534</v>
      </c>
      <c r="X712" s="13">
        <f t="shared" si="614"/>
        <v>1.1849109824488762</v>
      </c>
      <c r="Y712" s="11">
        <f t="shared" si="615"/>
        <v>67.890398393020561</v>
      </c>
      <c r="Z712" s="13">
        <f t="shared" si="616"/>
        <v>3.5455432036844099E-2</v>
      </c>
      <c r="AA712" s="13">
        <f t="shared" si="617"/>
        <v>0.37614297895748605</v>
      </c>
      <c r="AB712" s="13">
        <f t="shared" si="618"/>
        <v>0.92588330711178102</v>
      </c>
      <c r="AC712" s="13">
        <f t="shared" si="619"/>
        <v>3.5448004072718559E-2</v>
      </c>
      <c r="AD712" s="13">
        <f t="shared" si="620"/>
        <v>0.83540151395307682</v>
      </c>
      <c r="AE712" s="13">
        <f t="shared" si="621"/>
        <v>0.40077521114197567</v>
      </c>
      <c r="AF712" s="13">
        <f t="shared" si="622"/>
        <v>0.91617641867388444</v>
      </c>
      <c r="AG712" s="11">
        <f t="shared" si="623"/>
        <v>23.626649617638201</v>
      </c>
      <c r="AH712" s="13">
        <f t="shared" si="624"/>
        <v>4.384009827466854</v>
      </c>
      <c r="AI712" s="11">
        <f t="shared" si="625"/>
        <v>116.63555104921313</v>
      </c>
      <c r="AJ712" s="6">
        <f t="shared" si="626"/>
        <v>0.91714195374028196</v>
      </c>
      <c r="AK712" s="13">
        <f t="shared" si="627"/>
        <v>3.8372364331535493</v>
      </c>
      <c r="AL712" s="6">
        <f t="shared" si="628"/>
        <v>0.91316284091848354</v>
      </c>
      <c r="AM712" s="6">
        <f t="shared" si="629"/>
        <v>2.9240735922350658</v>
      </c>
      <c r="AN712" s="11">
        <f t="shared" si="630"/>
        <v>175.41814778453772</v>
      </c>
      <c r="AO712" s="6">
        <f t="shared" si="631"/>
        <v>173.60923892689325</v>
      </c>
      <c r="AP712" s="6">
        <f t="shared" si="632"/>
        <v>105.70870629675228</v>
      </c>
      <c r="AQ712" s="8">
        <f t="shared" si="633"/>
        <v>74.142317360930917</v>
      </c>
      <c r="AR712" s="109">
        <f t="shared" si="634"/>
        <v>0.893876237892967</v>
      </c>
      <c r="AS712" s="109">
        <f t="shared" si="635"/>
        <v>-0.6220982852785707</v>
      </c>
      <c r="AT712" s="109">
        <f t="shared" si="636"/>
        <v>124.83620783866104</v>
      </c>
      <c r="AU712" s="10">
        <f t="shared" si="637"/>
        <v>398442.51518737059</v>
      </c>
      <c r="AV712" s="8">
        <f t="shared" si="638"/>
        <v>29.990034149263977</v>
      </c>
      <c r="AW712" s="12"/>
      <c r="AX712" s="110">
        <f t="shared" si="639"/>
        <v>304.8</v>
      </c>
      <c r="AY712" s="111">
        <f t="shared" si="640"/>
        <v>0</v>
      </c>
      <c r="AZ712" s="12"/>
      <c r="BA712" s="14">
        <f t="shared" si="647"/>
        <v>3.2</v>
      </c>
      <c r="BB712" s="112">
        <f t="shared" si="641"/>
        <v>0</v>
      </c>
      <c r="BC712" s="112">
        <f t="shared" si="642"/>
        <v>0</v>
      </c>
      <c r="BD712" s="12"/>
      <c r="BE712" s="111">
        <f t="shared" si="643"/>
        <v>0</v>
      </c>
      <c r="BF712" s="12"/>
    </row>
    <row r="713" spans="1:58">
      <c r="A713">
        <f t="shared" si="596"/>
        <v>11</v>
      </c>
      <c r="B713" s="106">
        <v>0.49305555555555602</v>
      </c>
      <c r="C713" s="6">
        <f t="shared" si="597"/>
        <v>11.833333333333345</v>
      </c>
      <c r="D713" s="7">
        <f t="shared" si="644"/>
        <v>16</v>
      </c>
      <c r="E713" s="7">
        <f t="shared" si="645"/>
        <v>9</v>
      </c>
      <c r="F713" s="7">
        <f t="shared" si="646"/>
        <v>2022</v>
      </c>
      <c r="G713" s="12"/>
      <c r="H713" s="101">
        <f t="shared" si="598"/>
        <v>2.804759890125021</v>
      </c>
      <c r="I713" s="102">
        <f t="shared" si="599"/>
        <v>3.0415670837721209</v>
      </c>
      <c r="J713" s="101">
        <f t="shared" si="600"/>
        <v>63.655934878282807</v>
      </c>
      <c r="K713" s="101">
        <f t="shared" si="601"/>
        <v>305.02328521571366</v>
      </c>
      <c r="L713" s="11">
        <f t="shared" si="602"/>
        <v>2459838.9930555555</v>
      </c>
      <c r="M713" s="108">
        <f t="shared" si="603"/>
        <v>0.22707715415620819</v>
      </c>
      <c r="N713" s="11">
        <f t="shared" si="604"/>
        <v>182.64638292370364</v>
      </c>
      <c r="O713" s="5">
        <f t="shared" si="605"/>
        <v>0.17571301185739685</v>
      </c>
      <c r="P713" s="11">
        <f t="shared" si="606"/>
        <v>16711.724419151269</v>
      </c>
      <c r="Q713" s="6">
        <f t="shared" si="607"/>
        <v>2.3723168151004623</v>
      </c>
      <c r="R713" s="13">
        <f t="shared" si="608"/>
        <v>4.3997952272627838</v>
      </c>
      <c r="S713" s="13">
        <f t="shared" si="609"/>
        <v>4.3255953276068553</v>
      </c>
      <c r="T713" s="13">
        <f t="shared" si="610"/>
        <v>0.30385942992099074</v>
      </c>
      <c r="U713" s="13">
        <f t="shared" si="611"/>
        <v>0.38352494585764785</v>
      </c>
      <c r="V713" s="13">
        <f t="shared" si="612"/>
        <v>-8.3473312252927201</v>
      </c>
      <c r="W713" s="8">
        <f t="shared" si="613"/>
        <v>385.6859896487527</v>
      </c>
      <c r="X713" s="13">
        <f t="shared" si="614"/>
        <v>1.1850581407160368</v>
      </c>
      <c r="Y713" s="11">
        <f t="shared" si="615"/>
        <v>67.898829940649321</v>
      </c>
      <c r="Z713" s="13">
        <f t="shared" si="616"/>
        <v>3.546758895709249E-2</v>
      </c>
      <c r="AA713" s="13">
        <f t="shared" si="617"/>
        <v>0.37600656133663718</v>
      </c>
      <c r="AB713" s="13">
        <f t="shared" si="618"/>
        <v>0.92593825029328647</v>
      </c>
      <c r="AC713" s="13">
        <f t="shared" si="619"/>
        <v>3.546015334999042E-2</v>
      </c>
      <c r="AD713" s="13">
        <f t="shared" si="620"/>
        <v>0.83544709232900449</v>
      </c>
      <c r="AE713" s="13">
        <f t="shared" si="621"/>
        <v>0.40080821068287698</v>
      </c>
      <c r="AF713" s="13">
        <f t="shared" si="622"/>
        <v>0.91616198253867231</v>
      </c>
      <c r="AG713" s="11">
        <f t="shared" si="623"/>
        <v>23.628713356975933</v>
      </c>
      <c r="AH713" s="13">
        <f t="shared" si="624"/>
        <v>4.3846064607086364</v>
      </c>
      <c r="AI713" s="11">
        <f t="shared" si="625"/>
        <v>116.8772860130741</v>
      </c>
      <c r="AJ713" s="6">
        <f t="shared" si="626"/>
        <v>0.91713600629945158</v>
      </c>
      <c r="AK713" s="13">
        <f t="shared" si="627"/>
        <v>3.718042259904367</v>
      </c>
      <c r="AL713" s="6">
        <f t="shared" si="628"/>
        <v>0.91328236977934585</v>
      </c>
      <c r="AM713" s="6">
        <f t="shared" si="629"/>
        <v>2.804759890125021</v>
      </c>
      <c r="AN713" s="11">
        <f t="shared" si="630"/>
        <v>175.41883226183199</v>
      </c>
      <c r="AO713" s="6">
        <f t="shared" si="631"/>
        <v>173.60991599606993</v>
      </c>
      <c r="AP713" s="6">
        <f t="shared" si="632"/>
        <v>105.7009501309405</v>
      </c>
      <c r="AQ713" s="8">
        <f t="shared" si="633"/>
        <v>74.150067856823441</v>
      </c>
      <c r="AR713" s="109">
        <f t="shared" si="634"/>
        <v>0.8919768199605107</v>
      </c>
      <c r="AS713" s="109">
        <f t="shared" si="635"/>
        <v>-0.6251092813612249</v>
      </c>
      <c r="AT713" s="109">
        <f t="shared" si="636"/>
        <v>125.02328521571366</v>
      </c>
      <c r="AU713" s="10">
        <f t="shared" si="637"/>
        <v>398445.15497924504</v>
      </c>
      <c r="AV713" s="8">
        <f t="shared" si="638"/>
        <v>29.989835468389213</v>
      </c>
      <c r="AW713" s="12"/>
      <c r="AX713" s="110">
        <f t="shared" si="639"/>
        <v>305</v>
      </c>
      <c r="AY713" s="111">
        <f t="shared" si="640"/>
        <v>0</v>
      </c>
      <c r="AZ713" s="12"/>
      <c r="BA713" s="14">
        <f t="shared" si="647"/>
        <v>3</v>
      </c>
      <c r="BB713" s="112">
        <f t="shared" si="641"/>
        <v>0</v>
      </c>
      <c r="BC713" s="112">
        <f t="shared" si="642"/>
        <v>0</v>
      </c>
      <c r="BD713" s="12"/>
      <c r="BE713" s="111">
        <f t="shared" si="643"/>
        <v>0</v>
      </c>
      <c r="BF713" s="12"/>
    </row>
    <row r="714" spans="1:58">
      <c r="A714">
        <f t="shared" si="596"/>
        <v>11</v>
      </c>
      <c r="B714" s="106">
        <v>0.49375000000000002</v>
      </c>
      <c r="C714" s="6">
        <f t="shared" si="597"/>
        <v>11.850000000000001</v>
      </c>
      <c r="D714" s="7">
        <f t="shared" si="644"/>
        <v>16</v>
      </c>
      <c r="E714" s="7">
        <f t="shared" si="645"/>
        <v>9</v>
      </c>
      <c r="F714" s="7">
        <f t="shared" si="646"/>
        <v>2022</v>
      </c>
      <c r="G714" s="12"/>
      <c r="H714" s="101">
        <f t="shared" si="598"/>
        <v>2.6857282046737905</v>
      </c>
      <c r="I714" s="102">
        <f t="shared" si="599"/>
        <v>2.9284155948542288</v>
      </c>
      <c r="J714" s="101">
        <f t="shared" si="600"/>
        <v>63.64942841129939</v>
      </c>
      <c r="K714" s="101">
        <f t="shared" si="601"/>
        <v>305.21051045226585</v>
      </c>
      <c r="L714" s="11">
        <f t="shared" si="602"/>
        <v>2459838.9937499999</v>
      </c>
      <c r="M714" s="108">
        <f t="shared" si="603"/>
        <v>0.22707717316905973</v>
      </c>
      <c r="N714" s="11">
        <f t="shared" si="604"/>
        <v>182.89706738619134</v>
      </c>
      <c r="O714" s="5">
        <f t="shared" si="605"/>
        <v>0.1757384292873212</v>
      </c>
      <c r="P714" s="11">
        <f t="shared" si="606"/>
        <v>16709.136613607276</v>
      </c>
      <c r="Q714" s="6">
        <f t="shared" si="607"/>
        <v>2.3724751672739659</v>
      </c>
      <c r="R714" s="13">
        <f t="shared" si="608"/>
        <v>4.3998071730744597</v>
      </c>
      <c r="S714" s="13">
        <f t="shared" si="609"/>
        <v>4.3257430836464872</v>
      </c>
      <c r="T714" s="13">
        <f t="shared" si="610"/>
        <v>0.30401977416104337</v>
      </c>
      <c r="U714" s="13">
        <f t="shared" si="611"/>
        <v>0.38367326023260107</v>
      </c>
      <c r="V714" s="13">
        <f t="shared" si="612"/>
        <v>-8.3474663931319313</v>
      </c>
      <c r="W714" s="8">
        <f t="shared" si="613"/>
        <v>385.6461865971819</v>
      </c>
      <c r="X714" s="13">
        <f t="shared" si="614"/>
        <v>1.1852052971029658</v>
      </c>
      <c r="Y714" s="11">
        <f t="shared" si="615"/>
        <v>67.907261380548761</v>
      </c>
      <c r="Z714" s="13">
        <f t="shared" si="616"/>
        <v>3.5479744947686062E-2</v>
      </c>
      <c r="AA714" s="13">
        <f t="shared" si="617"/>
        <v>0.37587013738862468</v>
      </c>
      <c r="AB714" s="13">
        <f t="shared" si="618"/>
        <v>0.92599317256233626</v>
      </c>
      <c r="AC714" s="13">
        <f t="shared" si="619"/>
        <v>3.5472301692951853E-2</v>
      </c>
      <c r="AD714" s="13">
        <f t="shared" si="620"/>
        <v>0.83549265188930533</v>
      </c>
      <c r="AE714" s="13">
        <f t="shared" si="621"/>
        <v>0.40084120104903442</v>
      </c>
      <c r="AF714" s="13">
        <f t="shared" si="622"/>
        <v>0.91614754900156092</v>
      </c>
      <c r="AG714" s="11">
        <f t="shared" si="623"/>
        <v>23.630776555046644</v>
      </c>
      <c r="AH714" s="13">
        <f t="shared" si="624"/>
        <v>4.3852031046110147</v>
      </c>
      <c r="AI714" s="11">
        <f t="shared" si="625"/>
        <v>117.11902081702611</v>
      </c>
      <c r="AJ714" s="6">
        <f t="shared" si="626"/>
        <v>0.91713006011042819</v>
      </c>
      <c r="AK714" s="13">
        <f t="shared" si="627"/>
        <v>3.5991258715925083</v>
      </c>
      <c r="AL714" s="6">
        <f t="shared" si="628"/>
        <v>0.91339766691871771</v>
      </c>
      <c r="AM714" s="6">
        <f t="shared" si="629"/>
        <v>2.6857282046737905</v>
      </c>
      <c r="AN714" s="11">
        <f t="shared" si="630"/>
        <v>175.41951673912627</v>
      </c>
      <c r="AO714" s="6">
        <f t="shared" si="631"/>
        <v>173.61059306549953</v>
      </c>
      <c r="AP714" s="6">
        <f t="shared" si="632"/>
        <v>105.69319407800205</v>
      </c>
      <c r="AQ714" s="8">
        <f t="shared" si="633"/>
        <v>74.157818242656361</v>
      </c>
      <c r="AR714" s="109">
        <f t="shared" si="634"/>
        <v>0.89006152563655994</v>
      </c>
      <c r="AS714" s="109">
        <f t="shared" si="635"/>
        <v>-0.62811389365248982</v>
      </c>
      <c r="AT714" s="109">
        <f t="shared" si="636"/>
        <v>125.21051045226585</v>
      </c>
      <c r="AU714" s="10">
        <f t="shared" si="637"/>
        <v>398447.79427695391</v>
      </c>
      <c r="AV714" s="8">
        <f t="shared" si="638"/>
        <v>29.989636827338913</v>
      </c>
      <c r="AW714" s="12"/>
      <c r="AX714" s="110">
        <f t="shared" si="639"/>
        <v>305.2</v>
      </c>
      <c r="AY714" s="111">
        <f t="shared" si="640"/>
        <v>0</v>
      </c>
      <c r="AZ714" s="12"/>
      <c r="BA714" s="14">
        <f t="shared" si="647"/>
        <v>2.9</v>
      </c>
      <c r="BB714" s="112">
        <f t="shared" si="641"/>
        <v>0</v>
      </c>
      <c r="BC714" s="112">
        <f t="shared" si="642"/>
        <v>0</v>
      </c>
      <c r="BD714" s="12"/>
      <c r="BE714" s="111">
        <f t="shared" si="643"/>
        <v>0</v>
      </c>
      <c r="BF714" s="12"/>
    </row>
    <row r="715" spans="1:58">
      <c r="A715">
        <f t="shared" si="596"/>
        <v>11</v>
      </c>
      <c r="B715" s="106">
        <v>0.49444444444444402</v>
      </c>
      <c r="C715" s="6">
        <f t="shared" si="597"/>
        <v>11.866666666666656</v>
      </c>
      <c r="D715" s="7">
        <f t="shared" si="644"/>
        <v>16</v>
      </c>
      <c r="E715" s="7">
        <f t="shared" si="645"/>
        <v>9</v>
      </c>
      <c r="F715" s="7">
        <f t="shared" si="646"/>
        <v>2022</v>
      </c>
      <c r="G715" s="12"/>
      <c r="H715" s="101">
        <f t="shared" si="598"/>
        <v>2.566980021047756</v>
      </c>
      <c r="I715" s="102">
        <f t="shared" si="599"/>
        <v>2.8157912335120092</v>
      </c>
      <c r="J715" s="101">
        <f t="shared" si="600"/>
        <v>63.642921786924255</v>
      </c>
      <c r="K715" s="101">
        <f t="shared" si="601"/>
        <v>305.39788476092519</v>
      </c>
      <c r="L715" s="11">
        <f t="shared" si="602"/>
        <v>2459838.9944444443</v>
      </c>
      <c r="M715" s="108">
        <f t="shared" si="603"/>
        <v>0.2270771921819113</v>
      </c>
      <c r="N715" s="11">
        <f t="shared" si="604"/>
        <v>183.14775184821337</v>
      </c>
      <c r="O715" s="5">
        <f t="shared" si="605"/>
        <v>0.17576384671724554</v>
      </c>
      <c r="P715" s="11">
        <f t="shared" si="606"/>
        <v>16706.548420411007</v>
      </c>
      <c r="Q715" s="6">
        <f t="shared" si="607"/>
        <v>2.3726335194478265</v>
      </c>
      <c r="R715" s="13">
        <f t="shared" si="608"/>
        <v>4.3998191188861808</v>
      </c>
      <c r="S715" s="13">
        <f t="shared" si="609"/>
        <v>4.3258908396868341</v>
      </c>
      <c r="T715" s="13">
        <f t="shared" si="610"/>
        <v>0.30418011840109604</v>
      </c>
      <c r="U715" s="13">
        <f t="shared" si="611"/>
        <v>0.38382157261117211</v>
      </c>
      <c r="V715" s="13">
        <f t="shared" si="612"/>
        <v>-8.3476015609725724</v>
      </c>
      <c r="W715" s="8">
        <f t="shared" si="613"/>
        <v>385.60637852808327</v>
      </c>
      <c r="X715" s="13">
        <f t="shared" si="614"/>
        <v>1.1853524516105038</v>
      </c>
      <c r="Y715" s="11">
        <f t="shared" si="615"/>
        <v>67.915692712767012</v>
      </c>
      <c r="Z715" s="13">
        <f t="shared" si="616"/>
        <v>3.5491900008419904E-2</v>
      </c>
      <c r="AA715" s="13">
        <f t="shared" si="617"/>
        <v>0.37573370711600357</v>
      </c>
      <c r="AB715" s="13">
        <f t="shared" si="618"/>
        <v>0.92604807391886279</v>
      </c>
      <c r="AC715" s="13">
        <f t="shared" si="619"/>
        <v>3.5484449101397482E-2</v>
      </c>
      <c r="AD715" s="13">
        <f t="shared" si="620"/>
        <v>0.83553819263399909</v>
      </c>
      <c r="AE715" s="13">
        <f t="shared" si="621"/>
        <v>0.40087418224023286</v>
      </c>
      <c r="AF715" s="13">
        <f t="shared" si="622"/>
        <v>0.91613311806375852</v>
      </c>
      <c r="AG715" s="11">
        <f t="shared" si="623"/>
        <v>23.632839211813966</v>
      </c>
      <c r="AH715" s="13">
        <f t="shared" si="624"/>
        <v>4.3857997591742928</v>
      </c>
      <c r="AI715" s="11">
        <f t="shared" si="625"/>
        <v>117.36075546059898</v>
      </c>
      <c r="AJ715" s="6">
        <f t="shared" si="626"/>
        <v>0.91712411517328596</v>
      </c>
      <c r="AK715" s="13">
        <f t="shared" si="627"/>
        <v>3.4804887790528958</v>
      </c>
      <c r="AL715" s="6">
        <f t="shared" si="628"/>
        <v>0.91350875800513975</v>
      </c>
      <c r="AM715" s="6">
        <f t="shared" si="629"/>
        <v>2.566980021047756</v>
      </c>
      <c r="AN715" s="11">
        <f t="shared" si="630"/>
        <v>175.42020121642236</v>
      </c>
      <c r="AO715" s="6">
        <f t="shared" si="631"/>
        <v>173.6112701351839</v>
      </c>
      <c r="AP715" s="6">
        <f t="shared" si="632"/>
        <v>105.6854381378936</v>
      </c>
      <c r="AQ715" s="8">
        <f t="shared" si="633"/>
        <v>74.165568518473009</v>
      </c>
      <c r="AR715" s="109">
        <f t="shared" si="634"/>
        <v>0.88813038904957819</v>
      </c>
      <c r="AS715" s="109">
        <f t="shared" si="635"/>
        <v>-0.63111206914061757</v>
      </c>
      <c r="AT715" s="109">
        <f t="shared" si="636"/>
        <v>125.39788476092521</v>
      </c>
      <c r="AU715" s="10">
        <f t="shared" si="637"/>
        <v>398450.43308043398</v>
      </c>
      <c r="AV715" s="8">
        <f t="shared" si="638"/>
        <v>29.989438226116295</v>
      </c>
      <c r="AW715" s="12"/>
      <c r="AX715" s="110">
        <f t="shared" si="639"/>
        <v>305.39999999999998</v>
      </c>
      <c r="AY715" s="111">
        <f t="shared" si="640"/>
        <v>0</v>
      </c>
      <c r="AZ715" s="12"/>
      <c r="BA715" s="14">
        <f t="shared" si="647"/>
        <v>2.8</v>
      </c>
      <c r="BB715" s="112">
        <f t="shared" si="641"/>
        <v>0</v>
      </c>
      <c r="BC715" s="112">
        <f t="shared" si="642"/>
        <v>0</v>
      </c>
      <c r="BD715" s="12"/>
      <c r="BE715" s="111">
        <f t="shared" si="643"/>
        <v>0</v>
      </c>
      <c r="BF715" s="12"/>
    </row>
    <row r="716" spans="1:58">
      <c r="A716">
        <f t="shared" si="596"/>
        <v>11</v>
      </c>
      <c r="B716" s="106">
        <v>0.49513888888888902</v>
      </c>
      <c r="C716" s="6">
        <f t="shared" si="597"/>
        <v>11.883333333333336</v>
      </c>
      <c r="D716" s="7">
        <f t="shared" si="644"/>
        <v>16</v>
      </c>
      <c r="E716" s="7">
        <f t="shared" si="645"/>
        <v>9</v>
      </c>
      <c r="F716" s="7">
        <f t="shared" si="646"/>
        <v>2022</v>
      </c>
      <c r="G716" s="12"/>
      <c r="H716" s="101">
        <f t="shared" si="598"/>
        <v>2.4485168253779053</v>
      </c>
      <c r="I716" s="102">
        <f t="shared" si="599"/>
        <v>2.7037085331906661</v>
      </c>
      <c r="J716" s="101">
        <f t="shared" si="600"/>
        <v>63.636415005261114</v>
      </c>
      <c r="K716" s="101">
        <f t="shared" si="601"/>
        <v>305.58540934502167</v>
      </c>
      <c r="L716" s="11">
        <f t="shared" si="602"/>
        <v>2459838.9951388887</v>
      </c>
      <c r="M716" s="108">
        <f t="shared" si="603"/>
        <v>0.22707721119476285</v>
      </c>
      <c r="N716" s="11">
        <f t="shared" si="604"/>
        <v>183.39843631070107</v>
      </c>
      <c r="O716" s="5">
        <f t="shared" si="605"/>
        <v>0.17578926414716989</v>
      </c>
      <c r="P716" s="11">
        <f t="shared" si="606"/>
        <v>16703.959839670966</v>
      </c>
      <c r="Q716" s="6">
        <f t="shared" si="607"/>
        <v>2.3727918716216876</v>
      </c>
      <c r="R716" s="13">
        <f t="shared" si="608"/>
        <v>4.3998310646978567</v>
      </c>
      <c r="S716" s="13">
        <f t="shared" si="609"/>
        <v>4.326038595726466</v>
      </c>
      <c r="T716" s="13">
        <f t="shared" si="610"/>
        <v>0.30434046264114867</v>
      </c>
      <c r="U716" s="13">
        <f t="shared" si="611"/>
        <v>0.38396988299383294</v>
      </c>
      <c r="V716" s="13">
        <f t="shared" si="612"/>
        <v>-8.3477367288117836</v>
      </c>
      <c r="W716" s="8">
        <f t="shared" si="613"/>
        <v>385.56656544329684</v>
      </c>
      <c r="X716" s="13">
        <f t="shared" si="614"/>
        <v>1.1854996042391763</v>
      </c>
      <c r="Y716" s="11">
        <f t="shared" si="615"/>
        <v>67.924123937334201</v>
      </c>
      <c r="Z716" s="13">
        <f t="shared" si="616"/>
        <v>3.5504054139100488E-2</v>
      </c>
      <c r="AA716" s="13">
        <f t="shared" si="617"/>
        <v>0.37559727052162034</v>
      </c>
      <c r="AB716" s="13">
        <f t="shared" si="618"/>
        <v>0.92610295436267998</v>
      </c>
      <c r="AC716" s="13">
        <f t="shared" si="619"/>
        <v>3.5496595575133301E-2</v>
      </c>
      <c r="AD716" s="13">
        <f t="shared" si="620"/>
        <v>0.8355837145629923</v>
      </c>
      <c r="AE716" s="13">
        <f t="shared" si="621"/>
        <v>0.40090715425622009</v>
      </c>
      <c r="AF716" s="13">
        <f t="shared" si="622"/>
        <v>0.91611868972648913</v>
      </c>
      <c r="AG716" s="11">
        <f t="shared" si="623"/>
        <v>23.634901327239227</v>
      </c>
      <c r="AH716" s="13">
        <f t="shared" si="624"/>
        <v>4.3863964243974696</v>
      </c>
      <c r="AI716" s="11">
        <f t="shared" si="625"/>
        <v>117.60248994473903</v>
      </c>
      <c r="AJ716" s="6">
        <f t="shared" si="626"/>
        <v>0.91711817148815256</v>
      </c>
      <c r="AK716" s="13">
        <f t="shared" si="627"/>
        <v>3.362132494242088</v>
      </c>
      <c r="AL716" s="6">
        <f t="shared" si="628"/>
        <v>0.91361566886418255</v>
      </c>
      <c r="AM716" s="6">
        <f t="shared" si="629"/>
        <v>2.4485168253779053</v>
      </c>
      <c r="AN716" s="11">
        <f t="shared" si="630"/>
        <v>175.42088569371663</v>
      </c>
      <c r="AO716" s="6">
        <f t="shared" si="631"/>
        <v>173.61194720511941</v>
      </c>
      <c r="AP716" s="6">
        <f t="shared" si="632"/>
        <v>105.67768231058415</v>
      </c>
      <c r="AQ716" s="8">
        <f t="shared" si="633"/>
        <v>74.17331868430432</v>
      </c>
      <c r="AR716" s="109">
        <f t="shared" si="634"/>
        <v>0.88618344459858422</v>
      </c>
      <c r="AS716" s="109">
        <f t="shared" si="635"/>
        <v>-0.63410375494588611</v>
      </c>
      <c r="AT716" s="109">
        <f t="shared" si="636"/>
        <v>125.58540934502167</v>
      </c>
      <c r="AU716" s="10">
        <f t="shared" si="637"/>
        <v>398453.07138959819</v>
      </c>
      <c r="AV716" s="8">
        <f t="shared" si="638"/>
        <v>29.989239664726384</v>
      </c>
      <c r="AW716" s="12"/>
      <c r="AX716" s="110">
        <f t="shared" si="639"/>
        <v>305.60000000000002</v>
      </c>
      <c r="AY716" s="111">
        <f t="shared" si="640"/>
        <v>0</v>
      </c>
      <c r="AZ716" s="12"/>
      <c r="BA716" s="14">
        <f t="shared" si="647"/>
        <v>2.7</v>
      </c>
      <c r="BB716" s="112">
        <f t="shared" si="641"/>
        <v>0</v>
      </c>
      <c r="BC716" s="112">
        <f t="shared" si="642"/>
        <v>0</v>
      </c>
      <c r="BD716" s="12"/>
      <c r="BE716" s="111">
        <f t="shared" si="643"/>
        <v>0</v>
      </c>
      <c r="BF716" s="12"/>
    </row>
    <row r="717" spans="1:58">
      <c r="A717">
        <f t="shared" si="596"/>
        <v>11</v>
      </c>
      <c r="B717" s="106">
        <v>0.49583333333333302</v>
      </c>
      <c r="C717" s="6">
        <f t="shared" si="597"/>
        <v>11.899999999999991</v>
      </c>
      <c r="D717" s="7">
        <f t="shared" si="644"/>
        <v>16</v>
      </c>
      <c r="E717" s="7">
        <f t="shared" si="645"/>
        <v>9</v>
      </c>
      <c r="F717" s="7">
        <f t="shared" si="646"/>
        <v>2022</v>
      </c>
      <c r="G717" s="12"/>
      <c r="H717" s="101">
        <f t="shared" si="598"/>
        <v>2.3303401061580669</v>
      </c>
      <c r="I717" s="102">
        <f t="shared" si="599"/>
        <v>2.5921827712166996</v>
      </c>
      <c r="J717" s="101">
        <f t="shared" si="600"/>
        <v>63.62990806641713</v>
      </c>
      <c r="K717" s="101">
        <f t="shared" si="601"/>
        <v>305.77308539639665</v>
      </c>
      <c r="L717" s="11">
        <f t="shared" si="602"/>
        <v>2459838.9958333331</v>
      </c>
      <c r="M717" s="108">
        <f t="shared" si="603"/>
        <v>0.22707723020761439</v>
      </c>
      <c r="N717" s="11">
        <f t="shared" si="604"/>
        <v>183.64912077318877</v>
      </c>
      <c r="O717" s="5">
        <f t="shared" si="605"/>
        <v>0.17581468157709423</v>
      </c>
      <c r="P717" s="11">
        <f t="shared" si="606"/>
        <v>16701.370871507228</v>
      </c>
      <c r="Q717" s="6">
        <f t="shared" si="607"/>
        <v>2.3729502237951912</v>
      </c>
      <c r="R717" s="13">
        <f t="shared" si="608"/>
        <v>4.3998430105095547</v>
      </c>
      <c r="S717" s="13">
        <f t="shared" si="609"/>
        <v>4.3261863517660979</v>
      </c>
      <c r="T717" s="13">
        <f t="shared" si="610"/>
        <v>0.30450080688084413</v>
      </c>
      <c r="U717" s="13">
        <f t="shared" si="611"/>
        <v>0.38411819138075332</v>
      </c>
      <c r="V717" s="13">
        <f t="shared" si="612"/>
        <v>-8.3478718966513519</v>
      </c>
      <c r="W717" s="8">
        <f t="shared" si="613"/>
        <v>385.5267473431482</v>
      </c>
      <c r="X717" s="13">
        <f t="shared" si="614"/>
        <v>1.185646754989566</v>
      </c>
      <c r="Y717" s="11">
        <f t="shared" si="615"/>
        <v>67.932555054283711</v>
      </c>
      <c r="Z717" s="13">
        <f t="shared" si="616"/>
        <v>3.5516207339501796E-2</v>
      </c>
      <c r="AA717" s="13">
        <f t="shared" si="617"/>
        <v>0.37546082760826888</v>
      </c>
      <c r="AB717" s="13">
        <f t="shared" si="618"/>
        <v>0.9261578138936245</v>
      </c>
      <c r="AC717" s="13">
        <f t="shared" si="619"/>
        <v>3.5508741113932853E-2</v>
      </c>
      <c r="AD717" s="13">
        <f t="shared" si="620"/>
        <v>0.83562921767622489</v>
      </c>
      <c r="AE717" s="13">
        <f t="shared" si="621"/>
        <v>0.4009401170967235</v>
      </c>
      <c r="AF717" s="13">
        <f t="shared" si="622"/>
        <v>0.91610426399098566</v>
      </c>
      <c r="AG717" s="11">
        <f t="shared" si="623"/>
        <v>23.636962901282466</v>
      </c>
      <c r="AH717" s="13">
        <f t="shared" si="624"/>
        <v>4.3869931002797973</v>
      </c>
      <c r="AI717" s="11">
        <f t="shared" si="625"/>
        <v>117.84422426899181</v>
      </c>
      <c r="AJ717" s="6">
        <f t="shared" si="626"/>
        <v>0.91711222905513623</v>
      </c>
      <c r="AK717" s="13">
        <f t="shared" si="627"/>
        <v>3.2440585316338124</v>
      </c>
      <c r="AL717" s="6">
        <f t="shared" si="628"/>
        <v>0.91371842547574567</v>
      </c>
      <c r="AM717" s="6">
        <f t="shared" si="629"/>
        <v>2.3303401061580669</v>
      </c>
      <c r="AN717" s="11">
        <f t="shared" si="630"/>
        <v>175.42157017101272</v>
      </c>
      <c r="AO717" s="6">
        <f t="shared" si="631"/>
        <v>173.61262427530968</v>
      </c>
      <c r="AP717" s="6">
        <f t="shared" si="632"/>
        <v>105.66992659604682</v>
      </c>
      <c r="AQ717" s="8">
        <f t="shared" si="633"/>
        <v>74.181068740177125</v>
      </c>
      <c r="AR717" s="109">
        <f t="shared" si="634"/>
        <v>0.88422072697504206</v>
      </c>
      <c r="AS717" s="109">
        <f t="shared" si="635"/>
        <v>-0.63708889828691295</v>
      </c>
      <c r="AT717" s="109">
        <f t="shared" si="636"/>
        <v>125.77308539639667</v>
      </c>
      <c r="AU717" s="10">
        <f t="shared" si="637"/>
        <v>398455.70920436829</v>
      </c>
      <c r="AV717" s="8">
        <f t="shared" si="638"/>
        <v>29.98904114317353</v>
      </c>
      <c r="AW717" s="12"/>
      <c r="AX717" s="110">
        <f t="shared" si="639"/>
        <v>305.8</v>
      </c>
      <c r="AY717" s="111">
        <f t="shared" si="640"/>
        <v>0</v>
      </c>
      <c r="AZ717" s="12"/>
      <c r="BA717" s="14">
        <f t="shared" si="647"/>
        <v>2.6</v>
      </c>
      <c r="BB717" s="112">
        <f t="shared" si="641"/>
        <v>0</v>
      </c>
      <c r="BC717" s="112">
        <f t="shared" si="642"/>
        <v>0</v>
      </c>
      <c r="BD717" s="12"/>
      <c r="BE717" s="111">
        <f t="shared" si="643"/>
        <v>0</v>
      </c>
      <c r="BF717" s="12"/>
    </row>
    <row r="718" spans="1:58">
      <c r="A718">
        <f t="shared" si="596"/>
        <v>11</v>
      </c>
      <c r="B718" s="106">
        <v>0.49652777777777801</v>
      </c>
      <c r="C718" s="6">
        <f t="shared" si="597"/>
        <v>11.916666666666671</v>
      </c>
      <c r="D718" s="7">
        <f t="shared" si="644"/>
        <v>16</v>
      </c>
      <c r="E718" s="7">
        <f t="shared" si="645"/>
        <v>9</v>
      </c>
      <c r="F718" s="7">
        <f t="shared" si="646"/>
        <v>2022</v>
      </c>
      <c r="G718" s="12"/>
      <c r="H718" s="101">
        <f t="shared" si="598"/>
        <v>2.2124512743658822</v>
      </c>
      <c r="I718" s="102">
        <f t="shared" si="599"/>
        <v>2.4812299201982411</v>
      </c>
      <c r="J718" s="101">
        <f t="shared" si="600"/>
        <v>63.623400966115881</v>
      </c>
      <c r="K718" s="101">
        <f t="shared" si="601"/>
        <v>305.96091422279528</v>
      </c>
      <c r="L718" s="11">
        <f t="shared" si="602"/>
        <v>2459838.996527778</v>
      </c>
      <c r="M718" s="108">
        <f t="shared" si="603"/>
        <v>0.2270772492204787</v>
      </c>
      <c r="N718" s="11">
        <f t="shared" si="604"/>
        <v>183.89980540378019</v>
      </c>
      <c r="O718" s="5">
        <f t="shared" si="605"/>
        <v>0.17584009902412845</v>
      </c>
      <c r="P718" s="11">
        <f t="shared" si="606"/>
        <v>16698.781514282109</v>
      </c>
      <c r="Q718" s="6">
        <f t="shared" si="607"/>
        <v>2.3731085760751278</v>
      </c>
      <c r="R718" s="13">
        <f t="shared" si="608"/>
        <v>4.3998549563292659</v>
      </c>
      <c r="S718" s="13">
        <f t="shared" si="609"/>
        <v>4.3263341079053772</v>
      </c>
      <c r="T718" s="13">
        <f t="shared" si="610"/>
        <v>0.30466115122840126</v>
      </c>
      <c r="U718" s="13">
        <f t="shared" si="611"/>
        <v>0.38426649787250644</v>
      </c>
      <c r="V718" s="13">
        <f t="shared" si="612"/>
        <v>-8.3480070645823528</v>
      </c>
      <c r="W718" s="8">
        <f t="shared" si="613"/>
        <v>385.4869242017225</v>
      </c>
      <c r="X718" s="13">
        <f t="shared" si="614"/>
        <v>1.1857939039612373</v>
      </c>
      <c r="Y718" s="11">
        <f t="shared" si="615"/>
        <v>67.940986069320161</v>
      </c>
      <c r="Z718" s="13">
        <f t="shared" si="616"/>
        <v>3.5528359617628166E-2</v>
      </c>
      <c r="AA718" s="13">
        <f t="shared" si="617"/>
        <v>0.37532437828695453</v>
      </c>
      <c r="AB718" s="13">
        <f t="shared" si="618"/>
        <v>0.92621265254841234</v>
      </c>
      <c r="AC718" s="13">
        <f t="shared" si="619"/>
        <v>3.5520885725794836E-2</v>
      </c>
      <c r="AD718" s="13">
        <f t="shared" si="620"/>
        <v>0.83567470200420269</v>
      </c>
      <c r="AE718" s="13">
        <f t="shared" si="621"/>
        <v>0.40097307078368494</v>
      </c>
      <c r="AF718" s="13">
        <f t="shared" si="622"/>
        <v>0.91608984084875755</v>
      </c>
      <c r="AG718" s="11">
        <f t="shared" si="623"/>
        <v>23.6390239352931</v>
      </c>
      <c r="AH718" s="13">
        <f t="shared" si="624"/>
        <v>4.3875897872218657</v>
      </c>
      <c r="AI718" s="11">
        <f t="shared" si="625"/>
        <v>118.08595859545221</v>
      </c>
      <c r="AJ718" s="6">
        <f t="shared" si="626"/>
        <v>0.9171062878703351</v>
      </c>
      <c r="AK718" s="13">
        <f t="shared" si="627"/>
        <v>3.1262683284043442</v>
      </c>
      <c r="AL718" s="6">
        <f t="shared" si="628"/>
        <v>0.91381705403846203</v>
      </c>
      <c r="AM718" s="6">
        <f t="shared" si="629"/>
        <v>2.2124512743658822</v>
      </c>
      <c r="AN718" s="11">
        <f t="shared" si="630"/>
        <v>175.42225464876719</v>
      </c>
      <c r="AO718" s="6">
        <f t="shared" si="631"/>
        <v>173.61330134620627</v>
      </c>
      <c r="AP718" s="6">
        <f t="shared" si="632"/>
        <v>105.66217098903026</v>
      </c>
      <c r="AQ718" s="8">
        <f t="shared" si="633"/>
        <v>74.188818691338952</v>
      </c>
      <c r="AR718" s="109">
        <f t="shared" si="634"/>
        <v>0.88224226981553078</v>
      </c>
      <c r="AS718" s="109">
        <f t="shared" si="635"/>
        <v>-0.64006744849957564</v>
      </c>
      <c r="AT718" s="109">
        <f t="shared" si="636"/>
        <v>125.96091422279527</v>
      </c>
      <c r="AU718" s="10">
        <f t="shared" si="637"/>
        <v>398458.34652644611</v>
      </c>
      <c r="AV718" s="8">
        <f t="shared" si="638"/>
        <v>29.988842661328146</v>
      </c>
      <c r="AW718" s="12"/>
      <c r="AX718" s="110">
        <f t="shared" si="639"/>
        <v>306</v>
      </c>
      <c r="AY718" s="111">
        <f t="shared" si="640"/>
        <v>0</v>
      </c>
      <c r="AZ718" s="12"/>
      <c r="BA718" s="14">
        <f t="shared" si="647"/>
        <v>2.5</v>
      </c>
      <c r="BB718" s="112">
        <f t="shared" si="641"/>
        <v>0</v>
      </c>
      <c r="BC718" s="112">
        <f t="shared" si="642"/>
        <v>0</v>
      </c>
      <c r="BD718" s="12"/>
      <c r="BE718" s="111">
        <f t="shared" si="643"/>
        <v>0</v>
      </c>
      <c r="BF718" s="12"/>
    </row>
    <row r="719" spans="1:58">
      <c r="A719">
        <f t="shared" si="596"/>
        <v>11</v>
      </c>
      <c r="B719" s="106">
        <v>0.49722222222222201</v>
      </c>
      <c r="C719" s="6">
        <f t="shared" si="597"/>
        <v>11.933333333333328</v>
      </c>
      <c r="D719" s="7">
        <f t="shared" si="644"/>
        <v>16</v>
      </c>
      <c r="E719" s="7">
        <f t="shared" si="645"/>
        <v>9</v>
      </c>
      <c r="F719" s="7">
        <f t="shared" si="646"/>
        <v>2022</v>
      </c>
      <c r="G719" s="12"/>
      <c r="H719" s="101">
        <f t="shared" si="598"/>
        <v>2.0948519796446328</v>
      </c>
      <c r="I719" s="102">
        <f t="shared" si="599"/>
        <v>2.3708669675326699</v>
      </c>
      <c r="J719" s="101">
        <f t="shared" si="600"/>
        <v>63.616893713232074</v>
      </c>
      <c r="K719" s="101">
        <f t="shared" si="601"/>
        <v>306.14889674360421</v>
      </c>
      <c r="L719" s="11">
        <f t="shared" si="602"/>
        <v>2459838.9972222224</v>
      </c>
      <c r="M719" s="108">
        <f t="shared" si="603"/>
        <v>0.22707726823333027</v>
      </c>
      <c r="N719" s="11">
        <f t="shared" si="604"/>
        <v>184.15048986626789</v>
      </c>
      <c r="O719" s="5">
        <f t="shared" si="605"/>
        <v>0.17586551645405279</v>
      </c>
      <c r="P719" s="11">
        <f t="shared" si="606"/>
        <v>16696.191771575963</v>
      </c>
      <c r="Q719" s="6">
        <f t="shared" si="607"/>
        <v>2.3732669282489884</v>
      </c>
      <c r="R719" s="13">
        <f t="shared" si="608"/>
        <v>4.3998669021409649</v>
      </c>
      <c r="S719" s="13">
        <f t="shared" si="609"/>
        <v>4.326481863945367</v>
      </c>
      <c r="T719" s="13">
        <f t="shared" si="610"/>
        <v>0.30482149546845388</v>
      </c>
      <c r="U719" s="13">
        <f t="shared" si="611"/>
        <v>0.38441480227033731</v>
      </c>
      <c r="V719" s="13">
        <f t="shared" si="612"/>
        <v>-8.3481422324222798</v>
      </c>
      <c r="W719" s="8">
        <f t="shared" si="613"/>
        <v>385.44709607374364</v>
      </c>
      <c r="X719" s="13">
        <f t="shared" si="614"/>
        <v>1.1859410509565391</v>
      </c>
      <c r="Y719" s="11">
        <f t="shared" si="615"/>
        <v>67.949416971118993</v>
      </c>
      <c r="Z719" s="13">
        <f t="shared" si="616"/>
        <v>3.5540510956958454E-2</v>
      </c>
      <c r="AA719" s="13">
        <f t="shared" si="617"/>
        <v>0.37518792274428941</v>
      </c>
      <c r="AB719" s="13">
        <f t="shared" si="618"/>
        <v>0.92626747025300171</v>
      </c>
      <c r="AC719" s="13">
        <f t="shared" si="619"/>
        <v>3.5533029394207931E-2</v>
      </c>
      <c r="AD719" s="13">
        <f t="shared" si="620"/>
        <v>0.83572016748555922</v>
      </c>
      <c r="AE719" s="13">
        <f t="shared" si="621"/>
        <v>0.40100601527250662</v>
      </c>
      <c r="AF719" s="13">
        <f t="shared" si="622"/>
        <v>0.91607542032043754</v>
      </c>
      <c r="AG719" s="11">
        <f t="shared" si="623"/>
        <v>23.641084426458939</v>
      </c>
      <c r="AH719" s="13">
        <f t="shared" si="624"/>
        <v>4.3881864844190401</v>
      </c>
      <c r="AI719" s="11">
        <f t="shared" si="625"/>
        <v>118.32769259998229</v>
      </c>
      <c r="AJ719" s="6">
        <f t="shared" si="626"/>
        <v>0.91710034794183193</v>
      </c>
      <c r="AK719" s="13">
        <f t="shared" si="627"/>
        <v>3.0087635603511651</v>
      </c>
      <c r="AL719" s="6">
        <f t="shared" si="628"/>
        <v>0.91391158070653222</v>
      </c>
      <c r="AM719" s="6">
        <f t="shared" si="629"/>
        <v>2.0948519796446328</v>
      </c>
      <c r="AN719" s="11">
        <f t="shared" si="630"/>
        <v>175.42293912606328</v>
      </c>
      <c r="AO719" s="6">
        <f t="shared" si="631"/>
        <v>173.61397841690246</v>
      </c>
      <c r="AP719" s="6">
        <f t="shared" si="632"/>
        <v>105.65441549995737</v>
      </c>
      <c r="AQ719" s="8">
        <f t="shared" si="633"/>
        <v>74.196568527374481</v>
      </c>
      <c r="AR719" s="109">
        <f t="shared" si="634"/>
        <v>0.88024811102148237</v>
      </c>
      <c r="AS719" s="109">
        <f t="shared" si="635"/>
        <v>-0.64303934904803894</v>
      </c>
      <c r="AT719" s="109">
        <f t="shared" si="636"/>
        <v>126.1488967436042</v>
      </c>
      <c r="AU719" s="10">
        <f t="shared" si="637"/>
        <v>398460.98335221311</v>
      </c>
      <c r="AV719" s="8">
        <f t="shared" si="638"/>
        <v>29.988644219461008</v>
      </c>
      <c r="AW719" s="12"/>
      <c r="AX719" s="110">
        <f t="shared" si="639"/>
        <v>306.10000000000002</v>
      </c>
      <c r="AY719" s="111">
        <f t="shared" si="640"/>
        <v>0</v>
      </c>
      <c r="AZ719" s="12"/>
      <c r="BA719" s="14">
        <f t="shared" si="647"/>
        <v>2.4</v>
      </c>
      <c r="BB719" s="112">
        <f t="shared" si="641"/>
        <v>0</v>
      </c>
      <c r="BC719" s="112">
        <f t="shared" si="642"/>
        <v>0</v>
      </c>
      <c r="BD719" s="12"/>
      <c r="BE719" s="111">
        <f t="shared" si="643"/>
        <v>0</v>
      </c>
      <c r="BF719" s="12"/>
    </row>
    <row r="720" spans="1:58">
      <c r="A720">
        <f t="shared" si="596"/>
        <v>11</v>
      </c>
      <c r="B720" s="106">
        <v>0.49791666666666701</v>
      </c>
      <c r="C720" s="6">
        <f t="shared" si="597"/>
        <v>11.950000000000008</v>
      </c>
      <c r="D720" s="7">
        <f t="shared" si="644"/>
        <v>16</v>
      </c>
      <c r="E720" s="7">
        <f t="shared" si="645"/>
        <v>9</v>
      </c>
      <c r="F720" s="7">
        <f t="shared" si="646"/>
        <v>2022</v>
      </c>
      <c r="G720" s="12"/>
      <c r="H720" s="101">
        <f t="shared" si="598"/>
        <v>1.9775436362974634</v>
      </c>
      <c r="I720" s="102">
        <f t="shared" si="599"/>
        <v>2.2611114852180352</v>
      </c>
      <c r="J720" s="101">
        <f t="shared" si="600"/>
        <v>63.610386303486621</v>
      </c>
      <c r="K720" s="101">
        <f t="shared" si="601"/>
        <v>306.33703424507104</v>
      </c>
      <c r="L720" s="11">
        <f t="shared" si="602"/>
        <v>2459838.9979166668</v>
      </c>
      <c r="M720" s="108">
        <f t="shared" si="603"/>
        <v>0.22707728724618181</v>
      </c>
      <c r="N720" s="11">
        <f t="shared" si="604"/>
        <v>184.40117432828993</v>
      </c>
      <c r="O720" s="5">
        <f t="shared" si="605"/>
        <v>0.17589093388397714</v>
      </c>
      <c r="P720" s="11">
        <f t="shared" si="606"/>
        <v>16693.601641762787</v>
      </c>
      <c r="Q720" s="6">
        <f t="shared" si="607"/>
        <v>2.3734252804228491</v>
      </c>
      <c r="R720" s="13">
        <f t="shared" si="608"/>
        <v>4.3998788479526629</v>
      </c>
      <c r="S720" s="13">
        <f t="shared" si="609"/>
        <v>4.326629619984999</v>
      </c>
      <c r="T720" s="13">
        <f t="shared" si="610"/>
        <v>0.30498183970850651</v>
      </c>
      <c r="U720" s="13">
        <f t="shared" si="611"/>
        <v>0.38456310467415933</v>
      </c>
      <c r="V720" s="13">
        <f t="shared" si="612"/>
        <v>-8.348277400261491</v>
      </c>
      <c r="W720" s="8">
        <f t="shared" si="613"/>
        <v>385.40726293351543</v>
      </c>
      <c r="X720" s="13">
        <f t="shared" si="614"/>
        <v>1.1860881960750933</v>
      </c>
      <c r="Y720" s="11">
        <f t="shared" si="615"/>
        <v>67.957847765388095</v>
      </c>
      <c r="Z720" s="13">
        <f t="shared" si="616"/>
        <v>3.5552661365443695E-2</v>
      </c>
      <c r="AA720" s="13">
        <f t="shared" si="617"/>
        <v>0.37505146089123176</v>
      </c>
      <c r="AB720" s="13">
        <f t="shared" si="618"/>
        <v>0.92632226704414622</v>
      </c>
      <c r="AC720" s="13">
        <f t="shared" si="619"/>
        <v>3.554517212711758E-2</v>
      </c>
      <c r="AD720" s="13">
        <f t="shared" si="620"/>
        <v>0.83576561415085604</v>
      </c>
      <c r="AE720" s="13">
        <f t="shared" si="621"/>
        <v>0.40103895058509642</v>
      </c>
      <c r="AF720" s="13">
        <f t="shared" si="622"/>
        <v>0.91606100239755028</v>
      </c>
      <c r="AG720" s="11">
        <f t="shared" si="623"/>
        <v>23.643144376127246</v>
      </c>
      <c r="AH720" s="13">
        <f t="shared" si="624"/>
        <v>4.3887831922721681</v>
      </c>
      <c r="AI720" s="11">
        <f t="shared" si="625"/>
        <v>118.56942644420741</v>
      </c>
      <c r="AJ720" s="6">
        <f t="shared" si="626"/>
        <v>0.91709440926575181</v>
      </c>
      <c r="AK720" s="13">
        <f t="shared" si="627"/>
        <v>2.8915456682824034</v>
      </c>
      <c r="AL720" s="6">
        <f t="shared" si="628"/>
        <v>0.9140020319849399</v>
      </c>
      <c r="AM720" s="6">
        <f t="shared" si="629"/>
        <v>1.9775436362974634</v>
      </c>
      <c r="AN720" s="11">
        <f t="shared" si="630"/>
        <v>175.42362360335756</v>
      </c>
      <c r="AO720" s="6">
        <f t="shared" si="631"/>
        <v>173.61465548784972</v>
      </c>
      <c r="AP720" s="6">
        <f t="shared" si="632"/>
        <v>105.64666012357343</v>
      </c>
      <c r="AQ720" s="8">
        <f t="shared" si="633"/>
        <v>74.204318253534595</v>
      </c>
      <c r="AR720" s="109">
        <f t="shared" si="634"/>
        <v>0.87823828480336041</v>
      </c>
      <c r="AS720" s="109">
        <f t="shared" si="635"/>
        <v>-0.64600454950273956</v>
      </c>
      <c r="AT720" s="109">
        <f t="shared" si="636"/>
        <v>126.33703424507102</v>
      </c>
      <c r="AU720" s="10">
        <f t="shared" si="637"/>
        <v>398463.6196833594</v>
      </c>
      <c r="AV720" s="8">
        <f t="shared" si="638"/>
        <v>29.988445817443399</v>
      </c>
      <c r="AW720" s="12"/>
      <c r="AX720" s="110">
        <f t="shared" si="639"/>
        <v>306.3</v>
      </c>
      <c r="AY720" s="111">
        <f t="shared" si="640"/>
        <v>0</v>
      </c>
      <c r="AZ720" s="12"/>
      <c r="BA720" s="14">
        <f t="shared" si="647"/>
        <v>2.2999999999999998</v>
      </c>
      <c r="BB720" s="112">
        <f t="shared" si="641"/>
        <v>0</v>
      </c>
      <c r="BC720" s="112">
        <f t="shared" si="642"/>
        <v>0</v>
      </c>
      <c r="BD720" s="12"/>
      <c r="BE720" s="111">
        <f t="shared" si="643"/>
        <v>0</v>
      </c>
      <c r="BF720" s="12"/>
    </row>
    <row r="721" spans="1:58">
      <c r="A721">
        <f t="shared" si="596"/>
        <v>11</v>
      </c>
      <c r="B721" s="106">
        <v>0.49861111111111101</v>
      </c>
      <c r="C721" s="6">
        <f t="shared" si="597"/>
        <v>11.966666666666665</v>
      </c>
      <c r="D721" s="7">
        <f t="shared" si="644"/>
        <v>16</v>
      </c>
      <c r="E721" s="7">
        <f t="shared" si="645"/>
        <v>9</v>
      </c>
      <c r="F721" s="7">
        <f t="shared" si="646"/>
        <v>2022</v>
      </c>
      <c r="G721" s="12"/>
      <c r="H721" s="101">
        <f t="shared" si="598"/>
        <v>1.8605277387194801</v>
      </c>
      <c r="I721" s="102">
        <f t="shared" si="599"/>
        <v>2.1519819344021118</v>
      </c>
      <c r="J721" s="101">
        <f t="shared" si="600"/>
        <v>63.603878736971339</v>
      </c>
      <c r="K721" s="101">
        <f t="shared" si="601"/>
        <v>306.52532787804245</v>
      </c>
      <c r="L721" s="11">
        <f t="shared" si="602"/>
        <v>2459838.9986111112</v>
      </c>
      <c r="M721" s="108">
        <f t="shared" si="603"/>
        <v>0.22707730625903338</v>
      </c>
      <c r="N721" s="11">
        <f t="shared" si="604"/>
        <v>184.65185879077762</v>
      </c>
      <c r="O721" s="5">
        <f t="shared" si="605"/>
        <v>0.17591635131395833</v>
      </c>
      <c r="P721" s="11">
        <f t="shared" si="606"/>
        <v>16691.011124955035</v>
      </c>
      <c r="Q721" s="6">
        <f t="shared" si="607"/>
        <v>2.3735836325967101</v>
      </c>
      <c r="R721" s="13">
        <f t="shared" si="608"/>
        <v>4.399890793764361</v>
      </c>
      <c r="S721" s="13">
        <f t="shared" si="609"/>
        <v>4.3267773760249879</v>
      </c>
      <c r="T721" s="13">
        <f t="shared" si="610"/>
        <v>0.30514218394855913</v>
      </c>
      <c r="U721" s="13">
        <f t="shared" si="611"/>
        <v>0.38471140508446355</v>
      </c>
      <c r="V721" s="13">
        <f t="shared" si="612"/>
        <v>-8.3484125681014163</v>
      </c>
      <c r="W721" s="8">
        <f t="shared" si="613"/>
        <v>385.36742478148858</v>
      </c>
      <c r="X721" s="13">
        <f t="shared" si="614"/>
        <v>1.186235339317802</v>
      </c>
      <c r="Y721" s="11">
        <f t="shared" si="615"/>
        <v>67.966278452179182</v>
      </c>
      <c r="Z721" s="13">
        <f t="shared" si="616"/>
        <v>3.5564810842885354E-2</v>
      </c>
      <c r="AA721" s="13">
        <f t="shared" si="617"/>
        <v>0.37491499273027817</v>
      </c>
      <c r="AB721" s="13">
        <f t="shared" si="618"/>
        <v>0.92637704292180212</v>
      </c>
      <c r="AC721" s="13">
        <f t="shared" si="619"/>
        <v>3.5557313924324777E-2</v>
      </c>
      <c r="AD721" s="13">
        <f t="shared" si="620"/>
        <v>0.8358110420001319</v>
      </c>
      <c r="AE721" s="13">
        <f t="shared" si="621"/>
        <v>0.40107187672125444</v>
      </c>
      <c r="AF721" s="13">
        <f t="shared" si="622"/>
        <v>0.91604658708129627</v>
      </c>
      <c r="AG721" s="11">
        <f t="shared" si="623"/>
        <v>23.645203784262616</v>
      </c>
      <c r="AH721" s="13">
        <f t="shared" si="624"/>
        <v>4.3893799107817886</v>
      </c>
      <c r="AI721" s="11">
        <f t="shared" si="625"/>
        <v>118.81116012905079</v>
      </c>
      <c r="AJ721" s="6">
        <f t="shared" si="626"/>
        <v>0.91708847184219155</v>
      </c>
      <c r="AK721" s="13">
        <f t="shared" si="627"/>
        <v>2.7746161731811281</v>
      </c>
      <c r="AL721" s="6">
        <f t="shared" si="628"/>
        <v>0.91408843446164789</v>
      </c>
      <c r="AM721" s="6">
        <f t="shared" si="629"/>
        <v>1.8605277387194801</v>
      </c>
      <c r="AN721" s="11">
        <f t="shared" si="630"/>
        <v>175.42430808065365</v>
      </c>
      <c r="AO721" s="6">
        <f t="shared" si="631"/>
        <v>173.61533255905172</v>
      </c>
      <c r="AP721" s="6">
        <f t="shared" si="632"/>
        <v>105.6389048598333</v>
      </c>
      <c r="AQ721" s="8">
        <f t="shared" si="633"/>
        <v>74.212067869864356</v>
      </c>
      <c r="AR721" s="109">
        <f t="shared" si="634"/>
        <v>0.87621282696018443</v>
      </c>
      <c r="AS721" s="109">
        <f t="shared" si="635"/>
        <v>-0.64896299757088238</v>
      </c>
      <c r="AT721" s="109">
        <f t="shared" si="636"/>
        <v>126.52532787804243</v>
      </c>
      <c r="AU721" s="10">
        <f t="shared" si="637"/>
        <v>398466.25551981136</v>
      </c>
      <c r="AV721" s="8">
        <f t="shared" si="638"/>
        <v>29.988247455279335</v>
      </c>
      <c r="AW721" s="12"/>
      <c r="AX721" s="110">
        <f t="shared" si="639"/>
        <v>306.5</v>
      </c>
      <c r="AY721" s="111">
        <f t="shared" si="640"/>
        <v>0</v>
      </c>
      <c r="AZ721" s="12"/>
      <c r="BA721" s="14">
        <f t="shared" si="647"/>
        <v>2.2000000000000002</v>
      </c>
      <c r="BB721" s="112">
        <f t="shared" si="641"/>
        <v>0</v>
      </c>
      <c r="BC721" s="112">
        <f t="shared" si="642"/>
        <v>0</v>
      </c>
      <c r="BD721" s="12"/>
      <c r="BE721" s="111">
        <f t="shared" si="643"/>
        <v>0</v>
      </c>
      <c r="BF721" s="12"/>
    </row>
    <row r="722" spans="1:58">
      <c r="A722">
        <f t="shared" si="596"/>
        <v>11</v>
      </c>
      <c r="B722" s="106">
        <v>0.499305555555556</v>
      </c>
      <c r="C722" s="6">
        <f t="shared" si="597"/>
        <v>11.983333333333345</v>
      </c>
      <c r="D722" s="7">
        <f t="shared" si="644"/>
        <v>16</v>
      </c>
      <c r="E722" s="7">
        <f t="shared" si="645"/>
        <v>9</v>
      </c>
      <c r="F722" s="7">
        <f t="shared" si="646"/>
        <v>2022</v>
      </c>
      <c r="G722" s="12"/>
      <c r="H722" s="101">
        <f t="shared" si="598"/>
        <v>1.743805783574526</v>
      </c>
      <c r="I722" s="102">
        <f t="shared" si="599"/>
        <v>2.0434975880832482</v>
      </c>
      <c r="J722" s="101">
        <f t="shared" si="600"/>
        <v>63.597371013822965</v>
      </c>
      <c r="K722" s="101">
        <f t="shared" si="601"/>
        <v>306.71377878170358</v>
      </c>
      <c r="L722" s="11">
        <f t="shared" si="602"/>
        <v>2459838.9993055556</v>
      </c>
      <c r="M722" s="108">
        <f t="shared" si="603"/>
        <v>0.22707732527188493</v>
      </c>
      <c r="N722" s="11">
        <f t="shared" si="604"/>
        <v>184.90254325326532</v>
      </c>
      <c r="O722" s="5">
        <f t="shared" si="605"/>
        <v>0.17594176874388268</v>
      </c>
      <c r="P722" s="11">
        <f t="shared" si="606"/>
        <v>16688.420221266937</v>
      </c>
      <c r="Q722" s="6">
        <f t="shared" si="607"/>
        <v>2.3737419847702137</v>
      </c>
      <c r="R722" s="13">
        <f t="shared" si="608"/>
        <v>4.3999027395760368</v>
      </c>
      <c r="S722" s="13">
        <f t="shared" si="609"/>
        <v>4.3269251320649778</v>
      </c>
      <c r="T722" s="13">
        <f t="shared" si="610"/>
        <v>0.30530252818861175</v>
      </c>
      <c r="U722" s="13">
        <f t="shared" si="611"/>
        <v>0.38485970350174992</v>
      </c>
      <c r="V722" s="13">
        <f t="shared" si="612"/>
        <v>-8.3485477359413434</v>
      </c>
      <c r="W722" s="8">
        <f t="shared" si="613"/>
        <v>385.32758161880201</v>
      </c>
      <c r="X722" s="13">
        <f t="shared" si="614"/>
        <v>1.1863824806845047</v>
      </c>
      <c r="Y722" s="11">
        <f t="shared" si="615"/>
        <v>67.97470903148303</v>
      </c>
      <c r="Z722" s="13">
        <f t="shared" si="616"/>
        <v>3.5576959389088968E-2</v>
      </c>
      <c r="AA722" s="13">
        <f t="shared" si="617"/>
        <v>0.37477851826490954</v>
      </c>
      <c r="AB722" s="13">
        <f t="shared" si="618"/>
        <v>0.92643179788552787</v>
      </c>
      <c r="AC722" s="13">
        <f t="shared" si="619"/>
        <v>3.5569454785634606E-2</v>
      </c>
      <c r="AD722" s="13">
        <f t="shared" si="620"/>
        <v>0.83585645103305939</v>
      </c>
      <c r="AE722" s="13">
        <f t="shared" si="621"/>
        <v>0.40110479368062618</v>
      </c>
      <c r="AF722" s="13">
        <f t="shared" si="622"/>
        <v>0.91603217437294326</v>
      </c>
      <c r="AG722" s="11">
        <f t="shared" si="623"/>
        <v>23.647262650819972</v>
      </c>
      <c r="AH722" s="13">
        <f t="shared" si="624"/>
        <v>4.3899766399440727</v>
      </c>
      <c r="AI722" s="11">
        <f t="shared" si="625"/>
        <v>119.05289365410422</v>
      </c>
      <c r="AJ722" s="6">
        <f t="shared" si="626"/>
        <v>0.91708253567126907</v>
      </c>
      <c r="AK722" s="13">
        <f t="shared" si="627"/>
        <v>2.6579765984472767</v>
      </c>
      <c r="AL722" s="6">
        <f t="shared" si="628"/>
        <v>0.91417081487275076</v>
      </c>
      <c r="AM722" s="6">
        <f t="shared" si="629"/>
        <v>1.743805783574526</v>
      </c>
      <c r="AN722" s="11">
        <f t="shared" si="630"/>
        <v>175.42499255794792</v>
      </c>
      <c r="AO722" s="6">
        <f t="shared" si="631"/>
        <v>173.61600963050495</v>
      </c>
      <c r="AP722" s="6">
        <f t="shared" si="632"/>
        <v>105.63114970874544</v>
      </c>
      <c r="AQ722" s="8">
        <f t="shared" si="633"/>
        <v>74.219817376355323</v>
      </c>
      <c r="AR722" s="109">
        <f t="shared" si="634"/>
        <v>0.87417177358014997</v>
      </c>
      <c r="AS722" s="109">
        <f t="shared" si="635"/>
        <v>-0.65191464106361197</v>
      </c>
      <c r="AT722" s="109">
        <f t="shared" si="636"/>
        <v>126.71377878170361</v>
      </c>
      <c r="AU722" s="10">
        <f t="shared" si="637"/>
        <v>398468.89086148661</v>
      </c>
      <c r="AV722" s="8">
        <f t="shared" si="638"/>
        <v>29.988049132973476</v>
      </c>
      <c r="AW722" s="12"/>
      <c r="AX722" s="110">
        <f t="shared" si="639"/>
        <v>306.7</v>
      </c>
      <c r="AY722" s="111">
        <f t="shared" si="640"/>
        <v>0</v>
      </c>
      <c r="AZ722" s="12"/>
      <c r="BA722" s="14">
        <f t="shared" si="647"/>
        <v>2</v>
      </c>
      <c r="BB722" s="112">
        <f t="shared" si="641"/>
        <v>0</v>
      </c>
      <c r="BC722" s="112">
        <f t="shared" si="642"/>
        <v>0</v>
      </c>
      <c r="BD722" s="12"/>
      <c r="BE722" s="111">
        <f t="shared" si="643"/>
        <v>0</v>
      </c>
      <c r="BF722" s="12"/>
    </row>
    <row r="723" spans="1:58">
      <c r="A723">
        <f t="shared" si="596"/>
        <v>12</v>
      </c>
      <c r="B723" s="106">
        <v>0.5</v>
      </c>
      <c r="C723" s="6">
        <f t="shared" si="597"/>
        <v>12</v>
      </c>
      <c r="D723" s="7">
        <f t="shared" si="644"/>
        <v>16</v>
      </c>
      <c r="E723" s="7">
        <f t="shared" si="645"/>
        <v>9</v>
      </c>
      <c r="F723" s="7">
        <f t="shared" si="646"/>
        <v>2022</v>
      </c>
      <c r="G723" s="12"/>
      <c r="H723" s="101">
        <f t="shared" si="598"/>
        <v>1.6273792689434639</v>
      </c>
      <c r="I723" s="102">
        <f t="shared" si="599"/>
        <v>1.9356785113193382</v>
      </c>
      <c r="J723" s="101">
        <f t="shared" si="600"/>
        <v>63.590863134134509</v>
      </c>
      <c r="K723" s="101">
        <f t="shared" si="601"/>
        <v>306.90238808488351</v>
      </c>
      <c r="L723" s="11">
        <f t="shared" si="602"/>
        <v>2459839</v>
      </c>
      <c r="M723" s="108">
        <f t="shared" si="603"/>
        <v>0.22707734428473647</v>
      </c>
      <c r="N723" s="11">
        <f t="shared" si="604"/>
        <v>185.15322771575302</v>
      </c>
      <c r="O723" s="5">
        <f t="shared" si="605"/>
        <v>0.17596718617380702</v>
      </c>
      <c r="P723" s="11">
        <f t="shared" si="606"/>
        <v>16685.82893079822</v>
      </c>
      <c r="Q723" s="6">
        <f t="shared" si="607"/>
        <v>2.3739003369437173</v>
      </c>
      <c r="R723" s="13">
        <f t="shared" si="608"/>
        <v>4.3999146853877349</v>
      </c>
      <c r="S723" s="13">
        <f t="shared" si="609"/>
        <v>4.3270728881046097</v>
      </c>
      <c r="T723" s="13">
        <f t="shared" si="610"/>
        <v>0.30546287242830727</v>
      </c>
      <c r="U723" s="13">
        <f t="shared" si="611"/>
        <v>0.38500799992608947</v>
      </c>
      <c r="V723" s="13">
        <f t="shared" si="612"/>
        <v>-8.3486829037809116</v>
      </c>
      <c r="W723" s="8">
        <f t="shared" si="613"/>
        <v>385.28773344650324</v>
      </c>
      <c r="X723" s="13">
        <f t="shared" si="614"/>
        <v>1.1865296201760418</v>
      </c>
      <c r="Y723" s="11">
        <f t="shared" si="615"/>
        <v>67.9831395033478</v>
      </c>
      <c r="Z723" s="13">
        <f t="shared" si="616"/>
        <v>3.5589107003823998E-2</v>
      </c>
      <c r="AA723" s="13">
        <f t="shared" si="617"/>
        <v>0.37464203749767966</v>
      </c>
      <c r="AB723" s="13">
        <f t="shared" si="618"/>
        <v>0.92648653193525821</v>
      </c>
      <c r="AC723" s="13">
        <f t="shared" si="619"/>
        <v>3.5581594710816088E-2</v>
      </c>
      <c r="AD723" s="13">
        <f t="shared" si="620"/>
        <v>0.83590184124967037</v>
      </c>
      <c r="AE723" s="13">
        <f t="shared" si="621"/>
        <v>0.40113770146297378</v>
      </c>
      <c r="AF723" s="13">
        <f t="shared" si="622"/>
        <v>0.91601776427370785</v>
      </c>
      <c r="AG723" s="11">
        <f t="shared" si="623"/>
        <v>23.649320975761533</v>
      </c>
      <c r="AH723" s="13">
        <f t="shared" si="624"/>
        <v>4.390573379759326</v>
      </c>
      <c r="AI723" s="11">
        <f t="shared" si="625"/>
        <v>119.29462701936313</v>
      </c>
      <c r="AJ723" s="6">
        <f t="shared" si="626"/>
        <v>0.91707660075308128</v>
      </c>
      <c r="AK723" s="13">
        <f t="shared" si="627"/>
        <v>2.5416284690452855</v>
      </c>
      <c r="AL723" s="6">
        <f t="shared" si="628"/>
        <v>0.91424920010182165</v>
      </c>
      <c r="AM723" s="6">
        <f t="shared" si="629"/>
        <v>1.6273792689434639</v>
      </c>
      <c r="AN723" s="11">
        <f t="shared" si="630"/>
        <v>175.42567703524219</v>
      </c>
      <c r="AO723" s="6">
        <f t="shared" si="631"/>
        <v>173.61668670221104</v>
      </c>
      <c r="AP723" s="6">
        <f t="shared" si="632"/>
        <v>105.62339467026621</v>
      </c>
      <c r="AQ723" s="8">
        <f t="shared" si="633"/>
        <v>74.227566773051066</v>
      </c>
      <c r="AR723" s="109">
        <f t="shared" si="634"/>
        <v>0.87211516102559727</v>
      </c>
      <c r="AS723" s="109">
        <f t="shared" si="635"/>
        <v>-0.65485942791826668</v>
      </c>
      <c r="AT723" s="109">
        <f t="shared" si="636"/>
        <v>126.90238808488353</v>
      </c>
      <c r="AU723" s="10">
        <f t="shared" si="637"/>
        <v>398471.52570831147</v>
      </c>
      <c r="AV723" s="8">
        <f t="shared" si="638"/>
        <v>29.987850850529846</v>
      </c>
      <c r="AW723" s="12"/>
      <c r="AX723" s="110">
        <f t="shared" si="639"/>
        <v>306.89999999999998</v>
      </c>
      <c r="AY723" s="111">
        <f t="shared" si="640"/>
        <v>0</v>
      </c>
      <c r="AZ723" s="12"/>
      <c r="BA723" s="14">
        <f t="shared" si="647"/>
        <v>1.9</v>
      </c>
      <c r="BB723" s="112">
        <f t="shared" si="641"/>
        <v>0</v>
      </c>
      <c r="BC723" s="112">
        <f t="shared" si="642"/>
        <v>0</v>
      </c>
      <c r="BD723" s="12"/>
      <c r="BE723" s="111">
        <f t="shared" si="643"/>
        <v>0</v>
      </c>
      <c r="BF723" s="12"/>
    </row>
    <row r="724" spans="1:58">
      <c r="A724">
        <f t="shared" si="596"/>
        <v>12</v>
      </c>
      <c r="B724" s="106">
        <v>0.500694444444444</v>
      </c>
      <c r="C724" s="6">
        <f t="shared" si="597"/>
        <v>12.016666666666655</v>
      </c>
      <c r="D724" s="7">
        <f t="shared" si="644"/>
        <v>16</v>
      </c>
      <c r="E724" s="7">
        <f t="shared" si="645"/>
        <v>9</v>
      </c>
      <c r="F724" s="7">
        <f t="shared" si="646"/>
        <v>2022</v>
      </c>
      <c r="G724" s="12"/>
      <c r="H724" s="101">
        <f t="shared" si="598"/>
        <v>1.5112496945102831</v>
      </c>
      <c r="I724" s="102">
        <f t="shared" si="599"/>
        <v>1.8285455228054621</v>
      </c>
      <c r="J724" s="101">
        <f t="shared" si="600"/>
        <v>63.584355097997992</v>
      </c>
      <c r="K724" s="101">
        <f t="shared" si="601"/>
        <v>307.09115690569416</v>
      </c>
      <c r="L724" s="11">
        <f t="shared" si="602"/>
        <v>2459839.0006944444</v>
      </c>
      <c r="M724" s="108">
        <f t="shared" si="603"/>
        <v>0.22707736329758804</v>
      </c>
      <c r="N724" s="11">
        <f t="shared" si="604"/>
        <v>185.40391217824072</v>
      </c>
      <c r="O724" s="5">
        <f t="shared" si="605"/>
        <v>0.17599260360378821</v>
      </c>
      <c r="P724" s="11">
        <f t="shared" si="606"/>
        <v>16683.237253653515</v>
      </c>
      <c r="Q724" s="6">
        <f t="shared" si="607"/>
        <v>2.3740586891175783</v>
      </c>
      <c r="R724" s="13">
        <f t="shared" si="608"/>
        <v>4.3999266311994329</v>
      </c>
      <c r="S724" s="13">
        <f t="shared" si="609"/>
        <v>4.3272206441445986</v>
      </c>
      <c r="T724" s="13">
        <f t="shared" si="610"/>
        <v>0.3056232166683599</v>
      </c>
      <c r="U724" s="13">
        <f t="shared" si="611"/>
        <v>0.38515629435865228</v>
      </c>
      <c r="V724" s="13">
        <f t="shared" si="612"/>
        <v>-8.3488180716208369</v>
      </c>
      <c r="W724" s="8">
        <f t="shared" si="613"/>
        <v>385.2478802652841</v>
      </c>
      <c r="X724" s="13">
        <f t="shared" si="614"/>
        <v>1.1866767577932784</v>
      </c>
      <c r="Y724" s="11">
        <f t="shared" si="615"/>
        <v>67.991569867823074</v>
      </c>
      <c r="Z724" s="13">
        <f t="shared" si="616"/>
        <v>3.5601253686949649E-2</v>
      </c>
      <c r="AA724" s="13">
        <f t="shared" si="617"/>
        <v>0.37450555043111833</v>
      </c>
      <c r="AB724" s="13">
        <f t="shared" si="618"/>
        <v>0.92654124507093483</v>
      </c>
      <c r="AC724" s="13">
        <f t="shared" si="619"/>
        <v>3.5593733699727924E-2</v>
      </c>
      <c r="AD724" s="13">
        <f t="shared" si="620"/>
        <v>0.83594721264996763</v>
      </c>
      <c r="AE724" s="13">
        <f t="shared" si="621"/>
        <v>0.40117060006814453</v>
      </c>
      <c r="AF724" s="13">
        <f t="shared" si="622"/>
        <v>0.91600335678476896</v>
      </c>
      <c r="AG724" s="11">
        <f t="shared" si="623"/>
        <v>23.651378759054843</v>
      </c>
      <c r="AH724" s="13">
        <f t="shared" si="624"/>
        <v>4.3911701302278985</v>
      </c>
      <c r="AI724" s="11">
        <f t="shared" si="625"/>
        <v>119.53636022482223</v>
      </c>
      <c r="AJ724" s="6">
        <f t="shared" si="626"/>
        <v>0.91707066708771512</v>
      </c>
      <c r="AK724" s="13">
        <f t="shared" si="627"/>
        <v>2.4255733116887215</v>
      </c>
      <c r="AL724" s="6">
        <f t="shared" si="628"/>
        <v>0.91432361717843835</v>
      </c>
      <c r="AM724" s="6">
        <f t="shared" si="629"/>
        <v>1.5112496945102831</v>
      </c>
      <c r="AN724" s="11">
        <f t="shared" si="630"/>
        <v>175.42636151253828</v>
      </c>
      <c r="AO724" s="6">
        <f t="shared" si="631"/>
        <v>173.61736377417193</v>
      </c>
      <c r="AP724" s="6">
        <f t="shared" si="632"/>
        <v>105.61563974435079</v>
      </c>
      <c r="AQ724" s="8">
        <f t="shared" si="633"/>
        <v>74.235316059996379</v>
      </c>
      <c r="AR724" s="109">
        <f t="shared" si="634"/>
        <v>0.87004302593571037</v>
      </c>
      <c r="AS724" s="109">
        <f t="shared" si="635"/>
        <v>-0.65779730619436028</v>
      </c>
      <c r="AT724" s="109">
        <f t="shared" si="636"/>
        <v>127.09115690569416</v>
      </c>
      <c r="AU724" s="10">
        <f t="shared" si="637"/>
        <v>398474.16006021725</v>
      </c>
      <c r="AV724" s="8">
        <f t="shared" si="638"/>
        <v>29.987652607952075</v>
      </c>
      <c r="AW724" s="12"/>
      <c r="AX724" s="110">
        <f t="shared" si="639"/>
        <v>307.10000000000002</v>
      </c>
      <c r="AY724" s="111">
        <f t="shared" si="640"/>
        <v>0</v>
      </c>
      <c r="AZ724" s="12"/>
      <c r="BA724" s="14">
        <f t="shared" si="647"/>
        <v>1.8</v>
      </c>
      <c r="BB724" s="112">
        <f t="shared" si="641"/>
        <v>0</v>
      </c>
      <c r="BC724" s="112">
        <f t="shared" si="642"/>
        <v>0</v>
      </c>
      <c r="BD724" s="12"/>
      <c r="BE724" s="111">
        <f t="shared" si="643"/>
        <v>0</v>
      </c>
      <c r="BF724" s="12"/>
    </row>
    <row r="725" spans="1:58">
      <c r="A725">
        <f t="shared" si="596"/>
        <v>12</v>
      </c>
      <c r="B725" s="106">
        <v>0.50138888888888899</v>
      </c>
      <c r="C725" s="6">
        <f t="shared" si="597"/>
        <v>12.033333333333335</v>
      </c>
      <c r="D725" s="7">
        <f t="shared" si="644"/>
        <v>16</v>
      </c>
      <c r="E725" s="7">
        <f t="shared" si="645"/>
        <v>9</v>
      </c>
      <c r="F725" s="7">
        <f t="shared" si="646"/>
        <v>2022</v>
      </c>
      <c r="G725" s="12"/>
      <c r="H725" s="101">
        <f t="shared" si="598"/>
        <v>1.395418561728724</v>
      </c>
      <c r="I725" s="102">
        <f t="shared" si="599"/>
        <v>1.7221201311628955</v>
      </c>
      <c r="J725" s="101">
        <f t="shared" si="600"/>
        <v>63.577846905550025</v>
      </c>
      <c r="K725" s="101">
        <f t="shared" si="601"/>
        <v>307.28008635115953</v>
      </c>
      <c r="L725" s="11">
        <f t="shared" si="602"/>
        <v>2459839.0013888888</v>
      </c>
      <c r="M725" s="108">
        <f t="shared" si="603"/>
        <v>0.22707738231043958</v>
      </c>
      <c r="N725" s="11">
        <f t="shared" si="604"/>
        <v>185.65459664026275</v>
      </c>
      <c r="O725" s="5">
        <f t="shared" si="605"/>
        <v>0.17601802103371256</v>
      </c>
      <c r="P725" s="11">
        <f t="shared" si="606"/>
        <v>16680.6451899473</v>
      </c>
      <c r="Q725" s="6">
        <f t="shared" si="607"/>
        <v>2.374217041291439</v>
      </c>
      <c r="R725" s="13">
        <f t="shared" si="608"/>
        <v>4.399938577011131</v>
      </c>
      <c r="S725" s="13">
        <f t="shared" si="609"/>
        <v>4.3273684001845885</v>
      </c>
      <c r="T725" s="13">
        <f t="shared" si="610"/>
        <v>0.30578356090841252</v>
      </c>
      <c r="U725" s="13">
        <f t="shared" si="611"/>
        <v>0.38530458679958102</v>
      </c>
      <c r="V725" s="13">
        <f t="shared" si="612"/>
        <v>-8.348953239460764</v>
      </c>
      <c r="W725" s="8">
        <f t="shared" si="613"/>
        <v>385.20802207616799</v>
      </c>
      <c r="X725" s="13">
        <f t="shared" si="614"/>
        <v>1.1868238935360544</v>
      </c>
      <c r="Y725" s="11">
        <f t="shared" si="615"/>
        <v>68.000000124899657</v>
      </c>
      <c r="Z725" s="13">
        <f t="shared" si="616"/>
        <v>3.5613399438241274E-2</v>
      </c>
      <c r="AA725" s="13">
        <f t="shared" si="617"/>
        <v>0.37436905706870571</v>
      </c>
      <c r="AB725" s="13">
        <f t="shared" si="618"/>
        <v>0.92659593729211764</v>
      </c>
      <c r="AC725" s="13">
        <f t="shared" si="619"/>
        <v>3.5605871752145038E-2</v>
      </c>
      <c r="AD725" s="13">
        <f t="shared" si="620"/>
        <v>0.83599256523363685</v>
      </c>
      <c r="AE725" s="13">
        <f t="shared" si="621"/>
        <v>0.40120348949575668</v>
      </c>
      <c r="AF725" s="13">
        <f t="shared" si="622"/>
        <v>0.91598895190740603</v>
      </c>
      <c r="AG725" s="11">
        <f t="shared" si="623"/>
        <v>23.653436000653112</v>
      </c>
      <c r="AH725" s="13">
        <f t="shared" si="624"/>
        <v>4.3917668913459682</v>
      </c>
      <c r="AI725" s="11">
        <f t="shared" si="625"/>
        <v>119.77809327007323</v>
      </c>
      <c r="AJ725" s="6">
        <f t="shared" si="626"/>
        <v>0.91706473467528826</v>
      </c>
      <c r="AK725" s="13">
        <f t="shared" si="627"/>
        <v>2.3098126550055009</v>
      </c>
      <c r="AL725" s="6">
        <f t="shared" si="628"/>
        <v>0.9143940932767769</v>
      </c>
      <c r="AM725" s="6">
        <f t="shared" si="629"/>
        <v>1.395418561728724</v>
      </c>
      <c r="AN725" s="11">
        <f t="shared" si="630"/>
        <v>175.42704598983255</v>
      </c>
      <c r="AO725" s="6">
        <f t="shared" si="631"/>
        <v>173.61804084638396</v>
      </c>
      <c r="AP725" s="6">
        <f t="shared" si="632"/>
        <v>105.6078849310075</v>
      </c>
      <c r="AQ725" s="8">
        <f t="shared" si="633"/>
        <v>74.243065237182918</v>
      </c>
      <c r="AR725" s="109">
        <f t="shared" si="634"/>
        <v>0.86795540522935355</v>
      </c>
      <c r="AS725" s="109">
        <f t="shared" si="635"/>
        <v>-0.660728224069425</v>
      </c>
      <c r="AT725" s="109">
        <f t="shared" si="636"/>
        <v>127.28008635115953</v>
      </c>
      <c r="AU725" s="10">
        <f t="shared" si="637"/>
        <v>398476.79391712131</v>
      </c>
      <c r="AV725" s="8">
        <f t="shared" si="638"/>
        <v>29.987454405244861</v>
      </c>
      <c r="AW725" s="12"/>
      <c r="AX725" s="110">
        <f t="shared" si="639"/>
        <v>307.3</v>
      </c>
      <c r="AY725" s="111">
        <f t="shared" si="640"/>
        <v>0</v>
      </c>
      <c r="AZ725" s="12"/>
      <c r="BA725" s="14">
        <f t="shared" si="647"/>
        <v>1.7</v>
      </c>
      <c r="BB725" s="112">
        <f t="shared" si="641"/>
        <v>0</v>
      </c>
      <c r="BC725" s="112">
        <f t="shared" si="642"/>
        <v>0</v>
      </c>
      <c r="BD725" s="12"/>
      <c r="BE725" s="111">
        <f t="shared" si="643"/>
        <v>0</v>
      </c>
      <c r="BF725" s="12"/>
    </row>
    <row r="726" spans="1:58">
      <c r="A726">
        <f t="shared" si="596"/>
        <v>12</v>
      </c>
      <c r="B726" s="106">
        <v>0.50208333333333299</v>
      </c>
      <c r="C726" s="6">
        <f t="shared" si="597"/>
        <v>12.049999999999992</v>
      </c>
      <c r="D726" s="7">
        <f t="shared" si="644"/>
        <v>16</v>
      </c>
      <c r="E726" s="7">
        <f t="shared" si="645"/>
        <v>9</v>
      </c>
      <c r="F726" s="7">
        <f t="shared" si="646"/>
        <v>2022</v>
      </c>
      <c r="G726" s="12"/>
      <c r="H726" s="101">
        <f t="shared" si="598"/>
        <v>1.27988737300107</v>
      </c>
      <c r="I726" s="102">
        <f t="shared" si="599"/>
        <v>1.6164244380429342</v>
      </c>
      <c r="J726" s="101">
        <f t="shared" si="600"/>
        <v>63.57133855686746</v>
      </c>
      <c r="K726" s="101">
        <f t="shared" si="601"/>
        <v>307.46917751851453</v>
      </c>
      <c r="L726" s="11">
        <f t="shared" si="602"/>
        <v>2459839.0020833332</v>
      </c>
      <c r="M726" s="108">
        <f t="shared" si="603"/>
        <v>0.22707740132329116</v>
      </c>
      <c r="N726" s="11">
        <f t="shared" si="604"/>
        <v>185.90528110275045</v>
      </c>
      <c r="O726" s="5">
        <f t="shared" si="605"/>
        <v>0.17604343846369375</v>
      </c>
      <c r="P726" s="11">
        <f t="shared" si="606"/>
        <v>16678.052739788283</v>
      </c>
      <c r="Q726" s="6">
        <f t="shared" si="607"/>
        <v>2.3743753934652996</v>
      </c>
      <c r="R726" s="13">
        <f t="shared" si="608"/>
        <v>4.3999505228228291</v>
      </c>
      <c r="S726" s="13">
        <f t="shared" si="609"/>
        <v>4.3275161562245774</v>
      </c>
      <c r="T726" s="13">
        <f t="shared" si="610"/>
        <v>0.30594390514846515</v>
      </c>
      <c r="U726" s="13">
        <f t="shared" si="611"/>
        <v>0.38545287724934874</v>
      </c>
      <c r="V726" s="13">
        <f t="shared" si="612"/>
        <v>-8.3490884073006892</v>
      </c>
      <c r="W726" s="8">
        <f t="shared" si="613"/>
        <v>385.16815888007346</v>
      </c>
      <c r="X726" s="13">
        <f t="shared" si="614"/>
        <v>1.1869710274056116</v>
      </c>
      <c r="Y726" s="11">
        <f t="shared" si="615"/>
        <v>68.008430274648717</v>
      </c>
      <c r="Z726" s="13">
        <f t="shared" si="616"/>
        <v>3.5625544257501238E-2</v>
      </c>
      <c r="AA726" s="13">
        <f t="shared" si="617"/>
        <v>0.37423255741262301</v>
      </c>
      <c r="AB726" s="13">
        <f t="shared" si="618"/>
        <v>0.92665060859889159</v>
      </c>
      <c r="AC726" s="13">
        <f t="shared" si="619"/>
        <v>3.5618008867869332E-2</v>
      </c>
      <c r="AD726" s="13">
        <f t="shared" si="620"/>
        <v>0.83603789900083469</v>
      </c>
      <c r="AE726" s="13">
        <f t="shared" si="621"/>
        <v>0.40123636974566235</v>
      </c>
      <c r="AF726" s="13">
        <f t="shared" si="622"/>
        <v>0.91597454964279557</v>
      </c>
      <c r="AG726" s="11">
        <f t="shared" si="623"/>
        <v>23.655492700524185</v>
      </c>
      <c r="AH726" s="13">
        <f t="shared" si="624"/>
        <v>4.3923636631154688</v>
      </c>
      <c r="AI726" s="11">
        <f t="shared" si="625"/>
        <v>120.01982615601842</v>
      </c>
      <c r="AJ726" s="6">
        <f t="shared" si="626"/>
        <v>0.91705880351590441</v>
      </c>
      <c r="AK726" s="13">
        <f t="shared" si="627"/>
        <v>2.1943480287158175</v>
      </c>
      <c r="AL726" s="6">
        <f t="shared" si="628"/>
        <v>0.91446065571474755</v>
      </c>
      <c r="AM726" s="6">
        <f t="shared" si="629"/>
        <v>1.27988737300107</v>
      </c>
      <c r="AN726" s="11">
        <f t="shared" si="630"/>
        <v>175.42773046713046</v>
      </c>
      <c r="AO726" s="6">
        <f t="shared" si="631"/>
        <v>173.61871791885255</v>
      </c>
      <c r="AP726" s="6">
        <f t="shared" si="632"/>
        <v>105.60013023017349</v>
      </c>
      <c r="AQ726" s="8">
        <f t="shared" si="633"/>
        <v>74.250814304673483</v>
      </c>
      <c r="AR726" s="109">
        <f t="shared" si="634"/>
        <v>0.86585233608957612</v>
      </c>
      <c r="AS726" s="109">
        <f t="shared" si="635"/>
        <v>-0.66365212986087918</v>
      </c>
      <c r="AT726" s="109">
        <f t="shared" si="636"/>
        <v>127.46917751851454</v>
      </c>
      <c r="AU726" s="10">
        <f t="shared" si="637"/>
        <v>398479.42727894732</v>
      </c>
      <c r="AV726" s="8">
        <f t="shared" si="638"/>
        <v>29.987256242412418</v>
      </c>
      <c r="AW726" s="12"/>
      <c r="AX726" s="110">
        <f t="shared" si="639"/>
        <v>307.5</v>
      </c>
      <c r="AY726" s="111">
        <f t="shared" si="640"/>
        <v>0</v>
      </c>
      <c r="AZ726" s="12"/>
      <c r="BA726" s="14">
        <f t="shared" si="647"/>
        <v>1.6</v>
      </c>
      <c r="BB726" s="112">
        <f t="shared" si="641"/>
        <v>0</v>
      </c>
      <c r="BC726" s="112">
        <f t="shared" si="642"/>
        <v>0</v>
      </c>
      <c r="BD726" s="12"/>
      <c r="BE726" s="111">
        <f t="shared" si="643"/>
        <v>0</v>
      </c>
      <c r="BF726" s="12"/>
    </row>
    <row r="727" spans="1:58">
      <c r="A727">
        <f t="shared" si="596"/>
        <v>12</v>
      </c>
      <c r="B727" s="106">
        <v>0.50277777777777799</v>
      </c>
      <c r="C727" s="6">
        <f t="shared" si="597"/>
        <v>12.066666666666672</v>
      </c>
      <c r="D727" s="7">
        <f t="shared" si="644"/>
        <v>16</v>
      </c>
      <c r="E727" s="7">
        <f t="shared" si="645"/>
        <v>9</v>
      </c>
      <c r="F727" s="7">
        <f t="shared" si="646"/>
        <v>2022</v>
      </c>
      <c r="G727" s="12"/>
      <c r="H727" s="101">
        <f t="shared" si="598"/>
        <v>1.1646576329161669</v>
      </c>
      <c r="I727" s="102">
        <f t="shared" si="599"/>
        <v>1.5114810021975205</v>
      </c>
      <c r="J727" s="101">
        <f t="shared" si="600"/>
        <v>63.564830052083941</v>
      </c>
      <c r="K727" s="101">
        <f t="shared" si="601"/>
        <v>307.65843149310456</v>
      </c>
      <c r="L727" s="11">
        <f t="shared" si="602"/>
        <v>2459839.0027777776</v>
      </c>
      <c r="M727" s="108">
        <f t="shared" si="603"/>
        <v>0.2270774203361427</v>
      </c>
      <c r="N727" s="11">
        <f t="shared" si="604"/>
        <v>186.15596556523815</v>
      </c>
      <c r="O727" s="5">
        <f t="shared" si="605"/>
        <v>0.17606885589361809</v>
      </c>
      <c r="P727" s="11">
        <f t="shared" si="606"/>
        <v>16675.459903290706</v>
      </c>
      <c r="Q727" s="6">
        <f t="shared" si="607"/>
        <v>2.3745337456388032</v>
      </c>
      <c r="R727" s="13">
        <f t="shared" si="608"/>
        <v>4.3999624686345271</v>
      </c>
      <c r="S727" s="13">
        <f t="shared" si="609"/>
        <v>4.3276639122642093</v>
      </c>
      <c r="T727" s="13">
        <f t="shared" si="610"/>
        <v>0.30610424938851777</v>
      </c>
      <c r="U727" s="13">
        <f t="shared" si="611"/>
        <v>0.38560116570845543</v>
      </c>
      <c r="V727" s="13">
        <f t="shared" si="612"/>
        <v>-8.3492235751399004</v>
      </c>
      <c r="W727" s="8">
        <f t="shared" si="613"/>
        <v>385.12829067813942</v>
      </c>
      <c r="X727" s="13">
        <f t="shared" si="614"/>
        <v>1.1871181594017894</v>
      </c>
      <c r="Y727" s="11">
        <f t="shared" si="615"/>
        <v>68.016860317061045</v>
      </c>
      <c r="Z727" s="13">
        <f t="shared" si="616"/>
        <v>3.5637688144535239E-2</v>
      </c>
      <c r="AA727" s="13">
        <f t="shared" si="617"/>
        <v>0.37409605146635</v>
      </c>
      <c r="AB727" s="13">
        <f t="shared" si="618"/>
        <v>0.92670525899081668</v>
      </c>
      <c r="AC727" s="13">
        <f t="shared" si="619"/>
        <v>3.5630145046706051E-2</v>
      </c>
      <c r="AD727" s="13">
        <f t="shared" si="620"/>
        <v>0.83608321395123508</v>
      </c>
      <c r="AE727" s="13">
        <f t="shared" si="621"/>
        <v>0.40126924081750787</v>
      </c>
      <c r="AF727" s="13">
        <f t="shared" si="622"/>
        <v>0.91596014999220399</v>
      </c>
      <c r="AG727" s="11">
        <f t="shared" si="623"/>
        <v>23.657548858623045</v>
      </c>
      <c r="AH727" s="13">
        <f t="shared" si="624"/>
        <v>4.3929604455325615</v>
      </c>
      <c r="AI727" s="11">
        <f t="shared" si="625"/>
        <v>120.26155888224973</v>
      </c>
      <c r="AJ727" s="6">
        <f t="shared" si="626"/>
        <v>0.91705287360968069</v>
      </c>
      <c r="AK727" s="13">
        <f t="shared" si="627"/>
        <v>2.0791809648680109</v>
      </c>
      <c r="AL727" s="6">
        <f t="shared" si="628"/>
        <v>0.91452333195184399</v>
      </c>
      <c r="AM727" s="6">
        <f t="shared" si="629"/>
        <v>1.1646576329161669</v>
      </c>
      <c r="AN727" s="11">
        <f t="shared" si="630"/>
        <v>175.42841494442473</v>
      </c>
      <c r="AO727" s="6">
        <f t="shared" si="631"/>
        <v>173.61939499157049</v>
      </c>
      <c r="AP727" s="6">
        <f t="shared" si="632"/>
        <v>105.59237564185354</v>
      </c>
      <c r="AQ727" s="8">
        <f t="shared" si="633"/>
        <v>74.258563262463284</v>
      </c>
      <c r="AR727" s="109">
        <f t="shared" si="634"/>
        <v>0.8637338559855855</v>
      </c>
      <c r="AS727" s="109">
        <f t="shared" si="635"/>
        <v>-0.66656897199510134</v>
      </c>
      <c r="AT727" s="109">
        <f t="shared" si="636"/>
        <v>127.65843149310457</v>
      </c>
      <c r="AU727" s="10">
        <f t="shared" si="637"/>
        <v>398482.06014561292</v>
      </c>
      <c r="AV727" s="8">
        <f t="shared" si="638"/>
        <v>29.987058119459412</v>
      </c>
      <c r="AW727" s="12"/>
      <c r="AX727" s="110">
        <f t="shared" si="639"/>
        <v>307.7</v>
      </c>
      <c r="AY727" s="111">
        <f t="shared" si="640"/>
        <v>0</v>
      </c>
      <c r="AZ727" s="12"/>
      <c r="BA727" s="14">
        <f t="shared" si="647"/>
        <v>1.5</v>
      </c>
      <c r="BB727" s="112">
        <f t="shared" si="641"/>
        <v>0</v>
      </c>
      <c r="BC727" s="112">
        <f t="shared" si="642"/>
        <v>0</v>
      </c>
      <c r="BD727" s="12"/>
      <c r="BE727" s="111">
        <f t="shared" si="643"/>
        <v>0</v>
      </c>
      <c r="BF727" s="12"/>
    </row>
    <row r="728" spans="1:58">
      <c r="A728">
        <f t="shared" si="596"/>
        <v>12</v>
      </c>
      <c r="B728" s="106">
        <v>0.50347222222222199</v>
      </c>
      <c r="C728" s="6">
        <f t="shared" si="597"/>
        <v>12.083333333333329</v>
      </c>
      <c r="D728" s="7">
        <f t="shared" si="644"/>
        <v>16</v>
      </c>
      <c r="E728" s="7">
        <f t="shared" si="645"/>
        <v>9</v>
      </c>
      <c r="F728" s="7">
        <f t="shared" si="646"/>
        <v>2022</v>
      </c>
      <c r="G728" s="12"/>
      <c r="H728" s="101">
        <f t="shared" si="598"/>
        <v>1.0497308474321292</v>
      </c>
      <c r="I728" s="102">
        <f t="shared" si="599"/>
        <v>1.4073126501277702</v>
      </c>
      <c r="J728" s="101">
        <f t="shared" si="600"/>
        <v>63.558321391278817</v>
      </c>
      <c r="K728" s="101">
        <f t="shared" si="601"/>
        <v>307.84784934966336</v>
      </c>
      <c r="L728" s="11">
        <f t="shared" si="602"/>
        <v>2459839.003472222</v>
      </c>
      <c r="M728" s="108">
        <f t="shared" si="603"/>
        <v>0.22707743934899427</v>
      </c>
      <c r="N728" s="11">
        <f t="shared" si="604"/>
        <v>186.40665002772585</v>
      </c>
      <c r="O728" s="5">
        <f t="shared" si="605"/>
        <v>0.17609427332359928</v>
      </c>
      <c r="P728" s="11">
        <f t="shared" si="606"/>
        <v>16672.866680552324</v>
      </c>
      <c r="Q728" s="6">
        <f t="shared" si="607"/>
        <v>2.3746920978126642</v>
      </c>
      <c r="R728" s="13">
        <f t="shared" si="608"/>
        <v>4.3999744144462252</v>
      </c>
      <c r="S728" s="13">
        <f t="shared" si="609"/>
        <v>4.3278116683041992</v>
      </c>
      <c r="T728" s="13">
        <f t="shared" si="610"/>
        <v>0.30626459362857039</v>
      </c>
      <c r="U728" s="13">
        <f t="shared" si="611"/>
        <v>0.38574945217732109</v>
      </c>
      <c r="V728" s="13">
        <f t="shared" si="612"/>
        <v>-8.3493587429798275</v>
      </c>
      <c r="W728" s="8">
        <f t="shared" si="613"/>
        <v>385.0884174708371</v>
      </c>
      <c r="X728" s="13">
        <f t="shared" si="614"/>
        <v>1.1872652895257763</v>
      </c>
      <c r="Y728" s="11">
        <f t="shared" si="615"/>
        <v>68.025290252204726</v>
      </c>
      <c r="Z728" s="13">
        <f t="shared" si="616"/>
        <v>3.5649831099139107E-2</v>
      </c>
      <c r="AA728" s="13">
        <f t="shared" si="617"/>
        <v>0.37395953923211694</v>
      </c>
      <c r="AB728" s="13">
        <f t="shared" si="618"/>
        <v>0.92675988846795809</v>
      </c>
      <c r="AC728" s="13">
        <f t="shared" si="619"/>
        <v>3.5642280288450567E-2</v>
      </c>
      <c r="AD728" s="13">
        <f t="shared" si="620"/>
        <v>0.83612851008497924</v>
      </c>
      <c r="AE728" s="13">
        <f t="shared" si="621"/>
        <v>0.40130210271113137</v>
      </c>
      <c r="AF728" s="13">
        <f t="shared" si="622"/>
        <v>0.9159457529568138</v>
      </c>
      <c r="AG728" s="11">
        <f t="shared" si="623"/>
        <v>23.659604474916655</v>
      </c>
      <c r="AH728" s="13">
        <f t="shared" si="624"/>
        <v>4.3935572385989561</v>
      </c>
      <c r="AI728" s="11">
        <f t="shared" si="625"/>
        <v>120.50329144874151</v>
      </c>
      <c r="AJ728" s="6">
        <f t="shared" si="626"/>
        <v>0.91704694495669359</v>
      </c>
      <c r="AK728" s="13">
        <f t="shared" si="627"/>
        <v>1.9643129970203916</v>
      </c>
      <c r="AL728" s="6">
        <f t="shared" si="628"/>
        <v>0.91458214958826234</v>
      </c>
      <c r="AM728" s="6">
        <f t="shared" si="629"/>
        <v>1.0497308474321292</v>
      </c>
      <c r="AN728" s="11">
        <f t="shared" si="630"/>
        <v>175.42909942172082</v>
      </c>
      <c r="AO728" s="6">
        <f t="shared" si="631"/>
        <v>173.62007206454319</v>
      </c>
      <c r="AP728" s="6">
        <f t="shared" si="632"/>
        <v>105.58462116598778</v>
      </c>
      <c r="AQ728" s="8">
        <f t="shared" si="633"/>
        <v>74.266312110612105</v>
      </c>
      <c r="AR728" s="109">
        <f t="shared" si="634"/>
        <v>0.86160000265749959</v>
      </c>
      <c r="AS728" s="109">
        <f t="shared" si="635"/>
        <v>-0.66947869902902335</v>
      </c>
      <c r="AT728" s="109">
        <f t="shared" si="636"/>
        <v>127.84784934966336</v>
      </c>
      <c r="AU728" s="10">
        <f t="shared" si="637"/>
        <v>398484.69251705363</v>
      </c>
      <c r="AV728" s="8">
        <f t="shared" si="638"/>
        <v>29.986860036389157</v>
      </c>
      <c r="AW728" s="12"/>
      <c r="AX728" s="110">
        <f t="shared" si="639"/>
        <v>307.8</v>
      </c>
      <c r="AY728" s="111">
        <f t="shared" si="640"/>
        <v>0</v>
      </c>
      <c r="AZ728" s="12"/>
      <c r="BA728" s="14">
        <f t="shared" si="647"/>
        <v>1.4</v>
      </c>
      <c r="BB728" s="112">
        <f t="shared" si="641"/>
        <v>0</v>
      </c>
      <c r="BC728" s="112">
        <f t="shared" si="642"/>
        <v>0</v>
      </c>
      <c r="BD728" s="12"/>
      <c r="BE728" s="111">
        <f t="shared" si="643"/>
        <v>0</v>
      </c>
      <c r="BF728" s="12"/>
    </row>
    <row r="729" spans="1:58">
      <c r="A729">
        <f t="shared" si="596"/>
        <v>12</v>
      </c>
      <c r="B729" s="106">
        <v>0.50416666666666698</v>
      </c>
      <c r="C729" s="6">
        <f t="shared" si="597"/>
        <v>12.100000000000009</v>
      </c>
      <c r="D729" s="7">
        <f t="shared" si="644"/>
        <v>16</v>
      </c>
      <c r="E729" s="7">
        <f t="shared" si="645"/>
        <v>9</v>
      </c>
      <c r="F729" s="7">
        <f t="shared" si="646"/>
        <v>2022</v>
      </c>
      <c r="G729" s="12"/>
      <c r="H729" s="101">
        <f t="shared" si="598"/>
        <v>0.93510844721389696</v>
      </c>
      <c r="I729" s="102">
        <f t="shared" si="599"/>
        <v>1.3039421540496712</v>
      </c>
      <c r="J729" s="101">
        <f t="shared" si="600"/>
        <v>63.551812570237672</v>
      </c>
      <c r="K729" s="101">
        <f t="shared" si="601"/>
        <v>308.0374322792149</v>
      </c>
      <c r="L729" s="11">
        <f t="shared" si="602"/>
        <v>2459839.0041666669</v>
      </c>
      <c r="M729" s="108">
        <f t="shared" si="603"/>
        <v>0.22707745836185855</v>
      </c>
      <c r="N729" s="11">
        <f t="shared" si="604"/>
        <v>186.65733465831727</v>
      </c>
      <c r="O729" s="5">
        <f t="shared" si="605"/>
        <v>0.17611969077051981</v>
      </c>
      <c r="P729" s="11">
        <f t="shared" si="606"/>
        <v>16670.273069949773</v>
      </c>
      <c r="Q729" s="6">
        <f t="shared" si="607"/>
        <v>2.3748504500926009</v>
      </c>
      <c r="R729" s="13">
        <f t="shared" si="608"/>
        <v>4.3999863602659151</v>
      </c>
      <c r="S729" s="13">
        <f t="shared" si="609"/>
        <v>4.3279594244431205</v>
      </c>
      <c r="T729" s="13">
        <f t="shared" si="610"/>
        <v>0.30642493797577036</v>
      </c>
      <c r="U729" s="13">
        <f t="shared" si="611"/>
        <v>0.38589773675551259</v>
      </c>
      <c r="V729" s="13">
        <f t="shared" si="612"/>
        <v>-8.3494939109104713</v>
      </c>
      <c r="W729" s="8">
        <f t="shared" si="613"/>
        <v>385.04853923253631</v>
      </c>
      <c r="X729" s="13">
        <f t="shared" si="614"/>
        <v>1.1874124178757774</v>
      </c>
      <c r="Y729" s="11">
        <f t="shared" si="615"/>
        <v>68.03372008570652</v>
      </c>
      <c r="Z729" s="13">
        <f t="shared" si="616"/>
        <v>3.5661973129229668E-2</v>
      </c>
      <c r="AA729" s="13">
        <f t="shared" si="617"/>
        <v>0.37382302062212858</v>
      </c>
      <c r="AB729" s="13">
        <f t="shared" si="618"/>
        <v>0.92681449706637986</v>
      </c>
      <c r="AC729" s="13">
        <f t="shared" si="619"/>
        <v>3.5654414601014102E-2</v>
      </c>
      <c r="AD729" s="13">
        <f t="shared" si="620"/>
        <v>0.83617378743200921</v>
      </c>
      <c r="AE729" s="13">
        <f t="shared" si="621"/>
        <v>0.40133495544813524</v>
      </c>
      <c r="AF729" s="13">
        <f t="shared" si="622"/>
        <v>0.91593135852827057</v>
      </c>
      <c r="AG729" s="11">
        <f t="shared" si="623"/>
        <v>23.661659550733447</v>
      </c>
      <c r="AH729" s="13">
        <f t="shared" si="624"/>
        <v>4.3941540427098245</v>
      </c>
      <c r="AI729" s="11">
        <f t="shared" si="625"/>
        <v>120.74502401766991</v>
      </c>
      <c r="AJ729" s="6">
        <f t="shared" si="626"/>
        <v>0.91704101755309053</v>
      </c>
      <c r="AK729" s="13">
        <f t="shared" si="627"/>
        <v>1.849745583613015</v>
      </c>
      <c r="AL729" s="6">
        <f t="shared" si="628"/>
        <v>0.91463713639911803</v>
      </c>
      <c r="AM729" s="6">
        <f t="shared" si="629"/>
        <v>0.93510844721389696</v>
      </c>
      <c r="AN729" s="11">
        <f t="shared" si="630"/>
        <v>175.42978389947348</v>
      </c>
      <c r="AO729" s="6">
        <f t="shared" si="631"/>
        <v>173.62074913822045</v>
      </c>
      <c r="AP729" s="6">
        <f t="shared" si="632"/>
        <v>105.57686679740107</v>
      </c>
      <c r="AQ729" s="8">
        <f t="shared" si="633"/>
        <v>74.274060854291349</v>
      </c>
      <c r="AR729" s="109">
        <f t="shared" si="634"/>
        <v>0.85945081267172707</v>
      </c>
      <c r="AS729" s="109">
        <f t="shared" si="635"/>
        <v>-0.67238126159126765</v>
      </c>
      <c r="AT729" s="109">
        <f t="shared" si="636"/>
        <v>128.0374322792149</v>
      </c>
      <c r="AU729" s="10">
        <f t="shared" si="637"/>
        <v>398487.32439494983</v>
      </c>
      <c r="AV729" s="8">
        <f t="shared" si="638"/>
        <v>29.9866619930737</v>
      </c>
      <c r="AW729" s="12"/>
      <c r="AX729" s="110">
        <f t="shared" si="639"/>
        <v>308</v>
      </c>
      <c r="AY729" s="111">
        <f t="shared" si="640"/>
        <v>0</v>
      </c>
      <c r="AZ729" s="12"/>
      <c r="BA729" s="14">
        <f t="shared" si="647"/>
        <v>1.3</v>
      </c>
      <c r="BB729" s="112">
        <f t="shared" si="641"/>
        <v>0</v>
      </c>
      <c r="BC729" s="112">
        <f t="shared" si="642"/>
        <v>0</v>
      </c>
      <c r="BD729" s="12"/>
      <c r="BE729" s="111">
        <f t="shared" si="643"/>
        <v>0</v>
      </c>
      <c r="BF729" s="12"/>
    </row>
    <row r="730" spans="1:58">
      <c r="A730">
        <f t="shared" si="596"/>
        <v>12</v>
      </c>
      <c r="B730" s="106">
        <v>0.50486111111111098</v>
      </c>
      <c r="C730" s="6">
        <f t="shared" si="597"/>
        <v>12.116666666666664</v>
      </c>
      <c r="D730" s="7">
        <f t="shared" si="644"/>
        <v>16</v>
      </c>
      <c r="E730" s="7">
        <f t="shared" si="645"/>
        <v>9</v>
      </c>
      <c r="F730" s="7">
        <f t="shared" si="646"/>
        <v>2022</v>
      </c>
      <c r="G730" s="12"/>
      <c r="H730" s="101">
        <f t="shared" si="598"/>
        <v>0.82079209524304542</v>
      </c>
      <c r="I730" s="102">
        <f t="shared" si="599"/>
        <v>1.201392175681756</v>
      </c>
      <c r="J730" s="101">
        <f t="shared" si="600"/>
        <v>63.545303597736357</v>
      </c>
      <c r="K730" s="101">
        <f t="shared" si="601"/>
        <v>308.227181079861</v>
      </c>
      <c r="L730" s="11">
        <f t="shared" si="602"/>
        <v>2459839.0048611113</v>
      </c>
      <c r="M730" s="108">
        <f t="shared" si="603"/>
        <v>0.22707747737471012</v>
      </c>
      <c r="N730" s="11">
        <f t="shared" si="604"/>
        <v>186.9080191203393</v>
      </c>
      <c r="O730" s="5">
        <f t="shared" si="605"/>
        <v>0.176145108200501</v>
      </c>
      <c r="P730" s="11">
        <f t="shared" si="606"/>
        <v>16667.679075066757</v>
      </c>
      <c r="Q730" s="6">
        <f t="shared" si="607"/>
        <v>2.3750088022664615</v>
      </c>
      <c r="R730" s="13">
        <f t="shared" si="608"/>
        <v>4.3999983060776353</v>
      </c>
      <c r="S730" s="13">
        <f t="shared" si="609"/>
        <v>4.3281071804831104</v>
      </c>
      <c r="T730" s="13">
        <f t="shared" si="610"/>
        <v>0.30658528221582299</v>
      </c>
      <c r="U730" s="13">
        <f t="shared" si="611"/>
        <v>0.38604601924536808</v>
      </c>
      <c r="V730" s="13">
        <f t="shared" si="612"/>
        <v>-8.3496290787503984</v>
      </c>
      <c r="W730" s="8">
        <f t="shared" si="613"/>
        <v>385.00865601769107</v>
      </c>
      <c r="X730" s="13">
        <f t="shared" si="614"/>
        <v>1.1875595442563012</v>
      </c>
      <c r="Y730" s="11">
        <f t="shared" si="615"/>
        <v>68.042149806365558</v>
      </c>
      <c r="Z730" s="13">
        <f t="shared" si="616"/>
        <v>3.5674114218386677E-2</v>
      </c>
      <c r="AA730" s="13">
        <f t="shared" si="617"/>
        <v>0.37368649582111135</v>
      </c>
      <c r="AB730" s="13">
        <f t="shared" si="618"/>
        <v>0.92686908471314644</v>
      </c>
      <c r="AC730" s="13">
        <f t="shared" si="619"/>
        <v>3.5666547967986267E-2</v>
      </c>
      <c r="AD730" s="13">
        <f t="shared" si="620"/>
        <v>0.83621904593193364</v>
      </c>
      <c r="AE730" s="13">
        <f t="shared" si="621"/>
        <v>0.40136779898445413</v>
      </c>
      <c r="AF730" s="13">
        <f t="shared" si="622"/>
        <v>0.91591696672699263</v>
      </c>
      <c r="AG730" s="11">
        <f t="shared" si="623"/>
        <v>23.663714083294042</v>
      </c>
      <c r="AH730" s="13">
        <f t="shared" si="624"/>
        <v>4.3947508570690648</v>
      </c>
      <c r="AI730" s="11">
        <f t="shared" si="625"/>
        <v>120.98675626430334</v>
      </c>
      <c r="AJ730" s="6">
        <f t="shared" si="626"/>
        <v>0.91703509140691586</v>
      </c>
      <c r="AK730" s="13">
        <f t="shared" si="627"/>
        <v>1.7354804154309209</v>
      </c>
      <c r="AL730" s="6">
        <f t="shared" si="628"/>
        <v>0.91468832018787549</v>
      </c>
      <c r="AM730" s="6">
        <f t="shared" si="629"/>
        <v>0.82079209524304542</v>
      </c>
      <c r="AN730" s="11">
        <f t="shared" si="630"/>
        <v>175.43046837676775</v>
      </c>
      <c r="AO730" s="6">
        <f t="shared" si="631"/>
        <v>173.62142621169724</v>
      </c>
      <c r="AP730" s="6">
        <f t="shared" si="632"/>
        <v>105.56911254639419</v>
      </c>
      <c r="AQ730" s="8">
        <f t="shared" si="633"/>
        <v>74.281809483207667</v>
      </c>
      <c r="AR730" s="109">
        <f t="shared" si="634"/>
        <v>0.85728632720170128</v>
      </c>
      <c r="AS730" s="109">
        <f t="shared" si="635"/>
        <v>-0.67527660459442207</v>
      </c>
      <c r="AT730" s="109">
        <f t="shared" si="636"/>
        <v>128.22718107986097</v>
      </c>
      <c r="AU730" s="10">
        <f t="shared" si="637"/>
        <v>398489.95577569958</v>
      </c>
      <c r="AV730" s="8">
        <f t="shared" si="638"/>
        <v>29.986463989782536</v>
      </c>
      <c r="AW730" s="12"/>
      <c r="AX730" s="110">
        <f t="shared" si="639"/>
        <v>308.2</v>
      </c>
      <c r="AY730" s="111">
        <f t="shared" si="640"/>
        <v>0</v>
      </c>
      <c r="AZ730" s="12"/>
      <c r="BA730" s="14">
        <f t="shared" si="647"/>
        <v>1.2</v>
      </c>
      <c r="BB730" s="112">
        <f t="shared" si="641"/>
        <v>0</v>
      </c>
      <c r="BC730" s="112">
        <f t="shared" si="642"/>
        <v>0</v>
      </c>
      <c r="BD730" s="12"/>
      <c r="BE730" s="111">
        <f t="shared" si="643"/>
        <v>0</v>
      </c>
      <c r="BF730" s="12"/>
    </row>
    <row r="731" spans="1:58">
      <c r="A731">
        <f t="shared" si="596"/>
        <v>12</v>
      </c>
      <c r="B731" s="106">
        <v>0.50555555555555598</v>
      </c>
      <c r="C731" s="6">
        <f t="shared" si="597"/>
        <v>12.133333333333344</v>
      </c>
      <c r="D731" s="7">
        <f t="shared" si="644"/>
        <v>16</v>
      </c>
      <c r="E731" s="7">
        <f t="shared" si="645"/>
        <v>9</v>
      </c>
      <c r="F731" s="7">
        <f t="shared" si="646"/>
        <v>2022</v>
      </c>
      <c r="G731" s="12"/>
      <c r="H731" s="101">
        <f t="shared" si="598"/>
        <v>0.70678322454645226</v>
      </c>
      <c r="I731" s="102">
        <f t="shared" si="599"/>
        <v>1.099684416933022</v>
      </c>
      <c r="J731" s="101">
        <f t="shared" si="600"/>
        <v>63.538794469565019</v>
      </c>
      <c r="K731" s="101">
        <f t="shared" si="601"/>
        <v>308.41709692115438</v>
      </c>
      <c r="L731" s="11">
        <f t="shared" si="602"/>
        <v>2459839.0055555557</v>
      </c>
      <c r="M731" s="108">
        <f t="shared" si="603"/>
        <v>0.22707749638756167</v>
      </c>
      <c r="N731" s="11">
        <f t="shared" si="604"/>
        <v>187.158703582827</v>
      </c>
      <c r="O731" s="5">
        <f t="shared" si="605"/>
        <v>0.17617052563042535</v>
      </c>
      <c r="P731" s="11">
        <f t="shared" si="606"/>
        <v>16665.08469428014</v>
      </c>
      <c r="Q731" s="6">
        <f t="shared" si="607"/>
        <v>2.3751671544399651</v>
      </c>
      <c r="R731" s="13">
        <f t="shared" si="608"/>
        <v>4.4000102518893112</v>
      </c>
      <c r="S731" s="13">
        <f t="shared" si="609"/>
        <v>4.3282549365227423</v>
      </c>
      <c r="T731" s="13">
        <f t="shared" si="610"/>
        <v>0.30674562645587561</v>
      </c>
      <c r="U731" s="13">
        <f t="shared" si="611"/>
        <v>0.38619429974645575</v>
      </c>
      <c r="V731" s="13">
        <f t="shared" si="612"/>
        <v>-8.3497642465896096</v>
      </c>
      <c r="W731" s="8">
        <f t="shared" si="613"/>
        <v>384.96876780067413</v>
      </c>
      <c r="X731" s="13">
        <f t="shared" si="614"/>
        <v>1.1877066687655546</v>
      </c>
      <c r="Y731" s="11">
        <f t="shared" si="615"/>
        <v>68.050579419808713</v>
      </c>
      <c r="Z731" s="13">
        <f t="shared" si="616"/>
        <v>3.5686254374527618E-2</v>
      </c>
      <c r="AA731" s="13">
        <f t="shared" si="617"/>
        <v>0.37354996474127328</v>
      </c>
      <c r="AB731" s="13">
        <f t="shared" si="618"/>
        <v>0.92692365144433675</v>
      </c>
      <c r="AC731" s="13">
        <f t="shared" si="619"/>
        <v>3.5678680397278936E-2</v>
      </c>
      <c r="AD731" s="13">
        <f t="shared" si="620"/>
        <v>0.83626428561470811</v>
      </c>
      <c r="AE731" s="13">
        <f t="shared" si="621"/>
        <v>0.40140063334169696</v>
      </c>
      <c r="AF731" s="13">
        <f t="shared" si="622"/>
        <v>0.91590257754462323</v>
      </c>
      <c r="AG731" s="11">
        <f t="shared" si="623"/>
        <v>23.665768073927257</v>
      </c>
      <c r="AH731" s="13">
        <f t="shared" si="624"/>
        <v>4.3953476820718382</v>
      </c>
      <c r="AI731" s="11">
        <f t="shared" si="625"/>
        <v>121.22848835174943</v>
      </c>
      <c r="AJ731" s="6">
        <f t="shared" si="626"/>
        <v>0.91702916651431532</v>
      </c>
      <c r="AK731" s="13">
        <f t="shared" si="627"/>
        <v>1.6215189535531984</v>
      </c>
      <c r="AL731" s="6">
        <f t="shared" si="628"/>
        <v>0.91473572900674616</v>
      </c>
      <c r="AM731" s="6">
        <f t="shared" si="629"/>
        <v>0.70678322454645226</v>
      </c>
      <c r="AN731" s="11">
        <f t="shared" si="630"/>
        <v>175.43115285406384</v>
      </c>
      <c r="AO731" s="6">
        <f t="shared" si="631"/>
        <v>173.62210328542881</v>
      </c>
      <c r="AP731" s="6">
        <f t="shared" si="632"/>
        <v>105.56135840779723</v>
      </c>
      <c r="AQ731" s="8">
        <f t="shared" si="633"/>
        <v>74.289558002527215</v>
      </c>
      <c r="AR731" s="109">
        <f t="shared" si="634"/>
        <v>0.85510658336075474</v>
      </c>
      <c r="AS731" s="109">
        <f t="shared" si="635"/>
        <v>-0.67816467893914267</v>
      </c>
      <c r="AT731" s="109">
        <f t="shared" si="636"/>
        <v>128.41709692115438</v>
      </c>
      <c r="AU731" s="10">
        <f t="shared" si="637"/>
        <v>398492.58666098356</v>
      </c>
      <c r="AV731" s="8">
        <f t="shared" si="638"/>
        <v>29.986266026387675</v>
      </c>
      <c r="AW731" s="12"/>
      <c r="AX731" s="110">
        <f t="shared" si="639"/>
        <v>308.39999999999998</v>
      </c>
      <c r="AY731" s="111">
        <f t="shared" si="640"/>
        <v>0</v>
      </c>
      <c r="AZ731" s="12"/>
      <c r="BA731" s="14">
        <f t="shared" si="647"/>
        <v>1.1000000000000001</v>
      </c>
      <c r="BB731" s="112">
        <f t="shared" si="641"/>
        <v>0</v>
      </c>
      <c r="BC731" s="112">
        <f t="shared" si="642"/>
        <v>0</v>
      </c>
      <c r="BD731" s="12"/>
      <c r="BE731" s="111">
        <f t="shared" si="643"/>
        <v>0</v>
      </c>
      <c r="BF731" s="12"/>
    </row>
    <row r="732" spans="1:58">
      <c r="A732">
        <f t="shared" si="596"/>
        <v>12</v>
      </c>
      <c r="B732" s="106">
        <v>0.50624999999999998</v>
      </c>
      <c r="C732" s="6">
        <f t="shared" si="597"/>
        <v>12.149999999999999</v>
      </c>
      <c r="D732" s="7">
        <f t="shared" si="644"/>
        <v>16</v>
      </c>
      <c r="E732" s="7">
        <f t="shared" si="645"/>
        <v>9</v>
      </c>
      <c r="F732" s="7">
        <f t="shared" si="646"/>
        <v>2022</v>
      </c>
      <c r="G732" s="12"/>
      <c r="H732" s="101">
        <f t="shared" si="598"/>
        <v>0.59308334733214874</v>
      </c>
      <c r="I732" s="102">
        <f t="shared" si="599"/>
        <v>0.998839344898653</v>
      </c>
      <c r="J732" s="101">
        <f t="shared" si="600"/>
        <v>63.532285185796979</v>
      </c>
      <c r="K732" s="101">
        <f t="shared" si="601"/>
        <v>308.60718083328959</v>
      </c>
      <c r="L732" s="11">
        <f t="shared" si="602"/>
        <v>2459839.0062500001</v>
      </c>
      <c r="M732" s="108">
        <f t="shared" si="603"/>
        <v>0.22707751540041324</v>
      </c>
      <c r="N732" s="11">
        <f t="shared" si="604"/>
        <v>187.4093880453147</v>
      </c>
      <c r="O732" s="5">
        <f t="shared" si="605"/>
        <v>0.17619594306040653</v>
      </c>
      <c r="P732" s="11">
        <f t="shared" si="606"/>
        <v>16662.4899276877</v>
      </c>
      <c r="Q732" s="6">
        <f t="shared" si="607"/>
        <v>2.3753255066138261</v>
      </c>
      <c r="R732" s="13">
        <f t="shared" si="608"/>
        <v>4.4000221977010092</v>
      </c>
      <c r="S732" s="13">
        <f t="shared" si="609"/>
        <v>4.3284026925627312</v>
      </c>
      <c r="T732" s="13">
        <f t="shared" si="610"/>
        <v>0.30690597069592829</v>
      </c>
      <c r="U732" s="13">
        <f t="shared" si="611"/>
        <v>0.38634257825919577</v>
      </c>
      <c r="V732" s="13">
        <f t="shared" si="612"/>
        <v>-8.3498994144295349</v>
      </c>
      <c r="W732" s="8">
        <f t="shared" si="613"/>
        <v>384.92887458195639</v>
      </c>
      <c r="X732" s="13">
        <f t="shared" si="614"/>
        <v>1.1878537914047258</v>
      </c>
      <c r="Y732" s="11">
        <f t="shared" si="615"/>
        <v>68.059008926104056</v>
      </c>
      <c r="Z732" s="13">
        <f t="shared" si="616"/>
        <v>3.5698393597448461E-2</v>
      </c>
      <c r="AA732" s="13">
        <f t="shared" si="617"/>
        <v>0.3734134273848439</v>
      </c>
      <c r="AB732" s="13">
        <f t="shared" si="618"/>
        <v>0.92697819726001662</v>
      </c>
      <c r="AC732" s="13">
        <f t="shared" si="619"/>
        <v>3.569081188868764E-2</v>
      </c>
      <c r="AD732" s="13">
        <f t="shared" si="620"/>
        <v>0.8363095064804742</v>
      </c>
      <c r="AE732" s="13">
        <f t="shared" si="621"/>
        <v>0.40143345851970241</v>
      </c>
      <c r="AF732" s="13">
        <f t="shared" si="622"/>
        <v>0.91588819098234386</v>
      </c>
      <c r="AG732" s="11">
        <f t="shared" si="623"/>
        <v>23.6678215226001</v>
      </c>
      <c r="AH732" s="13">
        <f t="shared" si="624"/>
        <v>4.3959445177198502</v>
      </c>
      <c r="AI732" s="11">
        <f t="shared" si="625"/>
        <v>121.47022027951695</v>
      </c>
      <c r="AJ732" s="6">
        <f t="shared" si="626"/>
        <v>0.91702324287536563</v>
      </c>
      <c r="AK732" s="13">
        <f t="shared" si="627"/>
        <v>1.5078627383365664</v>
      </c>
      <c r="AL732" s="6">
        <f t="shared" si="628"/>
        <v>0.91477939100441763</v>
      </c>
      <c r="AM732" s="6">
        <f t="shared" si="629"/>
        <v>0.59308334733214874</v>
      </c>
      <c r="AN732" s="11">
        <f t="shared" si="630"/>
        <v>175.43183733135993</v>
      </c>
      <c r="AO732" s="6">
        <f t="shared" si="631"/>
        <v>173.62278035941335</v>
      </c>
      <c r="AP732" s="6">
        <f t="shared" si="632"/>
        <v>105.55360438154321</v>
      </c>
      <c r="AQ732" s="8">
        <f t="shared" si="633"/>
        <v>74.297306412316914</v>
      </c>
      <c r="AR732" s="109">
        <f t="shared" si="634"/>
        <v>0.85291161998315324</v>
      </c>
      <c r="AS732" s="109">
        <f t="shared" si="635"/>
        <v>-0.68104543368914117</v>
      </c>
      <c r="AT732" s="109">
        <f t="shared" si="636"/>
        <v>128.60718083328962</v>
      </c>
      <c r="AU732" s="10">
        <f t="shared" si="637"/>
        <v>398495.21705073747</v>
      </c>
      <c r="AV732" s="8">
        <f t="shared" si="638"/>
        <v>29.986068102892418</v>
      </c>
      <c r="AW732" s="12"/>
      <c r="AX732" s="110">
        <f t="shared" si="639"/>
        <v>308.60000000000002</v>
      </c>
      <c r="AY732" s="111">
        <f t="shared" si="640"/>
        <v>0</v>
      </c>
      <c r="AZ732" s="12"/>
      <c r="BA732" s="14">
        <f t="shared" si="647"/>
        <v>1</v>
      </c>
      <c r="BB732" s="112">
        <f t="shared" si="641"/>
        <v>0</v>
      </c>
      <c r="BC732" s="112">
        <f t="shared" si="642"/>
        <v>0</v>
      </c>
      <c r="BD732" s="12"/>
      <c r="BE732" s="111">
        <f t="shared" si="643"/>
        <v>0</v>
      </c>
      <c r="BF732" s="12"/>
    </row>
    <row r="733" spans="1:58">
      <c r="A733">
        <f t="shared" si="596"/>
        <v>12</v>
      </c>
      <c r="B733" s="106">
        <v>0.50694444444444398</v>
      </c>
      <c r="C733" s="6">
        <f t="shared" si="597"/>
        <v>12.166666666666655</v>
      </c>
      <c r="D733" s="7">
        <f t="shared" si="644"/>
        <v>16</v>
      </c>
      <c r="E733" s="7">
        <f t="shared" si="645"/>
        <v>9</v>
      </c>
      <c r="F733" s="7">
        <f t="shared" si="646"/>
        <v>2022</v>
      </c>
      <c r="G733" s="12"/>
      <c r="H733" s="101">
        <f t="shared" si="598"/>
        <v>0.47969397699817029</v>
      </c>
      <c r="I733" s="102">
        <f t="shared" si="599"/>
        <v>0.89887541868772125</v>
      </c>
      <c r="J733" s="101">
        <f t="shared" si="600"/>
        <v>63.525775746570275</v>
      </c>
      <c r="K733" s="101">
        <f t="shared" si="601"/>
        <v>308.79743383570656</v>
      </c>
      <c r="L733" s="11">
        <f t="shared" si="602"/>
        <v>2459839.0069444445</v>
      </c>
      <c r="M733" s="108">
        <f t="shared" si="603"/>
        <v>0.22707753441326478</v>
      </c>
      <c r="N733" s="11">
        <f t="shared" si="604"/>
        <v>187.6600725078024</v>
      </c>
      <c r="O733" s="5">
        <f t="shared" si="605"/>
        <v>0.17622136049033088</v>
      </c>
      <c r="P733" s="11">
        <f t="shared" si="606"/>
        <v>16659.894775403718</v>
      </c>
      <c r="Q733" s="6">
        <f t="shared" si="607"/>
        <v>2.3754838587876868</v>
      </c>
      <c r="R733" s="13">
        <f t="shared" si="608"/>
        <v>4.4000341435127073</v>
      </c>
      <c r="S733" s="13">
        <f t="shared" si="609"/>
        <v>4.3285504486027211</v>
      </c>
      <c r="T733" s="13">
        <f t="shared" si="610"/>
        <v>0.30706631493598091</v>
      </c>
      <c r="U733" s="13">
        <f t="shared" si="611"/>
        <v>0.38649085478408818</v>
      </c>
      <c r="V733" s="13">
        <f t="shared" si="612"/>
        <v>-8.3500345822694619</v>
      </c>
      <c r="W733" s="8">
        <f t="shared" si="613"/>
        <v>384.88897636267643</v>
      </c>
      <c r="X733" s="13">
        <f t="shared" si="614"/>
        <v>1.1880009121736541</v>
      </c>
      <c r="Y733" s="11">
        <f t="shared" si="615"/>
        <v>68.067438325242364</v>
      </c>
      <c r="Z733" s="13">
        <f t="shared" si="616"/>
        <v>3.5710531886955089E-2</v>
      </c>
      <c r="AA733" s="13">
        <f t="shared" si="617"/>
        <v>0.37327688375530249</v>
      </c>
      <c r="AB733" s="13">
        <f t="shared" si="618"/>
        <v>0.92703272215974797</v>
      </c>
      <c r="AC733" s="13">
        <f t="shared" si="619"/>
        <v>3.5702942442017799E-2</v>
      </c>
      <c r="AD733" s="13">
        <f t="shared" si="620"/>
        <v>0.83635470852890759</v>
      </c>
      <c r="AE733" s="13">
        <f t="shared" si="621"/>
        <v>0.40146627451811751</v>
      </c>
      <c r="AF733" s="13">
        <f t="shared" si="622"/>
        <v>0.91587380704141963</v>
      </c>
      <c r="AG733" s="11">
        <f t="shared" si="623"/>
        <v>23.66987442926758</v>
      </c>
      <c r="AH733" s="13">
        <f t="shared" si="624"/>
        <v>4.3965413640092486</v>
      </c>
      <c r="AI733" s="11">
        <f t="shared" si="625"/>
        <v>121.71195204766367</v>
      </c>
      <c r="AJ733" s="6">
        <f t="shared" si="626"/>
        <v>0.91701732049018347</v>
      </c>
      <c r="AK733" s="13">
        <f t="shared" si="627"/>
        <v>1.39451331146155</v>
      </c>
      <c r="AL733" s="6">
        <f t="shared" si="628"/>
        <v>0.91481933446337971</v>
      </c>
      <c r="AM733" s="6">
        <f t="shared" si="629"/>
        <v>0.47969397699817029</v>
      </c>
      <c r="AN733" s="11">
        <f t="shared" si="630"/>
        <v>175.4325218086542</v>
      </c>
      <c r="AO733" s="6">
        <f t="shared" si="631"/>
        <v>173.62345743364901</v>
      </c>
      <c r="AP733" s="6">
        <f t="shared" si="632"/>
        <v>105.54585046764224</v>
      </c>
      <c r="AQ733" s="8">
        <f t="shared" si="633"/>
        <v>74.305054712566644</v>
      </c>
      <c r="AR733" s="109">
        <f t="shared" si="634"/>
        <v>0.85070147616902947</v>
      </c>
      <c r="AS733" s="109">
        <f t="shared" si="635"/>
        <v>-0.68391881804484633</v>
      </c>
      <c r="AT733" s="109">
        <f t="shared" si="636"/>
        <v>128.79743383570658</v>
      </c>
      <c r="AU733" s="10">
        <f t="shared" si="637"/>
        <v>398497.84694487904</v>
      </c>
      <c r="AV733" s="8">
        <f t="shared" si="638"/>
        <v>29.985870219301425</v>
      </c>
      <c r="AW733" s="12"/>
      <c r="AX733" s="110">
        <f t="shared" si="639"/>
        <v>308.8</v>
      </c>
      <c r="AY733" s="111">
        <f t="shared" si="640"/>
        <v>0</v>
      </c>
      <c r="AZ733" s="12"/>
      <c r="BA733" s="14">
        <f t="shared" si="647"/>
        <v>0.9</v>
      </c>
      <c r="BB733" s="112">
        <f t="shared" si="641"/>
        <v>0</v>
      </c>
      <c r="BC733" s="112">
        <f t="shared" si="642"/>
        <v>0</v>
      </c>
      <c r="BD733" s="12"/>
      <c r="BE733" s="111">
        <f t="shared" si="643"/>
        <v>0</v>
      </c>
      <c r="BF733" s="12"/>
    </row>
    <row r="734" spans="1:58">
      <c r="A734">
        <f t="shared" si="596"/>
        <v>12</v>
      </c>
      <c r="B734" s="106">
        <v>0.50763888888888897</v>
      </c>
      <c r="C734" s="6">
        <f t="shared" si="597"/>
        <v>12.183333333333335</v>
      </c>
      <c r="D734" s="7">
        <f t="shared" si="644"/>
        <v>16</v>
      </c>
      <c r="E734" s="7">
        <f t="shared" si="645"/>
        <v>9</v>
      </c>
      <c r="F734" s="7">
        <f t="shared" si="646"/>
        <v>2022</v>
      </c>
      <c r="G734" s="12"/>
      <c r="H734" s="101">
        <f t="shared" si="598"/>
        <v>0.36661662842726206</v>
      </c>
      <c r="I734" s="102">
        <f t="shared" si="599"/>
        <v>0.79980820727082591</v>
      </c>
      <c r="J734" s="101">
        <f t="shared" si="600"/>
        <v>63.519266151974563</v>
      </c>
      <c r="K734" s="101">
        <f t="shared" si="601"/>
        <v>308.98785693656589</v>
      </c>
      <c r="L734" s="11">
        <f t="shared" si="602"/>
        <v>2459839.0076388889</v>
      </c>
      <c r="M734" s="108">
        <f t="shared" si="603"/>
        <v>0.22707755342611632</v>
      </c>
      <c r="N734" s="11">
        <f t="shared" si="604"/>
        <v>187.91075697029009</v>
      </c>
      <c r="O734" s="5">
        <f t="shared" si="605"/>
        <v>0.17624677792025523</v>
      </c>
      <c r="P734" s="11">
        <f t="shared" si="606"/>
        <v>16657.299237542655</v>
      </c>
      <c r="Q734" s="6">
        <f t="shared" si="607"/>
        <v>2.3756422109611903</v>
      </c>
      <c r="R734" s="13">
        <f t="shared" si="608"/>
        <v>4.4000460893244062</v>
      </c>
      <c r="S734" s="13">
        <f t="shared" si="609"/>
        <v>4.328698204642353</v>
      </c>
      <c r="T734" s="13">
        <f t="shared" si="610"/>
        <v>0.30722665917567638</v>
      </c>
      <c r="U734" s="13">
        <f t="shared" si="611"/>
        <v>0.38663912932127581</v>
      </c>
      <c r="V734" s="13">
        <f t="shared" si="612"/>
        <v>-8.3501697501090302</v>
      </c>
      <c r="W734" s="8">
        <f t="shared" si="613"/>
        <v>384.8490731438589</v>
      </c>
      <c r="X734" s="13">
        <f t="shared" si="614"/>
        <v>1.1881480310732524</v>
      </c>
      <c r="Y734" s="11">
        <f t="shared" si="615"/>
        <v>68.075867617275946</v>
      </c>
      <c r="Z734" s="13">
        <f t="shared" si="616"/>
        <v>3.5722669242823114E-2</v>
      </c>
      <c r="AA734" s="13">
        <f t="shared" si="617"/>
        <v>0.37314033385513334</v>
      </c>
      <c r="AB734" s="13">
        <f t="shared" si="618"/>
        <v>0.92708722614349504</v>
      </c>
      <c r="AC734" s="13">
        <f t="shared" si="619"/>
        <v>3.5715072057044606E-2</v>
      </c>
      <c r="AD734" s="13">
        <f t="shared" si="620"/>
        <v>0.8363998917600648</v>
      </c>
      <c r="AE734" s="13">
        <f t="shared" si="621"/>
        <v>0.40149908133672185</v>
      </c>
      <c r="AF734" s="13">
        <f t="shared" si="622"/>
        <v>0.91585942572305734</v>
      </c>
      <c r="AG734" s="11">
        <f t="shared" si="623"/>
        <v>23.671926793893018</v>
      </c>
      <c r="AH734" s="13">
        <f t="shared" si="624"/>
        <v>4.3971382209406178</v>
      </c>
      <c r="AI734" s="11">
        <f t="shared" si="625"/>
        <v>121.95368365618083</v>
      </c>
      <c r="AJ734" s="6">
        <f t="shared" si="626"/>
        <v>0.91701139935888565</v>
      </c>
      <c r="AK734" s="13">
        <f t="shared" si="627"/>
        <v>1.2814722162255563</v>
      </c>
      <c r="AL734" s="6">
        <f t="shared" si="628"/>
        <v>0.91485558779829423</v>
      </c>
      <c r="AM734" s="6">
        <f t="shared" si="629"/>
        <v>0.36661662842726206</v>
      </c>
      <c r="AN734" s="11">
        <f t="shared" si="630"/>
        <v>175.43320628594847</v>
      </c>
      <c r="AO734" s="6">
        <f t="shared" si="631"/>
        <v>173.62413450813767</v>
      </c>
      <c r="AP734" s="6">
        <f t="shared" si="632"/>
        <v>105.53809666604675</v>
      </c>
      <c r="AQ734" s="8">
        <f t="shared" si="633"/>
        <v>74.312802903323913</v>
      </c>
      <c r="AR734" s="109">
        <f t="shared" si="634"/>
        <v>0.84847619128920049</v>
      </c>
      <c r="AS734" s="109">
        <f t="shared" si="635"/>
        <v>-0.68678478133725562</v>
      </c>
      <c r="AT734" s="109">
        <f t="shared" si="636"/>
        <v>128.98785693656586</v>
      </c>
      <c r="AU734" s="10">
        <f t="shared" si="637"/>
        <v>398500.47634332604</v>
      </c>
      <c r="AV734" s="8">
        <f t="shared" si="638"/>
        <v>29.985672375619377</v>
      </c>
      <c r="AW734" s="12"/>
      <c r="AX734" s="110">
        <f t="shared" si="639"/>
        <v>309</v>
      </c>
      <c r="AY734" s="111">
        <f t="shared" si="640"/>
        <v>0</v>
      </c>
      <c r="AZ734" s="12"/>
      <c r="BA734" s="14">
        <f t="shared" si="647"/>
        <v>0.8</v>
      </c>
      <c r="BB734" s="112">
        <f t="shared" si="641"/>
        <v>0</v>
      </c>
      <c r="BC734" s="112">
        <f t="shared" si="642"/>
        <v>0</v>
      </c>
      <c r="BD734" s="12"/>
      <c r="BE734" s="111">
        <f t="shared" si="643"/>
        <v>0</v>
      </c>
      <c r="BF734" s="12"/>
    </row>
    <row r="735" spans="1:58">
      <c r="A735">
        <f t="shared" si="596"/>
        <v>12</v>
      </c>
      <c r="B735" s="106">
        <v>0.50833333333333297</v>
      </c>
      <c r="C735" s="6">
        <f t="shared" si="597"/>
        <v>12.199999999999992</v>
      </c>
      <c r="D735" s="7">
        <f t="shared" si="644"/>
        <v>16</v>
      </c>
      <c r="E735" s="7">
        <f t="shared" si="645"/>
        <v>9</v>
      </c>
      <c r="F735" s="7">
        <f t="shared" si="646"/>
        <v>2022</v>
      </c>
      <c r="G735" s="12"/>
      <c r="H735" s="101">
        <f t="shared" si="598"/>
        <v>0.25385281814939575</v>
      </c>
      <c r="I735" s="102">
        <f t="shared" si="599"/>
        <v>0.70164929155659994</v>
      </c>
      <c r="J735" s="101">
        <f t="shared" si="600"/>
        <v>63.512756402104856</v>
      </c>
      <c r="K735" s="101">
        <f t="shared" si="601"/>
        <v>309.17845113238286</v>
      </c>
      <c r="L735" s="11">
        <f t="shared" si="602"/>
        <v>2459839.0083333333</v>
      </c>
      <c r="M735" s="108">
        <f t="shared" si="603"/>
        <v>0.2270775724389679</v>
      </c>
      <c r="N735" s="11">
        <f t="shared" si="604"/>
        <v>188.16144143231213</v>
      </c>
      <c r="O735" s="5">
        <f t="shared" si="605"/>
        <v>0.17627219535023642</v>
      </c>
      <c r="P735" s="11">
        <f t="shared" si="606"/>
        <v>16654.703314201808</v>
      </c>
      <c r="Q735" s="6">
        <f t="shared" si="607"/>
        <v>2.3758005631350514</v>
      </c>
      <c r="R735" s="13">
        <f t="shared" si="608"/>
        <v>4.4000580351361043</v>
      </c>
      <c r="S735" s="13">
        <f t="shared" si="609"/>
        <v>4.328845960682342</v>
      </c>
      <c r="T735" s="13">
        <f t="shared" si="610"/>
        <v>0.307387003415729</v>
      </c>
      <c r="U735" s="13">
        <f t="shared" si="611"/>
        <v>0.3867874018718932</v>
      </c>
      <c r="V735" s="13">
        <f t="shared" si="612"/>
        <v>-8.3503049179489555</v>
      </c>
      <c r="W735" s="8">
        <f t="shared" si="613"/>
        <v>384.80916492620537</v>
      </c>
      <c r="X735" s="13">
        <f t="shared" si="614"/>
        <v>1.1882951481043489</v>
      </c>
      <c r="Y735" s="11">
        <f t="shared" si="615"/>
        <v>68.084296802252283</v>
      </c>
      <c r="Z735" s="13">
        <f t="shared" si="616"/>
        <v>3.573480566490915E-2</v>
      </c>
      <c r="AA735" s="13">
        <f t="shared" si="617"/>
        <v>0.37300377768689802</v>
      </c>
      <c r="AB735" s="13">
        <f t="shared" si="618"/>
        <v>0.92714170921118766</v>
      </c>
      <c r="AC735" s="13">
        <f t="shared" si="619"/>
        <v>3.572720073362419E-2</v>
      </c>
      <c r="AD735" s="13">
        <f t="shared" si="620"/>
        <v>0.83644505617393872</v>
      </c>
      <c r="AE735" s="13">
        <f t="shared" si="621"/>
        <v>0.40153187897535564</v>
      </c>
      <c r="AF735" s="13">
        <f t="shared" si="622"/>
        <v>0.91584504702843728</v>
      </c>
      <c r="AG735" s="11">
        <f t="shared" si="623"/>
        <v>23.673978616443502</v>
      </c>
      <c r="AH735" s="13">
        <f t="shared" si="624"/>
        <v>4.3977350885141329</v>
      </c>
      <c r="AI735" s="11">
        <f t="shared" si="625"/>
        <v>122.19541510460014</v>
      </c>
      <c r="AJ735" s="6">
        <f t="shared" si="626"/>
        <v>0.91700547948154854</v>
      </c>
      <c r="AK735" s="13">
        <f t="shared" si="627"/>
        <v>1.1687409977038512</v>
      </c>
      <c r="AL735" s="6">
        <f t="shared" si="628"/>
        <v>0.91488817955445545</v>
      </c>
      <c r="AM735" s="6">
        <f t="shared" si="629"/>
        <v>0.25385281814939575</v>
      </c>
      <c r="AN735" s="11">
        <f t="shared" si="630"/>
        <v>175.43389076324638</v>
      </c>
      <c r="AO735" s="6">
        <f t="shared" si="631"/>
        <v>173.62481158288287</v>
      </c>
      <c r="AP735" s="6">
        <f t="shared" si="632"/>
        <v>105.53034297671564</v>
      </c>
      <c r="AQ735" s="8">
        <f t="shared" si="633"/>
        <v>74.320550984629776</v>
      </c>
      <c r="AR735" s="109">
        <f t="shared" si="634"/>
        <v>0.84623580498813933</v>
      </c>
      <c r="AS735" s="109">
        <f t="shared" si="635"/>
        <v>-0.68964327302419504</v>
      </c>
      <c r="AT735" s="109">
        <f t="shared" si="636"/>
        <v>129.17845113238283</v>
      </c>
      <c r="AU735" s="10">
        <f t="shared" si="637"/>
        <v>398503.10524601431</v>
      </c>
      <c r="AV735" s="8">
        <f t="shared" si="638"/>
        <v>29.985474571849544</v>
      </c>
      <c r="AW735" s="12"/>
      <c r="AX735" s="110">
        <f t="shared" si="639"/>
        <v>309.2</v>
      </c>
      <c r="AY735" s="111">
        <f t="shared" si="640"/>
        <v>0</v>
      </c>
      <c r="AZ735" s="12"/>
      <c r="BA735" s="14">
        <f t="shared" si="647"/>
        <v>0.7</v>
      </c>
      <c r="BB735" s="112">
        <f t="shared" si="641"/>
        <v>0</v>
      </c>
      <c r="BC735" s="112">
        <f t="shared" si="642"/>
        <v>0</v>
      </c>
      <c r="BD735" s="12"/>
      <c r="BE735" s="111">
        <f t="shared" si="643"/>
        <v>0</v>
      </c>
      <c r="BF735" s="12"/>
    </row>
    <row r="736" spans="1:58">
      <c r="A736">
        <f t="shared" si="596"/>
        <v>12</v>
      </c>
      <c r="B736" s="106">
        <v>0.50902777777777797</v>
      </c>
      <c r="C736" s="6">
        <f t="shared" si="597"/>
        <v>12.216666666666672</v>
      </c>
      <c r="D736" s="7">
        <f t="shared" si="644"/>
        <v>16</v>
      </c>
      <c r="E736" s="7">
        <f t="shared" si="645"/>
        <v>9</v>
      </c>
      <c r="F736" s="7">
        <f t="shared" si="646"/>
        <v>2022</v>
      </c>
      <c r="G736" s="12"/>
      <c r="H736" s="101">
        <f t="shared" si="598"/>
        <v>0.14140406340120248</v>
      </c>
      <c r="I736" s="102">
        <f t="shared" si="599"/>
        <v>0.6044049095052455</v>
      </c>
      <c r="J736" s="101">
        <f t="shared" si="600"/>
        <v>63.506246497092931</v>
      </c>
      <c r="K736" s="101">
        <f t="shared" si="601"/>
        <v>309.369217409464</v>
      </c>
      <c r="L736" s="11">
        <f t="shared" si="602"/>
        <v>2459839.0090277777</v>
      </c>
      <c r="M736" s="108">
        <f t="shared" si="603"/>
        <v>0.22707759145181944</v>
      </c>
      <c r="N736" s="11">
        <f t="shared" si="604"/>
        <v>188.41212589479983</v>
      </c>
      <c r="O736" s="5">
        <f t="shared" si="605"/>
        <v>0.17629761278016076</v>
      </c>
      <c r="P736" s="11">
        <f t="shared" si="606"/>
        <v>16652.107005503061</v>
      </c>
      <c r="Q736" s="6">
        <f t="shared" si="607"/>
        <v>2.375958915308555</v>
      </c>
      <c r="R736" s="13">
        <f t="shared" si="608"/>
        <v>4.4000699809477801</v>
      </c>
      <c r="S736" s="13">
        <f t="shared" si="609"/>
        <v>4.3289937167223318</v>
      </c>
      <c r="T736" s="13">
        <f t="shared" si="610"/>
        <v>0.30754734765578162</v>
      </c>
      <c r="U736" s="13">
        <f t="shared" si="611"/>
        <v>0.3869356724361192</v>
      </c>
      <c r="V736" s="13">
        <f t="shared" si="612"/>
        <v>-8.3504400857888825</v>
      </c>
      <c r="W736" s="8">
        <f t="shared" si="613"/>
        <v>384.7692517107277</v>
      </c>
      <c r="X736" s="13">
        <f t="shared" si="614"/>
        <v>1.1884422632668203</v>
      </c>
      <c r="Y736" s="11">
        <f t="shared" si="615"/>
        <v>68.092725880164267</v>
      </c>
      <c r="Z736" s="13">
        <f t="shared" si="616"/>
        <v>3.5746941152991804E-2</v>
      </c>
      <c r="AA736" s="13">
        <f t="shared" si="617"/>
        <v>0.37286721525404098</v>
      </c>
      <c r="AB736" s="13">
        <f t="shared" si="618"/>
        <v>0.92719617136240406</v>
      </c>
      <c r="AC736" s="13">
        <f t="shared" si="619"/>
        <v>3.5739328471534722E-2</v>
      </c>
      <c r="AD736" s="13">
        <f t="shared" si="620"/>
        <v>0.83649020177023048</v>
      </c>
      <c r="AE736" s="13">
        <f t="shared" si="621"/>
        <v>0.40156466743364744</v>
      </c>
      <c r="AF736" s="13">
        <f t="shared" si="622"/>
        <v>0.91583067095883186</v>
      </c>
      <c r="AG736" s="11">
        <f t="shared" si="623"/>
        <v>23.676029896872908</v>
      </c>
      <c r="AH736" s="13">
        <f t="shared" si="624"/>
        <v>4.3983319667261123</v>
      </c>
      <c r="AI736" s="11">
        <f t="shared" si="625"/>
        <v>122.43714639390815</v>
      </c>
      <c r="AJ736" s="6">
        <f t="shared" si="626"/>
        <v>0.91699956085829892</v>
      </c>
      <c r="AK736" s="13">
        <f t="shared" si="627"/>
        <v>1.0563212018079313</v>
      </c>
      <c r="AL736" s="6">
        <f t="shared" si="628"/>
        <v>0.91491713840672884</v>
      </c>
      <c r="AM736" s="6">
        <f t="shared" si="629"/>
        <v>0.14140406340120248</v>
      </c>
      <c r="AN736" s="11">
        <f t="shared" si="630"/>
        <v>175.43457524054065</v>
      </c>
      <c r="AO736" s="6">
        <f t="shared" si="631"/>
        <v>173.62548865787747</v>
      </c>
      <c r="AP736" s="6">
        <f t="shared" si="632"/>
        <v>105.52258939965161</v>
      </c>
      <c r="AQ736" s="8">
        <f t="shared" si="633"/>
        <v>74.328298956481547</v>
      </c>
      <c r="AR736" s="109">
        <f t="shared" si="634"/>
        <v>0.84398035716549114</v>
      </c>
      <c r="AS736" s="109">
        <f t="shared" si="635"/>
        <v>-0.69249424271341165</v>
      </c>
      <c r="AT736" s="109">
        <f t="shared" si="636"/>
        <v>129.36921740946397</v>
      </c>
      <c r="AU736" s="10">
        <f t="shared" si="637"/>
        <v>398505.73365285713</v>
      </c>
      <c r="AV736" s="8">
        <f t="shared" si="638"/>
        <v>29.98527680799695</v>
      </c>
      <c r="AW736" s="12"/>
      <c r="AX736" s="110">
        <f t="shared" si="639"/>
        <v>309.39999999999998</v>
      </c>
      <c r="AY736" s="111">
        <f t="shared" si="640"/>
        <v>0</v>
      </c>
      <c r="AZ736" s="12"/>
      <c r="BA736" s="14">
        <f t="shared" si="647"/>
        <v>0.6</v>
      </c>
      <c r="BB736" s="112">
        <f t="shared" si="641"/>
        <v>0</v>
      </c>
      <c r="BC736" s="112">
        <f t="shared" si="642"/>
        <v>0</v>
      </c>
      <c r="BD736" s="12"/>
      <c r="BE736" s="111">
        <f t="shared" si="643"/>
        <v>0</v>
      </c>
      <c r="BF736" s="12"/>
    </row>
    <row r="737" spans="1:58">
      <c r="A737">
        <f t="shared" si="596"/>
        <v>12</v>
      </c>
      <c r="B737" s="106">
        <v>0.50972222222222197</v>
      </c>
      <c r="C737" s="6">
        <f t="shared" si="597"/>
        <v>12.233333333333327</v>
      </c>
      <c r="D737" s="7">
        <f t="shared" si="644"/>
        <v>16</v>
      </c>
      <c r="E737" s="7">
        <f t="shared" si="645"/>
        <v>9</v>
      </c>
      <c r="F737" s="7">
        <f t="shared" si="646"/>
        <v>2022</v>
      </c>
      <c r="G737" s="12"/>
      <c r="H737" s="101">
        <f t="shared" si="598"/>
        <v>2.927188350363652E-2</v>
      </c>
      <c r="I737" s="102">
        <f t="shared" si="599"/>
        <v>0.50807430317639879</v>
      </c>
      <c r="J737" s="101">
        <f t="shared" si="600"/>
        <v>63.499736437036148</v>
      </c>
      <c r="K737" s="101">
        <f t="shared" si="601"/>
        <v>309.56015674158095</v>
      </c>
      <c r="L737" s="11">
        <f t="shared" si="602"/>
        <v>2459839.0097222221</v>
      </c>
      <c r="M737" s="108">
        <f t="shared" si="603"/>
        <v>0.22707761046467101</v>
      </c>
      <c r="N737" s="11">
        <f t="shared" si="604"/>
        <v>188.66281035728753</v>
      </c>
      <c r="O737" s="5">
        <f t="shared" si="605"/>
        <v>0.17632303021008511</v>
      </c>
      <c r="P737" s="11">
        <f t="shared" si="606"/>
        <v>16649.510311540449</v>
      </c>
      <c r="Q737" s="6">
        <f t="shared" si="607"/>
        <v>2.3761172674824156</v>
      </c>
      <c r="R737" s="13">
        <f t="shared" si="608"/>
        <v>4.4000819267595004</v>
      </c>
      <c r="S737" s="13">
        <f t="shared" si="609"/>
        <v>4.3291414727623208</v>
      </c>
      <c r="T737" s="13">
        <f t="shared" si="610"/>
        <v>0.3077076918958343</v>
      </c>
      <c r="U737" s="13">
        <f t="shared" si="611"/>
        <v>0.38708394101435578</v>
      </c>
      <c r="V737" s="13">
        <f t="shared" si="612"/>
        <v>-8.3505752536288078</v>
      </c>
      <c r="W737" s="8">
        <f t="shared" si="613"/>
        <v>384.72933349836524</v>
      </c>
      <c r="X737" s="13">
        <f t="shared" si="614"/>
        <v>1.1885893765614799</v>
      </c>
      <c r="Y737" s="11">
        <f t="shared" si="615"/>
        <v>68.101154851058524</v>
      </c>
      <c r="Z737" s="13">
        <f t="shared" si="616"/>
        <v>3.5759075706867947E-2</v>
      </c>
      <c r="AA737" s="13">
        <f t="shared" si="617"/>
        <v>0.37273064655913829</v>
      </c>
      <c r="AB737" s="13">
        <f t="shared" si="618"/>
        <v>0.92725061259707076</v>
      </c>
      <c r="AC737" s="13">
        <f t="shared" si="619"/>
        <v>3.5751455270572642E-2</v>
      </c>
      <c r="AD737" s="13">
        <f t="shared" si="620"/>
        <v>0.83653532854895374</v>
      </c>
      <c r="AE737" s="13">
        <f t="shared" si="621"/>
        <v>0.40159744671138137</v>
      </c>
      <c r="AF737" s="13">
        <f t="shared" si="622"/>
        <v>0.91581629751544558</v>
      </c>
      <c r="AG737" s="11">
        <f t="shared" si="623"/>
        <v>23.67808063514482</v>
      </c>
      <c r="AH737" s="13">
        <f t="shared" si="624"/>
        <v>4.3989288555767088</v>
      </c>
      <c r="AI737" s="11">
        <f t="shared" si="625"/>
        <v>122.6788775236369</v>
      </c>
      <c r="AJ737" s="6">
        <f t="shared" si="626"/>
        <v>0.91699364348921941</v>
      </c>
      <c r="AK737" s="13">
        <f t="shared" si="627"/>
        <v>0.94421437666114638</v>
      </c>
      <c r="AL737" s="6">
        <f t="shared" si="628"/>
        <v>0.91494249315750986</v>
      </c>
      <c r="AM737" s="6">
        <f t="shared" si="629"/>
        <v>2.927188350363652E-2</v>
      </c>
      <c r="AN737" s="11">
        <f t="shared" si="630"/>
        <v>175.43525971783674</v>
      </c>
      <c r="AO737" s="6">
        <f t="shared" si="631"/>
        <v>173.62616573312681</v>
      </c>
      <c r="AP737" s="6">
        <f t="shared" si="632"/>
        <v>105.5148359348163</v>
      </c>
      <c r="AQ737" s="8">
        <f t="shared" si="633"/>
        <v>74.336046818917509</v>
      </c>
      <c r="AR737" s="109">
        <f t="shared" si="634"/>
        <v>0.84170988800232582</v>
      </c>
      <c r="AS737" s="109">
        <f t="shared" si="635"/>
        <v>-0.69533764012967336</v>
      </c>
      <c r="AT737" s="109">
        <f t="shared" si="636"/>
        <v>129.56015674158095</v>
      </c>
      <c r="AU737" s="10">
        <f t="shared" si="637"/>
        <v>398508.36156378733</v>
      </c>
      <c r="AV737" s="8">
        <f t="shared" si="638"/>
        <v>29.985079084065106</v>
      </c>
      <c r="AW737" s="12"/>
      <c r="AX737" s="110">
        <f t="shared" si="639"/>
        <v>309.60000000000002</v>
      </c>
      <c r="AY737" s="111">
        <f t="shared" si="640"/>
        <v>0</v>
      </c>
      <c r="AZ737" s="12"/>
      <c r="BA737" s="14">
        <f t="shared" si="647"/>
        <v>0.5</v>
      </c>
      <c r="BB737" s="112">
        <f t="shared" si="641"/>
        <v>0</v>
      </c>
      <c r="BC737" s="112">
        <f t="shared" si="642"/>
        <v>0</v>
      </c>
      <c r="BD737" s="12"/>
      <c r="BE737" s="111">
        <f t="shared" si="643"/>
        <v>0</v>
      </c>
      <c r="BF737" s="12"/>
    </row>
    <row r="738" spans="1:58">
      <c r="A738">
        <f t="shared" si="596"/>
        <v>12</v>
      </c>
      <c r="B738" s="106">
        <v>0.51041666666666696</v>
      </c>
      <c r="C738" s="6">
        <f t="shared" si="597"/>
        <v>12.250000000000007</v>
      </c>
      <c r="D738" s="7">
        <f t="shared" si="644"/>
        <v>16</v>
      </c>
      <c r="E738" s="7">
        <f t="shared" si="645"/>
        <v>9</v>
      </c>
      <c r="F738" s="7">
        <f t="shared" si="646"/>
        <v>2022</v>
      </c>
      <c r="G738" s="12"/>
      <c r="H738" s="101">
        <f t="shared" si="598"/>
        <v>-8.2542201087305145E-2</v>
      </c>
      <c r="I738" s="102">
        <f t="shared" si="599"/>
        <v>0.41264771750414014</v>
      </c>
      <c r="J738" s="101">
        <f t="shared" si="600"/>
        <v>63.493226222035148</v>
      </c>
      <c r="K738" s="101">
        <f t="shared" si="601"/>
        <v>309.75127009142534</v>
      </c>
      <c r="L738" s="11">
        <f t="shared" si="602"/>
        <v>2459839.0104166665</v>
      </c>
      <c r="M738" s="108">
        <f t="shared" si="603"/>
        <v>0.22707762947752255</v>
      </c>
      <c r="N738" s="11">
        <f t="shared" si="604"/>
        <v>188.91349481977522</v>
      </c>
      <c r="O738" s="5">
        <f t="shared" si="605"/>
        <v>0.17634844764000945</v>
      </c>
      <c r="P738" s="11">
        <f t="shared" si="606"/>
        <v>16646.913232428211</v>
      </c>
      <c r="Q738" s="6">
        <f t="shared" si="607"/>
        <v>2.3762756196562766</v>
      </c>
      <c r="R738" s="13">
        <f t="shared" si="608"/>
        <v>4.4000938725711762</v>
      </c>
      <c r="S738" s="13">
        <f t="shared" si="609"/>
        <v>4.3292892288019527</v>
      </c>
      <c r="T738" s="13">
        <f t="shared" si="610"/>
        <v>0.30786803613588692</v>
      </c>
      <c r="U738" s="13">
        <f t="shared" si="611"/>
        <v>0.38723220760710303</v>
      </c>
      <c r="V738" s="13">
        <f t="shared" si="612"/>
        <v>-8.350710421468019</v>
      </c>
      <c r="W738" s="8">
        <f t="shared" si="613"/>
        <v>384.68941029025592</v>
      </c>
      <c r="X738" s="13">
        <f t="shared" si="614"/>
        <v>1.1887364879888815</v>
      </c>
      <c r="Y738" s="11">
        <f t="shared" si="615"/>
        <v>68.109583714966789</v>
      </c>
      <c r="Z738" s="13">
        <f t="shared" si="616"/>
        <v>3.5771209326343589E-2</v>
      </c>
      <c r="AA738" s="13">
        <f t="shared" si="617"/>
        <v>0.37259407160500568</v>
      </c>
      <c r="AB738" s="13">
        <f t="shared" si="618"/>
        <v>0.9273050329150182</v>
      </c>
      <c r="AC738" s="13">
        <f t="shared" si="619"/>
        <v>3.5763581130543502E-2</v>
      </c>
      <c r="AD738" s="13">
        <f t="shared" si="620"/>
        <v>0.83658043651003022</v>
      </c>
      <c r="AE738" s="13">
        <f t="shared" si="621"/>
        <v>0.40163021680831151</v>
      </c>
      <c r="AF738" s="13">
        <f t="shared" si="622"/>
        <v>0.91580192669949578</v>
      </c>
      <c r="AG738" s="11">
        <f t="shared" si="623"/>
        <v>23.680130831220954</v>
      </c>
      <c r="AH738" s="13">
        <f t="shared" si="624"/>
        <v>4.3995257550650004</v>
      </c>
      <c r="AI738" s="11">
        <f t="shared" si="625"/>
        <v>122.92060849380022</v>
      </c>
      <c r="AJ738" s="6">
        <f t="shared" si="626"/>
        <v>0.91698772737442646</v>
      </c>
      <c r="AK738" s="13">
        <f t="shared" si="627"/>
        <v>0.83242207164833881</v>
      </c>
      <c r="AL738" s="6">
        <f t="shared" si="628"/>
        <v>0.91496427273564396</v>
      </c>
      <c r="AM738" s="6">
        <f t="shared" si="629"/>
        <v>-8.2542201087305145E-2</v>
      </c>
      <c r="AN738" s="11">
        <f t="shared" si="630"/>
        <v>175.4359441951292</v>
      </c>
      <c r="AO738" s="6">
        <f t="shared" si="631"/>
        <v>173.62684280862553</v>
      </c>
      <c r="AP738" s="6">
        <f t="shared" si="632"/>
        <v>105.50708258217536</v>
      </c>
      <c r="AQ738" s="8">
        <f t="shared" si="633"/>
        <v>74.343794571971983</v>
      </c>
      <c r="AR738" s="109">
        <f t="shared" si="634"/>
        <v>0.83942443794250488</v>
      </c>
      <c r="AS738" s="109">
        <f t="shared" si="635"/>
        <v>-0.69817341513822051</v>
      </c>
      <c r="AT738" s="109">
        <f t="shared" si="636"/>
        <v>129.75127009142531</v>
      </c>
      <c r="AU738" s="10">
        <f t="shared" si="637"/>
        <v>398510.98897872277</v>
      </c>
      <c r="AV738" s="8">
        <f t="shared" si="638"/>
        <v>29.984881400058665</v>
      </c>
      <c r="AW738" s="12"/>
      <c r="AX738" s="110">
        <f t="shared" si="639"/>
        <v>309.8</v>
      </c>
      <c r="AY738" s="111">
        <f t="shared" si="640"/>
        <v>0</v>
      </c>
      <c r="AZ738" s="12"/>
      <c r="BA738" s="14">
        <f t="shared" si="647"/>
        <v>0.4</v>
      </c>
      <c r="BB738" s="112">
        <f t="shared" si="641"/>
        <v>0</v>
      </c>
      <c r="BC738" s="112">
        <f t="shared" si="642"/>
        <v>0</v>
      </c>
      <c r="BD738" s="12"/>
      <c r="BE738" s="111">
        <f t="shared" si="643"/>
        <v>0</v>
      </c>
      <c r="BF738" s="12"/>
    </row>
    <row r="739" spans="1:58">
      <c r="A739">
        <f t="shared" si="596"/>
        <v>12</v>
      </c>
      <c r="B739" s="106">
        <v>0.51111111111111096</v>
      </c>
      <c r="C739" s="6">
        <f t="shared" si="597"/>
        <v>12.266666666666662</v>
      </c>
      <c r="D739" s="7">
        <f t="shared" si="644"/>
        <v>16</v>
      </c>
      <c r="E739" s="7">
        <f t="shared" si="645"/>
        <v>9</v>
      </c>
      <c r="F739" s="7">
        <f t="shared" si="646"/>
        <v>2022</v>
      </c>
      <c r="G739" s="12"/>
      <c r="H739" s="101">
        <f t="shared" si="598"/>
        <v>-0.19403666855942514</v>
      </c>
      <c r="I739" s="102">
        <f t="shared" si="599"/>
        <v>0.31810400852839549</v>
      </c>
      <c r="J739" s="101">
        <f t="shared" si="600"/>
        <v>63.486715852184403</v>
      </c>
      <c r="K739" s="101">
        <f t="shared" si="601"/>
        <v>309.94255841015786</v>
      </c>
      <c r="L739" s="11">
        <f t="shared" si="602"/>
        <v>2459839.0111111109</v>
      </c>
      <c r="M739" s="108">
        <f t="shared" si="603"/>
        <v>0.22707764849037412</v>
      </c>
      <c r="N739" s="11">
        <f t="shared" si="604"/>
        <v>189.16417928226292</v>
      </c>
      <c r="O739" s="5">
        <f t="shared" si="605"/>
        <v>0.17637386506999064</v>
      </c>
      <c r="P739" s="11">
        <f t="shared" si="606"/>
        <v>16644.315768278917</v>
      </c>
      <c r="Q739" s="6">
        <f t="shared" si="607"/>
        <v>2.3764339718301373</v>
      </c>
      <c r="R739" s="13">
        <f t="shared" si="608"/>
        <v>4.4001058183828965</v>
      </c>
      <c r="S739" s="13">
        <f t="shared" si="609"/>
        <v>4.3294369848419425</v>
      </c>
      <c r="T739" s="13">
        <f t="shared" si="610"/>
        <v>0.30802838037593955</v>
      </c>
      <c r="U739" s="13">
        <f t="shared" si="611"/>
        <v>0.38738047221485289</v>
      </c>
      <c r="V739" s="13">
        <f t="shared" si="612"/>
        <v>-8.3508455893079461</v>
      </c>
      <c r="W739" s="8">
        <f t="shared" si="613"/>
        <v>384.64948208684814</v>
      </c>
      <c r="X739" s="13">
        <f t="shared" si="614"/>
        <v>1.1888835975499279</v>
      </c>
      <c r="Y739" s="11">
        <f t="shared" si="615"/>
        <v>68.118012471940773</v>
      </c>
      <c r="Z739" s="13">
        <f t="shared" si="616"/>
        <v>3.5783342011220749E-2</v>
      </c>
      <c r="AA739" s="13">
        <f t="shared" si="617"/>
        <v>0.37245749039413573</v>
      </c>
      <c r="AB739" s="13">
        <f t="shared" si="618"/>
        <v>0.92735943231620654</v>
      </c>
      <c r="AC739" s="13">
        <f t="shared" si="619"/>
        <v>3.5775706051248891E-2</v>
      </c>
      <c r="AD739" s="13">
        <f t="shared" si="620"/>
        <v>0.83662552565350234</v>
      </c>
      <c r="AE739" s="13">
        <f t="shared" si="621"/>
        <v>0.40166297772424003</v>
      </c>
      <c r="AF739" s="13">
        <f t="shared" si="622"/>
        <v>0.91578755851217841</v>
      </c>
      <c r="AG739" s="11">
        <f t="shared" si="623"/>
        <v>23.682180485066034</v>
      </c>
      <c r="AH739" s="13">
        <f t="shared" si="624"/>
        <v>4.4001226651915024</v>
      </c>
      <c r="AI739" s="11">
        <f t="shared" si="625"/>
        <v>123.16233930439039</v>
      </c>
      <c r="AJ739" s="6">
        <f t="shared" si="626"/>
        <v>0.91698181251401656</v>
      </c>
      <c r="AK739" s="13">
        <f t="shared" si="627"/>
        <v>0.72094583763536979</v>
      </c>
      <c r="AL739" s="6">
        <f t="shared" si="628"/>
        <v>0.91498250619479493</v>
      </c>
      <c r="AM739" s="6">
        <f t="shared" si="629"/>
        <v>-0.19403666855942514</v>
      </c>
      <c r="AN739" s="11">
        <f t="shared" si="630"/>
        <v>175.43662867242529</v>
      </c>
      <c r="AO739" s="6">
        <f t="shared" si="631"/>
        <v>173.62751988438077</v>
      </c>
      <c r="AP739" s="6">
        <f t="shared" si="632"/>
        <v>105.49932934168706</v>
      </c>
      <c r="AQ739" s="8">
        <f t="shared" si="633"/>
        <v>74.351542215686663</v>
      </c>
      <c r="AR739" s="109">
        <f t="shared" si="634"/>
        <v>0.83712404769661874</v>
      </c>
      <c r="AS739" s="109">
        <f t="shared" si="635"/>
        <v>-0.70100151773981478</v>
      </c>
      <c r="AT739" s="109">
        <f t="shared" si="636"/>
        <v>129.94255841015783</v>
      </c>
      <c r="AU739" s="10">
        <f t="shared" si="637"/>
        <v>398513.61589759041</v>
      </c>
      <c r="AV739" s="8">
        <f t="shared" si="638"/>
        <v>29.984683755981592</v>
      </c>
      <c r="AW739" s="12"/>
      <c r="AX739" s="110">
        <f t="shared" si="639"/>
        <v>309.89999999999998</v>
      </c>
      <c r="AY739" s="111">
        <f t="shared" si="640"/>
        <v>0</v>
      </c>
      <c r="AZ739" s="12"/>
      <c r="BA739" s="14">
        <f t="shared" si="647"/>
        <v>0.3</v>
      </c>
      <c r="BB739" s="112">
        <f t="shared" si="641"/>
        <v>0</v>
      </c>
      <c r="BC739" s="112">
        <f t="shared" si="642"/>
        <v>0</v>
      </c>
      <c r="BD739" s="12"/>
      <c r="BE739" s="111">
        <f t="shared" si="643"/>
        <v>0</v>
      </c>
      <c r="BF739" s="12"/>
    </row>
    <row r="740" spans="1:58">
      <c r="A740">
        <f t="shared" si="596"/>
        <v>12</v>
      </c>
      <c r="B740" s="106">
        <v>0.51180555555555596</v>
      </c>
      <c r="C740" s="6">
        <f t="shared" si="597"/>
        <v>12.283333333333342</v>
      </c>
      <c r="D740" s="7">
        <f t="shared" si="644"/>
        <v>16</v>
      </c>
      <c r="E740" s="7">
        <f t="shared" si="645"/>
        <v>9</v>
      </c>
      <c r="F740" s="7">
        <f t="shared" si="646"/>
        <v>2022</v>
      </c>
      <c r="G740" s="12"/>
      <c r="H740" s="101">
        <f t="shared" si="598"/>
        <v>-0.30521007004302902</v>
      </c>
      <c r="I740" s="102">
        <f t="shared" si="599"/>
        <v>0.22440775774526844</v>
      </c>
      <c r="J740" s="101">
        <f t="shared" si="600"/>
        <v>63.48020532325117</v>
      </c>
      <c r="K740" s="101">
        <f t="shared" si="601"/>
        <v>310.13402276549277</v>
      </c>
      <c r="L740" s="11">
        <f t="shared" si="602"/>
        <v>2459839.0118055558</v>
      </c>
      <c r="M740" s="108">
        <f t="shared" si="603"/>
        <v>0.22707766750323841</v>
      </c>
      <c r="N740" s="11">
        <f t="shared" si="604"/>
        <v>189.41486391238868</v>
      </c>
      <c r="O740" s="5">
        <f t="shared" si="605"/>
        <v>0.17639928251696801</v>
      </c>
      <c r="P740" s="11">
        <f t="shared" si="606"/>
        <v>16641.717917466343</v>
      </c>
      <c r="Q740" s="6">
        <f t="shared" si="607"/>
        <v>2.3765923241097169</v>
      </c>
      <c r="R740" s="13">
        <f t="shared" si="608"/>
        <v>4.4001177642025864</v>
      </c>
      <c r="S740" s="13">
        <f t="shared" si="609"/>
        <v>4.3295847409808639</v>
      </c>
      <c r="T740" s="13">
        <f t="shared" si="610"/>
        <v>0.30818872472313952</v>
      </c>
      <c r="U740" s="13">
        <f t="shared" si="611"/>
        <v>0.38752873493715767</v>
      </c>
      <c r="V740" s="13">
        <f t="shared" si="612"/>
        <v>-8.3509807572385881</v>
      </c>
      <c r="W740" s="8">
        <f t="shared" si="613"/>
        <v>384.60954886247424</v>
      </c>
      <c r="X740" s="13">
        <f t="shared" si="614"/>
        <v>1.1890307053431681</v>
      </c>
      <c r="Y740" s="11">
        <f t="shared" si="615"/>
        <v>68.126441127626919</v>
      </c>
      <c r="Z740" s="13">
        <f t="shared" si="616"/>
        <v>3.5795473769409704E-2</v>
      </c>
      <c r="AA740" s="13">
        <f t="shared" si="617"/>
        <v>0.37232090283835362</v>
      </c>
      <c r="AB740" s="13">
        <f t="shared" si="618"/>
        <v>0.92741381083668306</v>
      </c>
      <c r="AC740" s="13">
        <f t="shared" si="619"/>
        <v>3.5787830040593438E-2</v>
      </c>
      <c r="AD740" s="13">
        <f t="shared" si="620"/>
        <v>0.83667059600929949</v>
      </c>
      <c r="AE740" s="13">
        <f t="shared" si="621"/>
        <v>0.40169572948075638</v>
      </c>
      <c r="AF740" s="13">
        <f t="shared" si="622"/>
        <v>0.9157731929451326</v>
      </c>
      <c r="AG740" s="11">
        <f t="shared" si="623"/>
        <v>23.684229598007917</v>
      </c>
      <c r="AH740" s="13">
        <f t="shared" si="624"/>
        <v>4.4007195863529187</v>
      </c>
      <c r="AI740" s="11">
        <f t="shared" si="625"/>
        <v>123.4040701170949</v>
      </c>
      <c r="AJ740" s="6">
        <f t="shared" si="626"/>
        <v>0.91697589890414566</v>
      </c>
      <c r="AK740" s="13">
        <f t="shared" si="627"/>
        <v>0.60978715267762518</v>
      </c>
      <c r="AL740" s="6">
        <f t="shared" si="628"/>
        <v>0.9149972227206542</v>
      </c>
      <c r="AM740" s="6">
        <f t="shared" si="629"/>
        <v>-0.30521007004302902</v>
      </c>
      <c r="AN740" s="11">
        <f t="shared" si="630"/>
        <v>175.43731315017976</v>
      </c>
      <c r="AO740" s="6">
        <f t="shared" si="631"/>
        <v>173.62819696084247</v>
      </c>
      <c r="AP740" s="6">
        <f t="shared" si="632"/>
        <v>105.49157620815666</v>
      </c>
      <c r="AQ740" s="8">
        <f t="shared" si="633"/>
        <v>74.359289755252505</v>
      </c>
      <c r="AR740" s="109">
        <f t="shared" si="634"/>
        <v>0.83480875668737209</v>
      </c>
      <c r="AS740" s="109">
        <f t="shared" si="635"/>
        <v>-0.70382189995572908</v>
      </c>
      <c r="AT740" s="109">
        <f t="shared" si="636"/>
        <v>130.13402276549277</v>
      </c>
      <c r="AU740" s="10">
        <f t="shared" si="637"/>
        <v>398516.24232206703</v>
      </c>
      <c r="AV740" s="8">
        <f t="shared" si="638"/>
        <v>29.984486151706214</v>
      </c>
      <c r="AW740" s="12"/>
      <c r="AX740" s="110">
        <f t="shared" si="639"/>
        <v>310.10000000000002</v>
      </c>
      <c r="AY740" s="111">
        <f t="shared" si="640"/>
        <v>0</v>
      </c>
      <c r="AZ740" s="12"/>
      <c r="BA740" s="14">
        <f t="shared" si="647"/>
        <v>0.2</v>
      </c>
      <c r="BB740" s="112">
        <f t="shared" si="641"/>
        <v>0</v>
      </c>
      <c r="BC740" s="112">
        <f t="shared" si="642"/>
        <v>0</v>
      </c>
      <c r="BD740" s="12"/>
      <c r="BE740" s="111">
        <f t="shared" si="643"/>
        <v>0</v>
      </c>
      <c r="BF740" s="12"/>
    </row>
    <row r="741" spans="1:58">
      <c r="A741">
        <f t="shared" si="596"/>
        <v>12</v>
      </c>
      <c r="B741" s="106">
        <v>0.51249999999999996</v>
      </c>
      <c r="C741" s="6">
        <f t="shared" si="597"/>
        <v>12.299999999999999</v>
      </c>
      <c r="D741" s="7">
        <f t="shared" si="644"/>
        <v>16</v>
      </c>
      <c r="E741" s="7">
        <f t="shared" si="645"/>
        <v>9</v>
      </c>
      <c r="F741" s="7">
        <f t="shared" si="646"/>
        <v>2022</v>
      </c>
      <c r="G741" s="12"/>
      <c r="H741" s="101">
        <f t="shared" si="598"/>
        <v>-0.41606073244622965</v>
      </c>
      <c r="I741" s="102">
        <f t="shared" si="599"/>
        <v>0.13150624095063357</v>
      </c>
      <c r="J741" s="101">
        <f t="shared" si="600"/>
        <v>63.473694644066804</v>
      </c>
      <c r="K741" s="101">
        <f t="shared" si="601"/>
        <v>310.32566382934624</v>
      </c>
      <c r="L741" s="11">
        <f t="shared" si="602"/>
        <v>2459839.0125000002</v>
      </c>
      <c r="M741" s="108">
        <f t="shared" si="603"/>
        <v>0.22707768651608998</v>
      </c>
      <c r="N741" s="11">
        <f t="shared" si="604"/>
        <v>189.66554837487638</v>
      </c>
      <c r="O741" s="5">
        <f t="shared" si="605"/>
        <v>0.17642469994689236</v>
      </c>
      <c r="P741" s="11">
        <f t="shared" si="606"/>
        <v>16639.119683565194</v>
      </c>
      <c r="Q741" s="6">
        <f t="shared" si="607"/>
        <v>2.3767506762835775</v>
      </c>
      <c r="R741" s="13">
        <f t="shared" si="608"/>
        <v>4.4001297100142844</v>
      </c>
      <c r="S741" s="13">
        <f t="shared" si="609"/>
        <v>4.3297324970208537</v>
      </c>
      <c r="T741" s="13">
        <f t="shared" si="610"/>
        <v>0.30834906896319214</v>
      </c>
      <c r="U741" s="13">
        <f t="shared" si="611"/>
        <v>0.38767699557631374</v>
      </c>
      <c r="V741" s="13">
        <f t="shared" si="612"/>
        <v>-8.3511159250785152</v>
      </c>
      <c r="W741" s="8">
        <f t="shared" si="613"/>
        <v>384.5696106716818</v>
      </c>
      <c r="X741" s="13">
        <f t="shared" si="614"/>
        <v>1.1891778111719951</v>
      </c>
      <c r="Y741" s="11">
        <f t="shared" si="615"/>
        <v>68.134869670760466</v>
      </c>
      <c r="Z741" s="13">
        <f t="shared" si="616"/>
        <v>3.5807604584498436E-2</v>
      </c>
      <c r="AA741" s="13">
        <f t="shared" si="617"/>
        <v>0.37218430912353556</v>
      </c>
      <c r="AB741" s="13">
        <f t="shared" si="618"/>
        <v>0.92746816840339619</v>
      </c>
      <c r="AC741" s="13">
        <f t="shared" si="619"/>
        <v>3.5799953082175082E-2</v>
      </c>
      <c r="AD741" s="13">
        <f t="shared" si="620"/>
        <v>0.83671564751692029</v>
      </c>
      <c r="AE741" s="13">
        <f t="shared" si="621"/>
        <v>0.40172847203375706</v>
      </c>
      <c r="AF741" s="13">
        <f t="shared" si="622"/>
        <v>0.91575883001881175</v>
      </c>
      <c r="AG741" s="11">
        <f t="shared" si="623"/>
        <v>23.686278167264366</v>
      </c>
      <c r="AH741" s="13">
        <f t="shared" si="624"/>
        <v>4.4013165177482705</v>
      </c>
      <c r="AI741" s="11">
        <f t="shared" si="625"/>
        <v>123.64580060865232</v>
      </c>
      <c r="AJ741" s="6">
        <f t="shared" si="626"/>
        <v>0.91696998655281814</v>
      </c>
      <c r="AK741" s="13">
        <f t="shared" si="627"/>
        <v>0.49894771914614588</v>
      </c>
      <c r="AL741" s="6">
        <f t="shared" si="628"/>
        <v>0.91500845159237554</v>
      </c>
      <c r="AM741" s="6">
        <f t="shared" si="629"/>
        <v>-0.41606073244622965</v>
      </c>
      <c r="AN741" s="11">
        <f t="shared" si="630"/>
        <v>175.43799762747585</v>
      </c>
      <c r="AO741" s="6">
        <f t="shared" si="631"/>
        <v>173.62887403710371</v>
      </c>
      <c r="AP741" s="6">
        <f t="shared" si="632"/>
        <v>105.48382319194688</v>
      </c>
      <c r="AQ741" s="8">
        <f t="shared" si="633"/>
        <v>74.36703718031427</v>
      </c>
      <c r="AR741" s="109">
        <f t="shared" si="634"/>
        <v>0.83247860925235329</v>
      </c>
      <c r="AS741" s="109">
        <f t="shared" si="635"/>
        <v>-0.7066345082891976</v>
      </c>
      <c r="AT741" s="109">
        <f t="shared" si="636"/>
        <v>130.32566382934621</v>
      </c>
      <c r="AU741" s="10">
        <f t="shared" si="637"/>
        <v>398518.86824856733</v>
      </c>
      <c r="AV741" s="8">
        <f t="shared" si="638"/>
        <v>29.984288587500739</v>
      </c>
      <c r="AW741" s="12"/>
      <c r="AX741" s="110">
        <f t="shared" si="639"/>
        <v>310.3</v>
      </c>
      <c r="AY741" s="111">
        <f t="shared" si="640"/>
        <v>0</v>
      </c>
      <c r="AZ741" s="12"/>
      <c r="BA741" s="14">
        <f t="shared" si="647"/>
        <v>0.1</v>
      </c>
      <c r="BB741" s="112">
        <f t="shared" si="641"/>
        <v>0</v>
      </c>
      <c r="BC741" s="112">
        <f t="shared" si="642"/>
        <v>0</v>
      </c>
      <c r="BD741" s="12"/>
      <c r="BE741" s="111">
        <f t="shared" si="643"/>
        <v>0</v>
      </c>
      <c r="BF741" s="12"/>
    </row>
    <row r="742" spans="1:58">
      <c r="A742">
        <f t="shared" si="596"/>
        <v>12</v>
      </c>
      <c r="B742" s="106">
        <v>0.51319444444444495</v>
      </c>
      <c r="C742" s="6">
        <f t="shared" si="597"/>
        <v>12.316666666666679</v>
      </c>
      <c r="D742" s="7">
        <f t="shared" si="644"/>
        <v>16</v>
      </c>
      <c r="E742" s="7">
        <f t="shared" si="645"/>
        <v>9</v>
      </c>
      <c r="F742" s="7">
        <f t="shared" si="646"/>
        <v>2022</v>
      </c>
      <c r="G742" s="12"/>
      <c r="H742" s="101">
        <f t="shared" si="598"/>
        <v>-0.5265872045037997</v>
      </c>
      <c r="I742" s="102">
        <f t="shared" si="599"/>
        <v>3.9325309976132927E-2</v>
      </c>
      <c r="J742" s="101">
        <f t="shared" si="600"/>
        <v>63.467183810348061</v>
      </c>
      <c r="K742" s="101">
        <f t="shared" si="601"/>
        <v>310.51748264594085</v>
      </c>
      <c r="L742" s="11">
        <f t="shared" si="602"/>
        <v>2459839.0131944446</v>
      </c>
      <c r="M742" s="108">
        <f t="shared" si="603"/>
        <v>0.22707770552894152</v>
      </c>
      <c r="N742" s="11">
        <f t="shared" si="604"/>
        <v>189.91623283736408</v>
      </c>
      <c r="O742" s="5">
        <f t="shared" si="605"/>
        <v>0.17645011737687355</v>
      </c>
      <c r="P742" s="11">
        <f t="shared" si="606"/>
        <v>16636.521064951412</v>
      </c>
      <c r="Q742" s="6">
        <f t="shared" si="607"/>
        <v>2.3769090284574386</v>
      </c>
      <c r="R742" s="13">
        <f t="shared" si="608"/>
        <v>4.4001416558259825</v>
      </c>
      <c r="S742" s="13">
        <f t="shared" si="609"/>
        <v>4.3298802530608427</v>
      </c>
      <c r="T742" s="13">
        <f t="shared" si="610"/>
        <v>0.30850941320324476</v>
      </c>
      <c r="U742" s="13">
        <f t="shared" si="611"/>
        <v>0.38782525423188408</v>
      </c>
      <c r="V742" s="13">
        <f t="shared" si="612"/>
        <v>-8.3512510929184405</v>
      </c>
      <c r="W742" s="8">
        <f t="shared" si="613"/>
        <v>384.52966748857318</v>
      </c>
      <c r="X742" s="13">
        <f t="shared" si="614"/>
        <v>1.1893249151360397</v>
      </c>
      <c r="Y742" s="11">
        <f t="shared" si="615"/>
        <v>68.143298107049873</v>
      </c>
      <c r="Z742" s="13">
        <f t="shared" si="616"/>
        <v>3.5819734464397519E-2</v>
      </c>
      <c r="AA742" s="13">
        <f t="shared" si="617"/>
        <v>0.37204770916050867</v>
      </c>
      <c r="AB742" s="13">
        <f t="shared" si="618"/>
        <v>0.9275225050528102</v>
      </c>
      <c r="AC742" s="13">
        <f t="shared" si="619"/>
        <v>3.5812075183898756E-2</v>
      </c>
      <c r="AD742" s="13">
        <f t="shared" si="620"/>
        <v>0.83676068020667704</v>
      </c>
      <c r="AE742" s="13">
        <f t="shared" si="621"/>
        <v>0.40176120540499766</v>
      </c>
      <c r="AF742" s="13">
        <f t="shared" si="622"/>
        <v>0.91574446972478263</v>
      </c>
      <c r="AG742" s="11">
        <f t="shared" si="623"/>
        <v>23.688326194173609</v>
      </c>
      <c r="AH742" s="13">
        <f t="shared" si="624"/>
        <v>4.4019134597786964</v>
      </c>
      <c r="AI742" s="11">
        <f t="shared" si="625"/>
        <v>123.88753094068363</v>
      </c>
      <c r="AJ742" s="6">
        <f t="shared" si="626"/>
        <v>0.91696407545618508</v>
      </c>
      <c r="AK742" s="13">
        <f t="shared" si="627"/>
        <v>0.38842901773628602</v>
      </c>
      <c r="AL742" s="6">
        <f t="shared" si="628"/>
        <v>0.91501622224008572</v>
      </c>
      <c r="AM742" s="6">
        <f t="shared" si="629"/>
        <v>-0.5265872045037997</v>
      </c>
      <c r="AN742" s="11">
        <f t="shared" si="630"/>
        <v>175.43868210477012</v>
      </c>
      <c r="AO742" s="6">
        <f t="shared" si="631"/>
        <v>173.62955111361609</v>
      </c>
      <c r="AP742" s="6">
        <f t="shared" si="632"/>
        <v>105.47607028780267</v>
      </c>
      <c r="AQ742" s="8">
        <f t="shared" si="633"/>
        <v>74.374784496123183</v>
      </c>
      <c r="AR742" s="109">
        <f t="shared" si="634"/>
        <v>0.83013364535424905</v>
      </c>
      <c r="AS742" s="109">
        <f t="shared" si="635"/>
        <v>-0.70943929504193481</v>
      </c>
      <c r="AT742" s="109">
        <f t="shared" si="636"/>
        <v>130.51748264594082</v>
      </c>
      <c r="AU742" s="10">
        <f t="shared" si="637"/>
        <v>398521.49367877003</v>
      </c>
      <c r="AV742" s="8">
        <f t="shared" si="638"/>
        <v>29.984091063237351</v>
      </c>
      <c r="AW742" s="12"/>
      <c r="AX742" s="110">
        <f t="shared" si="639"/>
        <v>310.5</v>
      </c>
      <c r="AY742" s="111">
        <f t="shared" si="640"/>
        <v>0</v>
      </c>
      <c r="AZ742" s="12"/>
      <c r="BA742" s="14">
        <f t="shared" si="647"/>
        <v>0</v>
      </c>
      <c r="BB742" s="112">
        <f t="shared" si="641"/>
        <v>0</v>
      </c>
      <c r="BC742" s="112">
        <f t="shared" si="642"/>
        <v>0.51319444444444495</v>
      </c>
      <c r="BD742" s="12"/>
      <c r="BE742" s="111">
        <f t="shared" si="643"/>
        <v>0</v>
      </c>
      <c r="BF742" s="12"/>
    </row>
    <row r="743" spans="1:58">
      <c r="A743">
        <f t="shared" si="596"/>
        <v>12</v>
      </c>
      <c r="B743" s="106">
        <v>0.51388888888888895</v>
      </c>
      <c r="C743" s="6">
        <f t="shared" si="597"/>
        <v>12.333333333333336</v>
      </c>
      <c r="D743" s="7">
        <f t="shared" si="644"/>
        <v>16</v>
      </c>
      <c r="E743" s="7">
        <f t="shared" si="645"/>
        <v>9</v>
      </c>
      <c r="F743" s="7">
        <f t="shared" si="646"/>
        <v>2022</v>
      </c>
      <c r="G743" s="12"/>
      <c r="H743" s="101">
        <f t="shared" si="598"/>
        <v>-0.63678795930289356</v>
      </c>
      <c r="I743" s="102">
        <f t="shared" si="599"/>
        <v>-5.2234524820219619E-2</v>
      </c>
      <c r="J743" s="101">
        <f t="shared" si="600"/>
        <v>63.460672822237242</v>
      </c>
      <c r="K743" s="101">
        <f t="shared" si="601"/>
        <v>310.70948011983199</v>
      </c>
      <c r="L743" s="11">
        <f t="shared" si="602"/>
        <v>2459839.013888889</v>
      </c>
      <c r="M743" s="108">
        <f t="shared" si="603"/>
        <v>0.22707772454179309</v>
      </c>
      <c r="N743" s="11">
        <f t="shared" si="604"/>
        <v>190.16691729985178</v>
      </c>
      <c r="O743" s="5">
        <f t="shared" si="605"/>
        <v>0.1764755348067979</v>
      </c>
      <c r="P743" s="11">
        <f t="shared" si="606"/>
        <v>16633.922061733789</v>
      </c>
      <c r="Q743" s="6">
        <f t="shared" si="607"/>
        <v>2.3770673806312992</v>
      </c>
      <c r="R743" s="13">
        <f t="shared" si="608"/>
        <v>4.4001536016376805</v>
      </c>
      <c r="S743" s="13">
        <f t="shared" si="609"/>
        <v>4.3300280091008316</v>
      </c>
      <c r="T743" s="13">
        <f t="shared" si="610"/>
        <v>0.30866975744329739</v>
      </c>
      <c r="U743" s="13">
        <f t="shared" si="611"/>
        <v>0.3879735109043424</v>
      </c>
      <c r="V743" s="13">
        <f t="shared" si="612"/>
        <v>-8.3513862607583658</v>
      </c>
      <c r="W743" s="8">
        <f t="shared" si="613"/>
        <v>384.48971931406322</v>
      </c>
      <c r="X743" s="13">
        <f t="shared" si="614"/>
        <v>1.189472017235115</v>
      </c>
      <c r="Y743" s="11">
        <f t="shared" si="615"/>
        <v>68.15172643648441</v>
      </c>
      <c r="Z743" s="13">
        <f t="shared" si="616"/>
        <v>3.5831863408909849E-2</v>
      </c>
      <c r="AA743" s="13">
        <f t="shared" si="617"/>
        <v>0.37191110295277491</v>
      </c>
      <c r="AB743" s="13">
        <f t="shared" si="618"/>
        <v>0.92757682078448067</v>
      </c>
      <c r="AC743" s="13">
        <f t="shared" si="619"/>
        <v>3.5824196345566918E-2</v>
      </c>
      <c r="AD743" s="13">
        <f t="shared" si="620"/>
        <v>0.83680569407824024</v>
      </c>
      <c r="AE743" s="13">
        <f t="shared" si="621"/>
        <v>0.40179392959412019</v>
      </c>
      <c r="AF743" s="13">
        <f t="shared" si="622"/>
        <v>0.91573011206431076</v>
      </c>
      <c r="AG743" s="11">
        <f t="shared" si="623"/>
        <v>23.690373678690353</v>
      </c>
      <c r="AH743" s="13">
        <f t="shared" si="624"/>
        <v>4.402510412440221</v>
      </c>
      <c r="AI743" s="11">
        <f t="shared" si="625"/>
        <v>124.12926111324846</v>
      </c>
      <c r="AJ743" s="6">
        <f t="shared" si="626"/>
        <v>0.91695816561435006</v>
      </c>
      <c r="AK743" s="13">
        <f t="shared" si="627"/>
        <v>0.27823260489875379</v>
      </c>
      <c r="AL743" s="6">
        <f t="shared" si="628"/>
        <v>0.91502056420164735</v>
      </c>
      <c r="AM743" s="6">
        <f t="shared" si="629"/>
        <v>-0.63678795930289356</v>
      </c>
      <c r="AN743" s="11">
        <f t="shared" si="630"/>
        <v>175.43936658206439</v>
      </c>
      <c r="AO743" s="6">
        <f t="shared" si="631"/>
        <v>173.63022819038142</v>
      </c>
      <c r="AP743" s="6">
        <f t="shared" si="632"/>
        <v>105.46831749573931</v>
      </c>
      <c r="AQ743" s="8">
        <f t="shared" si="633"/>
        <v>74.382531702663968</v>
      </c>
      <c r="AR743" s="109">
        <f t="shared" si="634"/>
        <v>0.82777390676178098</v>
      </c>
      <c r="AS743" s="109">
        <f t="shared" si="635"/>
        <v>-0.71223621076715604</v>
      </c>
      <c r="AT743" s="109">
        <f t="shared" si="636"/>
        <v>130.70948011983199</v>
      </c>
      <c r="AU743" s="10">
        <f t="shared" si="637"/>
        <v>398524.11861259909</v>
      </c>
      <c r="AV743" s="8">
        <f t="shared" si="638"/>
        <v>29.983893578920227</v>
      </c>
      <c r="AW743" s="12"/>
      <c r="AX743" s="110">
        <f t="shared" si="639"/>
        <v>310.7</v>
      </c>
      <c r="AY743" s="111">
        <f t="shared" si="640"/>
        <v>0</v>
      </c>
      <c r="AZ743" s="12"/>
      <c r="BA743" s="14">
        <f t="shared" si="647"/>
        <v>-0.1</v>
      </c>
      <c r="BB743" s="112">
        <f t="shared" si="641"/>
        <v>0</v>
      </c>
      <c r="BC743" s="112">
        <f t="shared" si="642"/>
        <v>0.51388888888888895</v>
      </c>
      <c r="BD743" s="12"/>
      <c r="BE743" s="111">
        <f t="shared" si="643"/>
        <v>0</v>
      </c>
      <c r="BF743" s="12"/>
    </row>
    <row r="744" spans="1:58">
      <c r="A744">
        <f t="shared" si="596"/>
        <v>12</v>
      </c>
      <c r="B744" s="106">
        <v>0.51458333333333295</v>
      </c>
      <c r="C744" s="6">
        <f t="shared" si="597"/>
        <v>12.349999999999991</v>
      </c>
      <c r="D744" s="7">
        <f t="shared" si="644"/>
        <v>16</v>
      </c>
      <c r="E744" s="7">
        <f t="shared" si="645"/>
        <v>9</v>
      </c>
      <c r="F744" s="7">
        <f t="shared" si="646"/>
        <v>2022</v>
      </c>
      <c r="G744" s="12"/>
      <c r="H744" s="101">
        <f t="shared" si="598"/>
        <v>-0.74666146866833205</v>
      </c>
      <c r="I744" s="102">
        <f t="shared" si="599"/>
        <v>-0.14330265977215151</v>
      </c>
      <c r="J744" s="101">
        <f t="shared" si="600"/>
        <v>63.454161679825404</v>
      </c>
      <c r="K744" s="101">
        <f t="shared" si="601"/>
        <v>310.90165714371096</v>
      </c>
      <c r="L744" s="11">
        <f t="shared" si="602"/>
        <v>2459839.0145833334</v>
      </c>
      <c r="M744" s="108">
        <f t="shared" si="603"/>
        <v>0.22707774355464463</v>
      </c>
      <c r="N744" s="11">
        <f t="shared" si="604"/>
        <v>190.41760176233947</v>
      </c>
      <c r="O744" s="5">
        <f t="shared" si="605"/>
        <v>0.17650095223672224</v>
      </c>
      <c r="P744" s="11">
        <f t="shared" si="606"/>
        <v>16631.322674026866</v>
      </c>
      <c r="Q744" s="6">
        <f t="shared" si="607"/>
        <v>2.3772257328048028</v>
      </c>
      <c r="R744" s="13">
        <f t="shared" si="608"/>
        <v>4.4001655474493564</v>
      </c>
      <c r="S744" s="13">
        <f t="shared" si="609"/>
        <v>4.3301757651404644</v>
      </c>
      <c r="T744" s="13">
        <f t="shared" si="610"/>
        <v>0.30883010168299285</v>
      </c>
      <c r="U744" s="13">
        <f t="shared" si="611"/>
        <v>0.38812176559383182</v>
      </c>
      <c r="V744" s="13">
        <f t="shared" si="612"/>
        <v>-8.3515214285979358</v>
      </c>
      <c r="W744" s="8">
        <f t="shared" si="613"/>
        <v>384.4497661491742</v>
      </c>
      <c r="X744" s="13">
        <f t="shared" si="614"/>
        <v>1.1896191174701338</v>
      </c>
      <c r="Y744" s="11">
        <f t="shared" si="615"/>
        <v>68.160154659116372</v>
      </c>
      <c r="Z744" s="13">
        <f t="shared" si="616"/>
        <v>3.5843991417811367E-2</v>
      </c>
      <c r="AA744" s="13">
        <f t="shared" si="617"/>
        <v>0.37177449050281691</v>
      </c>
      <c r="AB744" s="13">
        <f t="shared" si="618"/>
        <v>0.92763111559837397</v>
      </c>
      <c r="AC744" s="13">
        <f t="shared" si="619"/>
        <v>3.5836316566955101E-2</v>
      </c>
      <c r="AD744" s="13">
        <f t="shared" si="620"/>
        <v>0.83685068913166849</v>
      </c>
      <c r="AE744" s="13">
        <f t="shared" si="621"/>
        <v>0.40182664460090539</v>
      </c>
      <c r="AF744" s="13">
        <f t="shared" si="622"/>
        <v>0.91571575703860075</v>
      </c>
      <c r="AG744" s="11">
        <f t="shared" si="623"/>
        <v>23.692420620777973</v>
      </c>
      <c r="AH744" s="13">
        <f t="shared" si="624"/>
        <v>4.4031073757334109</v>
      </c>
      <c r="AI744" s="11">
        <f t="shared" si="625"/>
        <v>124.37099112633831</v>
      </c>
      <c r="AJ744" s="6">
        <f t="shared" si="626"/>
        <v>0.91695225702742866</v>
      </c>
      <c r="AK744" s="13">
        <f t="shared" si="627"/>
        <v>0.1683600384637893</v>
      </c>
      <c r="AL744" s="6">
        <f t="shared" si="628"/>
        <v>0.91502150713212138</v>
      </c>
      <c r="AM744" s="6">
        <f t="shared" si="629"/>
        <v>-0.74666146866833205</v>
      </c>
      <c r="AN744" s="11">
        <f t="shared" si="630"/>
        <v>175.4400510593623</v>
      </c>
      <c r="AO744" s="6">
        <f t="shared" si="631"/>
        <v>173.63090526740339</v>
      </c>
      <c r="AP744" s="6">
        <f t="shared" si="632"/>
        <v>105.46056481571109</v>
      </c>
      <c r="AQ744" s="8">
        <f t="shared" si="633"/>
        <v>74.390278799982298</v>
      </c>
      <c r="AR744" s="109">
        <f t="shared" si="634"/>
        <v>0.82539943550717598</v>
      </c>
      <c r="AS744" s="109">
        <f t="shared" si="635"/>
        <v>-0.71502520615755927</v>
      </c>
      <c r="AT744" s="109">
        <f t="shared" si="636"/>
        <v>130.90165714371096</v>
      </c>
      <c r="AU744" s="10">
        <f t="shared" si="637"/>
        <v>398526.74304997257</v>
      </c>
      <c r="AV744" s="8">
        <f t="shared" si="638"/>
        <v>29.983696134554023</v>
      </c>
      <c r="AW744" s="12"/>
      <c r="AX744" s="110">
        <f t="shared" si="639"/>
        <v>310.89999999999998</v>
      </c>
      <c r="AY744" s="111">
        <f t="shared" si="640"/>
        <v>0</v>
      </c>
      <c r="AZ744" s="12"/>
      <c r="BA744" s="14">
        <f t="shared" si="647"/>
        <v>-0.1</v>
      </c>
      <c r="BB744" s="112">
        <f t="shared" si="641"/>
        <v>0</v>
      </c>
      <c r="BC744" s="112">
        <f t="shared" si="642"/>
        <v>0</v>
      </c>
      <c r="BD744" s="12"/>
      <c r="BE744" s="111">
        <f t="shared" si="643"/>
        <v>0</v>
      </c>
      <c r="BF744" s="12"/>
    </row>
    <row r="745" spans="1:58">
      <c r="A745">
        <f t="shared" si="596"/>
        <v>12</v>
      </c>
      <c r="B745" s="106">
        <v>0.51527777777777795</v>
      </c>
      <c r="C745" s="6">
        <f t="shared" si="597"/>
        <v>12.366666666666671</v>
      </c>
      <c r="D745" s="7">
        <f t="shared" si="644"/>
        <v>16</v>
      </c>
      <c r="E745" s="7">
        <f t="shared" si="645"/>
        <v>9</v>
      </c>
      <c r="F745" s="7">
        <f t="shared" si="646"/>
        <v>2022</v>
      </c>
      <c r="G745" s="12"/>
      <c r="H745" s="101">
        <f t="shared" si="598"/>
        <v>-0.85620620301197847</v>
      </c>
      <c r="I745" s="102">
        <f t="shared" si="599"/>
        <v>-0.2340430602855782</v>
      </c>
      <c r="J745" s="101">
        <f t="shared" si="600"/>
        <v>63.447650383198393</v>
      </c>
      <c r="K745" s="101">
        <f t="shared" si="601"/>
        <v>311.09401459803109</v>
      </c>
      <c r="L745" s="11">
        <f t="shared" si="602"/>
        <v>2459839.0152777778</v>
      </c>
      <c r="M745" s="108">
        <f t="shared" si="603"/>
        <v>0.22707776256749621</v>
      </c>
      <c r="N745" s="11">
        <f t="shared" si="604"/>
        <v>190.66828622436151</v>
      </c>
      <c r="O745" s="5">
        <f t="shared" si="605"/>
        <v>0.17652636966670343</v>
      </c>
      <c r="P745" s="11">
        <f t="shared" si="606"/>
        <v>16628.722901927747</v>
      </c>
      <c r="Q745" s="6">
        <f t="shared" si="607"/>
        <v>2.3773840849786634</v>
      </c>
      <c r="R745" s="13">
        <f t="shared" si="608"/>
        <v>4.4001774932610767</v>
      </c>
      <c r="S745" s="13">
        <f t="shared" si="609"/>
        <v>4.3303235211804534</v>
      </c>
      <c r="T745" s="13">
        <f t="shared" si="610"/>
        <v>0.30899044592340269</v>
      </c>
      <c r="U745" s="13">
        <f t="shared" si="611"/>
        <v>0.3882700183018446</v>
      </c>
      <c r="V745" s="13">
        <f t="shared" si="612"/>
        <v>-8.351656596437504</v>
      </c>
      <c r="W745" s="8">
        <f t="shared" si="613"/>
        <v>384.40980799472425</v>
      </c>
      <c r="X745" s="13">
        <f t="shared" si="614"/>
        <v>1.1897662158419235</v>
      </c>
      <c r="Y745" s="11">
        <f t="shared" si="615"/>
        <v>68.168582774993169</v>
      </c>
      <c r="Z745" s="13">
        <f t="shared" si="616"/>
        <v>3.58561184909892E-2</v>
      </c>
      <c r="AA745" s="13">
        <f t="shared" si="617"/>
        <v>0.37163787181319424</v>
      </c>
      <c r="AB745" s="13">
        <f t="shared" si="618"/>
        <v>0.92768538949442081</v>
      </c>
      <c r="AC745" s="13">
        <f t="shared" si="619"/>
        <v>3.5848435847949923E-2</v>
      </c>
      <c r="AD745" s="13">
        <f t="shared" si="620"/>
        <v>0.83689566536694338</v>
      </c>
      <c r="AE745" s="13">
        <f t="shared" si="621"/>
        <v>0.40185935042522153</v>
      </c>
      <c r="AF745" s="13">
        <f t="shared" si="622"/>
        <v>0.91570140464881833</v>
      </c>
      <c r="AG745" s="11">
        <f t="shared" si="623"/>
        <v>23.694467020405334</v>
      </c>
      <c r="AH745" s="13">
        <f t="shared" si="624"/>
        <v>4.4037043496584047</v>
      </c>
      <c r="AI745" s="11">
        <f t="shared" si="625"/>
        <v>124.61272097948543</v>
      </c>
      <c r="AJ745" s="6">
        <f t="shared" si="626"/>
        <v>0.91694634969549638</v>
      </c>
      <c r="AK745" s="13">
        <f t="shared" si="627"/>
        <v>5.8812877790173961E-2</v>
      </c>
      <c r="AL745" s="6">
        <f t="shared" si="628"/>
        <v>0.91501908080215244</v>
      </c>
      <c r="AM745" s="6">
        <f t="shared" si="629"/>
        <v>-0.85620620301197847</v>
      </c>
      <c r="AN745" s="11">
        <f t="shared" si="630"/>
        <v>175.44073553665658</v>
      </c>
      <c r="AO745" s="6">
        <f t="shared" si="631"/>
        <v>173.63158234467468</v>
      </c>
      <c r="AP745" s="6">
        <f t="shared" si="632"/>
        <v>105.45281224766605</v>
      </c>
      <c r="AQ745" s="8">
        <f t="shared" si="633"/>
        <v>74.398025788130056</v>
      </c>
      <c r="AR745" s="109">
        <f t="shared" si="634"/>
        <v>0.82301027388931647</v>
      </c>
      <c r="AS745" s="109">
        <f t="shared" si="635"/>
        <v>-0.71780623204172067</v>
      </c>
      <c r="AT745" s="109">
        <f t="shared" si="636"/>
        <v>131.09401459803112</v>
      </c>
      <c r="AU745" s="10">
        <f t="shared" si="637"/>
        <v>398529.36699082656</v>
      </c>
      <c r="AV745" s="8">
        <f t="shared" si="638"/>
        <v>29.983498730141999</v>
      </c>
      <c r="AW745" s="12"/>
      <c r="AX745" s="110">
        <f t="shared" si="639"/>
        <v>311.10000000000002</v>
      </c>
      <c r="AY745" s="111">
        <f t="shared" si="640"/>
        <v>0</v>
      </c>
      <c r="AZ745" s="12"/>
      <c r="BA745" s="14">
        <f t="shared" si="647"/>
        <v>-0.2</v>
      </c>
      <c r="BB745" s="112">
        <f t="shared" si="641"/>
        <v>0</v>
      </c>
      <c r="BC745" s="112">
        <f t="shared" si="642"/>
        <v>0</v>
      </c>
      <c r="BD745" s="12"/>
      <c r="BE745" s="111">
        <f t="shared" si="643"/>
        <v>0</v>
      </c>
      <c r="BF745" s="12"/>
    </row>
    <row r="746" spans="1:58">
      <c r="A746">
        <f t="shared" si="596"/>
        <v>12</v>
      </c>
      <c r="B746" s="106">
        <v>0.51597222222222205</v>
      </c>
      <c r="C746" s="6">
        <f t="shared" si="597"/>
        <v>12.383333333333329</v>
      </c>
      <c r="D746" s="7">
        <f t="shared" si="644"/>
        <v>16</v>
      </c>
      <c r="E746" s="7">
        <f t="shared" si="645"/>
        <v>9</v>
      </c>
      <c r="F746" s="7">
        <f t="shared" si="646"/>
        <v>2022</v>
      </c>
      <c r="G746" s="12"/>
      <c r="H746" s="101">
        <f t="shared" si="598"/>
        <v>-0.96542063226201147</v>
      </c>
      <c r="I746" s="102">
        <f t="shared" si="599"/>
        <v>-0.3246588023145327</v>
      </c>
      <c r="J746" s="101">
        <f t="shared" si="600"/>
        <v>63.441138932498362</v>
      </c>
      <c r="K746" s="101">
        <f t="shared" si="601"/>
        <v>311.28655335244764</v>
      </c>
      <c r="L746" s="11">
        <f t="shared" si="602"/>
        <v>2459839.0159722222</v>
      </c>
      <c r="M746" s="108">
        <f t="shared" si="603"/>
        <v>0.22707778158034775</v>
      </c>
      <c r="N746" s="11">
        <f t="shared" si="604"/>
        <v>190.91897068684921</v>
      </c>
      <c r="O746" s="5">
        <f t="shared" si="605"/>
        <v>0.17655178709662778</v>
      </c>
      <c r="P746" s="11">
        <f t="shared" si="606"/>
        <v>16626.122745558976</v>
      </c>
      <c r="Q746" s="6">
        <f t="shared" si="607"/>
        <v>2.3775424371521674</v>
      </c>
      <c r="R746" s="13">
        <f t="shared" si="608"/>
        <v>4.4001894390727525</v>
      </c>
      <c r="S746" s="13">
        <f t="shared" si="609"/>
        <v>4.3304712772204423</v>
      </c>
      <c r="T746" s="13">
        <f t="shared" si="610"/>
        <v>0.30915079016309815</v>
      </c>
      <c r="U746" s="13">
        <f t="shared" si="611"/>
        <v>0.38841826902748761</v>
      </c>
      <c r="V746" s="13">
        <f t="shared" si="612"/>
        <v>-8.3517917642777864</v>
      </c>
      <c r="W746" s="8">
        <f t="shared" si="613"/>
        <v>384.36984485137668</v>
      </c>
      <c r="X746" s="13">
        <f t="shared" si="614"/>
        <v>1.1899133123503645</v>
      </c>
      <c r="Y746" s="11">
        <f t="shared" si="615"/>
        <v>68.177010784107935</v>
      </c>
      <c r="Z746" s="13">
        <f t="shared" si="616"/>
        <v>3.5868244628131499E-2</v>
      </c>
      <c r="AA746" s="13">
        <f t="shared" si="617"/>
        <v>0.37150124688734798</v>
      </c>
      <c r="AB746" s="13">
        <f t="shared" si="618"/>
        <v>0.92773964247220675</v>
      </c>
      <c r="AC746" s="13">
        <f t="shared" si="619"/>
        <v>3.5860554188239191E-2</v>
      </c>
      <c r="AD746" s="13">
        <f t="shared" si="620"/>
        <v>0.83694062278380854</v>
      </c>
      <c r="AE746" s="13">
        <f t="shared" si="621"/>
        <v>0.40189204706661752</v>
      </c>
      <c r="AF746" s="13">
        <f t="shared" si="622"/>
        <v>0.91568705489626956</v>
      </c>
      <c r="AG746" s="11">
        <f t="shared" si="623"/>
        <v>23.696512877521318</v>
      </c>
      <c r="AH746" s="13">
        <f t="shared" si="624"/>
        <v>4.4043013342115724</v>
      </c>
      <c r="AI746" s="11">
        <f t="shared" si="625"/>
        <v>124.85445067367561</v>
      </c>
      <c r="AJ746" s="6">
        <f t="shared" si="626"/>
        <v>0.91694044361867988</v>
      </c>
      <c r="AK746" s="13">
        <f t="shared" si="627"/>
        <v>-5.0407317165513547E-2</v>
      </c>
      <c r="AL746" s="6">
        <f t="shared" si="628"/>
        <v>0.91501331509649797</v>
      </c>
      <c r="AM746" s="6">
        <f t="shared" si="629"/>
        <v>-0.96542063226201147</v>
      </c>
      <c r="AN746" s="11">
        <f t="shared" si="630"/>
        <v>175.44142001395267</v>
      </c>
      <c r="AO746" s="6">
        <f t="shared" si="631"/>
        <v>173.63225942220078</v>
      </c>
      <c r="AP746" s="6">
        <f t="shared" si="632"/>
        <v>105.44505979161933</v>
      </c>
      <c r="AQ746" s="8">
        <f t="shared" si="633"/>
        <v>74.405772667092108</v>
      </c>
      <c r="AR746" s="109">
        <f t="shared" si="634"/>
        <v>0.82060646445404462</v>
      </c>
      <c r="AS746" s="109">
        <f t="shared" si="635"/>
        <v>-0.72057923940642921</v>
      </c>
      <c r="AT746" s="109">
        <f t="shared" si="636"/>
        <v>131.28655335244764</v>
      </c>
      <c r="AU746" s="10">
        <f t="shared" si="637"/>
        <v>398531.99043507437</v>
      </c>
      <c r="AV746" s="8">
        <f t="shared" si="638"/>
        <v>29.983301365689169</v>
      </c>
      <c r="AW746" s="12"/>
      <c r="AX746" s="110">
        <f t="shared" si="639"/>
        <v>311.3</v>
      </c>
      <c r="AY746" s="111">
        <f t="shared" si="640"/>
        <v>0</v>
      </c>
      <c r="AZ746" s="12"/>
      <c r="BA746" s="14">
        <f t="shared" si="647"/>
        <v>-0.3</v>
      </c>
      <c r="BB746" s="112">
        <f t="shared" si="641"/>
        <v>0</v>
      </c>
      <c r="BC746" s="112">
        <f t="shared" si="642"/>
        <v>0</v>
      </c>
      <c r="BD746" s="12"/>
      <c r="BE746" s="111">
        <f t="shared" si="643"/>
        <v>0</v>
      </c>
      <c r="BF746" s="12"/>
    </row>
    <row r="747" spans="1:58">
      <c r="A747">
        <f t="shared" si="596"/>
        <v>12</v>
      </c>
      <c r="B747" s="106">
        <v>0.51666666666666705</v>
      </c>
      <c r="C747" s="6">
        <f t="shared" si="597"/>
        <v>12.400000000000009</v>
      </c>
      <c r="D747" s="7">
        <f t="shared" si="644"/>
        <v>16</v>
      </c>
      <c r="E747" s="7">
        <f t="shared" si="645"/>
        <v>9</v>
      </c>
      <c r="F747" s="7">
        <f t="shared" si="646"/>
        <v>2022</v>
      </c>
      <c r="G747" s="12"/>
      <c r="H747" s="101">
        <f t="shared" si="598"/>
        <v>-1.074303224518002</v>
      </c>
      <c r="I747" s="102">
        <f t="shared" si="599"/>
        <v>-0.41539607224107888</v>
      </c>
      <c r="J747" s="101">
        <f t="shared" si="600"/>
        <v>63.434627327813999</v>
      </c>
      <c r="K747" s="101">
        <f t="shared" si="601"/>
        <v>311.47927426347468</v>
      </c>
      <c r="L747" s="11">
        <f t="shared" si="602"/>
        <v>2459839.0166666666</v>
      </c>
      <c r="M747" s="108">
        <f t="shared" si="603"/>
        <v>0.22707780059319929</v>
      </c>
      <c r="N747" s="11">
        <f t="shared" si="604"/>
        <v>191.1696551493369</v>
      </c>
      <c r="O747" s="5">
        <f t="shared" si="605"/>
        <v>0.17657720452655212</v>
      </c>
      <c r="P747" s="11">
        <f t="shared" si="606"/>
        <v>16623.522205012108</v>
      </c>
      <c r="Q747" s="6">
        <f t="shared" si="607"/>
        <v>2.377700789326028</v>
      </c>
      <c r="R747" s="13">
        <f t="shared" si="608"/>
        <v>4.4002013848844506</v>
      </c>
      <c r="S747" s="13">
        <f t="shared" si="609"/>
        <v>4.3306190332600751</v>
      </c>
      <c r="T747" s="13">
        <f t="shared" si="610"/>
        <v>0.30931113440315078</v>
      </c>
      <c r="U747" s="13">
        <f t="shared" si="611"/>
        <v>0.38856651777222612</v>
      </c>
      <c r="V747" s="13">
        <f t="shared" si="612"/>
        <v>-8.3519269321169993</v>
      </c>
      <c r="W747" s="8">
        <f t="shared" si="613"/>
        <v>384.32987672065013</v>
      </c>
      <c r="X747" s="13">
        <f t="shared" si="614"/>
        <v>1.1900604069962573</v>
      </c>
      <c r="Y747" s="11">
        <f t="shared" si="615"/>
        <v>68.185438686506572</v>
      </c>
      <c r="Z747" s="13">
        <f t="shared" si="616"/>
        <v>3.5880369829126589E-2</v>
      </c>
      <c r="AA747" s="13">
        <f t="shared" si="617"/>
        <v>0.37136461572786222</v>
      </c>
      <c r="AB747" s="13">
        <f t="shared" si="618"/>
        <v>0.92779387453165341</v>
      </c>
      <c r="AC747" s="13">
        <f t="shared" si="619"/>
        <v>3.5872671587710729E-2</v>
      </c>
      <c r="AD747" s="13">
        <f t="shared" si="620"/>
        <v>0.83698556138223701</v>
      </c>
      <c r="AE747" s="13">
        <f t="shared" si="621"/>
        <v>0.40192473452495914</v>
      </c>
      <c r="AF747" s="13">
        <f t="shared" si="622"/>
        <v>0.91567270778212084</v>
      </c>
      <c r="AG747" s="11">
        <f t="shared" si="623"/>
        <v>23.698558192094623</v>
      </c>
      <c r="AH747" s="13">
        <f t="shared" si="624"/>
        <v>4.4048983293929442</v>
      </c>
      <c r="AI747" s="11">
        <f t="shared" si="625"/>
        <v>125.09618020844275</v>
      </c>
      <c r="AJ747" s="6">
        <f t="shared" si="626"/>
        <v>0.91693453879706432</v>
      </c>
      <c r="AK747" s="13">
        <f t="shared" si="627"/>
        <v>-0.15929898450569868</v>
      </c>
      <c r="AL747" s="6">
        <f t="shared" si="628"/>
        <v>0.91500424001230329</v>
      </c>
      <c r="AM747" s="6">
        <f t="shared" si="629"/>
        <v>-1.074303224518002</v>
      </c>
      <c r="AN747" s="11">
        <f t="shared" si="630"/>
        <v>175.44210449124512</v>
      </c>
      <c r="AO747" s="6">
        <f t="shared" si="631"/>
        <v>173.63293649997627</v>
      </c>
      <c r="AP747" s="6">
        <f t="shared" si="632"/>
        <v>105.43730744752241</v>
      </c>
      <c r="AQ747" s="8">
        <f t="shared" si="633"/>
        <v>74.413519436916928</v>
      </c>
      <c r="AR747" s="109">
        <f t="shared" si="634"/>
        <v>0.81818805002212103</v>
      </c>
      <c r="AS747" s="109">
        <f t="shared" si="635"/>
        <v>-0.72334417936494799</v>
      </c>
      <c r="AT747" s="109">
        <f t="shared" si="636"/>
        <v>131.47927426347468</v>
      </c>
      <c r="AU747" s="10">
        <f t="shared" si="637"/>
        <v>398534.61338264775</v>
      </c>
      <c r="AV747" s="8">
        <f t="shared" si="638"/>
        <v>29.983104041199127</v>
      </c>
      <c r="AW747" s="12"/>
      <c r="AX747" s="110">
        <f t="shared" si="639"/>
        <v>311.5</v>
      </c>
      <c r="AY747" s="111">
        <f t="shared" si="640"/>
        <v>0</v>
      </c>
      <c r="AZ747" s="12"/>
      <c r="BA747" s="14">
        <f t="shared" si="647"/>
        <v>-0.4</v>
      </c>
      <c r="BB747" s="112">
        <f t="shared" si="641"/>
        <v>0</v>
      </c>
      <c r="BC747" s="112">
        <f t="shared" si="642"/>
        <v>0</v>
      </c>
      <c r="BD747" s="12"/>
      <c r="BE747" s="111">
        <f t="shared" si="643"/>
        <v>0</v>
      </c>
      <c r="BF747" s="12"/>
    </row>
    <row r="748" spans="1:58">
      <c r="A748">
        <f t="shared" si="596"/>
        <v>12</v>
      </c>
      <c r="B748" s="106">
        <v>0.51736111111111105</v>
      </c>
      <c r="C748" s="6">
        <f t="shared" si="597"/>
        <v>12.416666666666664</v>
      </c>
      <c r="D748" s="7">
        <f t="shared" si="644"/>
        <v>16</v>
      </c>
      <c r="E748" s="7">
        <f t="shared" si="645"/>
        <v>9</v>
      </c>
      <c r="F748" s="7">
        <f t="shared" si="646"/>
        <v>2022</v>
      </c>
      <c r="G748" s="12"/>
      <c r="H748" s="101">
        <f t="shared" si="598"/>
        <v>-1.1828524469804353</v>
      </c>
      <c r="I748" s="102">
        <f t="shared" si="599"/>
        <v>-0.50654705282793144</v>
      </c>
      <c r="J748" s="101">
        <f t="shared" si="600"/>
        <v>63.428115569237953</v>
      </c>
      <c r="K748" s="101">
        <f t="shared" si="601"/>
        <v>311.6721781759191</v>
      </c>
      <c r="L748" s="11">
        <f t="shared" si="602"/>
        <v>2459839.017361111</v>
      </c>
      <c r="M748" s="108">
        <f t="shared" si="603"/>
        <v>0.22707781960605086</v>
      </c>
      <c r="N748" s="11">
        <f t="shared" si="604"/>
        <v>191.4203396118246</v>
      </c>
      <c r="O748" s="5">
        <f t="shared" si="605"/>
        <v>0.17660262195653331</v>
      </c>
      <c r="P748" s="11">
        <f t="shared" si="606"/>
        <v>16620.921280407238</v>
      </c>
      <c r="Q748" s="6">
        <f t="shared" si="607"/>
        <v>2.3778591414998886</v>
      </c>
      <c r="R748" s="13">
        <f t="shared" si="608"/>
        <v>4.4002133306961486</v>
      </c>
      <c r="S748" s="13">
        <f t="shared" si="609"/>
        <v>4.3307667893000641</v>
      </c>
      <c r="T748" s="13">
        <f t="shared" si="610"/>
        <v>0.3094714786432034</v>
      </c>
      <c r="U748" s="13">
        <f t="shared" si="611"/>
        <v>0.38871476453623044</v>
      </c>
      <c r="V748" s="13">
        <f t="shared" si="612"/>
        <v>-8.3520620999569246</v>
      </c>
      <c r="W748" s="8">
        <f t="shared" si="613"/>
        <v>384.28990360286571</v>
      </c>
      <c r="X748" s="13">
        <f t="shared" si="614"/>
        <v>1.1902074997805416</v>
      </c>
      <c r="Y748" s="11">
        <f t="shared" si="615"/>
        <v>68.193866482242896</v>
      </c>
      <c r="Z748" s="13">
        <f t="shared" si="616"/>
        <v>3.5892494093749394E-2</v>
      </c>
      <c r="AA748" s="13">
        <f t="shared" si="617"/>
        <v>0.37122797833719351</v>
      </c>
      <c r="AB748" s="13">
        <f t="shared" si="618"/>
        <v>0.92784808567273758</v>
      </c>
      <c r="AC748" s="13">
        <f t="shared" si="619"/>
        <v>3.5884788046139052E-2</v>
      </c>
      <c r="AD748" s="13">
        <f t="shared" si="620"/>
        <v>0.83703048116229684</v>
      </c>
      <c r="AE748" s="13">
        <f t="shared" si="621"/>
        <v>0.40195741280003028</v>
      </c>
      <c r="AF748" s="13">
        <f t="shared" si="622"/>
        <v>0.91565836330757455</v>
      </c>
      <c r="AG748" s="11">
        <f t="shared" si="623"/>
        <v>23.70060296408883</v>
      </c>
      <c r="AH748" s="13">
        <f t="shared" si="624"/>
        <v>4.4054953352031863</v>
      </c>
      <c r="AI748" s="11">
        <f t="shared" si="625"/>
        <v>125.33790958377681</v>
      </c>
      <c r="AJ748" s="6">
        <f t="shared" si="626"/>
        <v>0.91692863523075552</v>
      </c>
      <c r="AK748" s="13">
        <f t="shared" si="627"/>
        <v>-0.26786056132283809</v>
      </c>
      <c r="AL748" s="6">
        <f t="shared" si="628"/>
        <v>0.91499188565759726</v>
      </c>
      <c r="AM748" s="6">
        <f t="shared" si="629"/>
        <v>-1.1828524469804353</v>
      </c>
      <c r="AN748" s="11">
        <f t="shared" si="630"/>
        <v>175.44278896854121</v>
      </c>
      <c r="AO748" s="6">
        <f t="shared" si="631"/>
        <v>173.63361357800829</v>
      </c>
      <c r="AP748" s="6">
        <f t="shared" si="632"/>
        <v>105.42955521533149</v>
      </c>
      <c r="AQ748" s="8">
        <f t="shared" si="633"/>
        <v>74.421266097648257</v>
      </c>
      <c r="AR748" s="109">
        <f t="shared" si="634"/>
        <v>0.81575507366963862</v>
      </c>
      <c r="AS748" s="109">
        <f t="shared" si="635"/>
        <v>-0.72610100317933279</v>
      </c>
      <c r="AT748" s="109">
        <f t="shared" si="636"/>
        <v>131.6721781759191</v>
      </c>
      <c r="AU748" s="10">
        <f t="shared" si="637"/>
        <v>398537.23583346925</v>
      </c>
      <c r="AV748" s="8">
        <f t="shared" si="638"/>
        <v>29.982906756676186</v>
      </c>
      <c r="AW748" s="12"/>
      <c r="AX748" s="110">
        <f t="shared" si="639"/>
        <v>311.7</v>
      </c>
      <c r="AY748" s="111">
        <f t="shared" si="640"/>
        <v>0</v>
      </c>
      <c r="AZ748" s="12"/>
      <c r="BA748" s="14">
        <f t="shared" si="647"/>
        <v>-0.5</v>
      </c>
      <c r="BB748" s="112">
        <f t="shared" si="641"/>
        <v>0</v>
      </c>
      <c r="BC748" s="112">
        <f t="shared" si="642"/>
        <v>0</v>
      </c>
      <c r="BD748" s="12"/>
      <c r="BE748" s="111">
        <f t="shared" si="643"/>
        <v>0</v>
      </c>
      <c r="BF748" s="12"/>
    </row>
    <row r="749" spans="1:58">
      <c r="A749">
        <f t="shared" si="596"/>
        <v>12</v>
      </c>
      <c r="B749" s="106">
        <v>0.51805555555555605</v>
      </c>
      <c r="C749" s="6">
        <f t="shared" si="597"/>
        <v>12.433333333333344</v>
      </c>
      <c r="D749" s="7">
        <f t="shared" si="644"/>
        <v>16</v>
      </c>
      <c r="E749" s="7">
        <f t="shared" si="645"/>
        <v>9</v>
      </c>
      <c r="F749" s="7">
        <f t="shared" si="646"/>
        <v>2022</v>
      </c>
      <c r="G749" s="12"/>
      <c r="H749" s="101">
        <f t="shared" si="598"/>
        <v>-1.2910667658046451</v>
      </c>
      <c r="I749" s="102">
        <f t="shared" si="599"/>
        <v>-0.59845095062120979</v>
      </c>
      <c r="J749" s="101">
        <f t="shared" si="600"/>
        <v>63.421603656906669</v>
      </c>
      <c r="K749" s="101">
        <f t="shared" si="601"/>
        <v>311.86526592250721</v>
      </c>
      <c r="L749" s="11">
        <f t="shared" si="602"/>
        <v>2459839.0180555554</v>
      </c>
      <c r="M749" s="108">
        <f t="shared" si="603"/>
        <v>0.22707783861890241</v>
      </c>
      <c r="N749" s="11">
        <f t="shared" si="604"/>
        <v>191.6710240743123</v>
      </c>
      <c r="O749" s="5">
        <f t="shared" si="605"/>
        <v>0.17662803938645766</v>
      </c>
      <c r="P749" s="11">
        <f t="shared" si="606"/>
        <v>16618.319971858917</v>
      </c>
      <c r="Q749" s="6">
        <f t="shared" si="607"/>
        <v>2.3780174936733927</v>
      </c>
      <c r="R749" s="13">
        <f t="shared" si="608"/>
        <v>4.4002252765078476</v>
      </c>
      <c r="S749" s="13">
        <f t="shared" si="609"/>
        <v>4.330914545340053</v>
      </c>
      <c r="T749" s="13">
        <f t="shared" si="610"/>
        <v>0.30963182288289887</v>
      </c>
      <c r="U749" s="13">
        <f t="shared" si="611"/>
        <v>0.38886300931964379</v>
      </c>
      <c r="V749" s="13">
        <f t="shared" si="612"/>
        <v>-8.3521972677972069</v>
      </c>
      <c r="W749" s="8">
        <f t="shared" si="613"/>
        <v>384.24992549904516</v>
      </c>
      <c r="X749" s="13">
        <f t="shared" si="614"/>
        <v>1.1903545907030584</v>
      </c>
      <c r="Y749" s="11">
        <f t="shared" si="615"/>
        <v>68.202294171307784</v>
      </c>
      <c r="Z749" s="13">
        <f t="shared" si="616"/>
        <v>3.5904617421776031E-2</v>
      </c>
      <c r="AA749" s="13">
        <f t="shared" si="617"/>
        <v>0.37109133471881772</v>
      </c>
      <c r="AB749" s="13">
        <f t="shared" si="618"/>
        <v>0.92790227589502849</v>
      </c>
      <c r="AC749" s="13">
        <f t="shared" si="619"/>
        <v>3.5896903563299859E-2</v>
      </c>
      <c r="AD749" s="13">
        <f t="shared" si="620"/>
        <v>0.83707538212368215</v>
      </c>
      <c r="AE749" s="13">
        <f t="shared" si="621"/>
        <v>0.40199008189145391</v>
      </c>
      <c r="AF749" s="13">
        <f t="shared" si="622"/>
        <v>0.91564402147390345</v>
      </c>
      <c r="AG749" s="11">
        <f t="shared" si="623"/>
        <v>23.702647193457459</v>
      </c>
      <c r="AH749" s="13">
        <f t="shared" si="624"/>
        <v>4.4060923516384447</v>
      </c>
      <c r="AI749" s="11">
        <f t="shared" si="625"/>
        <v>125.57963879973563</v>
      </c>
      <c r="AJ749" s="6">
        <f t="shared" si="626"/>
        <v>0.9169227329198697</v>
      </c>
      <c r="AK749" s="13">
        <f t="shared" si="627"/>
        <v>-0.37609048355499775</v>
      </c>
      <c r="AL749" s="6">
        <f t="shared" si="628"/>
        <v>0.91497628224964733</v>
      </c>
      <c r="AM749" s="6">
        <f t="shared" si="629"/>
        <v>-1.2910667658046451</v>
      </c>
      <c r="AN749" s="11">
        <f t="shared" si="630"/>
        <v>175.4434734458373</v>
      </c>
      <c r="AO749" s="6">
        <f t="shared" si="631"/>
        <v>173.63429065629336</v>
      </c>
      <c r="AP749" s="6">
        <f t="shared" si="632"/>
        <v>105.42180309505493</v>
      </c>
      <c r="AQ749" s="8">
        <f t="shared" si="633"/>
        <v>74.429012649277738</v>
      </c>
      <c r="AR749" s="109">
        <f t="shared" si="634"/>
        <v>0.81330757873105908</v>
      </c>
      <c r="AS749" s="109">
        <f t="shared" si="635"/>
        <v>-0.72884966225679371</v>
      </c>
      <c r="AT749" s="109">
        <f t="shared" si="636"/>
        <v>131.86526592250721</v>
      </c>
      <c r="AU749" s="10">
        <f t="shared" si="637"/>
        <v>398539.85778745695</v>
      </c>
      <c r="AV749" s="8">
        <f t="shared" si="638"/>
        <v>29.982709512124966</v>
      </c>
      <c r="AW749" s="12"/>
      <c r="AX749" s="110">
        <f t="shared" si="639"/>
        <v>311.89999999999998</v>
      </c>
      <c r="AY749" s="111">
        <f t="shared" si="640"/>
        <v>0</v>
      </c>
      <c r="AZ749" s="12"/>
      <c r="BA749" s="14">
        <f t="shared" si="647"/>
        <v>-0.6</v>
      </c>
      <c r="BB749" s="112">
        <f t="shared" si="641"/>
        <v>0</v>
      </c>
      <c r="BC749" s="112">
        <f t="shared" si="642"/>
        <v>0</v>
      </c>
      <c r="BD749" s="12"/>
      <c r="BE749" s="111">
        <f t="shared" si="643"/>
        <v>0</v>
      </c>
      <c r="BF749" s="12"/>
    </row>
    <row r="750" spans="1:58">
      <c r="A750">
        <f t="shared" si="596"/>
        <v>12</v>
      </c>
      <c r="B750" s="106">
        <v>0.51875000000000004</v>
      </c>
      <c r="C750" s="6">
        <f t="shared" si="597"/>
        <v>12.450000000000001</v>
      </c>
      <c r="D750" s="7">
        <f t="shared" si="644"/>
        <v>16</v>
      </c>
      <c r="E750" s="7">
        <f t="shared" si="645"/>
        <v>9</v>
      </c>
      <c r="F750" s="7">
        <f t="shared" si="646"/>
        <v>2022</v>
      </c>
      <c r="G750" s="12"/>
      <c r="H750" s="101">
        <f t="shared" si="598"/>
        <v>-1.3989446458271257</v>
      </c>
      <c r="I750" s="102">
        <f t="shared" si="599"/>
        <v>-0.69149227814687819</v>
      </c>
      <c r="J750" s="101">
        <f t="shared" si="600"/>
        <v>63.415091590894079</v>
      </c>
      <c r="K750" s="101">
        <f t="shared" si="601"/>
        <v>312.05853832334606</v>
      </c>
      <c r="L750" s="11">
        <f t="shared" si="602"/>
        <v>2459839.0187499998</v>
      </c>
      <c r="M750" s="108">
        <f t="shared" si="603"/>
        <v>0.22707785763175398</v>
      </c>
      <c r="N750" s="11">
        <f t="shared" si="604"/>
        <v>191.92170853633434</v>
      </c>
      <c r="O750" s="5">
        <f t="shared" si="605"/>
        <v>0.17665345681643885</v>
      </c>
      <c r="P750" s="11">
        <f t="shared" si="606"/>
        <v>16615.718279460529</v>
      </c>
      <c r="Q750" s="6">
        <f t="shared" si="607"/>
        <v>2.3781758458472533</v>
      </c>
      <c r="R750" s="13">
        <f t="shared" si="608"/>
        <v>4.4002372223195456</v>
      </c>
      <c r="S750" s="13">
        <f t="shared" si="609"/>
        <v>4.3310623013800429</v>
      </c>
      <c r="T750" s="13">
        <f t="shared" si="610"/>
        <v>0.30979216712330865</v>
      </c>
      <c r="U750" s="13">
        <f t="shared" si="611"/>
        <v>0.38901125212394039</v>
      </c>
      <c r="V750" s="13">
        <f t="shared" si="612"/>
        <v>-8.352332435636777</v>
      </c>
      <c r="W750" s="8">
        <f t="shared" si="613"/>
        <v>384.20994241047276</v>
      </c>
      <c r="X750" s="13">
        <f t="shared" si="614"/>
        <v>1.1905016797649748</v>
      </c>
      <c r="Y750" s="11">
        <f t="shared" si="615"/>
        <v>68.210721753768127</v>
      </c>
      <c r="Z750" s="13">
        <f t="shared" si="616"/>
        <v>3.5916739813094484E-2</v>
      </c>
      <c r="AA750" s="13">
        <f t="shared" si="617"/>
        <v>0.37095468487497824</v>
      </c>
      <c r="AB750" s="13">
        <f t="shared" si="618"/>
        <v>0.92795644519858411</v>
      </c>
      <c r="AC750" s="13">
        <f t="shared" si="619"/>
        <v>3.5909018139080651E-2</v>
      </c>
      <c r="AD750" s="13">
        <f t="shared" si="620"/>
        <v>0.83712026426649111</v>
      </c>
      <c r="AE750" s="13">
        <f t="shared" si="621"/>
        <v>0.40202274179914976</v>
      </c>
      <c r="AF750" s="13">
        <f t="shared" si="622"/>
        <v>0.91562968228225006</v>
      </c>
      <c r="AG750" s="11">
        <f t="shared" si="623"/>
        <v>23.704690880172585</v>
      </c>
      <c r="AH750" s="13">
        <f t="shared" si="624"/>
        <v>4.4066893787002517</v>
      </c>
      <c r="AI750" s="11">
        <f t="shared" si="625"/>
        <v>125.82136785583056</v>
      </c>
      <c r="AJ750" s="6">
        <f t="shared" si="626"/>
        <v>0.91691683186448814</v>
      </c>
      <c r="AK750" s="13">
        <f t="shared" si="627"/>
        <v>-0.48398718571380106</v>
      </c>
      <c r="AL750" s="6">
        <f t="shared" si="628"/>
        <v>0.91495746011332479</v>
      </c>
      <c r="AM750" s="6">
        <f t="shared" si="629"/>
        <v>-1.3989446458271257</v>
      </c>
      <c r="AN750" s="11">
        <f t="shared" si="630"/>
        <v>175.44415792313157</v>
      </c>
      <c r="AO750" s="6">
        <f t="shared" si="631"/>
        <v>173.63496773482953</v>
      </c>
      <c r="AP750" s="6">
        <f t="shared" si="632"/>
        <v>105.4140510866267</v>
      </c>
      <c r="AQ750" s="8">
        <f t="shared" si="633"/>
        <v>74.436759091871323</v>
      </c>
      <c r="AR750" s="109">
        <f t="shared" si="634"/>
        <v>0.81084560880469592</v>
      </c>
      <c r="AS750" s="109">
        <f t="shared" si="635"/>
        <v>-0.73159010814402248</v>
      </c>
      <c r="AT750" s="109">
        <f t="shared" si="636"/>
        <v>132.05853832334603</v>
      </c>
      <c r="AU750" s="10">
        <f t="shared" si="637"/>
        <v>398542.47924454405</v>
      </c>
      <c r="AV750" s="8">
        <f t="shared" si="638"/>
        <v>29.982512307548976</v>
      </c>
      <c r="AW750" s="12"/>
      <c r="AX750" s="110">
        <f t="shared" si="639"/>
        <v>312.10000000000002</v>
      </c>
      <c r="AY750" s="111">
        <f t="shared" si="640"/>
        <v>0</v>
      </c>
      <c r="AZ750" s="12"/>
      <c r="BA750" s="14">
        <f t="shared" si="647"/>
        <v>-0.7</v>
      </c>
      <c r="BB750" s="112">
        <f t="shared" si="641"/>
        <v>0</v>
      </c>
      <c r="BC750" s="112">
        <f t="shared" si="642"/>
        <v>0</v>
      </c>
      <c r="BD750" s="12"/>
      <c r="BE750" s="111">
        <f t="shared" si="643"/>
        <v>0</v>
      </c>
      <c r="BF750" s="12"/>
    </row>
    <row r="751" spans="1:58">
      <c r="A751">
        <f t="shared" si="596"/>
        <v>12</v>
      </c>
      <c r="B751" s="106">
        <v>0.51944444444444404</v>
      </c>
      <c r="C751" s="6">
        <f t="shared" si="597"/>
        <v>12.466666666666658</v>
      </c>
      <c r="D751" s="7">
        <f t="shared" si="644"/>
        <v>16</v>
      </c>
      <c r="E751" s="7">
        <f t="shared" si="645"/>
        <v>9</v>
      </c>
      <c r="F751" s="7">
        <f t="shared" si="646"/>
        <v>2022</v>
      </c>
      <c r="G751" s="12"/>
      <c r="H751" s="101">
        <f t="shared" si="598"/>
        <v>-1.5064845515502583</v>
      </c>
      <c r="I751" s="102">
        <f t="shared" si="599"/>
        <v>-0.78609542274842747</v>
      </c>
      <c r="J751" s="101">
        <f t="shared" si="600"/>
        <v>63.408579371342647</v>
      </c>
      <c r="K751" s="101">
        <f t="shared" si="601"/>
        <v>312.25199618744648</v>
      </c>
      <c r="L751" s="11">
        <f t="shared" si="602"/>
        <v>2459839.0194444442</v>
      </c>
      <c r="M751" s="108">
        <f t="shared" si="603"/>
        <v>0.22707787664460552</v>
      </c>
      <c r="N751" s="11">
        <f t="shared" si="604"/>
        <v>192.17239299882203</v>
      </c>
      <c r="O751" s="5">
        <f t="shared" si="605"/>
        <v>0.17667887424636319</v>
      </c>
      <c r="P751" s="11">
        <f t="shared" si="606"/>
        <v>16613.116203327321</v>
      </c>
      <c r="Q751" s="6">
        <f t="shared" si="607"/>
        <v>2.3783341980211139</v>
      </c>
      <c r="R751" s="13">
        <f t="shared" si="608"/>
        <v>4.4002491681312437</v>
      </c>
      <c r="S751" s="13">
        <f t="shared" si="609"/>
        <v>4.3312100574196748</v>
      </c>
      <c r="T751" s="13">
        <f t="shared" si="610"/>
        <v>0.30995251136300417</v>
      </c>
      <c r="U751" s="13">
        <f t="shared" si="611"/>
        <v>0.38915949294819197</v>
      </c>
      <c r="V751" s="13">
        <f t="shared" si="612"/>
        <v>-8.3524676034763452</v>
      </c>
      <c r="W751" s="8">
        <f t="shared" si="613"/>
        <v>384.16995433782427</v>
      </c>
      <c r="X751" s="13">
        <f t="shared" si="614"/>
        <v>1.190648766966135</v>
      </c>
      <c r="Y751" s="11">
        <f t="shared" si="615"/>
        <v>68.219149229614999</v>
      </c>
      <c r="Z751" s="13">
        <f t="shared" si="616"/>
        <v>3.5928861267390227E-2</v>
      </c>
      <c r="AA751" s="13">
        <f t="shared" si="617"/>
        <v>0.37081802880914883</v>
      </c>
      <c r="AB751" s="13">
        <f t="shared" si="618"/>
        <v>0.92801059358297855</v>
      </c>
      <c r="AC751" s="13">
        <f t="shared" si="619"/>
        <v>3.5921131773166547E-2</v>
      </c>
      <c r="AD751" s="13">
        <f t="shared" si="620"/>
        <v>0.8371651275904578</v>
      </c>
      <c r="AE751" s="13">
        <f t="shared" si="621"/>
        <v>0.40205539252265954</v>
      </c>
      <c r="AF751" s="13">
        <f t="shared" si="622"/>
        <v>0.91561534573392234</v>
      </c>
      <c r="AG751" s="11">
        <f t="shared" si="623"/>
        <v>23.70673402418263</v>
      </c>
      <c r="AH751" s="13">
        <f t="shared" si="624"/>
        <v>4.4072864163848227</v>
      </c>
      <c r="AI751" s="11">
        <f t="shared" si="625"/>
        <v>126.06309675304969</v>
      </c>
      <c r="AJ751" s="6">
        <f t="shared" si="626"/>
        <v>0.9169109320647274</v>
      </c>
      <c r="AK751" s="13">
        <f t="shared" si="627"/>
        <v>-0.59154910187084675</v>
      </c>
      <c r="AL751" s="6">
        <f t="shared" si="628"/>
        <v>0.91493544967941165</v>
      </c>
      <c r="AM751" s="6">
        <f t="shared" si="629"/>
        <v>-1.5064845515502583</v>
      </c>
      <c r="AN751" s="11">
        <f t="shared" si="630"/>
        <v>175.44484240042766</v>
      </c>
      <c r="AO751" s="6">
        <f t="shared" si="631"/>
        <v>173.63564481362053</v>
      </c>
      <c r="AP751" s="6">
        <f t="shared" si="632"/>
        <v>105.40629919006231</v>
      </c>
      <c r="AQ751" s="8">
        <f t="shared" si="633"/>
        <v>74.444505425413496</v>
      </c>
      <c r="AR751" s="109">
        <f t="shared" si="634"/>
        <v>0.80836920773131249</v>
      </c>
      <c r="AS751" s="109">
        <f t="shared" si="635"/>
        <v>-0.73432229255022841</v>
      </c>
      <c r="AT751" s="109">
        <f t="shared" si="636"/>
        <v>132.25199618744648</v>
      </c>
      <c r="AU751" s="10">
        <f t="shared" si="637"/>
        <v>398545.10020464857</v>
      </c>
      <c r="AV751" s="8">
        <f t="shared" si="638"/>
        <v>29.982315142952853</v>
      </c>
      <c r="AW751" s="12"/>
      <c r="AX751" s="110">
        <f t="shared" si="639"/>
        <v>312.3</v>
      </c>
      <c r="AY751" s="111">
        <f t="shared" si="640"/>
        <v>0</v>
      </c>
      <c r="AZ751" s="12"/>
      <c r="BA751" s="14">
        <f t="shared" si="647"/>
        <v>-0.8</v>
      </c>
      <c r="BB751" s="112">
        <f t="shared" si="641"/>
        <v>0</v>
      </c>
      <c r="BC751" s="112">
        <f t="shared" si="642"/>
        <v>0</v>
      </c>
      <c r="BD751" s="12"/>
      <c r="BE751" s="111">
        <f t="shared" si="643"/>
        <v>0</v>
      </c>
      <c r="BF751" s="12"/>
    </row>
    <row r="752" spans="1:58">
      <c r="A752">
        <f t="shared" si="596"/>
        <v>12</v>
      </c>
      <c r="B752" s="106">
        <v>0.52013888888888904</v>
      </c>
      <c r="C752" s="6">
        <f t="shared" si="597"/>
        <v>12.483333333333338</v>
      </c>
      <c r="D752" s="7">
        <f t="shared" si="644"/>
        <v>16</v>
      </c>
      <c r="E752" s="7">
        <f t="shared" si="645"/>
        <v>9</v>
      </c>
      <c r="F752" s="7">
        <f t="shared" si="646"/>
        <v>2022</v>
      </c>
      <c r="G752" s="12"/>
      <c r="H752" s="101">
        <f t="shared" si="598"/>
        <v>-1.6136850175721151</v>
      </c>
      <c r="I752" s="102">
        <f t="shared" si="599"/>
        <v>-0.88271463534541161</v>
      </c>
      <c r="J752" s="101">
        <f t="shared" si="600"/>
        <v>63.402066993967132</v>
      </c>
      <c r="K752" s="101">
        <f t="shared" si="601"/>
        <v>312.44564044025839</v>
      </c>
      <c r="L752" s="11">
        <f t="shared" si="602"/>
        <v>2459839.0201388891</v>
      </c>
      <c r="M752" s="108">
        <f t="shared" si="603"/>
        <v>0.22707789565746983</v>
      </c>
      <c r="N752" s="11">
        <f t="shared" si="604"/>
        <v>192.42307762941346</v>
      </c>
      <c r="O752" s="5">
        <f t="shared" si="605"/>
        <v>0.17670429169334056</v>
      </c>
      <c r="P752" s="11">
        <f t="shared" si="606"/>
        <v>16610.513741827377</v>
      </c>
      <c r="Q752" s="6">
        <f t="shared" si="607"/>
        <v>2.3784925503010506</v>
      </c>
      <c r="R752" s="13">
        <f t="shared" si="608"/>
        <v>4.4002611139509558</v>
      </c>
      <c r="S752" s="13">
        <f t="shared" si="609"/>
        <v>4.3313578135585971</v>
      </c>
      <c r="T752" s="13">
        <f t="shared" si="610"/>
        <v>0.31011285571056124</v>
      </c>
      <c r="U752" s="13">
        <f t="shared" si="611"/>
        <v>0.3893077318933556</v>
      </c>
      <c r="V752" s="13">
        <f t="shared" si="612"/>
        <v>-8.3526027714066338</v>
      </c>
      <c r="W752" s="8">
        <f t="shared" si="613"/>
        <v>384.12996125516065</v>
      </c>
      <c r="X752" s="13">
        <f t="shared" si="614"/>
        <v>1.1907958524061317</v>
      </c>
      <c r="Y752" s="11">
        <f t="shared" si="615"/>
        <v>68.227576604554642</v>
      </c>
      <c r="Z752" s="13">
        <f t="shared" si="616"/>
        <v>3.5940981792683256E-2</v>
      </c>
      <c r="AA752" s="13">
        <f t="shared" si="617"/>
        <v>0.37068136643211874</v>
      </c>
      <c r="AB752" s="13">
        <f t="shared" si="618"/>
        <v>0.92806472108448335</v>
      </c>
      <c r="AC752" s="13">
        <f t="shared" si="619"/>
        <v>3.5933244473571803E-2</v>
      </c>
      <c r="AD752" s="13">
        <f t="shared" si="620"/>
        <v>0.83720997212567416</v>
      </c>
      <c r="AE752" s="13">
        <f t="shared" si="621"/>
        <v>0.40208803408376276</v>
      </c>
      <c r="AF752" s="13">
        <f t="shared" si="622"/>
        <v>0.91560101182046261</v>
      </c>
      <c r="AG752" s="11">
        <f t="shared" si="623"/>
        <v>23.708776626827607</v>
      </c>
      <c r="AH752" s="13">
        <f t="shared" si="624"/>
        <v>4.4078834650932013</v>
      </c>
      <c r="AI752" s="11">
        <f t="shared" si="625"/>
        <v>126.30482565301544</v>
      </c>
      <c r="AJ752" s="6">
        <f t="shared" si="626"/>
        <v>0.91690503351673203</v>
      </c>
      <c r="AK752" s="13">
        <f t="shared" si="627"/>
        <v>-0.69877473610698337</v>
      </c>
      <c r="AL752" s="6">
        <f t="shared" si="628"/>
        <v>0.91491028146513176</v>
      </c>
      <c r="AM752" s="6">
        <f t="shared" si="629"/>
        <v>-1.6136850175721151</v>
      </c>
      <c r="AN752" s="11">
        <f t="shared" si="630"/>
        <v>175.44552687818032</v>
      </c>
      <c r="AO752" s="6">
        <f t="shared" si="631"/>
        <v>173.63632189311613</v>
      </c>
      <c r="AP752" s="6">
        <f t="shared" si="632"/>
        <v>105.39854740010706</v>
      </c>
      <c r="AQ752" s="8">
        <f t="shared" si="633"/>
        <v>74.452251655155194</v>
      </c>
      <c r="AR752" s="109">
        <f t="shared" si="634"/>
        <v>0.80587841794820447</v>
      </c>
      <c r="AS752" s="109">
        <f t="shared" si="635"/>
        <v>-0.73704616913933108</v>
      </c>
      <c r="AT752" s="109">
        <f t="shared" si="636"/>
        <v>132.44564044025839</v>
      </c>
      <c r="AU752" s="10">
        <f t="shared" si="637"/>
        <v>398547.72066945286</v>
      </c>
      <c r="AV752" s="8">
        <f t="shared" si="638"/>
        <v>29.982118018208524</v>
      </c>
      <c r="AW752" s="12"/>
      <c r="AX752" s="110">
        <f t="shared" si="639"/>
        <v>312.39999999999998</v>
      </c>
      <c r="AY752" s="111">
        <f t="shared" si="640"/>
        <v>0</v>
      </c>
      <c r="AZ752" s="12"/>
      <c r="BA752" s="14">
        <f t="shared" si="647"/>
        <v>-0.9</v>
      </c>
      <c r="BB752" s="112">
        <f t="shared" si="641"/>
        <v>0</v>
      </c>
      <c r="BC752" s="112">
        <f t="shared" si="642"/>
        <v>0</v>
      </c>
      <c r="BD752" s="12"/>
      <c r="BE752" s="111">
        <f t="shared" si="643"/>
        <v>0</v>
      </c>
      <c r="BF752" s="12"/>
    </row>
    <row r="753" spans="1:58">
      <c r="A753">
        <f t="shared" si="596"/>
        <v>12</v>
      </c>
      <c r="B753" s="106">
        <v>0.52083333333333304</v>
      </c>
      <c r="C753" s="6">
        <f t="shared" si="597"/>
        <v>12.499999999999993</v>
      </c>
      <c r="D753" s="7">
        <f t="shared" si="644"/>
        <v>16</v>
      </c>
      <c r="E753" s="7">
        <f t="shared" si="645"/>
        <v>9</v>
      </c>
      <c r="F753" s="7">
        <f t="shared" si="646"/>
        <v>2022</v>
      </c>
      <c r="G753" s="12"/>
      <c r="H753" s="101">
        <f t="shared" si="598"/>
        <v>-1.7205443622201004</v>
      </c>
      <c r="I753" s="102">
        <f t="shared" si="599"/>
        <v>-0.98181835061344946</v>
      </c>
      <c r="J753" s="101">
        <f t="shared" si="600"/>
        <v>63.395554467618176</v>
      </c>
      <c r="K753" s="101">
        <f t="shared" si="601"/>
        <v>312.63947160560735</v>
      </c>
      <c r="L753" s="11">
        <f t="shared" si="602"/>
        <v>2459839.0208333335</v>
      </c>
      <c r="M753" s="108">
        <f t="shared" si="603"/>
        <v>0.22707791467032137</v>
      </c>
      <c r="N753" s="11">
        <f t="shared" si="604"/>
        <v>192.67376209190115</v>
      </c>
      <c r="O753" s="5">
        <f t="shared" si="605"/>
        <v>0.17672970912326491</v>
      </c>
      <c r="P753" s="11">
        <f t="shared" si="606"/>
        <v>16607.910898562492</v>
      </c>
      <c r="Q753" s="6">
        <f t="shared" si="607"/>
        <v>2.3786509024745541</v>
      </c>
      <c r="R753" s="13">
        <f t="shared" si="608"/>
        <v>4.4002730597626307</v>
      </c>
      <c r="S753" s="13">
        <f t="shared" si="609"/>
        <v>4.331505569598586</v>
      </c>
      <c r="T753" s="13">
        <f t="shared" si="610"/>
        <v>0.31027319995061392</v>
      </c>
      <c r="U753" s="13">
        <f t="shared" si="611"/>
        <v>0.38945596876078636</v>
      </c>
      <c r="V753" s="13">
        <f t="shared" si="612"/>
        <v>-8.3527379392465573</v>
      </c>
      <c r="W753" s="8">
        <f t="shared" si="613"/>
        <v>384.08996321696605</v>
      </c>
      <c r="X753" s="13">
        <f t="shared" si="614"/>
        <v>1.1909429358881329</v>
      </c>
      <c r="Y753" s="11">
        <f t="shared" si="615"/>
        <v>68.236003867309407</v>
      </c>
      <c r="Z753" s="13">
        <f t="shared" si="616"/>
        <v>3.5953101372495369E-2</v>
      </c>
      <c r="AA753" s="13">
        <f t="shared" si="617"/>
        <v>0.37054469793009992</v>
      </c>
      <c r="AB753" s="13">
        <f t="shared" si="618"/>
        <v>0.92811882763029496</v>
      </c>
      <c r="AC753" s="13">
        <f t="shared" si="619"/>
        <v>3.5945356223828301E-2</v>
      </c>
      <c r="AD753" s="13">
        <f t="shared" si="620"/>
        <v>0.83725479781189271</v>
      </c>
      <c r="AE753" s="13">
        <f t="shared" si="621"/>
        <v>0.40212066643839356</v>
      </c>
      <c r="AF753" s="13">
        <f t="shared" si="622"/>
        <v>0.91558668056232784</v>
      </c>
      <c r="AG753" s="11">
        <f t="shared" si="623"/>
        <v>23.71081868532713</v>
      </c>
      <c r="AH753" s="13">
        <f t="shared" si="624"/>
        <v>4.4084805240232283</v>
      </c>
      <c r="AI753" s="11">
        <f t="shared" si="625"/>
        <v>126.54655423155273</v>
      </c>
      <c r="AJ753" s="6">
        <f t="shared" si="626"/>
        <v>0.91689913622851971</v>
      </c>
      <c r="AK753" s="13">
        <f t="shared" si="627"/>
        <v>-0.80566237607806979</v>
      </c>
      <c r="AL753" s="6">
        <f t="shared" si="628"/>
        <v>0.91488198614203076</v>
      </c>
      <c r="AM753" s="6">
        <f t="shared" si="629"/>
        <v>-1.7205443622201004</v>
      </c>
      <c r="AN753" s="11">
        <f t="shared" si="630"/>
        <v>175.44621135547823</v>
      </c>
      <c r="AO753" s="6">
        <f t="shared" si="631"/>
        <v>173.63699897241491</v>
      </c>
      <c r="AP753" s="6">
        <f t="shared" si="632"/>
        <v>105.39079572714199</v>
      </c>
      <c r="AQ753" s="8">
        <f t="shared" si="633"/>
        <v>74.459997770722794</v>
      </c>
      <c r="AR753" s="109">
        <f t="shared" si="634"/>
        <v>0.80337328715920098</v>
      </c>
      <c r="AS753" s="109">
        <f t="shared" si="635"/>
        <v>-0.73976168625170236</v>
      </c>
      <c r="AT753" s="109">
        <f t="shared" si="636"/>
        <v>132.63947160560738</v>
      </c>
      <c r="AU753" s="10">
        <f t="shared" si="637"/>
        <v>398550.34063536476</v>
      </c>
      <c r="AV753" s="8">
        <f t="shared" si="638"/>
        <v>29.981920933584668</v>
      </c>
      <c r="AW753" s="12"/>
      <c r="AX753" s="110">
        <f t="shared" si="639"/>
        <v>312.60000000000002</v>
      </c>
      <c r="AY753" s="111">
        <f t="shared" si="640"/>
        <v>0</v>
      </c>
      <c r="AZ753" s="12"/>
      <c r="BA753" s="14">
        <f t="shared" si="647"/>
        <v>-1</v>
      </c>
      <c r="BB753" s="112">
        <f t="shared" si="641"/>
        <v>0</v>
      </c>
      <c r="BC753" s="112">
        <f t="shared" si="642"/>
        <v>0</v>
      </c>
      <c r="BD753" s="12"/>
      <c r="BE753" s="111">
        <f t="shared" si="643"/>
        <v>0</v>
      </c>
      <c r="BF753" s="12"/>
    </row>
    <row r="754" spans="1:58">
      <c r="A754">
        <f t="shared" si="596"/>
        <v>12</v>
      </c>
      <c r="B754" s="106">
        <v>0.52152777777777803</v>
      </c>
      <c r="C754" s="6">
        <f t="shared" si="597"/>
        <v>12.516666666666673</v>
      </c>
      <c r="D754" s="7">
        <f t="shared" si="644"/>
        <v>16</v>
      </c>
      <c r="E754" s="7">
        <f t="shared" si="645"/>
        <v>9</v>
      </c>
      <c r="F754" s="7">
        <f t="shared" si="646"/>
        <v>2022</v>
      </c>
      <c r="G754" s="12"/>
      <c r="H754" s="101">
        <f t="shared" si="598"/>
        <v>-1.8270611186509633</v>
      </c>
      <c r="I754" s="102">
        <f t="shared" si="599"/>
        <v>-1.0838685830280888</v>
      </c>
      <c r="J754" s="101">
        <f t="shared" si="600"/>
        <v>63.389041788011838</v>
      </c>
      <c r="K754" s="101">
        <f t="shared" si="601"/>
        <v>312.83349058434158</v>
      </c>
      <c r="L754" s="11">
        <f t="shared" si="602"/>
        <v>2459839.0215277779</v>
      </c>
      <c r="M754" s="108">
        <f t="shared" si="603"/>
        <v>0.22707793368317294</v>
      </c>
      <c r="N754" s="11">
        <f t="shared" si="604"/>
        <v>192.92444655438885</v>
      </c>
      <c r="O754" s="5">
        <f t="shared" si="605"/>
        <v>0.1767551265532461</v>
      </c>
      <c r="P754" s="11">
        <f t="shared" si="606"/>
        <v>16605.307671883245</v>
      </c>
      <c r="Q754" s="6">
        <f t="shared" si="607"/>
        <v>2.3788092546484152</v>
      </c>
      <c r="R754" s="13">
        <f t="shared" si="608"/>
        <v>4.4002850055743297</v>
      </c>
      <c r="S754" s="13">
        <f t="shared" si="609"/>
        <v>4.331653325638575</v>
      </c>
      <c r="T754" s="13">
        <f t="shared" si="610"/>
        <v>0.31043354419066654</v>
      </c>
      <c r="U754" s="13">
        <f t="shared" si="611"/>
        <v>0.38960420365028148</v>
      </c>
      <c r="V754" s="13">
        <f t="shared" si="612"/>
        <v>-8.3528731070864826</v>
      </c>
      <c r="W754" s="8">
        <f t="shared" si="613"/>
        <v>384.04996019744721</v>
      </c>
      <c r="X754" s="13">
        <f t="shared" si="614"/>
        <v>1.1910900175116454</v>
      </c>
      <c r="Y754" s="11">
        <f t="shared" si="615"/>
        <v>68.244431023580603</v>
      </c>
      <c r="Z754" s="13">
        <f t="shared" si="616"/>
        <v>3.5965220014751477E-2</v>
      </c>
      <c r="AA754" s="13">
        <f t="shared" si="617"/>
        <v>0.37040802321396754</v>
      </c>
      <c r="AB754" s="13">
        <f t="shared" si="618"/>
        <v>0.92817291325667006</v>
      </c>
      <c r="AC754" s="13">
        <f t="shared" si="619"/>
        <v>3.5957467031855289E-2</v>
      </c>
      <c r="AD754" s="13">
        <f t="shared" si="620"/>
        <v>0.83729960467922904</v>
      </c>
      <c r="AE754" s="13">
        <f t="shared" si="621"/>
        <v>0.40215328960823832</v>
      </c>
      <c r="AF754" s="13">
        <f t="shared" si="622"/>
        <v>0.91557235195110187</v>
      </c>
      <c r="AG754" s="11">
        <f t="shared" si="623"/>
        <v>23.712860201015342</v>
      </c>
      <c r="AH754" s="13">
        <f t="shared" si="624"/>
        <v>4.409077593575641</v>
      </c>
      <c r="AI754" s="11">
        <f t="shared" si="625"/>
        <v>126.78828265075424</v>
      </c>
      <c r="AJ754" s="6">
        <f t="shared" si="626"/>
        <v>0.91689324019622021</v>
      </c>
      <c r="AK754" s="13">
        <f t="shared" si="627"/>
        <v>-0.9122105242179579</v>
      </c>
      <c r="AL754" s="6">
        <f t="shared" si="628"/>
        <v>0.91485059443300543</v>
      </c>
      <c r="AM754" s="6">
        <f t="shared" si="629"/>
        <v>-1.8270611186509633</v>
      </c>
      <c r="AN754" s="11">
        <f t="shared" si="630"/>
        <v>175.4468958327725</v>
      </c>
      <c r="AO754" s="6">
        <f t="shared" si="631"/>
        <v>173.63767605196307</v>
      </c>
      <c r="AP754" s="6">
        <f t="shared" si="632"/>
        <v>105.38304416591374</v>
      </c>
      <c r="AQ754" s="8">
        <f t="shared" si="633"/>
        <v>74.467743777365854</v>
      </c>
      <c r="AR754" s="109">
        <f t="shared" si="634"/>
        <v>0.80085385831753952</v>
      </c>
      <c r="AS754" s="109">
        <f t="shared" si="635"/>
        <v>-0.74246879785882869</v>
      </c>
      <c r="AT754" s="109">
        <f t="shared" si="636"/>
        <v>132.83349058434155</v>
      </c>
      <c r="AU754" s="10">
        <f t="shared" si="637"/>
        <v>398552.9601040727</v>
      </c>
      <c r="AV754" s="8">
        <f t="shared" si="638"/>
        <v>29.981723888952775</v>
      </c>
      <c r="AW754" s="12"/>
      <c r="AX754" s="110">
        <f t="shared" si="639"/>
        <v>312.8</v>
      </c>
      <c r="AY754" s="111">
        <f t="shared" si="640"/>
        <v>0</v>
      </c>
      <c r="AZ754" s="12"/>
      <c r="BA754" s="14">
        <f t="shared" si="647"/>
        <v>-1.1000000000000001</v>
      </c>
      <c r="BB754" s="112">
        <f t="shared" si="641"/>
        <v>0</v>
      </c>
      <c r="BC754" s="112">
        <f t="shared" si="642"/>
        <v>0</v>
      </c>
      <c r="BD754" s="12"/>
      <c r="BE754" s="111">
        <f t="shared" si="643"/>
        <v>0</v>
      </c>
      <c r="BF754" s="12"/>
    </row>
    <row r="755" spans="1:58">
      <c r="A755">
        <f t="shared" si="596"/>
        <v>12</v>
      </c>
      <c r="B755" s="106">
        <v>0.52222222222222203</v>
      </c>
      <c r="C755" s="6">
        <f t="shared" si="597"/>
        <v>12.533333333333328</v>
      </c>
      <c r="D755" s="7">
        <f t="shared" si="644"/>
        <v>16</v>
      </c>
      <c r="E755" s="7">
        <f t="shared" si="645"/>
        <v>9</v>
      </c>
      <c r="F755" s="7">
        <f t="shared" si="646"/>
        <v>2022</v>
      </c>
      <c r="G755" s="12"/>
      <c r="H755" s="101">
        <f t="shared" si="598"/>
        <v>-1.9332337469569683</v>
      </c>
      <c r="I755" s="102">
        <f t="shared" si="599"/>
        <v>-1.1892946182794217</v>
      </c>
      <c r="J755" s="101">
        <f t="shared" si="600"/>
        <v>63.382528955290461</v>
      </c>
      <c r="K755" s="101">
        <f t="shared" si="601"/>
        <v>313.02769813466705</v>
      </c>
      <c r="L755" s="11">
        <f t="shared" si="602"/>
        <v>2459839.0222222223</v>
      </c>
      <c r="M755" s="108">
        <f t="shared" si="603"/>
        <v>0.22707795269602449</v>
      </c>
      <c r="N755" s="11">
        <f t="shared" si="604"/>
        <v>193.17513101641089</v>
      </c>
      <c r="O755" s="5">
        <f t="shared" si="605"/>
        <v>0.17678054398317045</v>
      </c>
      <c r="P755" s="11">
        <f t="shared" si="606"/>
        <v>16602.704061904231</v>
      </c>
      <c r="Q755" s="6">
        <f t="shared" si="607"/>
        <v>2.3789676068222758</v>
      </c>
      <c r="R755" s="13">
        <f t="shared" si="608"/>
        <v>4.4002969513860277</v>
      </c>
      <c r="S755" s="13">
        <f t="shared" si="609"/>
        <v>4.3318010816782078</v>
      </c>
      <c r="T755" s="13">
        <f t="shared" si="610"/>
        <v>0.31059388843036201</v>
      </c>
      <c r="U755" s="13">
        <f t="shared" si="611"/>
        <v>0.38975243656198466</v>
      </c>
      <c r="V755" s="13">
        <f t="shared" si="612"/>
        <v>-8.3530082749260544</v>
      </c>
      <c r="W755" s="8">
        <f t="shared" si="613"/>
        <v>384.00995219762541</v>
      </c>
      <c r="X755" s="13">
        <f t="shared" si="614"/>
        <v>1.1912370972765116</v>
      </c>
      <c r="Y755" s="11">
        <f t="shared" si="615"/>
        <v>68.252858073359207</v>
      </c>
      <c r="Z755" s="13">
        <f t="shared" si="616"/>
        <v>3.5977337719227898E-2</v>
      </c>
      <c r="AA755" s="13">
        <f t="shared" si="617"/>
        <v>0.37027134228719499</v>
      </c>
      <c r="AB755" s="13">
        <f t="shared" si="618"/>
        <v>0.92822697796318054</v>
      </c>
      <c r="AC755" s="13">
        <f t="shared" si="619"/>
        <v>3.5969576897428676E-2</v>
      </c>
      <c r="AD755" s="13">
        <f t="shared" si="620"/>
        <v>0.83734439272737982</v>
      </c>
      <c r="AE755" s="13">
        <f t="shared" si="621"/>
        <v>0.40218590359292117</v>
      </c>
      <c r="AF755" s="13">
        <f t="shared" si="622"/>
        <v>0.9155580259880558</v>
      </c>
      <c r="AG755" s="11">
        <f t="shared" si="623"/>
        <v>23.714901173845835</v>
      </c>
      <c r="AH755" s="13">
        <f t="shared" si="624"/>
        <v>4.4096746737465846</v>
      </c>
      <c r="AI755" s="11">
        <f t="shared" si="625"/>
        <v>127.03001091021211</v>
      </c>
      <c r="AJ755" s="6">
        <f t="shared" si="626"/>
        <v>0.91688734541994943</v>
      </c>
      <c r="AK755" s="13">
        <f t="shared" si="627"/>
        <v>-1.0184176097808471</v>
      </c>
      <c r="AL755" s="6">
        <f t="shared" si="628"/>
        <v>0.91481613717612131</v>
      </c>
      <c r="AM755" s="6">
        <f t="shared" si="629"/>
        <v>-1.9332337469569683</v>
      </c>
      <c r="AN755" s="11">
        <f t="shared" si="630"/>
        <v>175.44758031006677</v>
      </c>
      <c r="AO755" s="6">
        <f t="shared" si="631"/>
        <v>173.63835313176418</v>
      </c>
      <c r="AP755" s="6">
        <f t="shared" si="632"/>
        <v>105.37529271643777</v>
      </c>
      <c r="AQ755" s="8">
        <f t="shared" si="633"/>
        <v>74.475489675068943</v>
      </c>
      <c r="AR755" s="109">
        <f t="shared" si="634"/>
        <v>0.79832017630049035</v>
      </c>
      <c r="AS755" s="109">
        <f t="shared" si="635"/>
        <v>-0.74516745624792025</v>
      </c>
      <c r="AT755" s="109">
        <f t="shared" si="636"/>
        <v>133.02769813466705</v>
      </c>
      <c r="AU755" s="10">
        <f t="shared" si="637"/>
        <v>398555.5790754949</v>
      </c>
      <c r="AV755" s="8">
        <f t="shared" si="638"/>
        <v>29.981526884317432</v>
      </c>
      <c r="AW755" s="12"/>
      <c r="AX755" s="110">
        <f t="shared" si="639"/>
        <v>313</v>
      </c>
      <c r="AY755" s="111">
        <f t="shared" si="640"/>
        <v>0</v>
      </c>
      <c r="AZ755" s="12"/>
      <c r="BA755" s="14">
        <f t="shared" si="647"/>
        <v>-1.2</v>
      </c>
      <c r="BB755" s="112">
        <f t="shared" si="641"/>
        <v>0</v>
      </c>
      <c r="BC755" s="112">
        <f t="shared" si="642"/>
        <v>0</v>
      </c>
      <c r="BD755" s="12"/>
      <c r="BE755" s="111">
        <f t="shared" si="643"/>
        <v>0</v>
      </c>
      <c r="BF755" s="12"/>
    </row>
    <row r="756" spans="1:58">
      <c r="A756">
        <f t="shared" si="596"/>
        <v>12</v>
      </c>
      <c r="B756" s="106">
        <v>0.52291666666666703</v>
      </c>
      <c r="C756" s="6">
        <f t="shared" si="597"/>
        <v>12.550000000000008</v>
      </c>
      <c r="D756" s="7">
        <f t="shared" si="644"/>
        <v>16</v>
      </c>
      <c r="E756" s="7">
        <f t="shared" si="645"/>
        <v>9</v>
      </c>
      <c r="F756" s="7">
        <f t="shared" si="646"/>
        <v>2022</v>
      </c>
      <c r="G756" s="12"/>
      <c r="H756" s="101">
        <f t="shared" si="598"/>
        <v>-2.0390607069386268</v>
      </c>
      <c r="I756" s="102">
        <f t="shared" si="599"/>
        <v>-1.2984634418540533</v>
      </c>
      <c r="J756" s="101">
        <f t="shared" si="600"/>
        <v>63.376015969526833</v>
      </c>
      <c r="K756" s="101">
        <f t="shared" si="601"/>
        <v>313.2220950032571</v>
      </c>
      <c r="L756" s="11">
        <f t="shared" si="602"/>
        <v>2459839.0229166667</v>
      </c>
      <c r="M756" s="108">
        <f t="shared" si="603"/>
        <v>0.22707797170887606</v>
      </c>
      <c r="N756" s="11">
        <f t="shared" si="604"/>
        <v>193.42581547889858</v>
      </c>
      <c r="O756" s="5">
        <f t="shared" si="605"/>
        <v>0.17680596141315164</v>
      </c>
      <c r="P756" s="11">
        <f t="shared" si="606"/>
        <v>16600.100068737258</v>
      </c>
      <c r="Q756" s="6">
        <f t="shared" si="607"/>
        <v>2.3791259589961369</v>
      </c>
      <c r="R756" s="13">
        <f t="shared" si="608"/>
        <v>4.4003088971977258</v>
      </c>
      <c r="S756" s="13">
        <f t="shared" si="609"/>
        <v>4.3319488377181967</v>
      </c>
      <c r="T756" s="13">
        <f t="shared" si="610"/>
        <v>0.31075423267077179</v>
      </c>
      <c r="U756" s="13">
        <f t="shared" si="611"/>
        <v>0.38990066749745944</v>
      </c>
      <c r="V756" s="13">
        <f t="shared" si="612"/>
        <v>-8.3531434427656208</v>
      </c>
      <c r="W756" s="8">
        <f t="shared" si="613"/>
        <v>383.96993921829727</v>
      </c>
      <c r="X756" s="13">
        <f t="shared" si="614"/>
        <v>1.1913841751839869</v>
      </c>
      <c r="Y756" s="11">
        <f t="shared" si="615"/>
        <v>68.261285016717153</v>
      </c>
      <c r="Z756" s="13">
        <f t="shared" si="616"/>
        <v>3.5989454485817834E-2</v>
      </c>
      <c r="AA756" s="13">
        <f t="shared" si="617"/>
        <v>0.37013465515194266</v>
      </c>
      <c r="AB756" s="13">
        <f t="shared" si="618"/>
        <v>0.92828102174991789</v>
      </c>
      <c r="AC756" s="13">
        <f t="shared" si="619"/>
        <v>3.598168582044118E-2</v>
      </c>
      <c r="AD756" s="13">
        <f t="shared" si="620"/>
        <v>0.83738916195647128</v>
      </c>
      <c r="AE756" s="13">
        <f t="shared" si="621"/>
        <v>0.40221850839238005</v>
      </c>
      <c r="AF756" s="13">
        <f t="shared" si="622"/>
        <v>0.91554370267432283</v>
      </c>
      <c r="AG756" s="11">
        <f t="shared" si="623"/>
        <v>23.716941603791835</v>
      </c>
      <c r="AH756" s="13">
        <f t="shared" si="624"/>
        <v>4.410271764537935</v>
      </c>
      <c r="AI756" s="11">
        <f t="shared" si="625"/>
        <v>127.27173901082956</v>
      </c>
      <c r="AJ756" s="6">
        <f t="shared" si="626"/>
        <v>0.91688145189980264</v>
      </c>
      <c r="AK756" s="13">
        <f t="shared" si="627"/>
        <v>-1.1242820616317972</v>
      </c>
      <c r="AL756" s="6">
        <f t="shared" si="628"/>
        <v>0.91477864530682973</v>
      </c>
      <c r="AM756" s="6">
        <f t="shared" si="629"/>
        <v>-2.0390607069386268</v>
      </c>
      <c r="AN756" s="11">
        <f t="shared" si="630"/>
        <v>175.44826478736286</v>
      </c>
      <c r="AO756" s="6">
        <f t="shared" si="631"/>
        <v>173.63903021182011</v>
      </c>
      <c r="AP756" s="6">
        <f t="shared" si="632"/>
        <v>105.36754137864675</v>
      </c>
      <c r="AQ756" s="8">
        <f t="shared" si="633"/>
        <v>74.483235463899305</v>
      </c>
      <c r="AR756" s="109">
        <f t="shared" si="634"/>
        <v>0.79577228622511331</v>
      </c>
      <c r="AS756" s="109">
        <f t="shared" si="635"/>
        <v>-0.7478576138714339</v>
      </c>
      <c r="AT756" s="109">
        <f t="shared" si="636"/>
        <v>133.22209500325712</v>
      </c>
      <c r="AU756" s="10">
        <f t="shared" si="637"/>
        <v>398558.19754955894</v>
      </c>
      <c r="AV756" s="8">
        <f t="shared" si="638"/>
        <v>29.981329919682583</v>
      </c>
      <c r="AW756" s="12"/>
      <c r="AX756" s="110">
        <f t="shared" si="639"/>
        <v>313.2</v>
      </c>
      <c r="AY756" s="111">
        <f t="shared" si="640"/>
        <v>0</v>
      </c>
      <c r="AZ756" s="12"/>
      <c r="BA756" s="14">
        <f t="shared" si="647"/>
        <v>-1.3</v>
      </c>
      <c r="BB756" s="112">
        <f t="shared" si="641"/>
        <v>0</v>
      </c>
      <c r="BC756" s="112">
        <f t="shared" si="642"/>
        <v>0</v>
      </c>
      <c r="BD756" s="12"/>
      <c r="BE756" s="111">
        <f t="shared" si="643"/>
        <v>0</v>
      </c>
      <c r="BF756" s="12"/>
    </row>
    <row r="757" spans="1:58">
      <c r="A757">
        <f t="shared" si="596"/>
        <v>12</v>
      </c>
      <c r="B757" s="106">
        <v>0.52361111111111103</v>
      </c>
      <c r="C757" s="6">
        <f t="shared" si="597"/>
        <v>12.566666666666665</v>
      </c>
      <c r="D757" s="7">
        <f t="shared" si="644"/>
        <v>16</v>
      </c>
      <c r="E757" s="7">
        <f t="shared" si="645"/>
        <v>9</v>
      </c>
      <c r="F757" s="7">
        <f t="shared" si="646"/>
        <v>2022</v>
      </c>
      <c r="G757" s="12"/>
      <c r="H757" s="101">
        <f t="shared" si="598"/>
        <v>-2.1445404570070146</v>
      </c>
      <c r="I757" s="102">
        <f t="shared" si="599"/>
        <v>-1.4116490329819746</v>
      </c>
      <c r="J757" s="101">
        <f t="shared" si="600"/>
        <v>63.369502830857073</v>
      </c>
      <c r="K757" s="101">
        <f t="shared" si="601"/>
        <v>313.41668192306565</v>
      </c>
      <c r="L757" s="11">
        <f t="shared" si="602"/>
        <v>2459839.0236111111</v>
      </c>
      <c r="M757" s="108">
        <f t="shared" si="603"/>
        <v>0.2270779907217276</v>
      </c>
      <c r="N757" s="11">
        <f t="shared" si="604"/>
        <v>193.67649994138628</v>
      </c>
      <c r="O757" s="5">
        <f t="shared" si="605"/>
        <v>0.17683137884307598</v>
      </c>
      <c r="P757" s="11">
        <f t="shared" si="606"/>
        <v>16597.495692497647</v>
      </c>
      <c r="Q757" s="6">
        <f t="shared" si="607"/>
        <v>2.3792843111696405</v>
      </c>
      <c r="R757" s="13">
        <f t="shared" si="608"/>
        <v>4.4003208430094238</v>
      </c>
      <c r="S757" s="13">
        <f t="shared" si="609"/>
        <v>4.3320965937581857</v>
      </c>
      <c r="T757" s="13">
        <f t="shared" si="610"/>
        <v>0.31091457691046726</v>
      </c>
      <c r="U757" s="13">
        <f t="shared" si="611"/>
        <v>0.39004889645577795</v>
      </c>
      <c r="V757" s="13">
        <f t="shared" si="612"/>
        <v>-8.3532786106059049</v>
      </c>
      <c r="W757" s="8">
        <f t="shared" si="613"/>
        <v>383.92992126013365</v>
      </c>
      <c r="X757" s="13">
        <f t="shared" si="614"/>
        <v>1.1915312512339167</v>
      </c>
      <c r="Y757" s="11">
        <f t="shared" si="615"/>
        <v>68.269711853645589</v>
      </c>
      <c r="Z757" s="13">
        <f t="shared" si="616"/>
        <v>3.6001570314206949E-2</v>
      </c>
      <c r="AA757" s="13">
        <f t="shared" si="617"/>
        <v>0.3699979618116821</v>
      </c>
      <c r="AB757" s="13">
        <f t="shared" si="618"/>
        <v>0.92833504461645877</v>
      </c>
      <c r="AC757" s="13">
        <f t="shared" si="619"/>
        <v>3.5993793800578107E-2</v>
      </c>
      <c r="AD757" s="13">
        <f t="shared" si="620"/>
        <v>0.83743391236624054</v>
      </c>
      <c r="AE757" s="13">
        <f t="shared" si="621"/>
        <v>0.40225110400615788</v>
      </c>
      <c r="AF757" s="13">
        <f t="shared" si="622"/>
        <v>0.91552938201120948</v>
      </c>
      <c r="AG757" s="11">
        <f t="shared" si="623"/>
        <v>23.718981490801841</v>
      </c>
      <c r="AH757" s="13">
        <f t="shared" si="624"/>
        <v>4.4108688659459059</v>
      </c>
      <c r="AI757" s="11">
        <f t="shared" si="625"/>
        <v>127.51346695219769</v>
      </c>
      <c r="AJ757" s="6">
        <f t="shared" si="626"/>
        <v>0.91687555963589529</v>
      </c>
      <c r="AK757" s="13">
        <f t="shared" si="627"/>
        <v>-1.2298023071504216</v>
      </c>
      <c r="AL757" s="6">
        <f t="shared" si="628"/>
        <v>0.91473814985659319</v>
      </c>
      <c r="AM757" s="6">
        <f t="shared" si="629"/>
        <v>-2.1445404570070146</v>
      </c>
      <c r="AN757" s="11">
        <f t="shared" si="630"/>
        <v>175.44894926465713</v>
      </c>
      <c r="AO757" s="6">
        <f t="shared" si="631"/>
        <v>173.63970729212721</v>
      </c>
      <c r="AP757" s="6">
        <f t="shared" si="632"/>
        <v>105.35979015254868</v>
      </c>
      <c r="AQ757" s="8">
        <f t="shared" si="633"/>
        <v>74.490981143848927</v>
      </c>
      <c r="AR757" s="109">
        <f t="shared" si="634"/>
        <v>0.79321023347495012</v>
      </c>
      <c r="AS757" s="109">
        <f t="shared" si="635"/>
        <v>-0.75053922331834999</v>
      </c>
      <c r="AT757" s="109">
        <f t="shared" si="636"/>
        <v>133.41668192306565</v>
      </c>
      <c r="AU757" s="10">
        <f t="shared" si="637"/>
        <v>398560.81552618276</v>
      </c>
      <c r="AV757" s="8">
        <f t="shared" si="638"/>
        <v>29.981132995052871</v>
      </c>
      <c r="AW757" s="12"/>
      <c r="AX757" s="110">
        <f t="shared" si="639"/>
        <v>313.39999999999998</v>
      </c>
      <c r="AY757" s="111">
        <f t="shared" si="640"/>
        <v>0</v>
      </c>
      <c r="AZ757" s="12"/>
      <c r="BA757" s="14">
        <f t="shared" si="647"/>
        <v>-1.4</v>
      </c>
      <c r="BB757" s="112">
        <f t="shared" si="641"/>
        <v>0</v>
      </c>
      <c r="BC757" s="112">
        <f t="shared" si="642"/>
        <v>0</v>
      </c>
      <c r="BD757" s="12"/>
      <c r="BE757" s="111">
        <f t="shared" si="643"/>
        <v>0</v>
      </c>
      <c r="BF757" s="12"/>
    </row>
    <row r="758" spans="1:58">
      <c r="A758">
        <f t="shared" si="596"/>
        <v>12</v>
      </c>
      <c r="B758" s="106">
        <v>0.52430555555555602</v>
      </c>
      <c r="C758" s="6">
        <f t="shared" si="597"/>
        <v>12.583333333333345</v>
      </c>
      <c r="D758" s="7">
        <f t="shared" si="644"/>
        <v>16</v>
      </c>
      <c r="E758" s="7">
        <f t="shared" si="645"/>
        <v>9</v>
      </c>
      <c r="F758" s="7">
        <f t="shared" si="646"/>
        <v>2022</v>
      </c>
      <c r="G758" s="12"/>
      <c r="H758" s="101">
        <f t="shared" si="598"/>
        <v>-2.249671454949473</v>
      </c>
      <c r="I758" s="102">
        <f t="shared" si="599"/>
        <v>-1.5290040009677568</v>
      </c>
      <c r="J758" s="101">
        <f t="shared" si="600"/>
        <v>63.362989539378511</v>
      </c>
      <c r="K758" s="101">
        <f t="shared" si="601"/>
        <v>313.61145961465604</v>
      </c>
      <c r="L758" s="11">
        <f t="shared" si="602"/>
        <v>2459839.0243055555</v>
      </c>
      <c r="M758" s="108">
        <f t="shared" si="603"/>
        <v>0.22707800973457917</v>
      </c>
      <c r="N758" s="11">
        <f t="shared" si="604"/>
        <v>193.92718440387398</v>
      </c>
      <c r="O758" s="5">
        <f t="shared" si="605"/>
        <v>0.17685679627300033</v>
      </c>
      <c r="P758" s="11">
        <f t="shared" si="606"/>
        <v>16594.890933278752</v>
      </c>
      <c r="Q758" s="6">
        <f t="shared" si="607"/>
        <v>2.3794426633435011</v>
      </c>
      <c r="R758" s="13">
        <f t="shared" si="608"/>
        <v>4.4003327888211219</v>
      </c>
      <c r="S758" s="13">
        <f t="shared" si="609"/>
        <v>4.3322443497981755</v>
      </c>
      <c r="T758" s="13">
        <f t="shared" si="610"/>
        <v>0.31107492115051988</v>
      </c>
      <c r="U758" s="13">
        <f t="shared" si="611"/>
        <v>0.39019712343841428</v>
      </c>
      <c r="V758" s="13">
        <f t="shared" si="612"/>
        <v>-8.353413778445832</v>
      </c>
      <c r="W758" s="8">
        <f t="shared" si="613"/>
        <v>383.88989832442007</v>
      </c>
      <c r="X758" s="13">
        <f t="shared" si="614"/>
        <v>1.1916783254271104</v>
      </c>
      <c r="Y758" s="11">
        <f t="shared" si="615"/>
        <v>68.278138584190884</v>
      </c>
      <c r="Z758" s="13">
        <f t="shared" si="616"/>
        <v>3.6013685204283448E-2</v>
      </c>
      <c r="AA758" s="13">
        <f t="shared" si="617"/>
        <v>0.36986126226898702</v>
      </c>
      <c r="AB758" s="13">
        <f t="shared" si="618"/>
        <v>0.92838904656273036</v>
      </c>
      <c r="AC758" s="13">
        <f t="shared" si="619"/>
        <v>3.6005900837727201E-2</v>
      </c>
      <c r="AD758" s="13">
        <f t="shared" si="620"/>
        <v>0.83747864395666505</v>
      </c>
      <c r="AE758" s="13">
        <f t="shared" si="621"/>
        <v>0.40228369043412271</v>
      </c>
      <c r="AF758" s="13">
        <f t="shared" si="622"/>
        <v>0.91551506399987925</v>
      </c>
      <c r="AG758" s="11">
        <f t="shared" si="623"/>
        <v>23.721020834844701</v>
      </c>
      <c r="AH758" s="13">
        <f t="shared" si="624"/>
        <v>4.411465977970539</v>
      </c>
      <c r="AI758" s="11">
        <f t="shared" si="625"/>
        <v>127.75519473431589</v>
      </c>
      <c r="AJ758" s="6">
        <f t="shared" si="626"/>
        <v>0.91686966862830854</v>
      </c>
      <c r="AK758" s="13">
        <f t="shared" si="627"/>
        <v>-1.33497677299856</v>
      </c>
      <c r="AL758" s="6">
        <f t="shared" si="628"/>
        <v>0.91469468195091286</v>
      </c>
      <c r="AM758" s="6">
        <f t="shared" si="629"/>
        <v>-2.249671454949473</v>
      </c>
      <c r="AN758" s="11">
        <f t="shared" si="630"/>
        <v>175.44963374195504</v>
      </c>
      <c r="AO758" s="6">
        <f t="shared" si="631"/>
        <v>173.64038437269096</v>
      </c>
      <c r="AP758" s="6">
        <f t="shared" si="632"/>
        <v>105.3520390381055</v>
      </c>
      <c r="AQ758" s="8">
        <f t="shared" si="633"/>
        <v>74.498726714955836</v>
      </c>
      <c r="AR758" s="109">
        <f t="shared" si="634"/>
        <v>0.79063406368121369</v>
      </c>
      <c r="AS758" s="109">
        <f t="shared" si="635"/>
        <v>-0.75321223733463061</v>
      </c>
      <c r="AT758" s="109">
        <f t="shared" si="636"/>
        <v>133.61145961465604</v>
      </c>
      <c r="AU758" s="10">
        <f t="shared" si="637"/>
        <v>398563.43300529988</v>
      </c>
      <c r="AV758" s="8">
        <f t="shared" si="638"/>
        <v>29.980936110431777</v>
      </c>
      <c r="AW758" s="12"/>
      <c r="AX758" s="110">
        <f t="shared" si="639"/>
        <v>313.60000000000002</v>
      </c>
      <c r="AY758" s="111">
        <f t="shared" si="640"/>
        <v>0</v>
      </c>
      <c r="AZ758" s="12"/>
      <c r="BA758" s="14">
        <f t="shared" si="647"/>
        <v>-1.5</v>
      </c>
      <c r="BB758" s="112">
        <f t="shared" si="641"/>
        <v>0</v>
      </c>
      <c r="BC758" s="112">
        <f t="shared" si="642"/>
        <v>0</v>
      </c>
      <c r="BD758" s="12"/>
      <c r="BE758" s="111">
        <f t="shared" si="643"/>
        <v>0</v>
      </c>
      <c r="BF758" s="12"/>
    </row>
    <row r="759" spans="1:58">
      <c r="A759">
        <f t="shared" si="596"/>
        <v>12</v>
      </c>
      <c r="B759" s="106">
        <v>0.52500000000000002</v>
      </c>
      <c r="C759" s="6">
        <f t="shared" si="597"/>
        <v>12.600000000000001</v>
      </c>
      <c r="D759" s="7">
        <f t="shared" si="644"/>
        <v>16</v>
      </c>
      <c r="E759" s="7">
        <f t="shared" si="645"/>
        <v>9</v>
      </c>
      <c r="F759" s="7">
        <f t="shared" si="646"/>
        <v>2022</v>
      </c>
      <c r="G759" s="12"/>
      <c r="H759" s="101">
        <f t="shared" si="598"/>
        <v>-2.3544521578140376</v>
      </c>
      <c r="I759" s="102">
        <f t="shared" si="599"/>
        <v>-1.6505374284316752</v>
      </c>
      <c r="J759" s="101">
        <f t="shared" si="600"/>
        <v>63.356476095186729</v>
      </c>
      <c r="K759" s="101">
        <f t="shared" si="601"/>
        <v>313.8064287858025</v>
      </c>
      <c r="L759" s="11">
        <f t="shared" si="602"/>
        <v>2459839.0249999999</v>
      </c>
      <c r="M759" s="108">
        <f t="shared" si="603"/>
        <v>0.22707802874743072</v>
      </c>
      <c r="N759" s="11">
        <f t="shared" si="604"/>
        <v>194.17786886636168</v>
      </c>
      <c r="O759" s="5">
        <f t="shared" si="605"/>
        <v>0.17688221370292467</v>
      </c>
      <c r="P759" s="11">
        <f t="shared" si="606"/>
        <v>16592.285791202536</v>
      </c>
      <c r="Q759" s="6">
        <f t="shared" si="607"/>
        <v>2.3796010155170046</v>
      </c>
      <c r="R759" s="13">
        <f t="shared" si="608"/>
        <v>4.4003447346328199</v>
      </c>
      <c r="S759" s="13">
        <f t="shared" si="609"/>
        <v>4.3323921058378074</v>
      </c>
      <c r="T759" s="13">
        <f t="shared" si="610"/>
        <v>0.31123526539057256</v>
      </c>
      <c r="U759" s="13">
        <f t="shared" si="611"/>
        <v>0.39034534844554791</v>
      </c>
      <c r="V759" s="13">
        <f t="shared" si="612"/>
        <v>-8.3535489462850414</v>
      </c>
      <c r="W759" s="8">
        <f t="shared" si="613"/>
        <v>383.8498704121688</v>
      </c>
      <c r="X759" s="13">
        <f t="shared" si="614"/>
        <v>1.1918253977641595</v>
      </c>
      <c r="Y759" s="11">
        <f t="shared" si="615"/>
        <v>68.286565208386918</v>
      </c>
      <c r="Z759" s="13">
        <f t="shared" si="616"/>
        <v>3.6025799155826682E-2</v>
      </c>
      <c r="AA759" s="13">
        <f t="shared" si="617"/>
        <v>0.36972455652663488</v>
      </c>
      <c r="AB759" s="13">
        <f t="shared" si="618"/>
        <v>0.92844302758858255</v>
      </c>
      <c r="AC759" s="13">
        <f t="shared" si="619"/>
        <v>3.6018006931667401E-2</v>
      </c>
      <c r="AD759" s="13">
        <f t="shared" si="620"/>
        <v>0.83752335672769551</v>
      </c>
      <c r="AE759" s="13">
        <f t="shared" si="621"/>
        <v>0.40231626767601192</v>
      </c>
      <c r="AF759" s="13">
        <f t="shared" si="622"/>
        <v>0.91550074864155273</v>
      </c>
      <c r="AG759" s="11">
        <f t="shared" si="623"/>
        <v>23.723059635881096</v>
      </c>
      <c r="AH759" s="13">
        <f t="shared" si="624"/>
        <v>4.4120631006110509</v>
      </c>
      <c r="AI759" s="11">
        <f t="shared" si="625"/>
        <v>127.99692235719591</v>
      </c>
      <c r="AJ759" s="6">
        <f t="shared" si="626"/>
        <v>0.91686377887716775</v>
      </c>
      <c r="AK759" s="13">
        <f t="shared" si="627"/>
        <v>-1.439803885006339</v>
      </c>
      <c r="AL759" s="6">
        <f t="shared" si="628"/>
        <v>0.91464827280769856</v>
      </c>
      <c r="AM759" s="6">
        <f t="shared" si="629"/>
        <v>-2.3544521578140376</v>
      </c>
      <c r="AN759" s="11">
        <f t="shared" si="630"/>
        <v>175.45031821924749</v>
      </c>
      <c r="AO759" s="6">
        <f t="shared" si="631"/>
        <v>173.64106145350226</v>
      </c>
      <c r="AP759" s="6">
        <f t="shared" si="632"/>
        <v>105.344288035277</v>
      </c>
      <c r="AQ759" s="8">
        <f t="shared" si="633"/>
        <v>74.506472177260179</v>
      </c>
      <c r="AR759" s="109">
        <f t="shared" si="634"/>
        <v>0.78804382272610984</v>
      </c>
      <c r="AS759" s="109">
        <f t="shared" si="635"/>
        <v>-0.75587660881930963</v>
      </c>
      <c r="AT759" s="109">
        <f t="shared" si="636"/>
        <v>133.8064287858025</v>
      </c>
      <c r="AU759" s="10">
        <f t="shared" si="637"/>
        <v>398566.04998682416</v>
      </c>
      <c r="AV759" s="8">
        <f t="shared" si="638"/>
        <v>29.980739265824255</v>
      </c>
      <c r="AW759" s="12"/>
      <c r="AX759" s="110">
        <f t="shared" si="639"/>
        <v>313.8</v>
      </c>
      <c r="AY759" s="111">
        <f t="shared" si="640"/>
        <v>0</v>
      </c>
      <c r="AZ759" s="12"/>
      <c r="BA759" s="14">
        <f t="shared" si="647"/>
        <v>-1.7</v>
      </c>
      <c r="BB759" s="112">
        <f t="shared" si="641"/>
        <v>0</v>
      </c>
      <c r="BC759" s="112">
        <f t="shared" si="642"/>
        <v>0</v>
      </c>
      <c r="BD759" s="12"/>
      <c r="BE759" s="111">
        <f t="shared" si="643"/>
        <v>0</v>
      </c>
      <c r="BF759" s="12"/>
    </row>
    <row r="760" spans="1:58">
      <c r="A760">
        <f t="shared" si="596"/>
        <v>12</v>
      </c>
      <c r="B760" s="106">
        <v>0.52569444444444402</v>
      </c>
      <c r="C760" s="6">
        <f t="shared" si="597"/>
        <v>12.616666666666656</v>
      </c>
      <c r="D760" s="7">
        <f t="shared" si="644"/>
        <v>16</v>
      </c>
      <c r="E760" s="7">
        <f t="shared" si="645"/>
        <v>9</v>
      </c>
      <c r="F760" s="7">
        <f t="shared" si="646"/>
        <v>2022</v>
      </c>
      <c r="G760" s="12"/>
      <c r="H760" s="101">
        <f t="shared" si="598"/>
        <v>-2.4588810217346255</v>
      </c>
      <c r="I760" s="102">
        <f t="shared" si="599"/>
        <v>-1.7761025605024279</v>
      </c>
      <c r="J760" s="101">
        <f t="shared" si="600"/>
        <v>63.349962498398135</v>
      </c>
      <c r="K760" s="101">
        <f t="shared" si="601"/>
        <v>314.00159013104587</v>
      </c>
      <c r="L760" s="11">
        <f t="shared" si="602"/>
        <v>2459839.0256944443</v>
      </c>
      <c r="M760" s="108">
        <f t="shared" si="603"/>
        <v>0.22707804776028226</v>
      </c>
      <c r="N760" s="11">
        <f t="shared" si="604"/>
        <v>194.42855332838371</v>
      </c>
      <c r="O760" s="5">
        <f t="shared" si="605"/>
        <v>0.17690763113284902</v>
      </c>
      <c r="P760" s="11">
        <f t="shared" si="606"/>
        <v>16589.68026636701</v>
      </c>
      <c r="Q760" s="6">
        <f t="shared" si="607"/>
        <v>2.3797593676908657</v>
      </c>
      <c r="R760" s="13">
        <f t="shared" si="608"/>
        <v>4.4003566804444958</v>
      </c>
      <c r="S760" s="13">
        <f t="shared" si="609"/>
        <v>4.3325398618777964</v>
      </c>
      <c r="T760" s="13">
        <f t="shared" si="610"/>
        <v>0.31139560963026802</v>
      </c>
      <c r="U760" s="13">
        <f t="shared" si="611"/>
        <v>0.39049357147724201</v>
      </c>
      <c r="V760" s="13">
        <f t="shared" si="612"/>
        <v>-8.3536841141253255</v>
      </c>
      <c r="W760" s="8">
        <f t="shared" si="613"/>
        <v>383.80983752372805</v>
      </c>
      <c r="X760" s="13">
        <f t="shared" si="614"/>
        <v>1.191972468245539</v>
      </c>
      <c r="Y760" s="11">
        <f t="shared" si="615"/>
        <v>68.294991726260918</v>
      </c>
      <c r="Z760" s="13">
        <f t="shared" si="616"/>
        <v>3.6037912168603185E-2</v>
      </c>
      <c r="AA760" s="13">
        <f t="shared" si="617"/>
        <v>0.36958784458751137</v>
      </c>
      <c r="AB760" s="13">
        <f t="shared" si="618"/>
        <v>0.92849698769382349</v>
      </c>
      <c r="AC760" s="13">
        <f t="shared" si="619"/>
        <v>3.603011208216484E-2</v>
      </c>
      <c r="AD760" s="13">
        <f t="shared" si="620"/>
        <v>0.83756805067924855</v>
      </c>
      <c r="AE760" s="13">
        <f t="shared" si="621"/>
        <v>0.40234883573153463</v>
      </c>
      <c r="AF760" s="13">
        <f t="shared" si="622"/>
        <v>0.91548643593746304</v>
      </c>
      <c r="AG760" s="11">
        <f t="shared" si="623"/>
        <v>23.725097893869922</v>
      </c>
      <c r="AH760" s="13">
        <f t="shared" si="624"/>
        <v>4.4126602338661876</v>
      </c>
      <c r="AI760" s="11">
        <f t="shared" si="625"/>
        <v>128.23864982039089</v>
      </c>
      <c r="AJ760" s="6">
        <f t="shared" si="626"/>
        <v>0.91685789038254784</v>
      </c>
      <c r="AK760" s="13">
        <f t="shared" si="627"/>
        <v>-1.5442820679991187</v>
      </c>
      <c r="AL760" s="6">
        <f t="shared" si="628"/>
        <v>0.91459895373550693</v>
      </c>
      <c r="AM760" s="6">
        <f t="shared" si="629"/>
        <v>-2.4588810217346255</v>
      </c>
      <c r="AN760" s="11">
        <f t="shared" si="630"/>
        <v>175.45100269654358</v>
      </c>
      <c r="AO760" s="6">
        <f t="shared" si="631"/>
        <v>173.64173853457018</v>
      </c>
      <c r="AP760" s="6">
        <f t="shared" si="632"/>
        <v>105.33653714404784</v>
      </c>
      <c r="AQ760" s="8">
        <f t="shared" si="633"/>
        <v>74.514217530777302</v>
      </c>
      <c r="AR760" s="109">
        <f t="shared" si="634"/>
        <v>0.78543955674710397</v>
      </c>
      <c r="AS760" s="109">
        <f t="shared" si="635"/>
        <v>-0.7585322908202945</v>
      </c>
      <c r="AT760" s="109">
        <f t="shared" si="636"/>
        <v>134.0015901310459</v>
      </c>
      <c r="AU760" s="10">
        <f t="shared" si="637"/>
        <v>398568.66647069174</v>
      </c>
      <c r="AV760" s="8">
        <f t="shared" si="638"/>
        <v>29.980542461233561</v>
      </c>
      <c r="AW760" s="12"/>
      <c r="AX760" s="110">
        <f t="shared" si="639"/>
        <v>314</v>
      </c>
      <c r="AY760" s="111">
        <f t="shared" si="640"/>
        <v>0</v>
      </c>
      <c r="AZ760" s="12"/>
      <c r="BA760" s="14">
        <f t="shared" si="647"/>
        <v>-1.8</v>
      </c>
      <c r="BB760" s="112">
        <f t="shared" si="641"/>
        <v>0</v>
      </c>
      <c r="BC760" s="112">
        <f t="shared" si="642"/>
        <v>0</v>
      </c>
      <c r="BD760" s="12"/>
      <c r="BE760" s="111">
        <f t="shared" si="643"/>
        <v>0</v>
      </c>
      <c r="BF760" s="12"/>
    </row>
    <row r="761" spans="1:58">
      <c r="A761">
        <f t="shared" si="596"/>
        <v>12</v>
      </c>
      <c r="B761" s="106">
        <v>0.52638888888888902</v>
      </c>
      <c r="C761" s="6">
        <f t="shared" si="597"/>
        <v>12.633333333333336</v>
      </c>
      <c r="D761" s="7">
        <f t="shared" si="644"/>
        <v>16</v>
      </c>
      <c r="E761" s="7">
        <f t="shared" si="645"/>
        <v>9</v>
      </c>
      <c r="F761" s="7">
        <f t="shared" si="646"/>
        <v>2022</v>
      </c>
      <c r="G761" s="12"/>
      <c r="H761" s="101">
        <f t="shared" si="598"/>
        <v>-2.5629565027626646</v>
      </c>
      <c r="I761" s="102">
        <f t="shared" si="599"/>
        <v>-1.9053969518185589</v>
      </c>
      <c r="J761" s="101">
        <f t="shared" si="600"/>
        <v>63.343448749095977</v>
      </c>
      <c r="K761" s="101">
        <f t="shared" si="601"/>
        <v>314.19694433310065</v>
      </c>
      <c r="L761" s="11">
        <f t="shared" si="602"/>
        <v>2459839.0263888887</v>
      </c>
      <c r="M761" s="108">
        <f t="shared" si="603"/>
        <v>0.22707806677313383</v>
      </c>
      <c r="N761" s="11">
        <f t="shared" si="604"/>
        <v>194.67923779087141</v>
      </c>
      <c r="O761" s="5">
        <f t="shared" si="605"/>
        <v>0.17693304856283021</v>
      </c>
      <c r="P761" s="11">
        <f t="shared" si="606"/>
        <v>16587.07435888613</v>
      </c>
      <c r="Q761" s="6">
        <f t="shared" si="607"/>
        <v>2.3799177198647263</v>
      </c>
      <c r="R761" s="13">
        <f t="shared" si="608"/>
        <v>4.4003686262562161</v>
      </c>
      <c r="S761" s="13">
        <f t="shared" si="609"/>
        <v>4.3326876179177862</v>
      </c>
      <c r="T761" s="13">
        <f t="shared" si="610"/>
        <v>0.31155595387032065</v>
      </c>
      <c r="U761" s="13">
        <f t="shared" si="611"/>
        <v>0.39064179253471226</v>
      </c>
      <c r="V761" s="13">
        <f t="shared" si="612"/>
        <v>-8.3538192819652526</v>
      </c>
      <c r="W761" s="8">
        <f t="shared" si="613"/>
        <v>383.76979966046906</v>
      </c>
      <c r="X761" s="13">
        <f t="shared" si="614"/>
        <v>1.1921195368721587</v>
      </c>
      <c r="Y761" s="11">
        <f t="shared" si="615"/>
        <v>68.303418137865009</v>
      </c>
      <c r="Z761" s="13">
        <f t="shared" si="616"/>
        <v>3.6050024242480161E-2</v>
      </c>
      <c r="AA761" s="13">
        <f t="shared" si="617"/>
        <v>0.36945112645409672</v>
      </c>
      <c r="AB761" s="13">
        <f t="shared" si="618"/>
        <v>0.92855092687841845</v>
      </c>
      <c r="AC761" s="13">
        <f t="shared" si="619"/>
        <v>3.6042216289086264E-2</v>
      </c>
      <c r="AD761" s="13">
        <f t="shared" si="620"/>
        <v>0.83761272581134516</v>
      </c>
      <c r="AE761" s="13">
        <f t="shared" si="621"/>
        <v>0.402381394600555</v>
      </c>
      <c r="AF761" s="13">
        <f t="shared" si="622"/>
        <v>0.91547212588877469</v>
      </c>
      <c r="AG761" s="11">
        <f t="shared" si="623"/>
        <v>23.727135608779786</v>
      </c>
      <c r="AH761" s="13">
        <f t="shared" si="624"/>
        <v>4.4132573777364108</v>
      </c>
      <c r="AI761" s="11">
        <f t="shared" si="625"/>
        <v>128.48037712482525</v>
      </c>
      <c r="AJ761" s="6">
        <f t="shared" si="626"/>
        <v>0.91685200314456405</v>
      </c>
      <c r="AK761" s="13">
        <f t="shared" si="627"/>
        <v>-1.6484097466311387</v>
      </c>
      <c r="AL761" s="6">
        <f t="shared" si="628"/>
        <v>0.91454675613152603</v>
      </c>
      <c r="AM761" s="6">
        <f t="shared" si="629"/>
        <v>-2.5629565027626646</v>
      </c>
      <c r="AN761" s="11">
        <f t="shared" si="630"/>
        <v>175.45168717383785</v>
      </c>
      <c r="AO761" s="6">
        <f t="shared" si="631"/>
        <v>173.64241561588921</v>
      </c>
      <c r="AP761" s="6">
        <f t="shared" si="632"/>
        <v>105.32878636436314</v>
      </c>
      <c r="AQ761" s="8">
        <f t="shared" si="633"/>
        <v>74.521962775561988</v>
      </c>
      <c r="AR761" s="109">
        <f t="shared" si="634"/>
        <v>0.78282131211635653</v>
      </c>
      <c r="AS761" s="109">
        <f t="shared" si="635"/>
        <v>-0.76117923655523945</v>
      </c>
      <c r="AT761" s="109">
        <f t="shared" si="636"/>
        <v>134.19694433310067</v>
      </c>
      <c r="AU761" s="10">
        <f t="shared" si="637"/>
        <v>398571.28245682118</v>
      </c>
      <c r="AV761" s="8">
        <f t="shared" si="638"/>
        <v>29.98034569666433</v>
      </c>
      <c r="AW761" s="12"/>
      <c r="AX761" s="110">
        <f t="shared" si="639"/>
        <v>314.2</v>
      </c>
      <c r="AY761" s="111">
        <f t="shared" si="640"/>
        <v>0</v>
      </c>
      <c r="AZ761" s="12"/>
      <c r="BA761" s="14">
        <f t="shared" si="647"/>
        <v>-1.9</v>
      </c>
      <c r="BB761" s="112">
        <f t="shared" si="641"/>
        <v>0</v>
      </c>
      <c r="BC761" s="112">
        <f t="shared" si="642"/>
        <v>0</v>
      </c>
      <c r="BD761" s="12"/>
      <c r="BE761" s="111">
        <f t="shared" si="643"/>
        <v>0</v>
      </c>
      <c r="BF761" s="12"/>
    </row>
    <row r="762" spans="1:58">
      <c r="A762">
        <f t="shared" si="596"/>
        <v>12</v>
      </c>
      <c r="B762" s="106">
        <v>0.52708333333333302</v>
      </c>
      <c r="C762" s="6">
        <f t="shared" si="597"/>
        <v>12.649999999999991</v>
      </c>
      <c r="D762" s="7">
        <f t="shared" si="644"/>
        <v>16</v>
      </c>
      <c r="E762" s="7">
        <f t="shared" si="645"/>
        <v>9</v>
      </c>
      <c r="F762" s="7">
        <f t="shared" si="646"/>
        <v>2022</v>
      </c>
      <c r="G762" s="12"/>
      <c r="H762" s="101">
        <f t="shared" si="598"/>
        <v>-2.6666770557396751</v>
      </c>
      <c r="I762" s="102">
        <f t="shared" si="599"/>
        <v>-2.0379759638300192</v>
      </c>
      <c r="J762" s="101">
        <f t="shared" si="600"/>
        <v>63.336934847424217</v>
      </c>
      <c r="K762" s="101">
        <f t="shared" si="601"/>
        <v>314.3924920606018</v>
      </c>
      <c r="L762" s="11">
        <f t="shared" si="602"/>
        <v>2459839.0270833331</v>
      </c>
      <c r="M762" s="108">
        <f t="shared" si="603"/>
        <v>0.22707808578598537</v>
      </c>
      <c r="N762" s="11">
        <f t="shared" si="604"/>
        <v>194.92992225335911</v>
      </c>
      <c r="O762" s="5">
        <f t="shared" si="605"/>
        <v>0.17695846599275455</v>
      </c>
      <c r="P762" s="11">
        <f t="shared" si="606"/>
        <v>16584.46806887443</v>
      </c>
      <c r="Q762" s="6">
        <f t="shared" si="607"/>
        <v>2.3800760720382299</v>
      </c>
      <c r="R762" s="13">
        <f t="shared" si="608"/>
        <v>4.4003805720678919</v>
      </c>
      <c r="S762" s="13">
        <f t="shared" si="609"/>
        <v>4.3328353739574181</v>
      </c>
      <c r="T762" s="13">
        <f t="shared" si="610"/>
        <v>0.31171629811037327</v>
      </c>
      <c r="U762" s="13">
        <f t="shared" si="611"/>
        <v>0.39079001161810217</v>
      </c>
      <c r="V762" s="13">
        <f t="shared" si="612"/>
        <v>-8.3539544498044638</v>
      </c>
      <c r="W762" s="8">
        <f t="shared" si="613"/>
        <v>383.72975682341382</v>
      </c>
      <c r="X762" s="13">
        <f t="shared" si="614"/>
        <v>1.1922666036438596</v>
      </c>
      <c r="Y762" s="11">
        <f t="shared" si="615"/>
        <v>68.311844443190097</v>
      </c>
      <c r="Z762" s="13">
        <f t="shared" si="616"/>
        <v>3.6062135377234114E-2</v>
      </c>
      <c r="AA762" s="13">
        <f t="shared" si="617"/>
        <v>0.36931440212986438</v>
      </c>
      <c r="AB762" s="13">
        <f t="shared" si="618"/>
        <v>0.92860484514194086</v>
      </c>
      <c r="AC762" s="13">
        <f t="shared" si="619"/>
        <v>3.6054319552207774E-2</v>
      </c>
      <c r="AD762" s="13">
        <f t="shared" si="620"/>
        <v>0.83765738212368335</v>
      </c>
      <c r="AE762" s="13">
        <f t="shared" si="621"/>
        <v>0.40241394428269761</v>
      </c>
      <c r="AF762" s="13">
        <f t="shared" si="622"/>
        <v>0.91545781849675734</v>
      </c>
      <c r="AG762" s="11">
        <f t="shared" si="623"/>
        <v>23.729172780564308</v>
      </c>
      <c r="AH762" s="13">
        <f t="shared" si="624"/>
        <v>4.4138545322178464</v>
      </c>
      <c r="AI762" s="11">
        <f t="shared" si="625"/>
        <v>128.72210427009139</v>
      </c>
      <c r="AJ762" s="6">
        <f t="shared" si="626"/>
        <v>0.91684611716333075</v>
      </c>
      <c r="AK762" s="13">
        <f t="shared" si="627"/>
        <v>-1.7521853442594406</v>
      </c>
      <c r="AL762" s="6">
        <f t="shared" si="628"/>
        <v>0.91449171148023467</v>
      </c>
      <c r="AM762" s="6">
        <f t="shared" si="629"/>
        <v>-2.6666770557396751</v>
      </c>
      <c r="AN762" s="11">
        <f t="shared" si="630"/>
        <v>175.45237165113576</v>
      </c>
      <c r="AO762" s="6">
        <f t="shared" si="631"/>
        <v>173.64309269746494</v>
      </c>
      <c r="AP762" s="6">
        <f t="shared" si="632"/>
        <v>105.32103569624036</v>
      </c>
      <c r="AQ762" s="8">
        <f t="shared" si="633"/>
        <v>74.529707911596802</v>
      </c>
      <c r="AR762" s="109">
        <f t="shared" si="634"/>
        <v>0.78018913546901714</v>
      </c>
      <c r="AS762" s="109">
        <f t="shared" si="635"/>
        <v>-0.76381739938264837</v>
      </c>
      <c r="AT762" s="109">
        <f t="shared" si="636"/>
        <v>134.3924920606018</v>
      </c>
      <c r="AU762" s="10">
        <f t="shared" si="637"/>
        <v>398573.897945131</v>
      </c>
      <c r="AV762" s="8">
        <f t="shared" si="638"/>
        <v>29.980148972121135</v>
      </c>
      <c r="AW762" s="12"/>
      <c r="AX762" s="110">
        <f t="shared" si="639"/>
        <v>314.39999999999998</v>
      </c>
      <c r="AY762" s="111">
        <f t="shared" si="640"/>
        <v>0</v>
      </c>
      <c r="AZ762" s="12"/>
      <c r="BA762" s="14">
        <f t="shared" si="647"/>
        <v>-2</v>
      </c>
      <c r="BB762" s="112">
        <f t="shared" si="641"/>
        <v>0</v>
      </c>
      <c r="BC762" s="112">
        <f t="shared" si="642"/>
        <v>0</v>
      </c>
      <c r="BD762" s="12"/>
      <c r="BE762" s="111">
        <f t="shared" si="643"/>
        <v>0</v>
      </c>
      <c r="BF762" s="12"/>
    </row>
    <row r="763" spans="1:58">
      <c r="A763">
        <f t="shared" si="596"/>
        <v>12</v>
      </c>
      <c r="B763" s="106">
        <v>0.52777777777777801</v>
      </c>
      <c r="C763" s="6">
        <f t="shared" si="597"/>
        <v>12.666666666666671</v>
      </c>
      <c r="D763" s="7">
        <f t="shared" si="644"/>
        <v>16</v>
      </c>
      <c r="E763" s="7">
        <f t="shared" si="645"/>
        <v>9</v>
      </c>
      <c r="F763" s="7">
        <f t="shared" si="646"/>
        <v>2022</v>
      </c>
      <c r="G763" s="12"/>
      <c r="H763" s="101">
        <f t="shared" si="598"/>
        <v>-2.7700412042707345</v>
      </c>
      <c r="I763" s="102">
        <f t="shared" si="599"/>
        <v>-2.1732785485208961</v>
      </c>
      <c r="J763" s="101">
        <f t="shared" si="600"/>
        <v>63.330420789096642</v>
      </c>
      <c r="K763" s="101">
        <f t="shared" si="601"/>
        <v>314.58823410076491</v>
      </c>
      <c r="L763" s="11">
        <f t="shared" si="602"/>
        <v>2459839.027777778</v>
      </c>
      <c r="M763" s="108">
        <f t="shared" si="603"/>
        <v>0.22707810479884968</v>
      </c>
      <c r="N763" s="11">
        <f t="shared" si="604"/>
        <v>195.18060688395053</v>
      </c>
      <c r="O763" s="5">
        <f t="shared" si="605"/>
        <v>0.17698388343973193</v>
      </c>
      <c r="P763" s="11">
        <f t="shared" si="606"/>
        <v>16581.861394683197</v>
      </c>
      <c r="Q763" s="6">
        <f t="shared" si="607"/>
        <v>2.3802344243181666</v>
      </c>
      <c r="R763" s="13">
        <f t="shared" si="608"/>
        <v>4.400392517887604</v>
      </c>
      <c r="S763" s="13">
        <f t="shared" si="609"/>
        <v>4.3329831300963404</v>
      </c>
      <c r="T763" s="13">
        <f t="shared" si="610"/>
        <v>0.3118766424579304</v>
      </c>
      <c r="U763" s="13">
        <f t="shared" si="611"/>
        <v>0.39093822882721163</v>
      </c>
      <c r="V763" s="13">
        <f t="shared" si="612"/>
        <v>-8.3540896177347506</v>
      </c>
      <c r="W763" s="8">
        <f t="shared" si="613"/>
        <v>383.68970898625997</v>
      </c>
      <c r="X763" s="13">
        <f t="shared" si="614"/>
        <v>1.1924136686601527</v>
      </c>
      <c r="Y763" s="11">
        <f t="shared" si="615"/>
        <v>68.320270647937718</v>
      </c>
      <c r="Z763" s="13">
        <f t="shared" si="616"/>
        <v>3.6074245580781941E-2</v>
      </c>
      <c r="AA763" s="13">
        <f t="shared" si="617"/>
        <v>0.36917767152562031</v>
      </c>
      <c r="AB763" s="13">
        <f t="shared" si="618"/>
        <v>0.92865874252048874</v>
      </c>
      <c r="AC763" s="13">
        <f t="shared" si="619"/>
        <v>3.6066421879440577E-2</v>
      </c>
      <c r="AD763" s="13">
        <f t="shared" si="620"/>
        <v>0.83770201964623658</v>
      </c>
      <c r="AE763" s="13">
        <f t="shared" si="621"/>
        <v>0.40244648479957851</v>
      </c>
      <c r="AF763" s="13">
        <f t="shared" si="622"/>
        <v>0.91544351375301281</v>
      </c>
      <c r="AG763" s="11">
        <f t="shared" si="623"/>
        <v>23.731209410553497</v>
      </c>
      <c r="AH763" s="13">
        <f t="shared" si="624"/>
        <v>4.4144516977113888</v>
      </c>
      <c r="AI763" s="11">
        <f t="shared" si="625"/>
        <v>128.96383141827971</v>
      </c>
      <c r="AJ763" s="6">
        <f t="shared" si="626"/>
        <v>0.91684023243498203</v>
      </c>
      <c r="AK763" s="13">
        <f t="shared" si="627"/>
        <v>-1.8556073529591979</v>
      </c>
      <c r="AL763" s="6">
        <f t="shared" si="628"/>
        <v>0.91443385131153643</v>
      </c>
      <c r="AM763" s="6">
        <f t="shared" si="629"/>
        <v>-2.7700412042707345</v>
      </c>
      <c r="AN763" s="11">
        <f t="shared" si="630"/>
        <v>175.45305612888842</v>
      </c>
      <c r="AO763" s="6">
        <f t="shared" si="631"/>
        <v>173.64376977974345</v>
      </c>
      <c r="AP763" s="6">
        <f t="shared" si="632"/>
        <v>105.31328513442591</v>
      </c>
      <c r="AQ763" s="8">
        <f t="shared" si="633"/>
        <v>74.537452944131559</v>
      </c>
      <c r="AR763" s="109">
        <f t="shared" si="634"/>
        <v>0.7775430719047165</v>
      </c>
      <c r="AS763" s="109">
        <f t="shared" si="635"/>
        <v>-0.76644673458211532</v>
      </c>
      <c r="AT763" s="109">
        <f t="shared" si="636"/>
        <v>134.58823410076491</v>
      </c>
      <c r="AU763" s="10">
        <f t="shared" si="637"/>
        <v>398576.51293730875</v>
      </c>
      <c r="AV763" s="8">
        <f t="shared" si="638"/>
        <v>29.979952287475534</v>
      </c>
      <c r="AW763" s="12"/>
      <c r="AX763" s="110">
        <f t="shared" si="639"/>
        <v>314.60000000000002</v>
      </c>
      <c r="AY763" s="111">
        <f t="shared" si="640"/>
        <v>0</v>
      </c>
      <c r="AZ763" s="12"/>
      <c r="BA763" s="14">
        <f t="shared" si="647"/>
        <v>-2.2000000000000002</v>
      </c>
      <c r="BB763" s="112">
        <f t="shared" si="641"/>
        <v>0</v>
      </c>
      <c r="BC763" s="112">
        <f t="shared" si="642"/>
        <v>0</v>
      </c>
      <c r="BD763" s="12"/>
      <c r="BE763" s="111">
        <f t="shared" si="643"/>
        <v>0</v>
      </c>
      <c r="BF763" s="12"/>
    </row>
    <row r="764" spans="1:58">
      <c r="A764">
        <f t="shared" si="596"/>
        <v>12</v>
      </c>
      <c r="B764" s="106">
        <v>0.52847222222222201</v>
      </c>
      <c r="C764" s="6">
        <f t="shared" si="597"/>
        <v>12.683333333333328</v>
      </c>
      <c r="D764" s="7">
        <f t="shared" si="644"/>
        <v>16</v>
      </c>
      <c r="E764" s="7">
        <f t="shared" si="645"/>
        <v>9</v>
      </c>
      <c r="F764" s="7">
        <f t="shared" si="646"/>
        <v>2022</v>
      </c>
      <c r="G764" s="12"/>
      <c r="H764" s="101">
        <f t="shared" si="598"/>
        <v>-2.8730472635849353</v>
      </c>
      <c r="I764" s="102">
        <f t="shared" si="599"/>
        <v>-2.3106616973830589</v>
      </c>
      <c r="J764" s="101">
        <f t="shared" si="600"/>
        <v>63.323906582947352</v>
      </c>
      <c r="K764" s="101">
        <f t="shared" si="601"/>
        <v>314.78417083382249</v>
      </c>
      <c r="L764" s="11">
        <f t="shared" si="602"/>
        <v>2459839.0284722224</v>
      </c>
      <c r="M764" s="108">
        <f t="shared" si="603"/>
        <v>0.22707812381170123</v>
      </c>
      <c r="N764" s="11">
        <f t="shared" si="604"/>
        <v>195.43129134643823</v>
      </c>
      <c r="O764" s="5">
        <f t="shared" si="605"/>
        <v>0.17700930086971312</v>
      </c>
      <c r="P764" s="11">
        <f t="shared" si="606"/>
        <v>16579.254339919626</v>
      </c>
      <c r="Q764" s="6">
        <f t="shared" si="607"/>
        <v>2.3803927764920276</v>
      </c>
      <c r="R764" s="13">
        <f t="shared" si="608"/>
        <v>4.400404463699302</v>
      </c>
      <c r="S764" s="13">
        <f t="shared" si="609"/>
        <v>4.3331308861363294</v>
      </c>
      <c r="T764" s="13">
        <f t="shared" si="610"/>
        <v>0.31203698669798302</v>
      </c>
      <c r="U764" s="13">
        <f t="shared" si="611"/>
        <v>0.391086443963782</v>
      </c>
      <c r="V764" s="13">
        <f t="shared" si="612"/>
        <v>-8.3542247855746758</v>
      </c>
      <c r="W764" s="8">
        <f t="shared" si="613"/>
        <v>383.64965620367872</v>
      </c>
      <c r="X764" s="13">
        <f t="shared" si="614"/>
        <v>1.192560731724589</v>
      </c>
      <c r="Y764" s="11">
        <f t="shared" si="615"/>
        <v>68.328696740852166</v>
      </c>
      <c r="Z764" s="13">
        <f t="shared" si="616"/>
        <v>3.6086354836689809E-2</v>
      </c>
      <c r="AA764" s="13">
        <f t="shared" si="617"/>
        <v>0.36904093482733519</v>
      </c>
      <c r="AB764" s="13">
        <f t="shared" si="618"/>
        <v>0.92871261894169987</v>
      </c>
      <c r="AC764" s="13">
        <f t="shared" si="619"/>
        <v>3.6078523254360978E-2</v>
      </c>
      <c r="AD764" s="13">
        <f t="shared" si="620"/>
        <v>0.83774663831914442</v>
      </c>
      <c r="AE764" s="13">
        <f t="shared" si="621"/>
        <v>0.40247901610734826</v>
      </c>
      <c r="AF764" s="13">
        <f t="shared" si="622"/>
        <v>0.91542921167792157</v>
      </c>
      <c r="AG764" s="11">
        <f t="shared" si="623"/>
        <v>23.733245495980039</v>
      </c>
      <c r="AH764" s="13">
        <f t="shared" si="624"/>
        <v>4.4150488734161364</v>
      </c>
      <c r="AI764" s="11">
        <f t="shared" si="625"/>
        <v>129.20555824519619</v>
      </c>
      <c r="AJ764" s="6">
        <f t="shared" si="626"/>
        <v>0.91683434896751537</v>
      </c>
      <c r="AK764" s="13">
        <f t="shared" si="627"/>
        <v>-1.9586740562287683</v>
      </c>
      <c r="AL764" s="6">
        <f t="shared" si="628"/>
        <v>0.91437320735616689</v>
      </c>
      <c r="AM764" s="6">
        <f t="shared" si="629"/>
        <v>-2.8730472635849353</v>
      </c>
      <c r="AN764" s="11">
        <f t="shared" si="630"/>
        <v>175.45374060618269</v>
      </c>
      <c r="AO764" s="6">
        <f t="shared" si="631"/>
        <v>173.64444686182151</v>
      </c>
      <c r="AP764" s="6">
        <f t="shared" si="632"/>
        <v>105.30553468927695</v>
      </c>
      <c r="AQ764" s="8">
        <f t="shared" si="633"/>
        <v>74.54519786281648</v>
      </c>
      <c r="AR764" s="109">
        <f t="shared" si="634"/>
        <v>0.77488317209785795</v>
      </c>
      <c r="AS764" s="109">
        <f t="shared" si="635"/>
        <v>-0.76906719230392084</v>
      </c>
      <c r="AT764" s="109">
        <f t="shared" si="636"/>
        <v>134.78417083382251</v>
      </c>
      <c r="AU764" s="10">
        <f t="shared" si="637"/>
        <v>398579.1274297699</v>
      </c>
      <c r="AV764" s="8">
        <f t="shared" si="638"/>
        <v>29.979755642995624</v>
      </c>
      <c r="AW764" s="12"/>
      <c r="AX764" s="110">
        <f t="shared" si="639"/>
        <v>314.8</v>
      </c>
      <c r="AY764" s="111">
        <f t="shared" si="640"/>
        <v>0</v>
      </c>
      <c r="AZ764" s="12"/>
      <c r="BA764" s="14">
        <f t="shared" si="647"/>
        <v>-2.2999999999999998</v>
      </c>
      <c r="BB764" s="112">
        <f t="shared" si="641"/>
        <v>0</v>
      </c>
      <c r="BC764" s="112">
        <f t="shared" si="642"/>
        <v>0</v>
      </c>
      <c r="BD764" s="12"/>
      <c r="BE764" s="111">
        <f t="shared" si="643"/>
        <v>0</v>
      </c>
      <c r="BF764" s="12"/>
    </row>
    <row r="765" spans="1:58">
      <c r="A765">
        <f t="shared" si="596"/>
        <v>12</v>
      </c>
      <c r="B765" s="106">
        <v>0.52916666666666701</v>
      </c>
      <c r="C765" s="6">
        <f t="shared" si="597"/>
        <v>12.700000000000008</v>
      </c>
      <c r="D765" s="7">
        <f t="shared" si="644"/>
        <v>16</v>
      </c>
      <c r="E765" s="7">
        <f t="shared" si="645"/>
        <v>9</v>
      </c>
      <c r="F765" s="7">
        <f t="shared" si="646"/>
        <v>2022</v>
      </c>
      <c r="G765" s="12"/>
      <c r="H765" s="101">
        <f t="shared" si="598"/>
        <v>-2.9756937562887966</v>
      </c>
      <c r="I765" s="102">
        <f t="shared" si="599"/>
        <v>-2.4494405576486864</v>
      </c>
      <c r="J765" s="101">
        <f t="shared" si="600"/>
        <v>63.317392224746904</v>
      </c>
      <c r="K765" s="101">
        <f t="shared" si="601"/>
        <v>314.9803030201756</v>
      </c>
      <c r="L765" s="11">
        <f t="shared" si="602"/>
        <v>2459839.0291666668</v>
      </c>
      <c r="M765" s="108">
        <f t="shared" si="603"/>
        <v>0.2270781428245528</v>
      </c>
      <c r="N765" s="11">
        <f t="shared" si="604"/>
        <v>195.68197580846027</v>
      </c>
      <c r="O765" s="5">
        <f t="shared" si="605"/>
        <v>0.17703471829963746</v>
      </c>
      <c r="P765" s="11">
        <f t="shared" si="606"/>
        <v>16576.646902946282</v>
      </c>
      <c r="Q765" s="6">
        <f t="shared" si="607"/>
        <v>2.3805511286658882</v>
      </c>
      <c r="R765" s="13">
        <f t="shared" si="608"/>
        <v>4.4004164095110001</v>
      </c>
      <c r="S765" s="13">
        <f t="shared" si="609"/>
        <v>4.3332786421763183</v>
      </c>
      <c r="T765" s="13">
        <f t="shared" si="610"/>
        <v>0.31219733093803564</v>
      </c>
      <c r="U765" s="13">
        <f t="shared" si="611"/>
        <v>0.39123465712766803</v>
      </c>
      <c r="V765" s="13">
        <f t="shared" si="612"/>
        <v>-8.3543599534146011</v>
      </c>
      <c r="W765" s="8">
        <f t="shared" si="613"/>
        <v>383.60959844981846</v>
      </c>
      <c r="X765" s="13">
        <f t="shared" si="614"/>
        <v>1.1927077929356629</v>
      </c>
      <c r="Y765" s="11">
        <f t="shared" si="615"/>
        <v>68.337122727576784</v>
      </c>
      <c r="Z765" s="13">
        <f t="shared" si="616"/>
        <v>3.6098463152881885E-2</v>
      </c>
      <c r="AA765" s="13">
        <f t="shared" si="617"/>
        <v>0.36890419194676333</v>
      </c>
      <c r="AB765" s="13">
        <f t="shared" si="618"/>
        <v>0.92876647444131044</v>
      </c>
      <c r="AC765" s="13">
        <f t="shared" si="619"/>
        <v>3.6090623684887448E-2</v>
      </c>
      <c r="AD765" s="13">
        <f t="shared" si="620"/>
        <v>0.83779123817204559</v>
      </c>
      <c r="AE765" s="13">
        <f t="shared" si="621"/>
        <v>0.40251153822748537</v>
      </c>
      <c r="AF765" s="13">
        <f t="shared" si="622"/>
        <v>0.9154149122631462</v>
      </c>
      <c r="AG765" s="11">
        <f t="shared" si="623"/>
        <v>23.735281038165319</v>
      </c>
      <c r="AH765" s="13">
        <f t="shared" si="624"/>
        <v>4.4156460597287817</v>
      </c>
      <c r="AI765" s="11">
        <f t="shared" si="625"/>
        <v>129.44728491252854</v>
      </c>
      <c r="AJ765" s="6">
        <f t="shared" si="626"/>
        <v>0.91682846675709062</v>
      </c>
      <c r="AK765" s="13">
        <f t="shared" si="627"/>
        <v>-2.0613839449776843</v>
      </c>
      <c r="AL765" s="6">
        <f t="shared" si="628"/>
        <v>0.91430981131111211</v>
      </c>
      <c r="AM765" s="6">
        <f t="shared" si="629"/>
        <v>-2.9756937562887966</v>
      </c>
      <c r="AN765" s="11">
        <f t="shared" si="630"/>
        <v>175.45442508347878</v>
      </c>
      <c r="AO765" s="6">
        <f t="shared" si="631"/>
        <v>173.64512394415439</v>
      </c>
      <c r="AP765" s="6">
        <f t="shared" si="632"/>
        <v>105.29778435560726</v>
      </c>
      <c r="AQ765" s="8">
        <f t="shared" si="633"/>
        <v>74.55294267283405</v>
      </c>
      <c r="AR765" s="109">
        <f t="shared" si="634"/>
        <v>0.77220948165498049</v>
      </c>
      <c r="AS765" s="109">
        <f t="shared" si="635"/>
        <v>-0.77167872814440908</v>
      </c>
      <c r="AT765" s="109">
        <f t="shared" si="636"/>
        <v>134.9803030201756</v>
      </c>
      <c r="AU765" s="10">
        <f t="shared" si="637"/>
        <v>398581.7414241907</v>
      </c>
      <c r="AV765" s="8">
        <f t="shared" si="638"/>
        <v>29.979559038553777</v>
      </c>
      <c r="AW765" s="12"/>
      <c r="AX765" s="110">
        <f t="shared" si="639"/>
        <v>315</v>
      </c>
      <c r="AY765" s="111">
        <f t="shared" si="640"/>
        <v>0</v>
      </c>
      <c r="AZ765" s="12"/>
      <c r="BA765" s="14">
        <f t="shared" si="647"/>
        <v>-2.4</v>
      </c>
      <c r="BB765" s="112">
        <f t="shared" si="641"/>
        <v>0</v>
      </c>
      <c r="BC765" s="112">
        <f t="shared" si="642"/>
        <v>0</v>
      </c>
      <c r="BD765" s="12"/>
      <c r="BE765" s="111">
        <f t="shared" si="643"/>
        <v>0</v>
      </c>
      <c r="BF765" s="12"/>
    </row>
    <row r="766" spans="1:58">
      <c r="A766">
        <f t="shared" si="596"/>
        <v>12</v>
      </c>
      <c r="B766" s="106">
        <v>0.52986111111111101</v>
      </c>
      <c r="C766" s="6">
        <f t="shared" si="597"/>
        <v>12.716666666666665</v>
      </c>
      <c r="D766" s="7">
        <f t="shared" si="644"/>
        <v>16</v>
      </c>
      <c r="E766" s="7">
        <f t="shared" si="645"/>
        <v>9</v>
      </c>
      <c r="F766" s="7">
        <f t="shared" si="646"/>
        <v>2022</v>
      </c>
      <c r="G766" s="12"/>
      <c r="H766" s="101">
        <f t="shared" si="598"/>
        <v>-3.0779791356501951</v>
      </c>
      <c r="I766" s="102">
        <f t="shared" si="599"/>
        <v>-2.5889276402991928</v>
      </c>
      <c r="J766" s="101">
        <f t="shared" si="600"/>
        <v>63.310877714579895</v>
      </c>
      <c r="K766" s="101">
        <f t="shared" si="601"/>
        <v>315.17663127682704</v>
      </c>
      <c r="L766" s="11">
        <f t="shared" si="602"/>
        <v>2459839.0298611112</v>
      </c>
      <c r="M766" s="108">
        <f t="shared" si="603"/>
        <v>0.22707816183740434</v>
      </c>
      <c r="N766" s="11">
        <f t="shared" si="604"/>
        <v>195.93266027094796</v>
      </c>
      <c r="O766" s="5">
        <f t="shared" si="605"/>
        <v>0.17706013572956181</v>
      </c>
      <c r="P766" s="11">
        <f t="shared" si="606"/>
        <v>16574.039083877808</v>
      </c>
      <c r="Q766" s="6">
        <f t="shared" si="607"/>
        <v>2.3807094808393918</v>
      </c>
      <c r="R766" s="13">
        <f t="shared" si="608"/>
        <v>4.4004283553226982</v>
      </c>
      <c r="S766" s="13">
        <f t="shared" si="609"/>
        <v>4.3334263982159511</v>
      </c>
      <c r="T766" s="13">
        <f t="shared" si="610"/>
        <v>0.31235767517773111</v>
      </c>
      <c r="U766" s="13">
        <f t="shared" si="611"/>
        <v>0.39138286831901381</v>
      </c>
      <c r="V766" s="13">
        <f t="shared" si="612"/>
        <v>-8.3544951212541712</v>
      </c>
      <c r="W766" s="8">
        <f t="shared" si="613"/>
        <v>383.56953572569995</v>
      </c>
      <c r="X766" s="13">
        <f t="shared" si="614"/>
        <v>1.1928548522942872</v>
      </c>
      <c r="Y766" s="11">
        <f t="shared" si="615"/>
        <v>68.345548608163867</v>
      </c>
      <c r="Z766" s="13">
        <f t="shared" si="616"/>
        <v>3.6110570529134856E-2</v>
      </c>
      <c r="AA766" s="13">
        <f t="shared" si="617"/>
        <v>0.36876744288638263</v>
      </c>
      <c r="AB766" s="13">
        <f t="shared" si="618"/>
        <v>0.92882030901929102</v>
      </c>
      <c r="AC766" s="13">
        <f t="shared" si="619"/>
        <v>3.6102723170796283E-2</v>
      </c>
      <c r="AD766" s="13">
        <f t="shared" si="620"/>
        <v>0.83783581920500183</v>
      </c>
      <c r="AE766" s="13">
        <f t="shared" si="621"/>
        <v>0.40254405115977282</v>
      </c>
      <c r="AF766" s="13">
        <f t="shared" si="622"/>
        <v>0.91540061550988605</v>
      </c>
      <c r="AG766" s="11">
        <f t="shared" si="623"/>
        <v>23.737316037072866</v>
      </c>
      <c r="AH766" s="13">
        <f t="shared" si="624"/>
        <v>4.4162432566498504</v>
      </c>
      <c r="AI766" s="11">
        <f t="shared" si="625"/>
        <v>129.68901142120021</v>
      </c>
      <c r="AJ766" s="6">
        <f t="shared" si="626"/>
        <v>0.91682258580382192</v>
      </c>
      <c r="AK766" s="13">
        <f t="shared" si="627"/>
        <v>-2.1637354406594946</v>
      </c>
      <c r="AL766" s="6">
        <f t="shared" si="628"/>
        <v>0.91424369499070024</v>
      </c>
      <c r="AM766" s="6">
        <f t="shared" si="629"/>
        <v>-3.0779791356501951</v>
      </c>
      <c r="AN766" s="11">
        <f t="shared" si="630"/>
        <v>175.45510956077305</v>
      </c>
      <c r="AO766" s="6">
        <f t="shared" si="631"/>
        <v>173.64580102673847</v>
      </c>
      <c r="AP766" s="6">
        <f t="shared" si="632"/>
        <v>105.29003413336368</v>
      </c>
      <c r="AQ766" s="8">
        <f t="shared" si="633"/>
        <v>74.560687374237403</v>
      </c>
      <c r="AR766" s="109">
        <f t="shared" si="634"/>
        <v>0.76952204818291225</v>
      </c>
      <c r="AS766" s="109">
        <f t="shared" si="635"/>
        <v>-0.77428129610697338</v>
      </c>
      <c r="AT766" s="109">
        <f t="shared" si="636"/>
        <v>135.17663127682707</v>
      </c>
      <c r="AU766" s="10">
        <f t="shared" si="637"/>
        <v>398584.35492048954</v>
      </c>
      <c r="AV766" s="8">
        <f t="shared" si="638"/>
        <v>29.979362474154627</v>
      </c>
      <c r="AW766" s="12"/>
      <c r="AX766" s="110">
        <f t="shared" si="639"/>
        <v>315.2</v>
      </c>
      <c r="AY766" s="111">
        <f t="shared" si="640"/>
        <v>0</v>
      </c>
      <c r="AZ766" s="12"/>
      <c r="BA766" s="14">
        <f t="shared" si="647"/>
        <v>-2.6</v>
      </c>
      <c r="BB766" s="112">
        <f t="shared" si="641"/>
        <v>0</v>
      </c>
      <c r="BC766" s="112">
        <f t="shared" si="642"/>
        <v>0</v>
      </c>
      <c r="BD766" s="12"/>
      <c r="BE766" s="111">
        <f t="shared" si="643"/>
        <v>0</v>
      </c>
      <c r="BF766" s="12"/>
    </row>
    <row r="767" spans="1:58">
      <c r="A767">
        <f t="shared" si="596"/>
        <v>12</v>
      </c>
      <c r="B767" s="106">
        <v>0.530555555555556</v>
      </c>
      <c r="C767" s="6">
        <f t="shared" si="597"/>
        <v>12.733333333333345</v>
      </c>
      <c r="D767" s="7">
        <f t="shared" si="644"/>
        <v>16</v>
      </c>
      <c r="E767" s="7">
        <f t="shared" si="645"/>
        <v>9</v>
      </c>
      <c r="F767" s="7">
        <f t="shared" si="646"/>
        <v>2022</v>
      </c>
      <c r="G767" s="12"/>
      <c r="H767" s="101">
        <f t="shared" si="598"/>
        <v>-3.1799018539014514</v>
      </c>
      <c r="I767" s="102">
        <f t="shared" si="599"/>
        <v>-2.7284682334271722</v>
      </c>
      <c r="J767" s="101">
        <f t="shared" si="600"/>
        <v>63.304363052542186</v>
      </c>
      <c r="K767" s="101">
        <f t="shared" si="601"/>
        <v>315.3731562063046</v>
      </c>
      <c r="L767" s="11">
        <f t="shared" si="602"/>
        <v>2459839.0305555556</v>
      </c>
      <c r="M767" s="108">
        <f t="shared" si="603"/>
        <v>0.22707818085025591</v>
      </c>
      <c r="N767" s="11">
        <f t="shared" si="604"/>
        <v>196.18334473343566</v>
      </c>
      <c r="O767" s="5">
        <f t="shared" si="605"/>
        <v>0.177085553159543</v>
      </c>
      <c r="P767" s="11">
        <f t="shared" si="606"/>
        <v>16571.430882813362</v>
      </c>
      <c r="Q767" s="6">
        <f t="shared" si="607"/>
        <v>2.3808678330132524</v>
      </c>
      <c r="R767" s="13">
        <f t="shared" si="608"/>
        <v>4.4004403011343971</v>
      </c>
      <c r="S767" s="13">
        <f t="shared" si="609"/>
        <v>4.3335741542562971</v>
      </c>
      <c r="T767" s="13">
        <f t="shared" si="610"/>
        <v>0.31251801941778379</v>
      </c>
      <c r="U767" s="13">
        <f t="shared" si="611"/>
        <v>0.39153107753896321</v>
      </c>
      <c r="V767" s="13">
        <f t="shared" si="612"/>
        <v>-8.3546302890948105</v>
      </c>
      <c r="W767" s="8">
        <f t="shared" si="613"/>
        <v>383.52946803178781</v>
      </c>
      <c r="X767" s="13">
        <f t="shared" si="614"/>
        <v>1.1930019098013001</v>
      </c>
      <c r="Y767" s="11">
        <f t="shared" si="615"/>
        <v>68.353974382661406</v>
      </c>
      <c r="Z767" s="13">
        <f t="shared" si="616"/>
        <v>3.6122676965305731E-2</v>
      </c>
      <c r="AA767" s="13">
        <f t="shared" si="617"/>
        <v>0.3686306876487388</v>
      </c>
      <c r="AB767" s="13">
        <f t="shared" si="618"/>
        <v>0.92887412267558223</v>
      </c>
      <c r="AC767" s="13">
        <f t="shared" si="619"/>
        <v>3.6114821711944037E-2</v>
      </c>
      <c r="AD767" s="13">
        <f t="shared" si="620"/>
        <v>0.83788038141801602</v>
      </c>
      <c r="AE767" s="13">
        <f t="shared" si="621"/>
        <v>0.40257655490405569</v>
      </c>
      <c r="AF767" s="13">
        <f t="shared" si="622"/>
        <v>0.91538632141931298</v>
      </c>
      <c r="AG767" s="11">
        <f t="shared" si="623"/>
        <v>23.739350492670098</v>
      </c>
      <c r="AH767" s="13">
        <f t="shared" si="624"/>
        <v>4.4168404641795105</v>
      </c>
      <c r="AI767" s="11">
        <f t="shared" si="625"/>
        <v>129.93073777074301</v>
      </c>
      <c r="AJ767" s="6">
        <f t="shared" si="626"/>
        <v>0.91681670610778099</v>
      </c>
      <c r="AK767" s="13">
        <f t="shared" si="627"/>
        <v>-2.265726963613953</v>
      </c>
      <c r="AL767" s="6">
        <f t="shared" si="628"/>
        <v>0.91417489028749832</v>
      </c>
      <c r="AM767" s="6">
        <f t="shared" si="629"/>
        <v>-3.1799018539014514</v>
      </c>
      <c r="AN767" s="11">
        <f t="shared" si="630"/>
        <v>175.45579403807096</v>
      </c>
      <c r="AO767" s="6">
        <f t="shared" si="631"/>
        <v>173.64647810957919</v>
      </c>
      <c r="AP767" s="6">
        <f t="shared" si="632"/>
        <v>105.28228402250646</v>
      </c>
      <c r="AQ767" s="8">
        <f t="shared" si="633"/>
        <v>74.568431967066218</v>
      </c>
      <c r="AR767" s="109">
        <f t="shared" si="634"/>
        <v>0.76682091954831955</v>
      </c>
      <c r="AS767" s="109">
        <f t="shared" si="635"/>
        <v>-0.77687485033982928</v>
      </c>
      <c r="AT767" s="109">
        <f t="shared" si="636"/>
        <v>135.3731562063046</v>
      </c>
      <c r="AU767" s="10">
        <f t="shared" si="637"/>
        <v>398586.96791860455</v>
      </c>
      <c r="AV767" s="8">
        <f t="shared" si="638"/>
        <v>29.979165949801288</v>
      </c>
      <c r="AW767" s="12"/>
      <c r="AX767" s="110">
        <f t="shared" si="639"/>
        <v>315.39999999999998</v>
      </c>
      <c r="AY767" s="111">
        <f t="shared" si="640"/>
        <v>0</v>
      </c>
      <c r="AZ767" s="12"/>
      <c r="BA767" s="14">
        <f t="shared" si="647"/>
        <v>-2.7</v>
      </c>
      <c r="BB767" s="112">
        <f t="shared" si="641"/>
        <v>0</v>
      </c>
      <c r="BC767" s="112">
        <f t="shared" si="642"/>
        <v>0</v>
      </c>
      <c r="BD767" s="12"/>
      <c r="BE767" s="111">
        <f t="shared" si="643"/>
        <v>0</v>
      </c>
      <c r="BF767" s="12"/>
    </row>
    <row r="768" spans="1:58">
      <c r="A768">
        <f t="shared" si="596"/>
        <v>12</v>
      </c>
      <c r="B768" s="106">
        <v>0.53125</v>
      </c>
      <c r="C768" s="6">
        <f t="shared" si="597"/>
        <v>12.75</v>
      </c>
      <c r="D768" s="7">
        <f t="shared" si="644"/>
        <v>16</v>
      </c>
      <c r="E768" s="7">
        <f t="shared" si="645"/>
        <v>9</v>
      </c>
      <c r="F768" s="7">
        <f t="shared" si="646"/>
        <v>2022</v>
      </c>
      <c r="G768" s="12"/>
      <c r="H768" s="101">
        <f t="shared" si="598"/>
        <v>-3.2814603631272226</v>
      </c>
      <c r="I768" s="102">
        <f t="shared" si="599"/>
        <v>-2.8674684430971786</v>
      </c>
      <c r="J768" s="101">
        <f t="shared" si="600"/>
        <v>63.297848238764942</v>
      </c>
      <c r="K768" s="101">
        <f t="shared" si="601"/>
        <v>315.56987839812956</v>
      </c>
      <c r="L768" s="11">
        <f t="shared" si="602"/>
        <v>2459839.03125</v>
      </c>
      <c r="M768" s="108">
        <f t="shared" si="603"/>
        <v>0.22707819986310745</v>
      </c>
      <c r="N768" s="11">
        <f t="shared" si="604"/>
        <v>196.43402919592336</v>
      </c>
      <c r="O768" s="5">
        <f t="shared" si="605"/>
        <v>0.17711097058946734</v>
      </c>
      <c r="P768" s="11">
        <f t="shared" si="606"/>
        <v>16568.822299869371</v>
      </c>
      <c r="Q768" s="6">
        <f t="shared" si="607"/>
        <v>2.3810261851867565</v>
      </c>
      <c r="R768" s="13">
        <f t="shared" si="608"/>
        <v>4.4004522469460721</v>
      </c>
      <c r="S768" s="13">
        <f t="shared" si="609"/>
        <v>4.333721910295929</v>
      </c>
      <c r="T768" s="13">
        <f t="shared" si="610"/>
        <v>0.31267836365783641</v>
      </c>
      <c r="U768" s="13">
        <f t="shared" si="611"/>
        <v>0.391679284787669</v>
      </c>
      <c r="V768" s="13">
        <f t="shared" si="612"/>
        <v>-8.3547654569340217</v>
      </c>
      <c r="W768" s="8">
        <f t="shared" si="613"/>
        <v>383.48939536979611</v>
      </c>
      <c r="X768" s="13">
        <f t="shared" si="614"/>
        <v>1.1931489654565515</v>
      </c>
      <c r="Y768" s="11">
        <f t="shared" si="615"/>
        <v>68.362400051060845</v>
      </c>
      <c r="Z768" s="13">
        <f t="shared" si="616"/>
        <v>3.6134782461175317E-2</v>
      </c>
      <c r="AA768" s="13">
        <f t="shared" si="617"/>
        <v>0.36849392623729604</v>
      </c>
      <c r="AB768" s="13">
        <f t="shared" si="618"/>
        <v>0.92892791540976272</v>
      </c>
      <c r="AC768" s="13">
        <f t="shared" si="619"/>
        <v>3.6126919308111127E-2</v>
      </c>
      <c r="AD768" s="13">
        <f t="shared" si="620"/>
        <v>0.83792492481078873</v>
      </c>
      <c r="AE768" s="13">
        <f t="shared" si="621"/>
        <v>0.40260904945996456</v>
      </c>
      <c r="AF768" s="13">
        <f t="shared" si="622"/>
        <v>0.91537202999269307</v>
      </c>
      <c r="AG768" s="11">
        <f t="shared" si="623"/>
        <v>23.741384404910999</v>
      </c>
      <c r="AH768" s="13">
        <f t="shared" si="624"/>
        <v>4.4174376823139117</v>
      </c>
      <c r="AI768" s="11">
        <f t="shared" si="625"/>
        <v>130.1724639612147</v>
      </c>
      <c r="AJ768" s="6">
        <f t="shared" si="626"/>
        <v>0.91681082766910216</v>
      </c>
      <c r="AK768" s="13">
        <f t="shared" si="627"/>
        <v>-2.3673569339571339</v>
      </c>
      <c r="AL768" s="6">
        <f t="shared" si="628"/>
        <v>0.9141034291700888</v>
      </c>
      <c r="AM768" s="6">
        <f t="shared" si="629"/>
        <v>-3.2814603631272226</v>
      </c>
      <c r="AN768" s="11">
        <f t="shared" si="630"/>
        <v>175.45647851536341</v>
      </c>
      <c r="AO768" s="6">
        <f t="shared" si="631"/>
        <v>173.64715519266747</v>
      </c>
      <c r="AP768" s="6">
        <f t="shared" si="632"/>
        <v>105.27453402303783</v>
      </c>
      <c r="AQ768" s="8">
        <f t="shared" si="633"/>
        <v>74.576176451318261</v>
      </c>
      <c r="AR768" s="109">
        <f t="shared" si="634"/>
        <v>0.76410614385566011</v>
      </c>
      <c r="AS768" s="109">
        <f t="shared" si="635"/>
        <v>-0.77945934515712789</v>
      </c>
      <c r="AT768" s="109">
        <f t="shared" si="636"/>
        <v>135.56987839812956</v>
      </c>
      <c r="AU768" s="10">
        <f t="shared" si="637"/>
        <v>398589.58041844529</v>
      </c>
      <c r="AV768" s="8">
        <f t="shared" si="638"/>
        <v>29.978969465499056</v>
      </c>
      <c r="AW768" s="12"/>
      <c r="AX768" s="110">
        <f t="shared" si="639"/>
        <v>315.60000000000002</v>
      </c>
      <c r="AY768" s="111">
        <f t="shared" si="640"/>
        <v>0</v>
      </c>
      <c r="AZ768" s="12"/>
      <c r="BA768" s="14">
        <f t="shared" si="647"/>
        <v>-2.9</v>
      </c>
      <c r="BB768" s="112">
        <f t="shared" si="641"/>
        <v>0</v>
      </c>
      <c r="BC768" s="112">
        <f t="shared" si="642"/>
        <v>0</v>
      </c>
      <c r="BD768" s="12"/>
      <c r="BE768" s="111">
        <f t="shared" si="643"/>
        <v>0</v>
      </c>
      <c r="BF768" s="12"/>
    </row>
    <row r="769" spans="1:58">
      <c r="A769">
        <f t="shared" si="596"/>
        <v>12</v>
      </c>
      <c r="B769" s="106">
        <v>0.531944444444444</v>
      </c>
      <c r="C769" s="6">
        <f t="shared" si="597"/>
        <v>12.766666666666655</v>
      </c>
      <c r="D769" s="7">
        <f t="shared" si="644"/>
        <v>16</v>
      </c>
      <c r="E769" s="7">
        <f t="shared" si="645"/>
        <v>9</v>
      </c>
      <c r="F769" s="7">
        <f t="shared" si="646"/>
        <v>2022</v>
      </c>
      <c r="G769" s="12"/>
      <c r="H769" s="101">
        <f t="shared" si="598"/>
        <v>-3.3826531150222747</v>
      </c>
      <c r="I769" s="102">
        <f t="shared" si="599"/>
        <v>-3.0054144103433078</v>
      </c>
      <c r="J769" s="101">
        <f t="shared" si="600"/>
        <v>63.291333273331219</v>
      </c>
      <c r="K769" s="101">
        <f t="shared" si="601"/>
        <v>315.76679842826661</v>
      </c>
      <c r="L769" s="11">
        <f t="shared" si="602"/>
        <v>2459839.0319444444</v>
      </c>
      <c r="M769" s="108">
        <f t="shared" si="603"/>
        <v>0.22707821887595903</v>
      </c>
      <c r="N769" s="11">
        <f t="shared" si="604"/>
        <v>196.68471365841106</v>
      </c>
      <c r="O769" s="5">
        <f t="shared" si="605"/>
        <v>0.17713638801944853</v>
      </c>
      <c r="P769" s="11">
        <f t="shared" si="606"/>
        <v>16566.213335145549</v>
      </c>
      <c r="Q769" s="6">
        <f t="shared" si="607"/>
        <v>2.3811845373606171</v>
      </c>
      <c r="R769" s="13">
        <f t="shared" si="608"/>
        <v>4.4004641927577932</v>
      </c>
      <c r="S769" s="13">
        <f t="shared" si="609"/>
        <v>4.3338696663359189</v>
      </c>
      <c r="T769" s="13">
        <f t="shared" si="610"/>
        <v>0.31283870789788903</v>
      </c>
      <c r="U769" s="13">
        <f t="shared" si="611"/>
        <v>0.39182749006556106</v>
      </c>
      <c r="V769" s="13">
        <f t="shared" si="612"/>
        <v>-8.3549006247739488</v>
      </c>
      <c r="W769" s="8">
        <f t="shared" si="613"/>
        <v>383.44931773995529</v>
      </c>
      <c r="X769" s="13">
        <f t="shared" si="614"/>
        <v>1.193296019261239</v>
      </c>
      <c r="Y769" s="11">
        <f t="shared" si="615"/>
        <v>68.370825613430782</v>
      </c>
      <c r="Z769" s="13">
        <f t="shared" si="616"/>
        <v>3.6146887016540265E-2</v>
      </c>
      <c r="AA769" s="13">
        <f t="shared" si="617"/>
        <v>0.36835715865426688</v>
      </c>
      <c r="AB769" s="13">
        <f t="shared" si="618"/>
        <v>0.92898168722190844</v>
      </c>
      <c r="AC769" s="13">
        <f t="shared" si="619"/>
        <v>3.6139015959093801E-2</v>
      </c>
      <c r="AD769" s="13">
        <f t="shared" si="620"/>
        <v>0.83796944938347062</v>
      </c>
      <c r="AE769" s="13">
        <f t="shared" si="621"/>
        <v>0.40264153482734288</v>
      </c>
      <c r="AF769" s="13">
        <f t="shared" si="622"/>
        <v>0.9153577412311984</v>
      </c>
      <c r="AG769" s="11">
        <f t="shared" si="623"/>
        <v>23.743417773762886</v>
      </c>
      <c r="AH769" s="13">
        <f t="shared" si="624"/>
        <v>4.4180349110547343</v>
      </c>
      <c r="AI769" s="11">
        <f t="shared" si="625"/>
        <v>130.41418999259002</v>
      </c>
      <c r="AJ769" s="6">
        <f t="shared" si="626"/>
        <v>0.91680495048785604</v>
      </c>
      <c r="AK769" s="13">
        <f t="shared" si="627"/>
        <v>-2.4686237713410448</v>
      </c>
      <c r="AL769" s="6">
        <f t="shared" si="628"/>
        <v>0.91402934368122968</v>
      </c>
      <c r="AM769" s="6">
        <f t="shared" si="629"/>
        <v>-3.3826531150222747</v>
      </c>
      <c r="AN769" s="11">
        <f t="shared" si="630"/>
        <v>175.45716299266132</v>
      </c>
      <c r="AO769" s="6">
        <f t="shared" si="631"/>
        <v>173.64783227601419</v>
      </c>
      <c r="AP769" s="6">
        <f t="shared" si="632"/>
        <v>105.26678413490286</v>
      </c>
      <c r="AQ769" s="8">
        <f t="shared" si="633"/>
        <v>74.583920827048388</v>
      </c>
      <c r="AR769" s="109">
        <f t="shared" si="634"/>
        <v>0.76137776945306701</v>
      </c>
      <c r="AS769" s="109">
        <f t="shared" si="635"/>
        <v>-0.78203473503359877</v>
      </c>
      <c r="AT769" s="109">
        <f t="shared" si="636"/>
        <v>135.76679842826661</v>
      </c>
      <c r="AU769" s="10">
        <f t="shared" si="637"/>
        <v>398592.19241994963</v>
      </c>
      <c r="AV769" s="8">
        <f t="shared" si="638"/>
        <v>29.978773021251062</v>
      </c>
      <c r="AW769" s="12"/>
      <c r="AX769" s="110">
        <f t="shared" si="639"/>
        <v>315.8</v>
      </c>
      <c r="AY769" s="111">
        <f t="shared" si="640"/>
        <v>0</v>
      </c>
      <c r="AZ769" s="12"/>
      <c r="BA769" s="14">
        <f t="shared" si="647"/>
        <v>-3</v>
      </c>
      <c r="BB769" s="112">
        <f t="shared" si="641"/>
        <v>0</v>
      </c>
      <c r="BC769" s="112">
        <f t="shared" si="642"/>
        <v>0</v>
      </c>
      <c r="BD769" s="12"/>
      <c r="BE769" s="111">
        <f t="shared" si="643"/>
        <v>0</v>
      </c>
      <c r="BF769" s="12"/>
    </row>
    <row r="770" spans="1:58">
      <c r="A770">
        <f t="shared" si="596"/>
        <v>12</v>
      </c>
      <c r="B770" s="106">
        <v>0.53263888888888899</v>
      </c>
      <c r="C770" s="6">
        <f t="shared" si="597"/>
        <v>12.783333333333335</v>
      </c>
      <c r="D770" s="7">
        <f t="shared" si="644"/>
        <v>16</v>
      </c>
      <c r="E770" s="7">
        <f t="shared" si="645"/>
        <v>9</v>
      </c>
      <c r="F770" s="7">
        <f t="shared" si="646"/>
        <v>2022</v>
      </c>
      <c r="G770" s="12"/>
      <c r="H770" s="101">
        <f t="shared" si="598"/>
        <v>-3.4834785608334191</v>
      </c>
      <c r="I770" s="102">
        <f t="shared" si="599"/>
        <v>-3.141882608013741</v>
      </c>
      <c r="J770" s="101">
        <f t="shared" si="600"/>
        <v>63.284818156371593</v>
      </c>
      <c r="K770" s="101">
        <f t="shared" si="601"/>
        <v>315.96391685879837</v>
      </c>
      <c r="L770" s="11">
        <f t="shared" si="602"/>
        <v>2459839.0326388888</v>
      </c>
      <c r="M770" s="108">
        <f t="shared" si="603"/>
        <v>0.22707823788881057</v>
      </c>
      <c r="N770" s="11">
        <f t="shared" si="604"/>
        <v>196.93539812043309</v>
      </c>
      <c r="O770" s="5">
        <f t="shared" si="605"/>
        <v>0.17716180544937288</v>
      </c>
      <c r="P770" s="11">
        <f t="shared" si="606"/>
        <v>16563.603988754381</v>
      </c>
      <c r="Q770" s="6">
        <f t="shared" si="607"/>
        <v>2.3813428895344777</v>
      </c>
      <c r="R770" s="13">
        <f t="shared" si="608"/>
        <v>4.4004761385694691</v>
      </c>
      <c r="S770" s="13">
        <f t="shared" si="609"/>
        <v>4.3340174223755508</v>
      </c>
      <c r="T770" s="13">
        <f t="shared" si="610"/>
        <v>0.31299905213794166</v>
      </c>
      <c r="U770" s="13">
        <f t="shared" si="611"/>
        <v>0.39197569337313143</v>
      </c>
      <c r="V770" s="13">
        <f t="shared" si="612"/>
        <v>-8.35503579261316</v>
      </c>
      <c r="W770" s="8">
        <f t="shared" si="613"/>
        <v>383.40923514363811</v>
      </c>
      <c r="X770" s="13">
        <f t="shared" si="614"/>
        <v>1.193443071215194</v>
      </c>
      <c r="Y770" s="11">
        <f t="shared" si="615"/>
        <v>68.379251069761565</v>
      </c>
      <c r="Z770" s="13">
        <f t="shared" si="616"/>
        <v>3.615899063120797E-2</v>
      </c>
      <c r="AA770" s="13">
        <f t="shared" si="617"/>
        <v>0.36822038490313203</v>
      </c>
      <c r="AB770" s="13">
        <f t="shared" si="618"/>
        <v>0.92903543811159095</v>
      </c>
      <c r="AC770" s="13">
        <f t="shared" si="619"/>
        <v>3.6151111664699025E-2</v>
      </c>
      <c r="AD770" s="13">
        <f t="shared" si="620"/>
        <v>0.83801395513574561</v>
      </c>
      <c r="AE770" s="13">
        <f t="shared" si="621"/>
        <v>0.40267401100584305</v>
      </c>
      <c r="AF770" s="13">
        <f t="shared" si="622"/>
        <v>0.91534345513608506</v>
      </c>
      <c r="AG770" s="11">
        <f t="shared" si="623"/>
        <v>23.745450599181112</v>
      </c>
      <c r="AH770" s="13">
        <f t="shared" si="624"/>
        <v>4.4186321503980333</v>
      </c>
      <c r="AI770" s="11">
        <f t="shared" si="625"/>
        <v>130.6559158644626</v>
      </c>
      <c r="AJ770" s="6">
        <f t="shared" si="626"/>
        <v>0.91679907456416099</v>
      </c>
      <c r="AK770" s="13">
        <f t="shared" si="627"/>
        <v>-2.5695258948972581</v>
      </c>
      <c r="AL770" s="6">
        <f t="shared" si="628"/>
        <v>0.91395266593616087</v>
      </c>
      <c r="AM770" s="6">
        <f t="shared" si="629"/>
        <v>-3.4834785608334191</v>
      </c>
      <c r="AN770" s="11">
        <f t="shared" si="630"/>
        <v>175.45784746995378</v>
      </c>
      <c r="AO770" s="6">
        <f t="shared" si="631"/>
        <v>173.64850935960845</v>
      </c>
      <c r="AP770" s="6">
        <f t="shared" si="632"/>
        <v>105.25903435810312</v>
      </c>
      <c r="AQ770" s="8">
        <f t="shared" si="633"/>
        <v>74.591665094255049</v>
      </c>
      <c r="AR770" s="109">
        <f t="shared" si="634"/>
        <v>0.75863584493489944</v>
      </c>
      <c r="AS770" s="109">
        <f t="shared" si="635"/>
        <v>-0.78460097460192757</v>
      </c>
      <c r="AT770" s="109">
        <f t="shared" si="636"/>
        <v>135.96391685879834</v>
      </c>
      <c r="AU770" s="10">
        <f t="shared" si="637"/>
        <v>398594.80392303487</v>
      </c>
      <c r="AV770" s="8">
        <f t="shared" si="638"/>
        <v>29.978576617062</v>
      </c>
      <c r="AW770" s="12"/>
      <c r="AX770" s="110">
        <f t="shared" si="639"/>
        <v>316</v>
      </c>
      <c r="AY770" s="111">
        <f t="shared" si="640"/>
        <v>0</v>
      </c>
      <c r="AZ770" s="12"/>
      <c r="BA770" s="14">
        <f t="shared" si="647"/>
        <v>-3.1</v>
      </c>
      <c r="BB770" s="112">
        <f t="shared" si="641"/>
        <v>0</v>
      </c>
      <c r="BC770" s="112">
        <f t="shared" si="642"/>
        <v>0</v>
      </c>
      <c r="BD770" s="12"/>
      <c r="BE770" s="111">
        <f t="shared" si="643"/>
        <v>0</v>
      </c>
      <c r="BF770" s="12"/>
    </row>
    <row r="771" spans="1:58">
      <c r="A771">
        <f t="shared" si="596"/>
        <v>12</v>
      </c>
      <c r="B771" s="106">
        <v>0.53333333333333299</v>
      </c>
      <c r="C771" s="6">
        <f t="shared" si="597"/>
        <v>12.799999999999992</v>
      </c>
      <c r="D771" s="7">
        <f t="shared" si="644"/>
        <v>16</v>
      </c>
      <c r="E771" s="7">
        <f t="shared" si="645"/>
        <v>9</v>
      </c>
      <c r="F771" s="7">
        <f t="shared" si="646"/>
        <v>2022</v>
      </c>
      <c r="G771" s="12"/>
      <c r="H771" s="101">
        <f t="shared" si="598"/>
        <v>-3.5839351520997385</v>
      </c>
      <c r="I771" s="102">
        <f t="shared" si="599"/>
        <v>-3.2765422288739603</v>
      </c>
      <c r="J771" s="101">
        <f t="shared" si="600"/>
        <v>63.278302887964145</v>
      </c>
      <c r="K771" s="101">
        <f t="shared" si="601"/>
        <v>316.16123423923671</v>
      </c>
      <c r="L771" s="11">
        <f t="shared" si="602"/>
        <v>2459839.0333333332</v>
      </c>
      <c r="M771" s="108">
        <f t="shared" si="603"/>
        <v>0.22707825690166214</v>
      </c>
      <c r="N771" s="11">
        <f t="shared" si="604"/>
        <v>197.18608258292079</v>
      </c>
      <c r="O771" s="5">
        <f t="shared" si="605"/>
        <v>0.17718722287935407</v>
      </c>
      <c r="P771" s="11">
        <f t="shared" si="606"/>
        <v>16560.994260810334</v>
      </c>
      <c r="Q771" s="6">
        <f t="shared" si="607"/>
        <v>2.3815012417083388</v>
      </c>
      <c r="R771" s="13">
        <f t="shared" si="608"/>
        <v>4.4004880843811893</v>
      </c>
      <c r="S771" s="13">
        <f t="shared" si="609"/>
        <v>4.3341651784158977</v>
      </c>
      <c r="T771" s="13">
        <f t="shared" si="610"/>
        <v>0.31315939637799428</v>
      </c>
      <c r="U771" s="13">
        <f t="shared" si="611"/>
        <v>0.39212389471088166</v>
      </c>
      <c r="V771" s="13">
        <f t="shared" si="612"/>
        <v>-8.3551709604538011</v>
      </c>
      <c r="W771" s="8">
        <f t="shared" si="613"/>
        <v>383.36914758105235</v>
      </c>
      <c r="X771" s="13">
        <f t="shared" si="614"/>
        <v>1.1935901213196856</v>
      </c>
      <c r="Y771" s="11">
        <f t="shared" si="615"/>
        <v>68.387676420125885</v>
      </c>
      <c r="Z771" s="13">
        <f t="shared" si="616"/>
        <v>3.6171093304980965E-2</v>
      </c>
      <c r="AA771" s="13">
        <f t="shared" si="617"/>
        <v>0.36808360498603693</v>
      </c>
      <c r="AB771" s="13">
        <f t="shared" si="618"/>
        <v>0.9290891680789124</v>
      </c>
      <c r="AC771" s="13">
        <f t="shared" si="619"/>
        <v>3.6163206424728936E-2</v>
      </c>
      <c r="AD771" s="13">
        <f t="shared" si="620"/>
        <v>0.8380584420677859</v>
      </c>
      <c r="AE771" s="13">
        <f t="shared" si="621"/>
        <v>0.40270647799532422</v>
      </c>
      <c r="AF771" s="13">
        <f t="shared" si="622"/>
        <v>0.91532917170851791</v>
      </c>
      <c r="AG771" s="11">
        <f t="shared" si="623"/>
        <v>23.74748288113398</v>
      </c>
      <c r="AH771" s="13">
        <f t="shared" si="624"/>
        <v>4.4192294003457766</v>
      </c>
      <c r="AI771" s="11">
        <f t="shared" si="625"/>
        <v>130.89764157773413</v>
      </c>
      <c r="AJ771" s="6">
        <f t="shared" si="626"/>
        <v>0.91679319989810759</v>
      </c>
      <c r="AK771" s="13">
        <f t="shared" si="627"/>
        <v>-2.6700617239796096</v>
      </c>
      <c r="AL771" s="6">
        <f t="shared" si="628"/>
        <v>0.91387342812012884</v>
      </c>
      <c r="AM771" s="6">
        <f t="shared" si="629"/>
        <v>-3.5839351520997385</v>
      </c>
      <c r="AN771" s="11">
        <f t="shared" si="630"/>
        <v>175.45853194724987</v>
      </c>
      <c r="AO771" s="6">
        <f t="shared" si="631"/>
        <v>173.64918644345937</v>
      </c>
      <c r="AP771" s="6">
        <f t="shared" si="632"/>
        <v>105.25128469257776</v>
      </c>
      <c r="AQ771" s="8">
        <f t="shared" si="633"/>
        <v>74.59940925299901</v>
      </c>
      <c r="AR771" s="109">
        <f t="shared" si="634"/>
        <v>0.75588041912168136</v>
      </c>
      <c r="AS771" s="109">
        <f t="shared" si="635"/>
        <v>-0.78715801867160828</v>
      </c>
      <c r="AT771" s="109">
        <f t="shared" si="636"/>
        <v>136.16123423923671</v>
      </c>
      <c r="AU771" s="10">
        <f t="shared" si="637"/>
        <v>398597.41492762999</v>
      </c>
      <c r="AV771" s="8">
        <f t="shared" si="638"/>
        <v>29.978380252935704</v>
      </c>
      <c r="AW771" s="12"/>
      <c r="AX771" s="110">
        <f t="shared" si="639"/>
        <v>316.2</v>
      </c>
      <c r="AY771" s="111">
        <f t="shared" si="640"/>
        <v>0</v>
      </c>
      <c r="AZ771" s="12"/>
      <c r="BA771" s="14">
        <f t="shared" si="647"/>
        <v>-3.3</v>
      </c>
      <c r="BB771" s="112">
        <f t="shared" si="641"/>
        <v>0</v>
      </c>
      <c r="BC771" s="112">
        <f t="shared" si="642"/>
        <v>0</v>
      </c>
      <c r="BD771" s="12"/>
      <c r="BE771" s="111">
        <f t="shared" si="643"/>
        <v>0</v>
      </c>
      <c r="BF771" s="12"/>
    </row>
    <row r="772" spans="1:58">
      <c r="A772">
        <f t="shared" ref="A772:A835" si="648">HOUR(B772)</f>
        <v>12</v>
      </c>
      <c r="B772" s="106">
        <v>0.53402777777777799</v>
      </c>
      <c r="C772" s="6">
        <f t="shared" ref="C772:C835" si="649">B772*24</f>
        <v>12.816666666666672</v>
      </c>
      <c r="D772" s="7">
        <f t="shared" si="644"/>
        <v>16</v>
      </c>
      <c r="E772" s="7">
        <f t="shared" si="645"/>
        <v>9</v>
      </c>
      <c r="F772" s="7">
        <f t="shared" si="646"/>
        <v>2022</v>
      </c>
      <c r="G772" s="12"/>
      <c r="H772" s="101">
        <f t="shared" ref="H772:H835" si="650">AM772</f>
        <v>-3.6840213396134258</v>
      </c>
      <c r="I772" s="102">
        <f t="shared" ref="I772:I835" si="651">H772+1.02/(TAN($G$7*(H772+10.3/(H772+5.11)))*60)</f>
        <v>-3.4091513357244119</v>
      </c>
      <c r="J772" s="101">
        <f t="shared" ref="J772:J835" si="652">100*(1+COS($G$7*AQ772))/2</f>
        <v>63.27178746824633</v>
      </c>
      <c r="K772" s="101">
        <f t="shared" ref="K772:K835" si="653">IF(AI772&gt;180, AT772-180,AT772+180)</f>
        <v>316.35875110431618</v>
      </c>
      <c r="L772" s="11">
        <f t="shared" ref="L772:L835" si="654">INT(365.25*IF(E772&gt;2,F772+4716,F772-1+4716))+INT(30.6001*IF(E772&gt;2,E772+1,E772+12+1))+D772+C772/24+2-INT(IF(E772&gt;2,F772,F772-1)/100)+INT(INT(IF(E772&gt;2,F772,F772-1)/100)/4)-1524.5</f>
        <v>2459839.0340277776</v>
      </c>
      <c r="M772" s="108">
        <f t="shared" ref="M772:M835" si="655">(L772-2451545)/36525</f>
        <v>0.22707827591451368</v>
      </c>
      <c r="N772" s="11">
        <f t="shared" ref="N772:N835" si="656">MOD(280.46061837+360.98564736629*(L772-2451545)+0.000387933*M772^2-M772^3/38710000+$G$5,360)</f>
        <v>197.43676704540849</v>
      </c>
      <c r="O772" s="5">
        <f t="shared" ref="O772:O835" si="657">0.606433+1336.855225*M772 - INT(0.606433+1336.855225*M772)</f>
        <v>0.17721264030927841</v>
      </c>
      <c r="P772" s="11">
        <f t="shared" ref="P772:P835" si="658">22640*SIN(Q772)-4586*SIN(Q772-2*S772)+2370*SIN(2*S772)+769*SIN(2*Q772)-668*SIN(R772)-412*SIN(2*T772)-212*SIN(2*Q772-2*S772)-206*SIN(Q772+R772-2*S772)+192*SIN(Q772+2*S772)-165*SIN(R772-2*S772)-125*SIN(S772)-110*SIN(Q772+R772)+148*SIN(Q772-R772)-55*SIN(2*T772-2*S772)</f>
        <v>16558.38415142247</v>
      </c>
      <c r="Q772" s="6">
        <f t="shared" ref="Q772:Q835" si="659">2*PI()*(0.374897+1325.55241*M772 - INT(0.374897+1325.55241*M772))</f>
        <v>2.3816595938818423</v>
      </c>
      <c r="R772" s="13">
        <f t="shared" ref="R772:R835" si="660">2*PI()*(0.993133+99.997361*M772 - INT(0.993133+99.997361*M772))</f>
        <v>4.4005000301928652</v>
      </c>
      <c r="S772" s="13">
        <f t="shared" ref="S772:S835" si="661">2*PI()*(0.827361+1236.853086*M772 - INT(0.827361+1236.853086*M772))</f>
        <v>4.3343129344555296</v>
      </c>
      <c r="T772" s="13">
        <f t="shared" ref="T772:T835" si="662">2*PI()*(0.259086+1342.227825*M772 - INT(0.259086+1342.227825*M772))</f>
        <v>0.3133197406176898</v>
      </c>
      <c r="U772" s="13">
        <f t="shared" ref="U772:U835" si="663">T772+(P772+412*SIN(2*T772)+541*SIN(R772))/206264.8062</f>
        <v>0.39227209407892893</v>
      </c>
      <c r="V772" s="13">
        <f t="shared" ref="V772:V835" si="664">T772-2*S772</f>
        <v>-8.3553061282933694</v>
      </c>
      <c r="W772" s="8">
        <f t="shared" ref="W772:W835" si="665">-526*SIN(V772)+44*SIN(Q772+V772)-31*SIN(-Q772+V772)-23*SIN(R772+V772)+11*SIN(-R772+V772)-25*SIN(-2*Q772+T772)+21*SIN(-Q772+T772)</f>
        <v>383.32905505392438</v>
      </c>
      <c r="X772" s="13">
        <f t="shared" ref="X772:X835" si="666">2*PI()*(O772+P772/1296000-INT(O772+P772/1296000))</f>
        <v>1.1937371695745282</v>
      </c>
      <c r="Y772" s="11">
        <f t="shared" ref="Y772:Y835" si="667">X772/$G$7</f>
        <v>68.396101664513139</v>
      </c>
      <c r="Z772" s="13">
        <f t="shared" ref="Z772:Z835" si="668">(18520*SIN(U772)+W772)/206264.8062</f>
        <v>3.6183195037637318E-2</v>
      </c>
      <c r="AA772" s="13">
        <f t="shared" ref="AA772:AA835" si="669">COS(Z772)*COS(X772)</f>
        <v>0.36794681890647835</v>
      </c>
      <c r="AB772" s="13">
        <f t="shared" ref="AB772:AB835" si="670">COS(Z772)*SIN(X772)</f>
        <v>0.92914287712344013</v>
      </c>
      <c r="AC772" s="13">
        <f t="shared" ref="AC772:AC835" si="671">SIN(Z772)</f>
        <v>3.6175300238961212E-2</v>
      </c>
      <c r="AD772" s="13">
        <f t="shared" ref="AD772:AD835" si="672">COS($G$7*(23.4393-46.815*M772/3600))*AB772-SIN($G$7*(23.4393-46.815*M772/3600))*AC772</f>
        <v>0.83810291017928307</v>
      </c>
      <c r="AE772" s="13">
        <f t="shared" ref="AE772:AE835" si="673">SIN($G$7*(23.4393-46.815*M772/3600))*AB772+COS($G$7*(23.4393-46.815*M772/3600))*AC772</f>
        <v>0.40273893579541037</v>
      </c>
      <c r="AF772" s="13">
        <f t="shared" ref="AF772:AF835" si="674">SQRT(1-AE772*AE772)</f>
        <v>0.91531489094976504</v>
      </c>
      <c r="AG772" s="11">
        <f t="shared" ref="AG772:AG835" si="675">ATAN(AE772/AF772)/$G$7</f>
        <v>23.749514619575063</v>
      </c>
      <c r="AH772" s="13">
        <f t="shared" ref="AH772:AH835" si="676">IF(24*ATAN(AD772/(AA772+AF772))/PI()&gt;0,24*ATAN(AD772/(AA772+AF772))/PI(),24*ATAN(AD772/(AA772+AF772))/PI()+24)</f>
        <v>4.419826660893964</v>
      </c>
      <c r="AI772" s="11">
        <f t="shared" ref="AI772:AI835" si="677">IF(N772-15*AH772&gt;0,N772-15*AH772,360+N772-15*AH772)</f>
        <v>131.13936713199902</v>
      </c>
      <c r="AJ772" s="6">
        <f t="shared" ref="AJ772:AJ835" si="678">0.950724+0.051818*COS(Q772)+0.009531*COS(2*S772-Q772)+0.007843*COS(2*S772)+0.002824*COS(2*Q772)+0.000857*COS(2*S772+Q772)+0.000533*COS(2*S772-R772)*(1-0.002495*(L772-2415020)/36525)+0.000401*COS(2*S772-R772-Q772)*(1-0.002495*(L772-2415020)/36525)+0.00032*COS(Q772-R772)*(1-0.002495*(L772-2415020)/36525)-0.000271*COS(S772)</f>
        <v>0.91678732648982031</v>
      </c>
      <c r="AK772" s="13">
        <f t="shared" ref="AK772:AK835" si="679">ASIN(COS($G$7*$G$3)*COS($G$7*AG772)*COS($G$7*AI772)+SIN($G$7*$G$3)*SIN($G$7*AG772))/$G$7</f>
        <v>-2.7702296771261246</v>
      </c>
      <c r="AL772" s="6">
        <f t="shared" ref="AL772:AL835" si="680">ASIN((0.9983271+0.0016764*COS($G$7*2*$G$3))*COS($G$7*AK772)*SIN($G$7*AJ772))/$G$7</f>
        <v>0.91379166248730137</v>
      </c>
      <c r="AM772" s="6">
        <f t="shared" ref="AM772:AM835" si="681">AK772-AL772</f>
        <v>-3.6840213396134258</v>
      </c>
      <c r="AN772" s="11">
        <f t="shared" ref="AN772:AN835" si="682" xml:space="preserve"> MOD(280.4664567 + 360007.6982779*M772/10 + 0.03032028*M772^2/100 + M772^3/49931000,360)</f>
        <v>175.45921642454596</v>
      </c>
      <c r="AO772" s="6">
        <f t="shared" ref="AO772:AO835" si="683" xml:space="preserve"> AN772 + (1.9146 - 0.004817*M772 - 0.000014*M772^2)*SIN(R772)+ (0.019993 - 0.000101*M772)*SIN(2*R772)+ 0.00029*SIN(3*R772)</f>
        <v>173.6498635275633</v>
      </c>
      <c r="AP772" s="6">
        <f t="shared" ref="AP772:AP835" si="684">ACOS(COS(X772-$G$7*AO772)*COS(Z772))/$G$7</f>
        <v>105.24353513833654</v>
      </c>
      <c r="AQ772" s="8">
        <f t="shared" ref="AQ772:AQ835" si="685">180 - AP772 -0.1468*(1-0.0549*SIN(R772))*SIN($G$7*AP772)/(1-0.0167*SIN($G$7*AO772))</f>
        <v>74.607153303270493</v>
      </c>
      <c r="AR772" s="109">
        <f t="shared" ref="AR772:AR835" si="686">SIN($G$7*AI772)</f>
        <v>0.75311154108889755</v>
      </c>
      <c r="AS772" s="109">
        <f t="shared" ref="AS772:AS835" si="687">COS($G$7*AI772)*SIN($G$7*$G$3) - TAN($G$7*AG772)*COS($G$7*$G$3)</f>
        <v>-0.78970582220190655</v>
      </c>
      <c r="AT772" s="109">
        <f t="shared" ref="AT772:AT835" si="688">IF(OR(AND(AR772*AS772&gt;0), AND(AR772&lt;0,AS772&gt;0)), MOD(ATAN2(AS772,AR772)/$G$7+360,360),  ATAN2(AS772,AR772)/$G$7)</f>
        <v>136.35875110431618</v>
      </c>
      <c r="AU772" s="10">
        <f t="shared" ref="AU772:AU835" si="689" xml:space="preserve"> 385000.56 + (-20905355*COS(Q772) - 3699111*COS(2*S772-Q772) - 2955968*COS(2*S772) - 569925*COS(2*Q772) + (1-0.002516*M772)*48888*COS(R772) - 3149*COS(2*T772)  +246158*COS(2*S772-2*Q772) -(1-0.002516*M772)*152138*COS(2*S772-R772-Q772) -170733*COS(2*S772+Q772) -(1-0.002516*M772)*204586*COS(2*S772-R772) -(1-0.002516*M772)*129620*COS(R772-Q772)  + 108743*COS(S772) +(1-0.002516*M772)*104755*COS(R772+Q772) +10321*COS(2*S772-2*T772) +79661*COS(Q772-2*T772) -34782*COS(4*S772-Q772) -23210*COS(3*Q772)  -21636*COS(4*S772-2*Q772) +(1-0.002516*M772)*24208*COS(2*S772+R772-Q772) +(1-0.002516*M772)*30824*COS(2*S772+R772) -8379*COS(S772-Q772) -(1-0.002516*M772)*16675*COS(S772+R772)  -(1-0.002516*M772)*12831*COS(2*S772-R772+Q772) -10445*COS(2*S772+2*Q772) -11650*COS(4*S772) +14403*COS(2*S772-3*Q772) -(1-0.002516*M772)*7003*COS(R772-2*Q772)  + (1-0.002516*M772)*10056*COS(2*S772-R772-2*Q772) +6322*COS(S772+Q772) -(1-0.002516*M772)*(1-0.002516*M772)*9884*COS(2*S772-2*R772) +(1-0.002516*M772)*5751*COS(R772+2*Q772) -(1-0.002516*M772)*(1-0.002516*M772)*4950*COS(2*S772-2*R772-Q772)  +4130*COS(2*S772+Q772-2*T772) -(1-0.002516*M772)*3958*COS(4*S772-R772-Q772) +3258*COS(3*S772-Q772) +(1-0.002516*M772)*2616*COS(2*S772+R772+Q772) -(1-0.002516*M772)*1897*COS(4*S772-R772-2*Q772)  -(1-0.002516*M772)*(1-0.002516*M772)*2117*COS(2*R772-Q772) +(1-0.002516*M772)*(1-0.002516*M772)*2354*COS(2*S772+2*R772-Q772) -1423*COS(4*S772+Q772) -1117*COS(4*Q772) -(1-0.002516*M772)*1571*COS(4*S772-R772)  -1739*COS(S772-2*Q772) -4421*COS(2*Q772-2*T772) +(1-0.002516*M772)*(1-0.002516*M772)*1165*COS(2*R772+Q772) +8752*COS(2*S772-Q772-2*T772))/1000</f>
        <v>398600.02543364925</v>
      </c>
      <c r="AV772" s="8">
        <f t="shared" ref="AV772:AV835" si="690">60*ATAN(3476/AU772)/$G$7</f>
        <v>29.97818392887708</v>
      </c>
      <c r="AW772" s="12"/>
      <c r="AX772" s="110">
        <f t="shared" ref="AX772:AX835" si="691">ROUND(K772,1)</f>
        <v>316.39999999999998</v>
      </c>
      <c r="AY772" s="111">
        <f t="shared" ref="AY772:AY835" si="692">IF(AND(AX772&lt;=180.2,AX772&gt;=179.8),B772, 0)</f>
        <v>0</v>
      </c>
      <c r="AZ772" s="12"/>
      <c r="BA772" s="14">
        <f t="shared" si="647"/>
        <v>-3.4</v>
      </c>
      <c r="BB772" s="112">
        <f t="shared" ref="BB772:BB835" si="693">IF(AND(BA772&gt;=0,BA771&lt;0),B772, 0)</f>
        <v>0</v>
      </c>
      <c r="BC772" s="112">
        <f t="shared" ref="BC772:BC835" si="694">IF(AND(BA772&lt;=0,BA771&gt;=0),B772, 0)</f>
        <v>0</v>
      </c>
      <c r="BD772" s="12"/>
      <c r="BE772" s="111">
        <f t="shared" ref="BE772:BE835" si="695">IF(K772=$BE$1,B772,0)</f>
        <v>0</v>
      </c>
      <c r="BF772" s="12"/>
    </row>
    <row r="773" spans="1:58">
      <c r="A773">
        <f t="shared" si="648"/>
        <v>12</v>
      </c>
      <c r="B773" s="106">
        <v>0.53472222222222199</v>
      </c>
      <c r="C773" s="6">
        <f t="shared" si="649"/>
        <v>12.833333333333329</v>
      </c>
      <c r="D773" s="7">
        <f t="shared" ref="D773:D836" si="696">$D$3</f>
        <v>16</v>
      </c>
      <c r="E773" s="7">
        <f t="shared" ref="E773:E836" si="697">$E$3</f>
        <v>9</v>
      </c>
      <c r="F773" s="7">
        <f t="shared" ref="F773:F836" si="698">$F$3</f>
        <v>2022</v>
      </c>
      <c r="G773" s="12"/>
      <c r="H773" s="101">
        <f t="shared" si="650"/>
        <v>-3.7837355741693743</v>
      </c>
      <c r="I773" s="102">
        <f t="shared" si="651"/>
        <v>-3.5395486890137025</v>
      </c>
      <c r="J773" s="101">
        <f t="shared" si="652"/>
        <v>63.265271897306704</v>
      </c>
      <c r="K773" s="101">
        <f t="shared" si="653"/>
        <v>316.55646797532347</v>
      </c>
      <c r="L773" s="11">
        <f t="shared" si="654"/>
        <v>2459839.034722222</v>
      </c>
      <c r="M773" s="108">
        <f t="shared" si="655"/>
        <v>0.22707829492736523</v>
      </c>
      <c r="N773" s="11">
        <f t="shared" si="656"/>
        <v>197.68745150789618</v>
      </c>
      <c r="O773" s="5">
        <f t="shared" si="657"/>
        <v>0.17723805773920276</v>
      </c>
      <c r="P773" s="11">
        <f t="shared" si="658"/>
        <v>16555.773660688134</v>
      </c>
      <c r="Q773" s="6">
        <f t="shared" si="659"/>
        <v>2.381817946055703</v>
      </c>
      <c r="R773" s="13">
        <f t="shared" si="660"/>
        <v>4.4005119760045632</v>
      </c>
      <c r="S773" s="13">
        <f t="shared" si="661"/>
        <v>4.3344606904951615</v>
      </c>
      <c r="T773" s="13">
        <f t="shared" si="662"/>
        <v>0.31348008485774242</v>
      </c>
      <c r="U773" s="13">
        <f t="shared" si="663"/>
        <v>0.39242029147840818</v>
      </c>
      <c r="V773" s="13">
        <f t="shared" si="664"/>
        <v>-8.3554412961325806</v>
      </c>
      <c r="W773" s="8">
        <f t="shared" si="665"/>
        <v>383.28895756295174</v>
      </c>
      <c r="X773" s="13">
        <f t="shared" si="666"/>
        <v>1.1938842159805512</v>
      </c>
      <c r="Y773" s="11">
        <f t="shared" si="667"/>
        <v>68.404526802970807</v>
      </c>
      <c r="Z773" s="13">
        <f t="shared" si="668"/>
        <v>3.6195295829034559E-2</v>
      </c>
      <c r="AA773" s="13">
        <f t="shared" si="669"/>
        <v>0.36781002666700913</v>
      </c>
      <c r="AB773" s="13">
        <f t="shared" si="670"/>
        <v>0.92919656524511285</v>
      </c>
      <c r="AC773" s="13">
        <f t="shared" si="671"/>
        <v>3.6187393107252934E-2</v>
      </c>
      <c r="AD773" s="13">
        <f t="shared" si="672"/>
        <v>0.83814735947023766</v>
      </c>
      <c r="AE773" s="13">
        <f t="shared" si="673"/>
        <v>0.40277138440594595</v>
      </c>
      <c r="AF773" s="13">
        <f t="shared" si="674"/>
        <v>0.91530061286099751</v>
      </c>
      <c r="AG773" s="11">
        <f t="shared" si="675"/>
        <v>23.75154581447174</v>
      </c>
      <c r="AH773" s="13">
        <f t="shared" si="676"/>
        <v>4.4204239320427137</v>
      </c>
      <c r="AI773" s="11">
        <f t="shared" si="677"/>
        <v>131.38109252725548</v>
      </c>
      <c r="AJ773" s="6">
        <f t="shared" si="678"/>
        <v>0.91678145433937341</v>
      </c>
      <c r="AK773" s="13">
        <f t="shared" si="679"/>
        <v>-2.8700281728111059</v>
      </c>
      <c r="AL773" s="6">
        <f t="shared" si="680"/>
        <v>0.91370740135826867</v>
      </c>
      <c r="AM773" s="6">
        <f t="shared" si="681"/>
        <v>-3.7837355741693743</v>
      </c>
      <c r="AN773" s="11">
        <f t="shared" si="682"/>
        <v>175.45990090183841</v>
      </c>
      <c r="AO773" s="6">
        <f t="shared" si="683"/>
        <v>173.6505406119166</v>
      </c>
      <c r="AP773" s="6">
        <f t="shared" si="684"/>
        <v>105.2357856953311</v>
      </c>
      <c r="AQ773" s="8">
        <f t="shared" si="685"/>
        <v>74.614897245117831</v>
      </c>
      <c r="AR773" s="109">
        <f t="shared" si="686"/>
        <v>0.75032926014674106</v>
      </c>
      <c r="AS773" s="109">
        <f t="shared" si="687"/>
        <v>-0.79224434032102942</v>
      </c>
      <c r="AT773" s="109">
        <f t="shared" si="688"/>
        <v>136.5564679753235</v>
      </c>
      <c r="AU773" s="10">
        <f t="shared" si="689"/>
        <v>398602.63544102915</v>
      </c>
      <c r="AV773" s="8">
        <f t="shared" si="690"/>
        <v>29.977987644889392</v>
      </c>
      <c r="AW773" s="12"/>
      <c r="AX773" s="110">
        <f t="shared" si="691"/>
        <v>316.60000000000002</v>
      </c>
      <c r="AY773" s="111">
        <f t="shared" si="692"/>
        <v>0</v>
      </c>
      <c r="AZ773" s="12"/>
      <c r="BA773" s="14">
        <f t="shared" ref="BA773:BA836" si="699">ROUND(I773,1)</f>
        <v>-3.5</v>
      </c>
      <c r="BB773" s="112">
        <f t="shared" si="693"/>
        <v>0</v>
      </c>
      <c r="BC773" s="112">
        <f t="shared" si="694"/>
        <v>0</v>
      </c>
      <c r="BD773" s="12"/>
      <c r="BE773" s="111">
        <f t="shared" si="695"/>
        <v>0</v>
      </c>
      <c r="BF773" s="12"/>
    </row>
    <row r="774" spans="1:58">
      <c r="A774">
        <f t="shared" si="648"/>
        <v>12</v>
      </c>
      <c r="B774" s="106">
        <v>0.53541666666666698</v>
      </c>
      <c r="C774" s="6">
        <f t="shared" si="649"/>
        <v>12.850000000000009</v>
      </c>
      <c r="D774" s="7">
        <f t="shared" si="696"/>
        <v>16</v>
      </c>
      <c r="E774" s="7">
        <f t="shared" si="697"/>
        <v>9</v>
      </c>
      <c r="F774" s="7">
        <f t="shared" si="698"/>
        <v>2022</v>
      </c>
      <c r="G774" s="12"/>
      <c r="H774" s="101">
        <f t="shared" si="650"/>
        <v>-3.8830763729543842</v>
      </c>
      <c r="I774" s="102">
        <f t="shared" si="651"/>
        <v>-3.6676431539176457</v>
      </c>
      <c r="J774" s="101">
        <f t="shared" si="652"/>
        <v>63.258756170883579</v>
      </c>
      <c r="K774" s="101">
        <f t="shared" si="653"/>
        <v>316.75438549248429</v>
      </c>
      <c r="L774" s="11">
        <f t="shared" si="654"/>
        <v>2459839.0354166669</v>
      </c>
      <c r="M774" s="108">
        <f t="shared" si="655"/>
        <v>0.22707831394022954</v>
      </c>
      <c r="N774" s="11">
        <f t="shared" si="656"/>
        <v>197.93813613848761</v>
      </c>
      <c r="O774" s="5">
        <f t="shared" si="657"/>
        <v>0.17726347518618013</v>
      </c>
      <c r="P774" s="11">
        <f t="shared" si="658"/>
        <v>16553.162786978155</v>
      </c>
      <c r="Q774" s="6">
        <f t="shared" si="659"/>
        <v>2.3819762983356396</v>
      </c>
      <c r="R774" s="13">
        <f t="shared" si="660"/>
        <v>4.4005239218242753</v>
      </c>
      <c r="S774" s="13">
        <f t="shared" si="661"/>
        <v>4.3346084466344408</v>
      </c>
      <c r="T774" s="13">
        <f t="shared" si="662"/>
        <v>0.3136404292052995</v>
      </c>
      <c r="U774" s="13">
        <f t="shared" si="663"/>
        <v>0.39256848700885522</v>
      </c>
      <c r="V774" s="13">
        <f t="shared" si="664"/>
        <v>-8.3555764640635815</v>
      </c>
      <c r="W774" s="8">
        <f t="shared" si="665"/>
        <v>383.24885508164459</v>
      </c>
      <c r="X774" s="13">
        <f t="shared" si="666"/>
        <v>1.1940312606370029</v>
      </c>
      <c r="Y774" s="11">
        <f t="shared" si="667"/>
        <v>68.412951841185446</v>
      </c>
      <c r="Z774" s="13">
        <f t="shared" si="668"/>
        <v>3.620739568706148E-2</v>
      </c>
      <c r="AA774" s="13">
        <f t="shared" si="669"/>
        <v>0.36767322817861858</v>
      </c>
      <c r="AB774" s="13">
        <f t="shared" si="670"/>
        <v>0.92925023247978489</v>
      </c>
      <c r="AC774" s="13">
        <f t="shared" si="671"/>
        <v>3.6199485037487197E-2</v>
      </c>
      <c r="AD774" s="13">
        <f t="shared" si="672"/>
        <v>0.83819178997041088</v>
      </c>
      <c r="AE774" s="13">
        <f t="shared" si="673"/>
        <v>0.402803823848424</v>
      </c>
      <c r="AF774" s="13">
        <f t="shared" si="674"/>
        <v>0.9152863374338589</v>
      </c>
      <c r="AG774" s="11">
        <f t="shared" si="675"/>
        <v>23.753576467146559</v>
      </c>
      <c r="AH774" s="13">
        <f t="shared" si="676"/>
        <v>4.421021214191966</v>
      </c>
      <c r="AI774" s="11">
        <f t="shared" si="677"/>
        <v>131.6228179256081</v>
      </c>
      <c r="AJ774" s="6">
        <f t="shared" si="678"/>
        <v>0.91677558344293897</v>
      </c>
      <c r="AK774" s="13">
        <f t="shared" si="679"/>
        <v>-2.9694556958950704</v>
      </c>
      <c r="AL774" s="6">
        <f t="shared" si="680"/>
        <v>0.91362067705931382</v>
      </c>
      <c r="AM774" s="6">
        <f t="shared" si="681"/>
        <v>-3.8830763729543842</v>
      </c>
      <c r="AN774" s="11">
        <f t="shared" si="682"/>
        <v>175.4605853795947</v>
      </c>
      <c r="AO774" s="6">
        <f t="shared" si="683"/>
        <v>173.6512176969818</v>
      </c>
      <c r="AP774" s="6">
        <f t="shared" si="684"/>
        <v>105.22803635833931</v>
      </c>
      <c r="AQ774" s="8">
        <f t="shared" si="685"/>
        <v>74.622641083759419</v>
      </c>
      <c r="AR774" s="109">
        <f t="shared" si="686"/>
        <v>0.74753362396451972</v>
      </c>
      <c r="AS774" s="109">
        <f t="shared" si="687"/>
        <v>-0.79477353001540574</v>
      </c>
      <c r="AT774" s="109">
        <f t="shared" si="688"/>
        <v>136.75438549248432</v>
      </c>
      <c r="AU774" s="10">
        <f t="shared" si="689"/>
        <v>398605.24495144072</v>
      </c>
      <c r="AV774" s="8">
        <f t="shared" si="690"/>
        <v>29.977791400845444</v>
      </c>
      <c r="AW774" s="12"/>
      <c r="AX774" s="110">
        <f t="shared" si="691"/>
        <v>316.8</v>
      </c>
      <c r="AY774" s="111">
        <f t="shared" si="692"/>
        <v>0</v>
      </c>
      <c r="AZ774" s="12"/>
      <c r="BA774" s="14">
        <f t="shared" si="699"/>
        <v>-3.7</v>
      </c>
      <c r="BB774" s="112">
        <f t="shared" si="693"/>
        <v>0</v>
      </c>
      <c r="BC774" s="112">
        <f t="shared" si="694"/>
        <v>0</v>
      </c>
      <c r="BD774" s="12"/>
      <c r="BE774" s="111">
        <f t="shared" si="695"/>
        <v>0</v>
      </c>
      <c r="BF774" s="12"/>
    </row>
    <row r="775" spans="1:58">
      <c r="A775">
        <f t="shared" si="648"/>
        <v>12</v>
      </c>
      <c r="B775" s="106">
        <v>0.53611111111111098</v>
      </c>
      <c r="C775" s="6">
        <f t="shared" si="649"/>
        <v>12.866666666666664</v>
      </c>
      <c r="D775" s="7">
        <f t="shared" si="696"/>
        <v>16</v>
      </c>
      <c r="E775" s="7">
        <f t="shared" si="697"/>
        <v>9</v>
      </c>
      <c r="F775" s="7">
        <f t="shared" si="698"/>
        <v>2022</v>
      </c>
      <c r="G775" s="12"/>
      <c r="H775" s="101">
        <f t="shared" si="650"/>
        <v>-3.9820420531749732</v>
      </c>
      <c r="I775" s="102">
        <f t="shared" si="651"/>
        <v>-3.7934017093664751</v>
      </c>
      <c r="J775" s="101">
        <f t="shared" si="652"/>
        <v>63.252240297805031</v>
      </c>
      <c r="K775" s="101">
        <f t="shared" si="653"/>
        <v>316.9525038834912</v>
      </c>
      <c r="L775" s="11">
        <f t="shared" si="654"/>
        <v>2459839.0361111113</v>
      </c>
      <c r="M775" s="108">
        <f t="shared" si="655"/>
        <v>0.22707833295308111</v>
      </c>
      <c r="N775" s="11">
        <f t="shared" si="656"/>
        <v>198.18882060050964</v>
      </c>
      <c r="O775" s="5">
        <f t="shared" si="657"/>
        <v>0.17728889261616132</v>
      </c>
      <c r="P775" s="11">
        <f t="shared" si="658"/>
        <v>16550.551533894333</v>
      </c>
      <c r="Q775" s="6">
        <f t="shared" si="659"/>
        <v>2.3821346505095007</v>
      </c>
      <c r="R775" s="13">
        <f t="shared" si="660"/>
        <v>4.4005358676359734</v>
      </c>
      <c r="S775" s="13">
        <f t="shared" si="661"/>
        <v>4.3347562026744297</v>
      </c>
      <c r="T775" s="13">
        <f t="shared" si="662"/>
        <v>0.31380077344535218</v>
      </c>
      <c r="U775" s="13">
        <f t="shared" si="663"/>
        <v>0.39271668047198716</v>
      </c>
      <c r="V775" s="13">
        <f t="shared" si="664"/>
        <v>-8.3557116319035067</v>
      </c>
      <c r="W775" s="8">
        <f t="shared" si="665"/>
        <v>383.2087476652278</v>
      </c>
      <c r="X775" s="13">
        <f t="shared" si="666"/>
        <v>1.1941783033474083</v>
      </c>
      <c r="Y775" s="11">
        <f t="shared" si="667"/>
        <v>68.421376767899844</v>
      </c>
      <c r="Z775" s="13">
        <f t="shared" si="668"/>
        <v>3.6219494595296373E-2</v>
      </c>
      <c r="AA775" s="13">
        <f t="shared" si="669"/>
        <v>0.36753642362741584</v>
      </c>
      <c r="AB775" s="13">
        <f t="shared" si="670"/>
        <v>0.929303878755386</v>
      </c>
      <c r="AC775" s="13">
        <f t="shared" si="671"/>
        <v>3.6211576013252512E-2</v>
      </c>
      <c r="AD775" s="13">
        <f t="shared" si="672"/>
        <v>0.83823620162020518</v>
      </c>
      <c r="AE775" s="13">
        <f t="shared" si="673"/>
        <v>0.40283625407912255</v>
      </c>
      <c r="AF775" s="13">
        <f t="shared" si="674"/>
        <v>0.91527206468869171</v>
      </c>
      <c r="AG775" s="11">
        <f t="shared" si="675"/>
        <v>23.755606574839721</v>
      </c>
      <c r="AH775" s="13">
        <f t="shared" si="676"/>
        <v>4.421618506540435</v>
      </c>
      <c r="AI775" s="11">
        <f t="shared" si="677"/>
        <v>131.86454300240314</v>
      </c>
      <c r="AJ775" s="6">
        <f t="shared" si="678"/>
        <v>0.91676971380849226</v>
      </c>
      <c r="AK775" s="13">
        <f t="shared" si="679"/>
        <v>-3.068510531020098</v>
      </c>
      <c r="AL775" s="6">
        <f t="shared" si="680"/>
        <v>0.91353152215487521</v>
      </c>
      <c r="AM775" s="6">
        <f t="shared" si="681"/>
        <v>-3.9820420531749732</v>
      </c>
      <c r="AN775" s="11">
        <f t="shared" si="682"/>
        <v>175.46126985688898</v>
      </c>
      <c r="AO775" s="6">
        <f t="shared" si="683"/>
        <v>173.65189478184291</v>
      </c>
      <c r="AP775" s="6">
        <f t="shared" si="684"/>
        <v>105.22028713770696</v>
      </c>
      <c r="AQ775" s="8">
        <f t="shared" si="685"/>
        <v>74.630384808856789</v>
      </c>
      <c r="AR775" s="109">
        <f t="shared" si="686"/>
        <v>0.74472468608311393</v>
      </c>
      <c r="AS775" s="109">
        <f t="shared" si="687"/>
        <v>-0.79729334334780533</v>
      </c>
      <c r="AT775" s="109">
        <f t="shared" si="688"/>
        <v>136.9525038834912</v>
      </c>
      <c r="AU775" s="10">
        <f t="shared" si="689"/>
        <v>398607.85396130837</v>
      </c>
      <c r="AV775" s="8">
        <f t="shared" si="690"/>
        <v>29.977595197012622</v>
      </c>
      <c r="AW775" s="12"/>
      <c r="AX775" s="110">
        <f t="shared" si="691"/>
        <v>317</v>
      </c>
      <c r="AY775" s="111">
        <f t="shared" si="692"/>
        <v>0</v>
      </c>
      <c r="AZ775" s="12"/>
      <c r="BA775" s="14">
        <f t="shared" si="699"/>
        <v>-3.8</v>
      </c>
      <c r="BB775" s="112">
        <f t="shared" si="693"/>
        <v>0</v>
      </c>
      <c r="BC775" s="112">
        <f t="shared" si="694"/>
        <v>0</v>
      </c>
      <c r="BD775" s="12"/>
      <c r="BE775" s="111">
        <f t="shared" si="695"/>
        <v>0</v>
      </c>
      <c r="BF775" s="12"/>
    </row>
    <row r="776" spans="1:58">
      <c r="A776">
        <f t="shared" si="648"/>
        <v>12</v>
      </c>
      <c r="B776" s="106">
        <v>0.53680555555555598</v>
      </c>
      <c r="C776" s="6">
        <f t="shared" si="649"/>
        <v>12.883333333333344</v>
      </c>
      <c r="D776" s="7">
        <f t="shared" si="696"/>
        <v>16</v>
      </c>
      <c r="E776" s="7">
        <f t="shared" si="697"/>
        <v>9</v>
      </c>
      <c r="F776" s="7">
        <f t="shared" si="698"/>
        <v>2022</v>
      </c>
      <c r="G776" s="12"/>
      <c r="H776" s="101">
        <f t="shared" si="650"/>
        <v>-4.0806311326117868</v>
      </c>
      <c r="I776" s="102">
        <f t="shared" si="651"/>
        <v>-3.9168385159240144</v>
      </c>
      <c r="J776" s="101">
        <f t="shared" si="652"/>
        <v>63.245724273843294</v>
      </c>
      <c r="K776" s="101">
        <f t="shared" si="653"/>
        <v>317.15082376130772</v>
      </c>
      <c r="L776" s="11">
        <f t="shared" si="654"/>
        <v>2459839.0368055557</v>
      </c>
      <c r="M776" s="108">
        <f t="shared" si="655"/>
        <v>0.22707835196593265</v>
      </c>
      <c r="N776" s="11">
        <f t="shared" si="656"/>
        <v>198.43950506299734</v>
      </c>
      <c r="O776" s="5">
        <f t="shared" si="657"/>
        <v>0.17731431004608567</v>
      </c>
      <c r="P776" s="11">
        <f t="shared" si="658"/>
        <v>16547.939899803852</v>
      </c>
      <c r="Q776" s="6">
        <f t="shared" si="659"/>
        <v>2.3822930026830043</v>
      </c>
      <c r="R776" s="13">
        <f t="shared" si="660"/>
        <v>4.4005478134476492</v>
      </c>
      <c r="S776" s="13">
        <f t="shared" si="661"/>
        <v>4.3349039587140616</v>
      </c>
      <c r="T776" s="13">
        <f t="shared" si="662"/>
        <v>0.3139611176854048</v>
      </c>
      <c r="U776" s="13">
        <f t="shared" si="663"/>
        <v>0.39286487196768033</v>
      </c>
      <c r="V776" s="13">
        <f t="shared" si="664"/>
        <v>-8.3558467997427179</v>
      </c>
      <c r="W776" s="8">
        <f t="shared" si="665"/>
        <v>383.16863528780164</v>
      </c>
      <c r="X776" s="13">
        <f t="shared" si="666"/>
        <v>1.1943253442102839</v>
      </c>
      <c r="Y776" s="11">
        <f t="shared" si="667"/>
        <v>68.429801588758579</v>
      </c>
      <c r="Z776" s="13">
        <f t="shared" si="668"/>
        <v>3.6231592561659698E-2</v>
      </c>
      <c r="AA776" s="13">
        <f t="shared" si="669"/>
        <v>0.36739961292507484</v>
      </c>
      <c r="AB776" s="13">
        <f t="shared" si="670"/>
        <v>0.92935750410751472</v>
      </c>
      <c r="AC776" s="13">
        <f t="shared" si="671"/>
        <v>3.6223666042463624E-2</v>
      </c>
      <c r="AD776" s="13">
        <f t="shared" si="672"/>
        <v>0.83828059444913472</v>
      </c>
      <c r="AE776" s="13">
        <f t="shared" si="673"/>
        <v>0.40286867511946189</v>
      </c>
      <c r="AF776" s="13">
        <f t="shared" si="674"/>
        <v>0.91525779461717205</v>
      </c>
      <c r="AG776" s="11">
        <f t="shared" si="675"/>
        <v>23.757636138869209</v>
      </c>
      <c r="AH776" s="13">
        <f t="shared" si="676"/>
        <v>4.4222158094850093</v>
      </c>
      <c r="AI776" s="11">
        <f t="shared" si="677"/>
        <v>132.10626792072219</v>
      </c>
      <c r="AJ776" s="6">
        <f t="shared" si="678"/>
        <v>0.91676384543221157</v>
      </c>
      <c r="AK776" s="13">
        <f t="shared" si="679"/>
        <v>-3.1671911635158381</v>
      </c>
      <c r="AL776" s="6">
        <f t="shared" si="680"/>
        <v>0.91343996909594838</v>
      </c>
      <c r="AM776" s="6">
        <f t="shared" si="681"/>
        <v>-4.0806311326117868</v>
      </c>
      <c r="AN776" s="11">
        <f t="shared" si="682"/>
        <v>175.46195433418688</v>
      </c>
      <c r="AO776" s="6">
        <f t="shared" si="683"/>
        <v>173.6525718669607</v>
      </c>
      <c r="AP776" s="6">
        <f t="shared" si="684"/>
        <v>105.21253802825213</v>
      </c>
      <c r="AQ776" s="8">
        <f t="shared" si="685"/>
        <v>74.638128425588178</v>
      </c>
      <c r="AR776" s="109">
        <f t="shared" si="686"/>
        <v>0.7419024946435534</v>
      </c>
      <c r="AS776" s="109">
        <f t="shared" si="687"/>
        <v>-0.79980373765394397</v>
      </c>
      <c r="AT776" s="109">
        <f t="shared" si="688"/>
        <v>137.15082376130772</v>
      </c>
      <c r="AU776" s="10">
        <f t="shared" si="689"/>
        <v>398610.46247230045</v>
      </c>
      <c r="AV776" s="8">
        <f t="shared" si="690"/>
        <v>29.977399033263907</v>
      </c>
      <c r="AW776" s="12"/>
      <c r="AX776" s="110">
        <f t="shared" si="691"/>
        <v>317.2</v>
      </c>
      <c r="AY776" s="111">
        <f t="shared" si="692"/>
        <v>0</v>
      </c>
      <c r="AZ776" s="12"/>
      <c r="BA776" s="14">
        <f t="shared" si="699"/>
        <v>-3.9</v>
      </c>
      <c r="BB776" s="112">
        <f t="shared" si="693"/>
        <v>0</v>
      </c>
      <c r="BC776" s="112">
        <f t="shared" si="694"/>
        <v>0</v>
      </c>
      <c r="BD776" s="12"/>
      <c r="BE776" s="111">
        <f t="shared" si="695"/>
        <v>0</v>
      </c>
      <c r="BF776" s="12"/>
    </row>
    <row r="777" spans="1:58">
      <c r="A777">
        <f t="shared" si="648"/>
        <v>12</v>
      </c>
      <c r="B777" s="106">
        <v>0.53749999999999998</v>
      </c>
      <c r="C777" s="6">
        <f t="shared" si="649"/>
        <v>12.899999999999999</v>
      </c>
      <c r="D777" s="7">
        <f t="shared" si="696"/>
        <v>16</v>
      </c>
      <c r="E777" s="7">
        <f t="shared" si="697"/>
        <v>9</v>
      </c>
      <c r="F777" s="7">
        <f t="shared" si="698"/>
        <v>2022</v>
      </c>
      <c r="G777" s="12"/>
      <c r="H777" s="101">
        <f t="shared" si="650"/>
        <v>-4.178842061733401</v>
      </c>
      <c r="I777" s="102">
        <f t="shared" si="651"/>
        <v>-4.0380041467001835</v>
      </c>
      <c r="J777" s="101">
        <f t="shared" si="652"/>
        <v>63.23920809908212</v>
      </c>
      <c r="K777" s="101">
        <f t="shared" si="653"/>
        <v>317.34934559099372</v>
      </c>
      <c r="L777" s="11">
        <f t="shared" si="654"/>
        <v>2459839.0375000001</v>
      </c>
      <c r="M777" s="108">
        <f t="shared" si="655"/>
        <v>0.22707837097878419</v>
      </c>
      <c r="N777" s="11">
        <f t="shared" si="656"/>
        <v>198.69018952548504</v>
      </c>
      <c r="O777" s="5">
        <f t="shared" si="657"/>
        <v>0.17733972747601001</v>
      </c>
      <c r="P777" s="11">
        <f t="shared" si="658"/>
        <v>16545.327884804734</v>
      </c>
      <c r="Q777" s="6">
        <f t="shared" si="659"/>
        <v>2.3824513548568649</v>
      </c>
      <c r="R777" s="13">
        <f t="shared" si="660"/>
        <v>4.4005597592593473</v>
      </c>
      <c r="S777" s="13">
        <f t="shared" si="661"/>
        <v>4.3350517147540515</v>
      </c>
      <c r="T777" s="13">
        <f t="shared" si="662"/>
        <v>0.31412146192510026</v>
      </c>
      <c r="U777" s="13">
        <f t="shared" si="663"/>
        <v>0.39301306149599835</v>
      </c>
      <c r="V777" s="13">
        <f t="shared" si="664"/>
        <v>-8.355981967583002</v>
      </c>
      <c r="W777" s="8">
        <f t="shared" si="665"/>
        <v>383.1285179497134</v>
      </c>
      <c r="X777" s="13">
        <f t="shared" si="666"/>
        <v>1.1944723832264623</v>
      </c>
      <c r="Y777" s="11">
        <f t="shared" si="667"/>
        <v>68.438226303809358</v>
      </c>
      <c r="Z777" s="13">
        <f t="shared" si="668"/>
        <v>3.6243689585918545E-2</v>
      </c>
      <c r="AA777" s="13">
        <f t="shared" si="669"/>
        <v>0.36726279607414575</v>
      </c>
      <c r="AB777" s="13">
        <f t="shared" si="670"/>
        <v>0.92941110853611464</v>
      </c>
      <c r="AC777" s="13">
        <f t="shared" si="671"/>
        <v>3.6235755124887241E-2</v>
      </c>
      <c r="AD777" s="13">
        <f t="shared" si="672"/>
        <v>0.83832496845724014</v>
      </c>
      <c r="AE777" s="13">
        <f t="shared" si="673"/>
        <v>0.40290108696920568</v>
      </c>
      <c r="AF777" s="13">
        <f t="shared" si="674"/>
        <v>0.91524352722050573</v>
      </c>
      <c r="AG777" s="11">
        <f t="shared" si="675"/>
        <v>23.759665159197336</v>
      </c>
      <c r="AH777" s="13">
        <f t="shared" si="676"/>
        <v>4.4228131230258771</v>
      </c>
      <c r="AI777" s="11">
        <f t="shared" si="677"/>
        <v>132.34799268009687</v>
      </c>
      <c r="AJ777" s="6">
        <f t="shared" si="678"/>
        <v>0.91675797831417016</v>
      </c>
      <c r="AK777" s="13">
        <f t="shared" si="679"/>
        <v>-3.265496011283326</v>
      </c>
      <c r="AL777" s="6">
        <f t="shared" si="680"/>
        <v>0.91334605045007489</v>
      </c>
      <c r="AM777" s="6">
        <f t="shared" si="681"/>
        <v>-4.178842061733401</v>
      </c>
      <c r="AN777" s="11">
        <f t="shared" si="682"/>
        <v>175.46263881147934</v>
      </c>
      <c r="AO777" s="6">
        <f t="shared" si="683"/>
        <v>173.65324895232607</v>
      </c>
      <c r="AP777" s="6">
        <f t="shared" si="684"/>
        <v>105.20478902992073</v>
      </c>
      <c r="AQ777" s="8">
        <f t="shared" si="685"/>
        <v>74.645871934007602</v>
      </c>
      <c r="AR777" s="109">
        <f t="shared" si="686"/>
        <v>0.73906709990970576</v>
      </c>
      <c r="AS777" s="109">
        <f t="shared" si="687"/>
        <v>-0.80230466872313611</v>
      </c>
      <c r="AT777" s="109">
        <f t="shared" si="688"/>
        <v>137.34934559099369</v>
      </c>
      <c r="AU777" s="10">
        <f t="shared" si="689"/>
        <v>398613.07048435346</v>
      </c>
      <c r="AV777" s="8">
        <f t="shared" si="690"/>
        <v>29.977202909602582</v>
      </c>
      <c r="AW777" s="12"/>
      <c r="AX777" s="110">
        <f t="shared" si="691"/>
        <v>317.3</v>
      </c>
      <c r="AY777" s="111">
        <f t="shared" si="692"/>
        <v>0</v>
      </c>
      <c r="AZ777" s="12"/>
      <c r="BA777" s="14">
        <f t="shared" si="699"/>
        <v>-4</v>
      </c>
      <c r="BB777" s="112">
        <f t="shared" si="693"/>
        <v>0</v>
      </c>
      <c r="BC777" s="112">
        <f t="shared" si="694"/>
        <v>0</v>
      </c>
      <c r="BD777" s="12"/>
      <c r="BE777" s="111">
        <f t="shared" si="695"/>
        <v>0</v>
      </c>
      <c r="BF777" s="12"/>
    </row>
    <row r="778" spans="1:58">
      <c r="A778">
        <f t="shared" si="648"/>
        <v>12</v>
      </c>
      <c r="B778" s="106">
        <v>0.53819444444444398</v>
      </c>
      <c r="C778" s="6">
        <f t="shared" si="649"/>
        <v>12.916666666666655</v>
      </c>
      <c r="D778" s="7">
        <f t="shared" si="696"/>
        <v>16</v>
      </c>
      <c r="E778" s="7">
        <f t="shared" si="697"/>
        <v>9</v>
      </c>
      <c r="F778" s="7">
        <f t="shared" si="698"/>
        <v>2022</v>
      </c>
      <c r="G778" s="12"/>
      <c r="H778" s="101">
        <f t="shared" si="650"/>
        <v>-4.276673291288513</v>
      </c>
      <c r="I778" s="102">
        <f t="shared" si="651"/>
        <v>-4.1569768465108803</v>
      </c>
      <c r="J778" s="101">
        <f t="shared" si="652"/>
        <v>63.232691773616814</v>
      </c>
      <c r="K778" s="101">
        <f t="shared" si="653"/>
        <v>317.54806982384747</v>
      </c>
      <c r="L778" s="11">
        <f t="shared" si="654"/>
        <v>2459839.0381944445</v>
      </c>
      <c r="M778" s="108">
        <f t="shared" si="655"/>
        <v>0.22707838999163577</v>
      </c>
      <c r="N778" s="11">
        <f t="shared" si="656"/>
        <v>198.94087398797274</v>
      </c>
      <c r="O778" s="5">
        <f t="shared" si="657"/>
        <v>0.1773651449059912</v>
      </c>
      <c r="P778" s="11">
        <f t="shared" si="658"/>
        <v>16542.715489010956</v>
      </c>
      <c r="Q778" s="6">
        <f t="shared" si="659"/>
        <v>2.3826097070307259</v>
      </c>
      <c r="R778" s="13">
        <f t="shared" si="660"/>
        <v>4.4005717050710453</v>
      </c>
      <c r="S778" s="13">
        <f t="shared" si="661"/>
        <v>4.3351994707940404</v>
      </c>
      <c r="T778" s="13">
        <f t="shared" si="662"/>
        <v>0.31428180616515289</v>
      </c>
      <c r="U778" s="13">
        <f t="shared" si="663"/>
        <v>0.39316124905815714</v>
      </c>
      <c r="V778" s="13">
        <f t="shared" si="664"/>
        <v>-8.3561171354229273</v>
      </c>
      <c r="W778" s="8">
        <f t="shared" si="665"/>
        <v>383.08839565233365</v>
      </c>
      <c r="X778" s="13">
        <f t="shared" si="666"/>
        <v>1.1946194203968534</v>
      </c>
      <c r="Y778" s="11">
        <f t="shared" si="667"/>
        <v>68.446650913104307</v>
      </c>
      <c r="Z778" s="13">
        <f t="shared" si="668"/>
        <v>3.6255785667940535E-2</v>
      </c>
      <c r="AA778" s="13">
        <f t="shared" si="669"/>
        <v>0.36712597307710521</v>
      </c>
      <c r="AB778" s="13">
        <f t="shared" si="670"/>
        <v>0.92946469204115478</v>
      </c>
      <c r="AC778" s="13">
        <f t="shared" si="671"/>
        <v>3.6247843260390537E-2</v>
      </c>
      <c r="AD778" s="13">
        <f t="shared" si="672"/>
        <v>0.83836932364454619</v>
      </c>
      <c r="AE778" s="13">
        <f t="shared" si="673"/>
        <v>0.40293348962821968</v>
      </c>
      <c r="AF778" s="13">
        <f t="shared" si="674"/>
        <v>0.91522926249985326</v>
      </c>
      <c r="AG778" s="11">
        <f t="shared" si="675"/>
        <v>23.761693635792824</v>
      </c>
      <c r="AH778" s="13">
        <f t="shared" si="676"/>
        <v>4.4234104471634774</v>
      </c>
      <c r="AI778" s="11">
        <f t="shared" si="677"/>
        <v>132.58971728052057</v>
      </c>
      <c r="AJ778" s="6">
        <f t="shared" si="678"/>
        <v>0.91675211245448252</v>
      </c>
      <c r="AK778" s="13">
        <f t="shared" si="679"/>
        <v>-3.3634234924470783</v>
      </c>
      <c r="AL778" s="6">
        <f t="shared" si="680"/>
        <v>0.91324979884143453</v>
      </c>
      <c r="AM778" s="6">
        <f t="shared" si="681"/>
        <v>-4.276673291288513</v>
      </c>
      <c r="AN778" s="11">
        <f t="shared" si="682"/>
        <v>175.46332328877543</v>
      </c>
      <c r="AO778" s="6">
        <f t="shared" si="683"/>
        <v>173.65392603794805</v>
      </c>
      <c r="AP778" s="6">
        <f t="shared" si="684"/>
        <v>105.19704014267251</v>
      </c>
      <c r="AQ778" s="8">
        <f t="shared" si="685"/>
        <v>74.65361533415529</v>
      </c>
      <c r="AR778" s="109">
        <f t="shared" si="686"/>
        <v>0.73621855237492762</v>
      </c>
      <c r="AS778" s="109">
        <f t="shared" si="687"/>
        <v>-0.80479609251802353</v>
      </c>
      <c r="AT778" s="109">
        <f t="shared" si="688"/>
        <v>137.54806982384747</v>
      </c>
      <c r="AU778" s="10">
        <f t="shared" si="689"/>
        <v>398615.67799738637</v>
      </c>
      <c r="AV778" s="8">
        <f t="shared" si="690"/>
        <v>29.977006826033197</v>
      </c>
      <c r="AW778" s="12"/>
      <c r="AX778" s="110">
        <f t="shared" si="691"/>
        <v>317.5</v>
      </c>
      <c r="AY778" s="111">
        <f t="shared" si="692"/>
        <v>0</v>
      </c>
      <c r="AZ778" s="12"/>
      <c r="BA778" s="14">
        <f t="shared" si="699"/>
        <v>-4.2</v>
      </c>
      <c r="BB778" s="112">
        <f t="shared" si="693"/>
        <v>0</v>
      </c>
      <c r="BC778" s="112">
        <f t="shared" si="694"/>
        <v>0</v>
      </c>
      <c r="BD778" s="12"/>
      <c r="BE778" s="111">
        <f t="shared" si="695"/>
        <v>0</v>
      </c>
      <c r="BF778" s="12"/>
    </row>
    <row r="779" spans="1:58">
      <c r="A779">
        <f t="shared" si="648"/>
        <v>12</v>
      </c>
      <c r="B779" s="106">
        <v>0.53888888888888897</v>
      </c>
      <c r="C779" s="6">
        <f t="shared" si="649"/>
        <v>12.933333333333335</v>
      </c>
      <c r="D779" s="7">
        <f t="shared" si="696"/>
        <v>16</v>
      </c>
      <c r="E779" s="7">
        <f t="shared" si="697"/>
        <v>9</v>
      </c>
      <c r="F779" s="7">
        <f t="shared" si="698"/>
        <v>2022</v>
      </c>
      <c r="G779" s="12"/>
      <c r="H779" s="101">
        <f t="shared" si="650"/>
        <v>-4.3741232722110608</v>
      </c>
      <c r="I779" s="102">
        <f t="shared" si="651"/>
        <v>-4.2738557584516235</v>
      </c>
      <c r="J779" s="101">
        <f t="shared" si="652"/>
        <v>63.226175297581975</v>
      </c>
      <c r="K779" s="101">
        <f t="shared" si="653"/>
        <v>317.74699689700174</v>
      </c>
      <c r="L779" s="11">
        <f t="shared" si="654"/>
        <v>2459839.0388888889</v>
      </c>
      <c r="M779" s="108">
        <f t="shared" si="655"/>
        <v>0.22707840900448731</v>
      </c>
      <c r="N779" s="11">
        <f t="shared" si="656"/>
        <v>199.19155845046043</v>
      </c>
      <c r="O779" s="5">
        <f t="shared" si="657"/>
        <v>0.17739056233591555</v>
      </c>
      <c r="P779" s="11">
        <f t="shared" si="658"/>
        <v>16540.102712537173</v>
      </c>
      <c r="Q779" s="6">
        <f t="shared" si="659"/>
        <v>2.3827680592042295</v>
      </c>
      <c r="R779" s="13">
        <f t="shared" si="660"/>
        <v>4.4005836508827434</v>
      </c>
      <c r="S779" s="13">
        <f t="shared" si="661"/>
        <v>4.3353472268336724</v>
      </c>
      <c r="T779" s="13">
        <f t="shared" si="662"/>
        <v>0.31444215040520551</v>
      </c>
      <c r="U779" s="13">
        <f t="shared" si="663"/>
        <v>0.3933094346543009</v>
      </c>
      <c r="V779" s="13">
        <f t="shared" si="664"/>
        <v>-8.3562523032621385</v>
      </c>
      <c r="W779" s="8">
        <f t="shared" si="665"/>
        <v>383.04826839668226</v>
      </c>
      <c r="X779" s="13">
        <f t="shared" si="666"/>
        <v>1.1947664557212987</v>
      </c>
      <c r="Y779" s="11">
        <f t="shared" si="667"/>
        <v>68.455075416634358</v>
      </c>
      <c r="Z779" s="13">
        <f t="shared" si="668"/>
        <v>3.6267880807502748E-2</v>
      </c>
      <c r="AA779" s="13">
        <f t="shared" si="669"/>
        <v>0.36698914393742382</v>
      </c>
      <c r="AB779" s="13">
        <f t="shared" si="670"/>
        <v>0.92951825462221482</v>
      </c>
      <c r="AC779" s="13">
        <f t="shared" si="671"/>
        <v>3.625993044875022E-2</v>
      </c>
      <c r="AD779" s="13">
        <f t="shared" si="672"/>
        <v>0.83841366001075601</v>
      </c>
      <c r="AE779" s="13">
        <f t="shared" si="673"/>
        <v>0.40296588309613168</v>
      </c>
      <c r="AF779" s="13">
        <f t="shared" si="674"/>
        <v>0.91521500045647997</v>
      </c>
      <c r="AG779" s="11">
        <f t="shared" si="675"/>
        <v>23.763721568609483</v>
      </c>
      <c r="AH779" s="13">
        <f t="shared" si="676"/>
        <v>4.4240077818939065</v>
      </c>
      <c r="AI779" s="11">
        <f t="shared" si="677"/>
        <v>132.83144172205184</v>
      </c>
      <c r="AJ779" s="6">
        <f t="shared" si="678"/>
        <v>0.91674624785326264</v>
      </c>
      <c r="AK779" s="13">
        <f t="shared" si="679"/>
        <v>-3.4609720252621439</v>
      </c>
      <c r="AL779" s="6">
        <f t="shared" si="680"/>
        <v>0.91315124694891681</v>
      </c>
      <c r="AM779" s="6">
        <f t="shared" si="681"/>
        <v>-4.3741232722110608</v>
      </c>
      <c r="AN779" s="11">
        <f t="shared" si="682"/>
        <v>175.4640077660697</v>
      </c>
      <c r="AO779" s="6">
        <f t="shared" si="683"/>
        <v>173.65460312382129</v>
      </c>
      <c r="AP779" s="6">
        <f t="shared" si="684"/>
        <v>105.1892913665139</v>
      </c>
      <c r="AQ779" s="8">
        <f t="shared" si="685"/>
        <v>74.661358626024779</v>
      </c>
      <c r="AR779" s="109">
        <f t="shared" si="686"/>
        <v>0.73335690276574395</v>
      </c>
      <c r="AS779" s="109">
        <f t="shared" si="687"/>
        <v>-0.80727796517097783</v>
      </c>
      <c r="AT779" s="109">
        <f t="shared" si="688"/>
        <v>137.74699689700174</v>
      </c>
      <c r="AU779" s="10">
        <f t="shared" si="689"/>
        <v>398618.2850113181</v>
      </c>
      <c r="AV779" s="8">
        <f t="shared" si="690"/>
        <v>29.976810782560339</v>
      </c>
      <c r="AW779" s="12"/>
      <c r="AX779" s="110">
        <f t="shared" si="691"/>
        <v>317.7</v>
      </c>
      <c r="AY779" s="111">
        <f t="shared" si="692"/>
        <v>0</v>
      </c>
      <c r="AZ779" s="12"/>
      <c r="BA779" s="14">
        <f t="shared" si="699"/>
        <v>-4.3</v>
      </c>
      <c r="BB779" s="112">
        <f t="shared" si="693"/>
        <v>0</v>
      </c>
      <c r="BC779" s="112">
        <f t="shared" si="694"/>
        <v>0</v>
      </c>
      <c r="BD779" s="12"/>
      <c r="BE779" s="111">
        <f t="shared" si="695"/>
        <v>0</v>
      </c>
      <c r="BF779" s="12"/>
    </row>
    <row r="780" spans="1:58">
      <c r="A780">
        <f t="shared" si="648"/>
        <v>12</v>
      </c>
      <c r="B780" s="106">
        <v>0.53958333333333297</v>
      </c>
      <c r="C780" s="6">
        <f t="shared" si="649"/>
        <v>12.949999999999992</v>
      </c>
      <c r="D780" s="7">
        <f t="shared" si="696"/>
        <v>16</v>
      </c>
      <c r="E780" s="7">
        <f t="shared" si="697"/>
        <v>9</v>
      </c>
      <c r="F780" s="7">
        <f t="shared" si="698"/>
        <v>2022</v>
      </c>
      <c r="G780" s="12"/>
      <c r="H780" s="101">
        <f t="shared" si="650"/>
        <v>-4.4711904554087614</v>
      </c>
      <c r="I780" s="102">
        <f t="shared" si="651"/>
        <v>-4.3887568353189472</v>
      </c>
      <c r="J780" s="101">
        <f t="shared" si="652"/>
        <v>63.21965867107199</v>
      </c>
      <c r="K780" s="101">
        <f t="shared" si="653"/>
        <v>317.94612723287764</v>
      </c>
      <c r="L780" s="11">
        <f t="shared" si="654"/>
        <v>2459839.0395833333</v>
      </c>
      <c r="M780" s="108">
        <f t="shared" si="655"/>
        <v>0.22707842801733888</v>
      </c>
      <c r="N780" s="11">
        <f t="shared" si="656"/>
        <v>199.44224291248247</v>
      </c>
      <c r="O780" s="5">
        <f t="shared" si="657"/>
        <v>0.17741597976583989</v>
      </c>
      <c r="P780" s="11">
        <f t="shared" si="658"/>
        <v>16537.489555481196</v>
      </c>
      <c r="Q780" s="6">
        <f t="shared" si="659"/>
        <v>2.3829264113780901</v>
      </c>
      <c r="R780" s="13">
        <f t="shared" si="660"/>
        <v>4.4005955966944414</v>
      </c>
      <c r="S780" s="13">
        <f t="shared" si="661"/>
        <v>4.3354949828736622</v>
      </c>
      <c r="T780" s="13">
        <f t="shared" si="662"/>
        <v>0.31460249464525819</v>
      </c>
      <c r="U780" s="13">
        <f t="shared" si="663"/>
        <v>0.39345761828485071</v>
      </c>
      <c r="V780" s="13">
        <f t="shared" si="664"/>
        <v>-8.3563874711020656</v>
      </c>
      <c r="W780" s="8">
        <f t="shared" si="665"/>
        <v>383.00813618322286</v>
      </c>
      <c r="X780" s="13">
        <f t="shared" si="666"/>
        <v>1.1949134892006292</v>
      </c>
      <c r="Y780" s="11">
        <f t="shared" si="667"/>
        <v>68.463499814447133</v>
      </c>
      <c r="Z780" s="13">
        <f t="shared" si="668"/>
        <v>3.6279975004402547E-2</v>
      </c>
      <c r="AA780" s="13">
        <f t="shared" si="669"/>
        <v>0.36685230865765195</v>
      </c>
      <c r="AB780" s="13">
        <f t="shared" si="670"/>
        <v>0.92957179627923758</v>
      </c>
      <c r="AC780" s="13">
        <f t="shared" si="671"/>
        <v>3.6272016689763251E-2</v>
      </c>
      <c r="AD780" s="13">
        <f t="shared" si="672"/>
        <v>0.83845797755589768</v>
      </c>
      <c r="AE780" s="13">
        <f t="shared" si="673"/>
        <v>0.40299826737273287</v>
      </c>
      <c r="AF780" s="13">
        <f t="shared" si="674"/>
        <v>0.9152007410915789</v>
      </c>
      <c r="AG780" s="11">
        <f t="shared" si="675"/>
        <v>23.765748957611358</v>
      </c>
      <c r="AH780" s="13">
        <f t="shared" si="676"/>
        <v>4.4246051272173199</v>
      </c>
      <c r="AI780" s="11">
        <f t="shared" si="677"/>
        <v>133.07316600422268</v>
      </c>
      <c r="AJ780" s="6">
        <f t="shared" si="678"/>
        <v>0.91674038451058371</v>
      </c>
      <c r="AK780" s="13">
        <f t="shared" si="679"/>
        <v>-3.5581400279044448</v>
      </c>
      <c r="AL780" s="6">
        <f t="shared" si="680"/>
        <v>0.91305042750431675</v>
      </c>
      <c r="AM780" s="6">
        <f t="shared" si="681"/>
        <v>-4.4711904554087614</v>
      </c>
      <c r="AN780" s="11">
        <f t="shared" si="682"/>
        <v>175.46469224336579</v>
      </c>
      <c r="AO780" s="6">
        <f t="shared" si="683"/>
        <v>173.6552802099493</v>
      </c>
      <c r="AP780" s="6">
        <f t="shared" si="684"/>
        <v>105.18154270140354</v>
      </c>
      <c r="AQ780" s="8">
        <f t="shared" si="685"/>
        <v>74.669101809657377</v>
      </c>
      <c r="AR780" s="109">
        <f t="shared" si="686"/>
        <v>0.73048220204798042</v>
      </c>
      <c r="AS780" s="109">
        <f t="shared" si="687"/>
        <v>-0.80975024297920739</v>
      </c>
      <c r="AT780" s="109">
        <f t="shared" si="688"/>
        <v>137.94612723287767</v>
      </c>
      <c r="AU780" s="10">
        <f t="shared" si="689"/>
        <v>398620.89152608515</v>
      </c>
      <c r="AV780" s="8">
        <f t="shared" si="690"/>
        <v>29.976614779187248</v>
      </c>
      <c r="AW780" s="12"/>
      <c r="AX780" s="110">
        <f t="shared" si="691"/>
        <v>317.89999999999998</v>
      </c>
      <c r="AY780" s="111">
        <f t="shared" si="692"/>
        <v>0</v>
      </c>
      <c r="AZ780" s="12"/>
      <c r="BA780" s="14">
        <f t="shared" si="699"/>
        <v>-4.4000000000000004</v>
      </c>
      <c r="BB780" s="112">
        <f t="shared" si="693"/>
        <v>0</v>
      </c>
      <c r="BC780" s="112">
        <f t="shared" si="694"/>
        <v>0</v>
      </c>
      <c r="BD780" s="12"/>
      <c r="BE780" s="111">
        <f t="shared" si="695"/>
        <v>0</v>
      </c>
      <c r="BF780" s="12"/>
    </row>
    <row r="781" spans="1:58">
      <c r="A781">
        <f t="shared" si="648"/>
        <v>12</v>
      </c>
      <c r="B781" s="106">
        <v>0.54027777777777797</v>
      </c>
      <c r="C781" s="6">
        <f t="shared" si="649"/>
        <v>12.966666666666672</v>
      </c>
      <c r="D781" s="7">
        <f t="shared" si="696"/>
        <v>16</v>
      </c>
      <c r="E781" s="7">
        <f t="shared" si="697"/>
        <v>9</v>
      </c>
      <c r="F781" s="7">
        <f t="shared" si="698"/>
        <v>2022</v>
      </c>
      <c r="G781" s="12"/>
      <c r="H781" s="101">
        <f t="shared" si="650"/>
        <v>-4.5678732926200265</v>
      </c>
      <c r="I781" s="102">
        <f t="shared" si="651"/>
        <v>-4.5018128643205619</v>
      </c>
      <c r="J781" s="101">
        <f t="shared" si="652"/>
        <v>63.213141894188453</v>
      </c>
      <c r="K781" s="101">
        <f t="shared" si="653"/>
        <v>318.14546124069795</v>
      </c>
      <c r="L781" s="11">
        <f t="shared" si="654"/>
        <v>2459839.0402777777</v>
      </c>
      <c r="M781" s="108">
        <f t="shared" si="655"/>
        <v>0.22707844703019042</v>
      </c>
      <c r="N781" s="11">
        <f t="shared" si="656"/>
        <v>199.69292737497017</v>
      </c>
      <c r="O781" s="5">
        <f t="shared" si="657"/>
        <v>0.17744139719576424</v>
      </c>
      <c r="P781" s="11">
        <f t="shared" si="658"/>
        <v>16534.876017964856</v>
      </c>
      <c r="Q781" s="6">
        <f t="shared" si="659"/>
        <v>2.3830847635515937</v>
      </c>
      <c r="R781" s="13">
        <f t="shared" si="660"/>
        <v>4.4006075425061395</v>
      </c>
      <c r="S781" s="13">
        <f t="shared" si="661"/>
        <v>4.3356427389136512</v>
      </c>
      <c r="T781" s="13">
        <f t="shared" si="662"/>
        <v>0.31476283888531081</v>
      </c>
      <c r="U781" s="13">
        <f t="shared" si="663"/>
        <v>0.39360579995034373</v>
      </c>
      <c r="V781" s="13">
        <f t="shared" si="664"/>
        <v>-8.3565226389419909</v>
      </c>
      <c r="W781" s="8">
        <f t="shared" si="665"/>
        <v>382.96799901308174</v>
      </c>
      <c r="X781" s="13">
        <f t="shared" si="666"/>
        <v>1.1950605208354361</v>
      </c>
      <c r="Y781" s="11">
        <f t="shared" si="667"/>
        <v>68.471924106576466</v>
      </c>
      <c r="Z781" s="13">
        <f t="shared" si="668"/>
        <v>3.6292068258450161E-2</v>
      </c>
      <c r="AA781" s="13">
        <f t="shared" si="669"/>
        <v>0.36671546724056281</v>
      </c>
      <c r="AB781" s="13">
        <f t="shared" si="670"/>
        <v>0.92962531701207762</v>
      </c>
      <c r="AC781" s="13">
        <f t="shared" si="671"/>
        <v>3.6284101983239461E-2</v>
      </c>
      <c r="AD781" s="13">
        <f t="shared" si="672"/>
        <v>0.83850227627991347</v>
      </c>
      <c r="AE781" s="13">
        <f t="shared" si="673"/>
        <v>0.40303064245779086</v>
      </c>
      <c r="AF781" s="13">
        <f t="shared" si="674"/>
        <v>0.91518648440635331</v>
      </c>
      <c r="AG781" s="11">
        <f t="shared" si="675"/>
        <v>23.767775802761022</v>
      </c>
      <c r="AH781" s="13">
        <f t="shared" si="676"/>
        <v>4.4252024831328765</v>
      </c>
      <c r="AI781" s="11">
        <f t="shared" si="677"/>
        <v>133.31489012797704</v>
      </c>
      <c r="AJ781" s="6">
        <f t="shared" si="678"/>
        <v>0.91673452242656972</v>
      </c>
      <c r="AK781" s="13">
        <f t="shared" si="679"/>
        <v>-3.6549259193304162</v>
      </c>
      <c r="AL781" s="6">
        <f t="shared" si="680"/>
        <v>0.91294737328961018</v>
      </c>
      <c r="AM781" s="6">
        <f t="shared" si="681"/>
        <v>-4.5678732926200265</v>
      </c>
      <c r="AN781" s="11">
        <f t="shared" si="682"/>
        <v>175.46537672066188</v>
      </c>
      <c r="AO781" s="6">
        <f t="shared" si="683"/>
        <v>173.65595729633034</v>
      </c>
      <c r="AP781" s="6">
        <f t="shared" si="684"/>
        <v>105.17379414730868</v>
      </c>
      <c r="AQ781" s="8">
        <f t="shared" si="685"/>
        <v>74.676844885085828</v>
      </c>
      <c r="AR781" s="109">
        <f t="shared" si="686"/>
        <v>0.72759450140278648</v>
      </c>
      <c r="AS781" s="109">
        <f t="shared" si="687"/>
        <v>-0.81221288242499567</v>
      </c>
      <c r="AT781" s="109">
        <f t="shared" si="688"/>
        <v>138.14546124069798</v>
      </c>
      <c r="AU781" s="10">
        <f t="shared" si="689"/>
        <v>398623.49754160218</v>
      </c>
      <c r="AV781" s="8">
        <f t="shared" si="690"/>
        <v>29.976418815918827</v>
      </c>
      <c r="AW781" s="12"/>
      <c r="AX781" s="110">
        <f t="shared" si="691"/>
        <v>318.10000000000002</v>
      </c>
      <c r="AY781" s="111">
        <f t="shared" si="692"/>
        <v>0</v>
      </c>
      <c r="AZ781" s="12"/>
      <c r="BA781" s="14">
        <f t="shared" si="699"/>
        <v>-4.5</v>
      </c>
      <c r="BB781" s="112">
        <f t="shared" si="693"/>
        <v>0</v>
      </c>
      <c r="BC781" s="112">
        <f t="shared" si="694"/>
        <v>0</v>
      </c>
      <c r="BD781" s="12"/>
      <c r="BE781" s="111">
        <f t="shared" si="695"/>
        <v>0</v>
      </c>
      <c r="BF781" s="12"/>
    </row>
    <row r="782" spans="1:58">
      <c r="A782">
        <f t="shared" si="648"/>
        <v>12</v>
      </c>
      <c r="B782" s="106">
        <v>0.54097222222222197</v>
      </c>
      <c r="C782" s="6">
        <f t="shared" si="649"/>
        <v>12.983333333333327</v>
      </c>
      <c r="D782" s="7">
        <f t="shared" si="696"/>
        <v>16</v>
      </c>
      <c r="E782" s="7">
        <f t="shared" si="697"/>
        <v>9</v>
      </c>
      <c r="F782" s="7">
        <f t="shared" si="698"/>
        <v>2022</v>
      </c>
      <c r="G782" s="12"/>
      <c r="H782" s="101">
        <f t="shared" si="650"/>
        <v>-4.6641702353113068</v>
      </c>
      <c r="I782" s="102">
        <f t="shared" si="651"/>
        <v>-4.6131817143391212</v>
      </c>
      <c r="J782" s="101">
        <f t="shared" si="652"/>
        <v>63.206624967022137</v>
      </c>
      <c r="K782" s="101">
        <f t="shared" si="653"/>
        <v>318.34499931410176</v>
      </c>
      <c r="L782" s="11">
        <f t="shared" si="654"/>
        <v>2459839.0409722221</v>
      </c>
      <c r="M782" s="108">
        <f t="shared" si="655"/>
        <v>0.22707846604304199</v>
      </c>
      <c r="N782" s="11">
        <f t="shared" si="656"/>
        <v>199.94361183745787</v>
      </c>
      <c r="O782" s="5">
        <f t="shared" si="657"/>
        <v>0.17746681462574543</v>
      </c>
      <c r="P782" s="11">
        <f t="shared" si="658"/>
        <v>16532.262100082269</v>
      </c>
      <c r="Q782" s="6">
        <f t="shared" si="659"/>
        <v>2.3832431157254548</v>
      </c>
      <c r="R782" s="13">
        <f t="shared" si="660"/>
        <v>4.4006194883178376</v>
      </c>
      <c r="S782" s="13">
        <f t="shared" si="661"/>
        <v>4.335790494953641</v>
      </c>
      <c r="T782" s="13">
        <f t="shared" si="662"/>
        <v>0.31492318312536344</v>
      </c>
      <c r="U782" s="13">
        <f t="shared" si="663"/>
        <v>0.39375397965118308</v>
      </c>
      <c r="V782" s="13">
        <f t="shared" si="664"/>
        <v>-8.3566578067819179</v>
      </c>
      <c r="W782" s="8">
        <f t="shared" si="665"/>
        <v>382.92785688719221</v>
      </c>
      <c r="X782" s="13">
        <f t="shared" si="666"/>
        <v>1.1952075506265325</v>
      </c>
      <c r="Y782" s="11">
        <f t="shared" si="667"/>
        <v>68.480348293068985</v>
      </c>
      <c r="Z782" s="13">
        <f t="shared" si="668"/>
        <v>3.6304160569443814E-2</v>
      </c>
      <c r="AA782" s="13">
        <f t="shared" si="669"/>
        <v>0.36657861968872296</v>
      </c>
      <c r="AB782" s="13">
        <f t="shared" si="670"/>
        <v>0.92967881682067111</v>
      </c>
      <c r="AC782" s="13">
        <f t="shared" si="671"/>
        <v>3.6296186328976673E-2</v>
      </c>
      <c r="AD782" s="13">
        <f t="shared" si="672"/>
        <v>0.83854655618282525</v>
      </c>
      <c r="AE782" s="13">
        <f t="shared" si="673"/>
        <v>0.40306300835109471</v>
      </c>
      <c r="AF782" s="13">
        <f t="shared" si="674"/>
        <v>0.91517223040199669</v>
      </c>
      <c r="AG782" s="11">
        <f t="shared" si="675"/>
        <v>23.769802104022396</v>
      </c>
      <c r="AH782" s="13">
        <f t="shared" si="676"/>
        <v>4.4257998496406561</v>
      </c>
      <c r="AI782" s="11">
        <f t="shared" si="677"/>
        <v>133.55661409284801</v>
      </c>
      <c r="AJ782" s="6">
        <f t="shared" si="678"/>
        <v>0.91672866160130084</v>
      </c>
      <c r="AK782" s="13">
        <f t="shared" si="679"/>
        <v>-3.7513281181753615</v>
      </c>
      <c r="AL782" s="6">
        <f t="shared" si="680"/>
        <v>0.91284211713594487</v>
      </c>
      <c r="AM782" s="6">
        <f t="shared" si="681"/>
        <v>-4.6641702353113068</v>
      </c>
      <c r="AN782" s="11">
        <f t="shared" si="682"/>
        <v>175.46606119795615</v>
      </c>
      <c r="AO782" s="6">
        <f t="shared" si="683"/>
        <v>173.65663438296261</v>
      </c>
      <c r="AP782" s="6">
        <f t="shared" si="684"/>
        <v>105.16604570418365</v>
      </c>
      <c r="AQ782" s="8">
        <f t="shared" si="685"/>
        <v>74.684587852355719</v>
      </c>
      <c r="AR782" s="109">
        <f t="shared" si="686"/>
        <v>0.72469385225929284</v>
      </c>
      <c r="AS782" s="109">
        <f t="shared" si="687"/>
        <v>-0.81466584014794119</v>
      </c>
      <c r="AT782" s="109">
        <f t="shared" si="688"/>
        <v>138.34499931410178</v>
      </c>
      <c r="AU782" s="10">
        <f t="shared" si="689"/>
        <v>398626.10305780277</v>
      </c>
      <c r="AV782" s="8">
        <f t="shared" si="690"/>
        <v>29.976222892758546</v>
      </c>
      <c r="AW782" s="12"/>
      <c r="AX782" s="110">
        <f t="shared" si="691"/>
        <v>318.3</v>
      </c>
      <c r="AY782" s="111">
        <f t="shared" si="692"/>
        <v>0</v>
      </c>
      <c r="AZ782" s="12"/>
      <c r="BA782" s="14">
        <f t="shared" si="699"/>
        <v>-4.5999999999999996</v>
      </c>
      <c r="BB782" s="112">
        <f t="shared" si="693"/>
        <v>0</v>
      </c>
      <c r="BC782" s="112">
        <f t="shared" si="694"/>
        <v>0</v>
      </c>
      <c r="BD782" s="12"/>
      <c r="BE782" s="111">
        <f t="shared" si="695"/>
        <v>0</v>
      </c>
      <c r="BF782" s="12"/>
    </row>
    <row r="783" spans="1:58">
      <c r="A783">
        <f t="shared" si="648"/>
        <v>13</v>
      </c>
      <c r="B783" s="106">
        <v>0.54166666666666696</v>
      </c>
      <c r="C783" s="6">
        <f t="shared" si="649"/>
        <v>13.000000000000007</v>
      </c>
      <c r="D783" s="7">
        <f t="shared" si="696"/>
        <v>16</v>
      </c>
      <c r="E783" s="7">
        <f t="shared" si="697"/>
        <v>9</v>
      </c>
      <c r="F783" s="7">
        <f t="shared" si="698"/>
        <v>2022</v>
      </c>
      <c r="G783" s="12"/>
      <c r="H783" s="101">
        <f t="shared" si="650"/>
        <v>-4.760079735535431</v>
      </c>
      <c r="I783" s="102">
        <f t="shared" si="651"/>
        <v>-4.7230769000614661</v>
      </c>
      <c r="J783" s="101">
        <f t="shared" si="652"/>
        <v>63.200107889715127</v>
      </c>
      <c r="K783" s="101">
        <f t="shared" si="653"/>
        <v>318.54474183265586</v>
      </c>
      <c r="L783" s="11">
        <f t="shared" si="654"/>
        <v>2459839.0416666665</v>
      </c>
      <c r="M783" s="108">
        <f t="shared" si="655"/>
        <v>0.22707848505589354</v>
      </c>
      <c r="N783" s="11">
        <f t="shared" si="656"/>
        <v>200.19429629994556</v>
      </c>
      <c r="O783" s="5">
        <f t="shared" si="657"/>
        <v>0.17749223205566977</v>
      </c>
      <c r="P783" s="11">
        <f t="shared" si="658"/>
        <v>16529.647801948118</v>
      </c>
      <c r="Q783" s="6">
        <f t="shared" si="659"/>
        <v>2.3834014678993154</v>
      </c>
      <c r="R783" s="13">
        <f t="shared" si="660"/>
        <v>4.4006314341295365</v>
      </c>
      <c r="S783" s="13">
        <f t="shared" si="661"/>
        <v>4.3359382509932729</v>
      </c>
      <c r="T783" s="13">
        <f t="shared" si="662"/>
        <v>0.3150835273650589</v>
      </c>
      <c r="U783" s="13">
        <f t="shared" si="663"/>
        <v>0.39390215738751333</v>
      </c>
      <c r="V783" s="13">
        <f t="shared" si="664"/>
        <v>-8.3567929746214862</v>
      </c>
      <c r="W783" s="8">
        <f t="shared" si="665"/>
        <v>382.88770980657569</v>
      </c>
      <c r="X783" s="13">
        <f t="shared" si="666"/>
        <v>1.19535457857376</v>
      </c>
      <c r="Y783" s="11">
        <f t="shared" si="667"/>
        <v>68.488772373915594</v>
      </c>
      <c r="Z783" s="13">
        <f t="shared" si="668"/>
        <v>3.6316251937160732E-2</v>
      </c>
      <c r="AA783" s="13">
        <f t="shared" si="669"/>
        <v>0.36644176600560235</v>
      </c>
      <c r="AB783" s="13">
        <f t="shared" si="670"/>
        <v>0.92973229570459948</v>
      </c>
      <c r="AC783" s="13">
        <f t="shared" si="671"/>
        <v>3.6308269726751739E-2</v>
      </c>
      <c r="AD783" s="13">
        <f t="shared" si="672"/>
        <v>0.83859081726433782</v>
      </c>
      <c r="AE783" s="13">
        <f t="shared" si="673"/>
        <v>0.40309536505227317</v>
      </c>
      <c r="AF783" s="13">
        <f t="shared" si="674"/>
        <v>0.91515797907977325</v>
      </c>
      <c r="AG783" s="11">
        <f t="shared" si="675"/>
        <v>23.771827861349347</v>
      </c>
      <c r="AH783" s="13">
        <f t="shared" si="676"/>
        <v>4.4263972267367473</v>
      </c>
      <c r="AI783" s="11">
        <f t="shared" si="677"/>
        <v>133.79833789889437</v>
      </c>
      <c r="AJ783" s="6">
        <f t="shared" si="678"/>
        <v>0.91672280203489076</v>
      </c>
      <c r="AK783" s="13">
        <f t="shared" si="679"/>
        <v>-3.8473450436145495</v>
      </c>
      <c r="AL783" s="6">
        <f t="shared" si="680"/>
        <v>0.91273469192088141</v>
      </c>
      <c r="AM783" s="6">
        <f t="shared" si="681"/>
        <v>-4.760079735535431</v>
      </c>
      <c r="AN783" s="11">
        <f t="shared" si="682"/>
        <v>175.46674567525224</v>
      </c>
      <c r="AO783" s="6">
        <f t="shared" si="683"/>
        <v>173.6573114698497</v>
      </c>
      <c r="AP783" s="6">
        <f t="shared" si="684"/>
        <v>105.15829737204386</v>
      </c>
      <c r="AQ783" s="8">
        <f t="shared" si="685"/>
        <v>74.692330711451646</v>
      </c>
      <c r="AR783" s="109">
        <f t="shared" si="686"/>
        <v>0.72178030627067991</v>
      </c>
      <c r="AS783" s="109">
        <f t="shared" si="687"/>
        <v>-0.81710907296519408</v>
      </c>
      <c r="AT783" s="109">
        <f t="shared" si="688"/>
        <v>138.54474183265586</v>
      </c>
      <c r="AU783" s="10">
        <f t="shared" si="689"/>
        <v>398628.70807460591</v>
      </c>
      <c r="AV783" s="8">
        <f t="shared" si="690"/>
        <v>29.976027009710965</v>
      </c>
      <c r="AW783" s="12"/>
      <c r="AX783" s="110">
        <f t="shared" si="691"/>
        <v>318.5</v>
      </c>
      <c r="AY783" s="111">
        <f t="shared" si="692"/>
        <v>0</v>
      </c>
      <c r="AZ783" s="12"/>
      <c r="BA783" s="14">
        <f t="shared" si="699"/>
        <v>-4.7</v>
      </c>
      <c r="BB783" s="112">
        <f t="shared" si="693"/>
        <v>0</v>
      </c>
      <c r="BC783" s="112">
        <f t="shared" si="694"/>
        <v>0</v>
      </c>
      <c r="BD783" s="12"/>
      <c r="BE783" s="111">
        <f t="shared" si="695"/>
        <v>0</v>
      </c>
      <c r="BF783" s="12"/>
    </row>
    <row r="784" spans="1:58">
      <c r="A784">
        <f t="shared" si="648"/>
        <v>13</v>
      </c>
      <c r="B784" s="106">
        <v>0.54236111111111096</v>
      </c>
      <c r="C784" s="6">
        <f t="shared" si="649"/>
        <v>13.016666666666662</v>
      </c>
      <c r="D784" s="7">
        <f t="shared" si="696"/>
        <v>16</v>
      </c>
      <c r="E784" s="7">
        <f t="shared" si="697"/>
        <v>9</v>
      </c>
      <c r="F784" s="7">
        <f t="shared" si="698"/>
        <v>2022</v>
      </c>
      <c r="G784" s="12"/>
      <c r="H784" s="101">
        <f t="shared" si="650"/>
        <v>-4.8556002457228491</v>
      </c>
      <c r="I784" s="102">
        <f t="shared" si="651"/>
        <v>-4.8318827715881509</v>
      </c>
      <c r="J784" s="101">
        <f t="shared" si="652"/>
        <v>63.193590662350772</v>
      </c>
      <c r="K784" s="101">
        <f t="shared" si="653"/>
        <v>318.74468916130843</v>
      </c>
      <c r="L784" s="11">
        <f t="shared" si="654"/>
        <v>2459839.0423611109</v>
      </c>
      <c r="M784" s="108">
        <f t="shared" si="655"/>
        <v>0.22707850406874508</v>
      </c>
      <c r="N784" s="11">
        <f t="shared" si="656"/>
        <v>200.44498076243326</v>
      </c>
      <c r="O784" s="5">
        <f t="shared" si="657"/>
        <v>0.17751764948559412</v>
      </c>
      <c r="P784" s="11">
        <f t="shared" si="658"/>
        <v>16527.033123681937</v>
      </c>
      <c r="Q784" s="6">
        <f t="shared" si="659"/>
        <v>2.383559820072819</v>
      </c>
      <c r="R784" s="13">
        <f t="shared" si="660"/>
        <v>4.4006433799412124</v>
      </c>
      <c r="S784" s="13">
        <f t="shared" si="661"/>
        <v>4.3360860070332619</v>
      </c>
      <c r="T784" s="13">
        <f t="shared" si="662"/>
        <v>0.31524387160511153</v>
      </c>
      <c r="U784" s="13">
        <f t="shared" si="663"/>
        <v>0.39405033316057725</v>
      </c>
      <c r="V784" s="13">
        <f t="shared" si="664"/>
        <v>-8.3569281424614115</v>
      </c>
      <c r="W784" s="8">
        <f t="shared" si="665"/>
        <v>382.84755777189423</v>
      </c>
      <c r="X784" s="13">
        <f t="shared" si="666"/>
        <v>1.1955016046780556</v>
      </c>
      <c r="Y784" s="11">
        <f t="shared" si="667"/>
        <v>68.497196349169982</v>
      </c>
      <c r="Z784" s="13">
        <f t="shared" si="668"/>
        <v>3.6328342361467481E-2</v>
      </c>
      <c r="AA784" s="13">
        <f t="shared" si="669"/>
        <v>0.36630490619365125</v>
      </c>
      <c r="AB784" s="13">
        <f t="shared" si="670"/>
        <v>0.92978575366384286</v>
      </c>
      <c r="AC784" s="13">
        <f t="shared" si="671"/>
        <v>3.6320352176430787E-2</v>
      </c>
      <c r="AD784" s="13">
        <f t="shared" si="672"/>
        <v>0.83863505952448614</v>
      </c>
      <c r="AE784" s="13">
        <f t="shared" si="673"/>
        <v>0.40312771256119567</v>
      </c>
      <c r="AF784" s="13">
        <f t="shared" si="674"/>
        <v>0.91514373044084063</v>
      </c>
      <c r="AG784" s="11">
        <f t="shared" si="675"/>
        <v>23.773853074710821</v>
      </c>
      <c r="AH784" s="13">
        <f t="shared" si="676"/>
        <v>4.4269946144216918</v>
      </c>
      <c r="AI784" s="11">
        <f t="shared" si="677"/>
        <v>134.04006154610789</v>
      </c>
      <c r="AJ784" s="6">
        <f t="shared" si="678"/>
        <v>0.91671694372744306</v>
      </c>
      <c r="AK784" s="13">
        <f t="shared" si="679"/>
        <v>-3.9429751151563108</v>
      </c>
      <c r="AL784" s="6">
        <f t="shared" si="680"/>
        <v>0.91262513056653782</v>
      </c>
      <c r="AM784" s="6">
        <f t="shared" si="681"/>
        <v>-4.8556002457228491</v>
      </c>
      <c r="AN784" s="11">
        <f t="shared" si="682"/>
        <v>175.46743015254651</v>
      </c>
      <c r="AO784" s="6">
        <f t="shared" si="683"/>
        <v>173.65798855698804</v>
      </c>
      <c r="AP784" s="6">
        <f t="shared" si="684"/>
        <v>105.15054915083486</v>
      </c>
      <c r="AQ784" s="8">
        <f t="shared" si="685"/>
        <v>74.700073462427994</v>
      </c>
      <c r="AR784" s="109">
        <f t="shared" si="686"/>
        <v>0.71885391532030907</v>
      </c>
      <c r="AS784" s="109">
        <f t="shared" si="687"/>
        <v>-0.81954253786654507</v>
      </c>
      <c r="AT784" s="109">
        <f t="shared" si="688"/>
        <v>138.74468916130846</v>
      </c>
      <c r="AU784" s="10">
        <f t="shared" si="689"/>
        <v>398631.3125919351</v>
      </c>
      <c r="AV784" s="8">
        <f t="shared" si="690"/>
        <v>29.975831166780331</v>
      </c>
      <c r="AW784" s="12"/>
      <c r="AX784" s="110">
        <f t="shared" si="691"/>
        <v>318.7</v>
      </c>
      <c r="AY784" s="111">
        <f t="shared" si="692"/>
        <v>0</v>
      </c>
      <c r="AZ784" s="12"/>
      <c r="BA784" s="14">
        <f t="shared" si="699"/>
        <v>-4.8</v>
      </c>
      <c r="BB784" s="112">
        <f t="shared" si="693"/>
        <v>0</v>
      </c>
      <c r="BC784" s="112">
        <f t="shared" si="694"/>
        <v>0</v>
      </c>
      <c r="BD784" s="12"/>
      <c r="BE784" s="111">
        <f t="shared" si="695"/>
        <v>0</v>
      </c>
      <c r="BF784" s="12"/>
    </row>
    <row r="785" spans="1:58">
      <c r="A785">
        <f t="shared" si="648"/>
        <v>13</v>
      </c>
      <c r="B785" s="106">
        <v>0.54305555555555596</v>
      </c>
      <c r="C785" s="6">
        <f t="shared" si="649"/>
        <v>13.033333333333342</v>
      </c>
      <c r="D785" s="7">
        <f t="shared" si="696"/>
        <v>16</v>
      </c>
      <c r="E785" s="7">
        <f t="shared" si="697"/>
        <v>9</v>
      </c>
      <c r="F785" s="7">
        <f t="shared" si="698"/>
        <v>2022</v>
      </c>
      <c r="G785" s="12"/>
      <c r="H785" s="101">
        <f t="shared" si="650"/>
        <v>-4.9507302822610431</v>
      </c>
      <c r="I785" s="102">
        <f t="shared" si="651"/>
        <v>-4.9408040209290176</v>
      </c>
      <c r="J785" s="101">
        <f t="shared" si="652"/>
        <v>63.187073280652243</v>
      </c>
      <c r="K785" s="101">
        <f t="shared" si="653"/>
        <v>318.94484178426944</v>
      </c>
      <c r="L785" s="11">
        <f t="shared" si="654"/>
        <v>2459839.0430555558</v>
      </c>
      <c r="M785" s="108">
        <f t="shared" si="655"/>
        <v>0.22707852308160939</v>
      </c>
      <c r="N785" s="11">
        <f t="shared" si="656"/>
        <v>200.69566539255902</v>
      </c>
      <c r="O785" s="5">
        <f t="shared" si="657"/>
        <v>0.17754306693262834</v>
      </c>
      <c r="P785" s="11">
        <f t="shared" si="658"/>
        <v>16524.418063624034</v>
      </c>
      <c r="Q785" s="6">
        <f t="shared" si="659"/>
        <v>2.3837181723527556</v>
      </c>
      <c r="R785" s="13">
        <f t="shared" si="660"/>
        <v>4.4006553257609236</v>
      </c>
      <c r="S785" s="13">
        <f t="shared" si="661"/>
        <v>4.3362337631721841</v>
      </c>
      <c r="T785" s="13">
        <f t="shared" si="662"/>
        <v>0.31540421595266865</v>
      </c>
      <c r="U785" s="13">
        <f t="shared" si="663"/>
        <v>0.39419850706976184</v>
      </c>
      <c r="V785" s="13">
        <f t="shared" si="664"/>
        <v>-8.3570633103917</v>
      </c>
      <c r="W785" s="8">
        <f t="shared" si="665"/>
        <v>382.8074007573594</v>
      </c>
      <c r="X785" s="13">
        <f t="shared" si="666"/>
        <v>1.195648629038877</v>
      </c>
      <c r="Y785" s="11">
        <f t="shared" si="667"/>
        <v>68.505620224530659</v>
      </c>
      <c r="Z785" s="13">
        <f t="shared" si="668"/>
        <v>3.6340431850238698E-2</v>
      </c>
      <c r="AA785" s="13">
        <f t="shared" si="669"/>
        <v>0.36616804016360444</v>
      </c>
      <c r="AB785" s="13">
        <f t="shared" si="670"/>
        <v>0.92983919073418597</v>
      </c>
      <c r="AC785" s="13">
        <f t="shared" si="671"/>
        <v>3.633243368588273E-2</v>
      </c>
      <c r="AD785" s="13">
        <f t="shared" si="672"/>
        <v>0.83867928299297279</v>
      </c>
      <c r="AE785" s="13">
        <f t="shared" si="673"/>
        <v>0.40316005089931445</v>
      </c>
      <c r="AF785" s="13">
        <f t="shared" si="674"/>
        <v>0.91512948447684828</v>
      </c>
      <c r="AG785" s="11">
        <f t="shared" si="675"/>
        <v>23.775877745427067</v>
      </c>
      <c r="AH785" s="13">
        <f t="shared" si="676"/>
        <v>4.4275920130964108</v>
      </c>
      <c r="AI785" s="11">
        <f t="shared" si="677"/>
        <v>134.28178519611288</v>
      </c>
      <c r="AJ785" s="6">
        <f t="shared" si="678"/>
        <v>0.91671108667511825</v>
      </c>
      <c r="AK785" s="13">
        <f t="shared" si="679"/>
        <v>-4.0382168162989567</v>
      </c>
      <c r="AL785" s="6">
        <f t="shared" si="680"/>
        <v>0.91251346596208682</v>
      </c>
      <c r="AM785" s="6">
        <f t="shared" si="681"/>
        <v>-4.9507302822610431</v>
      </c>
      <c r="AN785" s="11">
        <f t="shared" si="682"/>
        <v>175.46811463030281</v>
      </c>
      <c r="AO785" s="6">
        <f t="shared" si="683"/>
        <v>173.65866564483645</v>
      </c>
      <c r="AP785" s="6">
        <f t="shared" si="684"/>
        <v>105.1428010353188</v>
      </c>
      <c r="AQ785" s="8">
        <f t="shared" si="685"/>
        <v>74.707816110518934</v>
      </c>
      <c r="AR785" s="109">
        <f t="shared" si="686"/>
        <v>0.71591472955039659</v>
      </c>
      <c r="AS785" s="109">
        <f t="shared" si="687"/>
        <v>-0.82196619363297585</v>
      </c>
      <c r="AT785" s="109">
        <f t="shared" si="688"/>
        <v>138.94484178426947</v>
      </c>
      <c r="AU785" s="10">
        <f t="shared" si="689"/>
        <v>398633.91661146673</v>
      </c>
      <c r="AV785" s="8">
        <f t="shared" si="690"/>
        <v>29.975635363839068</v>
      </c>
      <c r="AW785" s="12"/>
      <c r="AX785" s="110">
        <f t="shared" si="691"/>
        <v>318.89999999999998</v>
      </c>
      <c r="AY785" s="111">
        <f t="shared" si="692"/>
        <v>0</v>
      </c>
      <c r="AZ785" s="12"/>
      <c r="BA785" s="14">
        <f t="shared" si="699"/>
        <v>-4.9000000000000004</v>
      </c>
      <c r="BB785" s="112">
        <f t="shared" si="693"/>
        <v>0</v>
      </c>
      <c r="BC785" s="112">
        <f t="shared" si="694"/>
        <v>0</v>
      </c>
      <c r="BD785" s="12"/>
      <c r="BE785" s="111">
        <f t="shared" si="695"/>
        <v>0</v>
      </c>
      <c r="BF785" s="12"/>
    </row>
    <row r="786" spans="1:58">
      <c r="A786">
        <f t="shared" si="648"/>
        <v>13</v>
      </c>
      <c r="B786" s="106">
        <v>0.54374999999999996</v>
      </c>
      <c r="C786" s="6">
        <f t="shared" si="649"/>
        <v>13.049999999999999</v>
      </c>
      <c r="D786" s="7">
        <f t="shared" si="696"/>
        <v>16</v>
      </c>
      <c r="E786" s="7">
        <f t="shared" si="697"/>
        <v>9</v>
      </c>
      <c r="F786" s="7">
        <f t="shared" si="698"/>
        <v>2022</v>
      </c>
      <c r="G786" s="12"/>
      <c r="H786" s="101">
        <f t="shared" si="650"/>
        <v>-5.0454681714202385</v>
      </c>
      <c r="I786" s="102">
        <f t="shared" si="651"/>
        <v>-5.081214830085159</v>
      </c>
      <c r="J786" s="101">
        <f t="shared" si="652"/>
        <v>63.180555753499924</v>
      </c>
      <c r="K786" s="101">
        <f t="shared" si="653"/>
        <v>319.14519976952027</v>
      </c>
      <c r="L786" s="11">
        <f t="shared" si="654"/>
        <v>2459839.0437500002</v>
      </c>
      <c r="M786" s="108">
        <f t="shared" si="655"/>
        <v>0.22707854209446096</v>
      </c>
      <c r="N786" s="11">
        <f t="shared" si="656"/>
        <v>200.94634985504672</v>
      </c>
      <c r="O786" s="5">
        <f t="shared" si="657"/>
        <v>0.17756848436255268</v>
      </c>
      <c r="P786" s="11">
        <f t="shared" si="658"/>
        <v>16521.80262539483</v>
      </c>
      <c r="Q786" s="6">
        <f t="shared" si="659"/>
        <v>2.3838765245266167</v>
      </c>
      <c r="R786" s="13">
        <f t="shared" si="660"/>
        <v>4.4006672715726216</v>
      </c>
      <c r="S786" s="13">
        <f t="shared" si="661"/>
        <v>4.3363815192121731</v>
      </c>
      <c r="T786" s="13">
        <f t="shared" si="662"/>
        <v>0.31556456019272128</v>
      </c>
      <c r="U786" s="13">
        <f t="shared" si="663"/>
        <v>0.3943466789168763</v>
      </c>
      <c r="V786" s="13">
        <f t="shared" si="664"/>
        <v>-8.3571984782316253</v>
      </c>
      <c r="W786" s="8">
        <f t="shared" si="665"/>
        <v>382.76723881755254</v>
      </c>
      <c r="X786" s="13">
        <f t="shared" si="666"/>
        <v>1.1957956514587678</v>
      </c>
      <c r="Y786" s="11">
        <f t="shared" si="667"/>
        <v>68.514043988684193</v>
      </c>
      <c r="Z786" s="13">
        <f t="shared" si="668"/>
        <v>3.6352520387068606E-2</v>
      </c>
      <c r="AA786" s="13">
        <f t="shared" si="669"/>
        <v>0.36603116810259712</v>
      </c>
      <c r="AB786" s="13">
        <f t="shared" si="670"/>
        <v>0.92989260684350006</v>
      </c>
      <c r="AC786" s="13">
        <f t="shared" si="671"/>
        <v>3.6344514238712107E-2</v>
      </c>
      <c r="AD786" s="13">
        <f t="shared" si="672"/>
        <v>0.83872348761014093</v>
      </c>
      <c r="AE786" s="13">
        <f t="shared" si="673"/>
        <v>0.40319238002289898</v>
      </c>
      <c r="AF786" s="13">
        <f t="shared" si="674"/>
        <v>0.91511524120816079</v>
      </c>
      <c r="AG786" s="11">
        <f t="shared" si="675"/>
        <v>23.77790187073726</v>
      </c>
      <c r="AH786" s="13">
        <f t="shared" si="676"/>
        <v>4.4281894219552909</v>
      </c>
      <c r="AI786" s="11">
        <f t="shared" si="677"/>
        <v>134.52350852571738</v>
      </c>
      <c r="AJ786" s="6">
        <f t="shared" si="678"/>
        <v>0.91670523088587275</v>
      </c>
      <c r="AK786" s="13">
        <f t="shared" si="679"/>
        <v>-4.1330684401584836</v>
      </c>
      <c r="AL786" s="6">
        <f t="shared" si="680"/>
        <v>0.91239973126175522</v>
      </c>
      <c r="AM786" s="6">
        <f t="shared" si="681"/>
        <v>-5.0454681714202385</v>
      </c>
      <c r="AN786" s="11">
        <f t="shared" si="682"/>
        <v>175.46879910759708</v>
      </c>
      <c r="AO786" s="6">
        <f t="shared" si="683"/>
        <v>173.65934273248078</v>
      </c>
      <c r="AP786" s="6">
        <f t="shared" si="684"/>
        <v>105.1350530358995</v>
      </c>
      <c r="AQ786" s="8">
        <f t="shared" si="685"/>
        <v>74.715558645327917</v>
      </c>
      <c r="AR786" s="109">
        <f t="shared" si="686"/>
        <v>0.712962805229993</v>
      </c>
      <c r="AS786" s="109">
        <f t="shared" si="687"/>
        <v>-0.8243799943620842</v>
      </c>
      <c r="AT786" s="109">
        <f t="shared" si="688"/>
        <v>139.14519976952027</v>
      </c>
      <c r="AU786" s="10">
        <f t="shared" si="689"/>
        <v>398636.52012963285</v>
      </c>
      <c r="AV786" s="8">
        <f t="shared" si="690"/>
        <v>29.975439601153916</v>
      </c>
      <c r="AW786" s="12"/>
      <c r="AX786" s="110">
        <f t="shared" si="691"/>
        <v>319.10000000000002</v>
      </c>
      <c r="AY786" s="111">
        <f t="shared" si="692"/>
        <v>0</v>
      </c>
      <c r="AZ786" s="12"/>
      <c r="BA786" s="14">
        <f t="shared" si="699"/>
        <v>-5.0999999999999996</v>
      </c>
      <c r="BB786" s="112">
        <f t="shared" si="693"/>
        <v>0</v>
      </c>
      <c r="BC786" s="112">
        <f t="shared" si="694"/>
        <v>0</v>
      </c>
      <c r="BD786" s="12"/>
      <c r="BE786" s="111">
        <f t="shared" si="695"/>
        <v>0</v>
      </c>
      <c r="BF786" s="12"/>
    </row>
    <row r="787" spans="1:58">
      <c r="A787">
        <f t="shared" si="648"/>
        <v>13</v>
      </c>
      <c r="B787" s="106">
        <v>0.54444444444444495</v>
      </c>
      <c r="C787" s="6">
        <f t="shared" si="649"/>
        <v>13.066666666666679</v>
      </c>
      <c r="D787" s="7">
        <f t="shared" si="696"/>
        <v>16</v>
      </c>
      <c r="E787" s="7">
        <f t="shared" si="697"/>
        <v>9</v>
      </c>
      <c r="F787" s="7">
        <f t="shared" si="698"/>
        <v>2022</v>
      </c>
      <c r="G787" s="12"/>
      <c r="H787" s="101">
        <f t="shared" si="650"/>
        <v>-5.1398124309704052</v>
      </c>
      <c r="I787" s="102">
        <f t="shared" si="651"/>
        <v>-5.036752341125772</v>
      </c>
      <c r="J787" s="101">
        <f t="shared" si="652"/>
        <v>63.174038076612284</v>
      </c>
      <c r="K787" s="101">
        <f t="shared" si="653"/>
        <v>319.34576357163621</v>
      </c>
      <c r="L787" s="11">
        <f t="shared" si="654"/>
        <v>2459839.0444444446</v>
      </c>
      <c r="M787" s="108">
        <f t="shared" si="655"/>
        <v>0.2270785611073125</v>
      </c>
      <c r="N787" s="11">
        <f t="shared" si="656"/>
        <v>201.19703431753442</v>
      </c>
      <c r="O787" s="5">
        <f t="shared" si="657"/>
        <v>0.17759390179247703</v>
      </c>
      <c r="P787" s="11">
        <f t="shared" si="658"/>
        <v>16519.18680734947</v>
      </c>
      <c r="Q787" s="6">
        <f t="shared" si="659"/>
        <v>2.3840348767004773</v>
      </c>
      <c r="R787" s="13">
        <f t="shared" si="660"/>
        <v>4.4006792173843206</v>
      </c>
      <c r="S787" s="13">
        <f t="shared" si="661"/>
        <v>4.3365292752518059</v>
      </c>
      <c r="T787" s="13">
        <f t="shared" si="662"/>
        <v>0.3157249044327739</v>
      </c>
      <c r="U787" s="13">
        <f t="shared" si="663"/>
        <v>0.39449484880173802</v>
      </c>
      <c r="V787" s="13">
        <f t="shared" si="664"/>
        <v>-8.3573336460708383</v>
      </c>
      <c r="W787" s="8">
        <f t="shared" si="665"/>
        <v>382.72707192678172</v>
      </c>
      <c r="X787" s="13">
        <f t="shared" si="666"/>
        <v>1.1959426720372579</v>
      </c>
      <c r="Y787" s="11">
        <f t="shared" si="667"/>
        <v>68.522467647333258</v>
      </c>
      <c r="Z787" s="13">
        <f t="shared" si="668"/>
        <v>3.6364607979868555E-2</v>
      </c>
      <c r="AA787" s="13">
        <f t="shared" si="669"/>
        <v>0.36589428992130141</v>
      </c>
      <c r="AB787" s="13">
        <f t="shared" si="670"/>
        <v>0.92994600202760935</v>
      </c>
      <c r="AC787" s="13">
        <f t="shared" si="671"/>
        <v>3.6356593842824511E-2</v>
      </c>
      <c r="AD787" s="13">
        <f t="shared" si="672"/>
        <v>0.83876767340571479</v>
      </c>
      <c r="AE787" s="13">
        <f t="shared" si="673"/>
        <v>0.403224699953451</v>
      </c>
      <c r="AF787" s="13">
        <f t="shared" si="674"/>
        <v>0.91510100062640598</v>
      </c>
      <c r="AG787" s="11">
        <f t="shared" si="675"/>
        <v>23.779925451964729</v>
      </c>
      <c r="AH787" s="13">
        <f t="shared" si="676"/>
        <v>4.4287868413995097</v>
      </c>
      <c r="AI787" s="11">
        <f t="shared" si="677"/>
        <v>134.76523169654178</v>
      </c>
      <c r="AJ787" s="6">
        <f t="shared" si="678"/>
        <v>0.91669937635588605</v>
      </c>
      <c r="AK787" s="13">
        <f t="shared" si="679"/>
        <v>-4.2275284715356793</v>
      </c>
      <c r="AL787" s="6">
        <f t="shared" si="680"/>
        <v>0.91228395943472607</v>
      </c>
      <c r="AM787" s="6">
        <f t="shared" si="681"/>
        <v>-5.1398124309704052</v>
      </c>
      <c r="AN787" s="11">
        <f t="shared" si="682"/>
        <v>175.46948358489135</v>
      </c>
      <c r="AO787" s="6">
        <f t="shared" si="683"/>
        <v>173.66001982037815</v>
      </c>
      <c r="AP787" s="6">
        <f t="shared" si="684"/>
        <v>105.12730514733333</v>
      </c>
      <c r="AQ787" s="8">
        <f t="shared" si="685"/>
        <v>74.723301072094898</v>
      </c>
      <c r="AR787" s="109">
        <f t="shared" si="686"/>
        <v>0.70999819296401212</v>
      </c>
      <c r="AS787" s="109">
        <f t="shared" si="687"/>
        <v>-0.82678389919147599</v>
      </c>
      <c r="AT787" s="109">
        <f t="shared" si="688"/>
        <v>139.34576357163618</v>
      </c>
      <c r="AU787" s="10">
        <f t="shared" si="689"/>
        <v>398639.12314810132</v>
      </c>
      <c r="AV787" s="8">
        <f t="shared" si="690"/>
        <v>29.975243878597958</v>
      </c>
      <c r="AW787" s="12"/>
      <c r="AX787" s="110">
        <f t="shared" si="691"/>
        <v>319.3</v>
      </c>
      <c r="AY787" s="111">
        <f t="shared" si="692"/>
        <v>0</v>
      </c>
      <c r="AZ787" s="12"/>
      <c r="BA787" s="14">
        <f t="shared" si="699"/>
        <v>-5</v>
      </c>
      <c r="BB787" s="112">
        <f t="shared" si="693"/>
        <v>0</v>
      </c>
      <c r="BC787" s="112">
        <f t="shared" si="694"/>
        <v>0</v>
      </c>
      <c r="BD787" s="12"/>
      <c r="BE787" s="111">
        <f t="shared" si="695"/>
        <v>0</v>
      </c>
      <c r="BF787" s="12"/>
    </row>
    <row r="788" spans="1:58">
      <c r="A788">
        <f t="shared" si="648"/>
        <v>13</v>
      </c>
      <c r="B788" s="106">
        <v>0.54513888888888895</v>
      </c>
      <c r="C788" s="6">
        <f t="shared" si="649"/>
        <v>13.083333333333336</v>
      </c>
      <c r="D788" s="7">
        <f t="shared" si="696"/>
        <v>16</v>
      </c>
      <c r="E788" s="7">
        <f t="shared" si="697"/>
        <v>9</v>
      </c>
      <c r="F788" s="7">
        <f t="shared" si="698"/>
        <v>2022</v>
      </c>
      <c r="G788" s="12"/>
      <c r="H788" s="101">
        <f t="shared" si="650"/>
        <v>-5.2337615155978483</v>
      </c>
      <c r="I788" s="102">
        <f t="shared" si="651"/>
        <v>-5.2342190456726172</v>
      </c>
      <c r="J788" s="101">
        <f t="shared" si="652"/>
        <v>63.167520250078688</v>
      </c>
      <c r="K788" s="101">
        <f t="shared" si="653"/>
        <v>319.54653349657502</v>
      </c>
      <c r="L788" s="11">
        <f t="shared" si="654"/>
        <v>2459839.045138889</v>
      </c>
      <c r="M788" s="108">
        <f t="shared" si="655"/>
        <v>0.22707858012016408</v>
      </c>
      <c r="N788" s="11">
        <f t="shared" si="656"/>
        <v>201.44771878002211</v>
      </c>
      <c r="O788" s="5">
        <f t="shared" si="657"/>
        <v>0.17761931922245822</v>
      </c>
      <c r="P788" s="11">
        <f t="shared" si="658"/>
        <v>16516.570609600556</v>
      </c>
      <c r="Q788" s="6">
        <f t="shared" si="659"/>
        <v>2.3841932288743379</v>
      </c>
      <c r="R788" s="13">
        <f t="shared" si="660"/>
        <v>4.4006911631960186</v>
      </c>
      <c r="S788" s="13">
        <f t="shared" si="661"/>
        <v>4.3366770312917948</v>
      </c>
      <c r="T788" s="13">
        <f t="shared" si="662"/>
        <v>0.31588524867282658</v>
      </c>
      <c r="U788" s="13">
        <f t="shared" si="663"/>
        <v>0.3946430167248397</v>
      </c>
      <c r="V788" s="13">
        <f t="shared" si="664"/>
        <v>-8.3574688139107636</v>
      </c>
      <c r="W788" s="8">
        <f t="shared" si="665"/>
        <v>382.68690008548867</v>
      </c>
      <c r="X788" s="13">
        <f t="shared" si="666"/>
        <v>1.1960896907752503</v>
      </c>
      <c r="Y788" s="11">
        <f t="shared" si="667"/>
        <v>68.530891200529553</v>
      </c>
      <c r="Z788" s="13">
        <f t="shared" si="668"/>
        <v>3.6376694628441966E-2</v>
      </c>
      <c r="AA788" s="13">
        <f t="shared" si="669"/>
        <v>0.36575740562219916</v>
      </c>
      <c r="AB788" s="13">
        <f t="shared" si="670"/>
        <v>0.92999937628648421</v>
      </c>
      <c r="AC788" s="13">
        <f t="shared" si="671"/>
        <v>3.6368672498022982E-2</v>
      </c>
      <c r="AD788" s="13">
        <f t="shared" si="672"/>
        <v>0.83881184037974565</v>
      </c>
      <c r="AE788" s="13">
        <f t="shared" si="673"/>
        <v>0.40325701069077802</v>
      </c>
      <c r="AF788" s="13">
        <f t="shared" si="674"/>
        <v>0.91508676273276823</v>
      </c>
      <c r="AG788" s="11">
        <f t="shared" si="675"/>
        <v>23.781948489074548</v>
      </c>
      <c r="AH788" s="13">
        <f t="shared" si="676"/>
        <v>4.4293842714295044</v>
      </c>
      <c r="AI788" s="11">
        <f t="shared" si="677"/>
        <v>135.00695470857954</v>
      </c>
      <c r="AJ788" s="6">
        <f t="shared" si="678"/>
        <v>0.91669352308525209</v>
      </c>
      <c r="AK788" s="13">
        <f t="shared" si="679"/>
        <v>-4.3215953320375862</v>
      </c>
      <c r="AL788" s="6">
        <f t="shared" si="680"/>
        <v>0.91216618356026213</v>
      </c>
      <c r="AM788" s="6">
        <f t="shared" si="681"/>
        <v>-5.2337615155978483</v>
      </c>
      <c r="AN788" s="11">
        <f t="shared" si="682"/>
        <v>175.47016806218744</v>
      </c>
      <c r="AO788" s="6">
        <f t="shared" si="683"/>
        <v>173.66069690853035</v>
      </c>
      <c r="AP788" s="6">
        <f t="shared" si="684"/>
        <v>105.11955736957306</v>
      </c>
      <c r="AQ788" s="8">
        <f t="shared" si="685"/>
        <v>74.731043390867043</v>
      </c>
      <c r="AR788" s="109">
        <f t="shared" si="686"/>
        <v>0.70702094554402195</v>
      </c>
      <c r="AS788" s="109">
        <f t="shared" si="687"/>
        <v>-0.82917786581102371</v>
      </c>
      <c r="AT788" s="109">
        <f t="shared" si="688"/>
        <v>139.54653349657502</v>
      </c>
      <c r="AU788" s="10">
        <f t="shared" si="689"/>
        <v>398641.72566680016</v>
      </c>
      <c r="AV788" s="8">
        <f t="shared" si="690"/>
        <v>29.975048196175077</v>
      </c>
      <c r="AW788" s="12"/>
      <c r="AX788" s="110">
        <f t="shared" si="691"/>
        <v>319.5</v>
      </c>
      <c r="AY788" s="111">
        <f t="shared" si="692"/>
        <v>0</v>
      </c>
      <c r="AZ788" s="12"/>
      <c r="BA788" s="14">
        <f t="shared" si="699"/>
        <v>-5.2</v>
      </c>
      <c r="BB788" s="112">
        <f t="shared" si="693"/>
        <v>0</v>
      </c>
      <c r="BC788" s="112">
        <f t="shared" si="694"/>
        <v>0</v>
      </c>
      <c r="BD788" s="12"/>
      <c r="BE788" s="111">
        <f t="shared" si="695"/>
        <v>0</v>
      </c>
      <c r="BF788" s="12"/>
    </row>
    <row r="789" spans="1:58">
      <c r="A789">
        <f t="shared" si="648"/>
        <v>13</v>
      </c>
      <c r="B789" s="106">
        <v>0.54583333333333295</v>
      </c>
      <c r="C789" s="6">
        <f t="shared" si="649"/>
        <v>13.099999999999991</v>
      </c>
      <c r="D789" s="7">
        <f t="shared" si="696"/>
        <v>16</v>
      </c>
      <c r="E789" s="7">
        <f t="shared" si="697"/>
        <v>9</v>
      </c>
      <c r="F789" s="7">
        <f t="shared" si="698"/>
        <v>2022</v>
      </c>
      <c r="G789" s="12"/>
      <c r="H789" s="101">
        <f t="shared" si="650"/>
        <v>-5.3273138809194043</v>
      </c>
      <c r="I789" s="102">
        <f t="shared" si="651"/>
        <v>-5.3402530695889778</v>
      </c>
      <c r="J789" s="101">
        <f t="shared" si="652"/>
        <v>63.161002274035226</v>
      </c>
      <c r="K789" s="101">
        <f t="shared" si="653"/>
        <v>319.74750983580577</v>
      </c>
      <c r="L789" s="11">
        <f t="shared" si="654"/>
        <v>2459839.0458333334</v>
      </c>
      <c r="M789" s="108">
        <f t="shared" si="655"/>
        <v>0.22707859913301562</v>
      </c>
      <c r="N789" s="11">
        <f t="shared" si="656"/>
        <v>201.69840324297547</v>
      </c>
      <c r="O789" s="5">
        <f t="shared" si="657"/>
        <v>0.17764473665238256</v>
      </c>
      <c r="P789" s="11">
        <f t="shared" si="658"/>
        <v>16513.954032262798</v>
      </c>
      <c r="Q789" s="6">
        <f t="shared" si="659"/>
        <v>2.384351581047842</v>
      </c>
      <c r="R789" s="13">
        <f t="shared" si="660"/>
        <v>4.4007031090077167</v>
      </c>
      <c r="S789" s="13">
        <f t="shared" si="661"/>
        <v>4.3368247873317838</v>
      </c>
      <c r="T789" s="13">
        <f t="shared" si="662"/>
        <v>0.31604559291252204</v>
      </c>
      <c r="U789" s="13">
        <f t="shared" si="663"/>
        <v>0.3947911826863259</v>
      </c>
      <c r="V789" s="13">
        <f t="shared" si="664"/>
        <v>-8.3576039817510459</v>
      </c>
      <c r="W789" s="8">
        <f t="shared" si="665"/>
        <v>382.64672329469215</v>
      </c>
      <c r="X789" s="13">
        <f t="shared" si="666"/>
        <v>1.1962367076725871</v>
      </c>
      <c r="Y789" s="11">
        <f t="shared" si="667"/>
        <v>68.539314648264053</v>
      </c>
      <c r="Z789" s="13">
        <f t="shared" si="668"/>
        <v>3.6388780332566234E-2</v>
      </c>
      <c r="AA789" s="13">
        <f t="shared" si="669"/>
        <v>0.36562051520875888</v>
      </c>
      <c r="AB789" s="13">
        <f t="shared" si="670"/>
        <v>0.93005272961970797</v>
      </c>
      <c r="AC789" s="13">
        <f t="shared" si="671"/>
        <v>3.6380750204084544E-2</v>
      </c>
      <c r="AD789" s="13">
        <f t="shared" si="672"/>
        <v>0.83885598853193977</v>
      </c>
      <c r="AE789" s="13">
        <f t="shared" si="673"/>
        <v>0.40328931223450964</v>
      </c>
      <c r="AF789" s="13">
        <f t="shared" si="674"/>
        <v>0.91507252752851032</v>
      </c>
      <c r="AG789" s="11">
        <f t="shared" si="675"/>
        <v>23.783970982020634</v>
      </c>
      <c r="AH789" s="13">
        <f t="shared" si="676"/>
        <v>4.4299817120413572</v>
      </c>
      <c r="AI789" s="11">
        <f t="shared" si="677"/>
        <v>135.24867756235511</v>
      </c>
      <c r="AJ789" s="6">
        <f t="shared" si="678"/>
        <v>0.91668767107408367</v>
      </c>
      <c r="AK789" s="13">
        <f t="shared" si="679"/>
        <v>-4.4152674441680366</v>
      </c>
      <c r="AL789" s="6">
        <f t="shared" si="680"/>
        <v>0.91204643675136732</v>
      </c>
      <c r="AM789" s="6">
        <f t="shared" si="681"/>
        <v>-5.3273138809194043</v>
      </c>
      <c r="AN789" s="11">
        <f t="shared" si="682"/>
        <v>175.47085253948171</v>
      </c>
      <c r="AO789" s="6">
        <f t="shared" si="683"/>
        <v>173.66137399693383</v>
      </c>
      <c r="AP789" s="6">
        <f t="shared" si="684"/>
        <v>105.11180970262701</v>
      </c>
      <c r="AQ789" s="8">
        <f t="shared" si="685"/>
        <v>74.73878560163601</v>
      </c>
      <c r="AR789" s="109">
        <f t="shared" si="686"/>
        <v>0.70403111597972701</v>
      </c>
      <c r="AS789" s="109">
        <f t="shared" si="687"/>
        <v>-0.83156185209254607</v>
      </c>
      <c r="AT789" s="109">
        <f t="shared" si="688"/>
        <v>139.74750983580577</v>
      </c>
      <c r="AU789" s="10">
        <f t="shared" si="689"/>
        <v>398644.3276856484</v>
      </c>
      <c r="AV789" s="8">
        <f t="shared" si="690"/>
        <v>29.974852553889857</v>
      </c>
      <c r="AW789" s="12"/>
      <c r="AX789" s="110">
        <f t="shared" si="691"/>
        <v>319.7</v>
      </c>
      <c r="AY789" s="111">
        <f t="shared" si="692"/>
        <v>0</v>
      </c>
      <c r="AZ789" s="12"/>
      <c r="BA789" s="14">
        <f t="shared" si="699"/>
        <v>-5.3</v>
      </c>
      <c r="BB789" s="112">
        <f t="shared" si="693"/>
        <v>0</v>
      </c>
      <c r="BC789" s="112">
        <f t="shared" si="694"/>
        <v>0</v>
      </c>
      <c r="BD789" s="12"/>
      <c r="BE789" s="111">
        <f t="shared" si="695"/>
        <v>0</v>
      </c>
      <c r="BF789" s="12"/>
    </row>
    <row r="790" spans="1:58">
      <c r="A790">
        <f t="shared" si="648"/>
        <v>13</v>
      </c>
      <c r="B790" s="106">
        <v>0.54652777777777795</v>
      </c>
      <c r="C790" s="6">
        <f t="shared" si="649"/>
        <v>13.116666666666671</v>
      </c>
      <c r="D790" s="7">
        <f t="shared" si="696"/>
        <v>16</v>
      </c>
      <c r="E790" s="7">
        <f t="shared" si="697"/>
        <v>9</v>
      </c>
      <c r="F790" s="7">
        <f t="shared" si="698"/>
        <v>2022</v>
      </c>
      <c r="G790" s="12"/>
      <c r="H790" s="101">
        <f t="shared" si="650"/>
        <v>-5.4204679825540234</v>
      </c>
      <c r="I790" s="102">
        <f t="shared" si="651"/>
        <v>-5.441766418069852</v>
      </c>
      <c r="J790" s="101">
        <f t="shared" si="652"/>
        <v>63.15448414857584</v>
      </c>
      <c r="K790" s="101">
        <f t="shared" si="653"/>
        <v>319.94869286421715</v>
      </c>
      <c r="L790" s="11">
        <f t="shared" si="654"/>
        <v>2459839.0465277778</v>
      </c>
      <c r="M790" s="108">
        <f t="shared" si="655"/>
        <v>0.22707861814586716</v>
      </c>
      <c r="N790" s="11">
        <f t="shared" si="656"/>
        <v>201.94908770499751</v>
      </c>
      <c r="O790" s="5">
        <f t="shared" si="657"/>
        <v>0.17767015408230691</v>
      </c>
      <c r="P790" s="11">
        <f t="shared" si="658"/>
        <v>16511.337075435407</v>
      </c>
      <c r="Q790" s="6">
        <f t="shared" si="659"/>
        <v>2.3845099332213455</v>
      </c>
      <c r="R790" s="13">
        <f t="shared" si="660"/>
        <v>4.4007150548193925</v>
      </c>
      <c r="S790" s="13">
        <f t="shared" si="661"/>
        <v>4.3369725433714166</v>
      </c>
      <c r="T790" s="13">
        <f t="shared" si="662"/>
        <v>0.31620593715257467</v>
      </c>
      <c r="U790" s="13">
        <f t="shared" si="663"/>
        <v>0.39493934668734115</v>
      </c>
      <c r="V790" s="13">
        <f t="shared" si="664"/>
        <v>-8.3577391495902589</v>
      </c>
      <c r="W790" s="8">
        <f t="shared" si="665"/>
        <v>382.60654155578322</v>
      </c>
      <c r="X790" s="13">
        <f t="shared" si="666"/>
        <v>1.196383722730106</v>
      </c>
      <c r="Y790" s="11">
        <f t="shared" si="667"/>
        <v>68.547737990584764</v>
      </c>
      <c r="Z790" s="13">
        <f t="shared" si="668"/>
        <v>3.6400865092103461E-2</v>
      </c>
      <c r="AA790" s="13">
        <f t="shared" si="669"/>
        <v>0.36548361868352186</v>
      </c>
      <c r="AB790" s="13">
        <f t="shared" si="670"/>
        <v>0.93010606202722601</v>
      </c>
      <c r="AC790" s="13">
        <f t="shared" si="671"/>
        <v>3.6392826960870865E-2</v>
      </c>
      <c r="AD790" s="13">
        <f t="shared" si="672"/>
        <v>0.83890011786230212</v>
      </c>
      <c r="AE790" s="13">
        <f t="shared" si="673"/>
        <v>0.40332160458449728</v>
      </c>
      <c r="AF790" s="13">
        <f t="shared" si="674"/>
        <v>0.91505829501479652</v>
      </c>
      <c r="AG790" s="11">
        <f t="shared" si="675"/>
        <v>23.785992930770824</v>
      </c>
      <c r="AH790" s="13">
        <f t="shared" si="676"/>
        <v>4.4305791632351905</v>
      </c>
      <c r="AI790" s="11">
        <f t="shared" si="677"/>
        <v>135.49040025646966</v>
      </c>
      <c r="AJ790" s="6">
        <f t="shared" si="678"/>
        <v>0.91668182032247381</v>
      </c>
      <c r="AK790" s="13">
        <f t="shared" si="679"/>
        <v>-4.5085432304002113</v>
      </c>
      <c r="AL790" s="6">
        <f t="shared" si="680"/>
        <v>0.91192475215381208</v>
      </c>
      <c r="AM790" s="6">
        <f t="shared" si="681"/>
        <v>-5.4204679825540234</v>
      </c>
      <c r="AN790" s="11">
        <f t="shared" si="682"/>
        <v>175.4715370167778</v>
      </c>
      <c r="AO790" s="6">
        <f t="shared" si="683"/>
        <v>173.66205108559214</v>
      </c>
      <c r="AP790" s="6">
        <f t="shared" si="684"/>
        <v>105.10406214645339</v>
      </c>
      <c r="AQ790" s="8">
        <f t="shared" si="685"/>
        <v>74.746527704443565</v>
      </c>
      <c r="AR790" s="109">
        <f t="shared" si="686"/>
        <v>0.70102875752843397</v>
      </c>
      <c r="AS790" s="109">
        <f t="shared" si="687"/>
        <v>-0.8339358160669742</v>
      </c>
      <c r="AT790" s="109">
        <f t="shared" si="688"/>
        <v>139.94869286421712</v>
      </c>
      <c r="AU790" s="10">
        <f t="shared" si="689"/>
        <v>398646.92920457415</v>
      </c>
      <c r="AV790" s="8">
        <f t="shared" si="690"/>
        <v>29.974656951746162</v>
      </c>
      <c r="AW790" s="12"/>
      <c r="AX790" s="110">
        <f t="shared" si="691"/>
        <v>319.89999999999998</v>
      </c>
      <c r="AY790" s="111">
        <f t="shared" si="692"/>
        <v>0</v>
      </c>
      <c r="AZ790" s="12"/>
      <c r="BA790" s="14">
        <f t="shared" si="699"/>
        <v>-5.4</v>
      </c>
      <c r="BB790" s="112">
        <f t="shared" si="693"/>
        <v>0</v>
      </c>
      <c r="BC790" s="112">
        <f t="shared" si="694"/>
        <v>0</v>
      </c>
      <c r="BD790" s="12"/>
      <c r="BE790" s="111">
        <f t="shared" si="695"/>
        <v>0</v>
      </c>
      <c r="BF790" s="12"/>
    </row>
    <row r="791" spans="1:58">
      <c r="A791">
        <f t="shared" si="648"/>
        <v>13</v>
      </c>
      <c r="B791" s="106">
        <v>0.54722222222222205</v>
      </c>
      <c r="C791" s="6">
        <f t="shared" si="649"/>
        <v>13.133333333333329</v>
      </c>
      <c r="D791" s="7">
        <f t="shared" si="696"/>
        <v>16</v>
      </c>
      <c r="E791" s="7">
        <f t="shared" si="697"/>
        <v>9</v>
      </c>
      <c r="F791" s="7">
        <f t="shared" si="698"/>
        <v>2022</v>
      </c>
      <c r="G791" s="12"/>
      <c r="H791" s="101">
        <f t="shared" si="650"/>
        <v>-5.5132222780581452</v>
      </c>
      <c r="I791" s="102">
        <f t="shared" si="651"/>
        <v>-5.5414508814276244</v>
      </c>
      <c r="J791" s="101">
        <f t="shared" si="652"/>
        <v>63.147965873787015</v>
      </c>
      <c r="K791" s="101">
        <f t="shared" si="653"/>
        <v>320.15008284394412</v>
      </c>
      <c r="L791" s="11">
        <f t="shared" si="654"/>
        <v>2459839.0472222222</v>
      </c>
      <c r="M791" s="108">
        <f t="shared" si="655"/>
        <v>0.22707863715871873</v>
      </c>
      <c r="N791" s="11">
        <f t="shared" si="656"/>
        <v>202.19977216748521</v>
      </c>
      <c r="O791" s="5">
        <f t="shared" si="657"/>
        <v>0.1776955715122881</v>
      </c>
      <c r="P791" s="11">
        <f t="shared" si="658"/>
        <v>16508.719739223841</v>
      </c>
      <c r="Q791" s="6">
        <f t="shared" si="659"/>
        <v>2.3846682853952061</v>
      </c>
      <c r="R791" s="13">
        <f t="shared" si="660"/>
        <v>4.4007270006311128</v>
      </c>
      <c r="S791" s="13">
        <f t="shared" si="661"/>
        <v>4.3371202994114055</v>
      </c>
      <c r="T791" s="13">
        <f t="shared" si="662"/>
        <v>0.31636628139262729</v>
      </c>
      <c r="U791" s="13">
        <f t="shared" si="663"/>
        <v>0.39508750872798526</v>
      </c>
      <c r="V791" s="13">
        <f t="shared" si="664"/>
        <v>-8.3578743174301842</v>
      </c>
      <c r="W791" s="8">
        <f t="shared" si="665"/>
        <v>382.56635486909795</v>
      </c>
      <c r="X791" s="13">
        <f t="shared" si="666"/>
        <v>1.1965307359486756</v>
      </c>
      <c r="Y791" s="11">
        <f t="shared" si="667"/>
        <v>68.556161227541438</v>
      </c>
      <c r="Z791" s="13">
        <f t="shared" si="668"/>
        <v>3.6412948906824089E-2</v>
      </c>
      <c r="AA791" s="13">
        <f t="shared" si="669"/>
        <v>0.36534671604900176</v>
      </c>
      <c r="AB791" s="13">
        <f t="shared" si="670"/>
        <v>0.93015937350899791</v>
      </c>
      <c r="AC791" s="13">
        <f t="shared" si="671"/>
        <v>3.6404902768152031E-2</v>
      </c>
      <c r="AD791" s="13">
        <f t="shared" si="672"/>
        <v>0.83894422837088689</v>
      </c>
      <c r="AE791" s="13">
        <f t="shared" si="673"/>
        <v>0.40335388774051406</v>
      </c>
      <c r="AF791" s="13">
        <f t="shared" si="674"/>
        <v>0.91504406519282599</v>
      </c>
      <c r="AG791" s="11">
        <f t="shared" si="675"/>
        <v>23.788014335288022</v>
      </c>
      <c r="AH791" s="13">
        <f t="shared" si="676"/>
        <v>4.4311766250113171</v>
      </c>
      <c r="AI791" s="11">
        <f t="shared" si="677"/>
        <v>135.73212279231547</v>
      </c>
      <c r="AJ791" s="6">
        <f t="shared" si="678"/>
        <v>0.91667597083050578</v>
      </c>
      <c r="AK791" s="13">
        <f t="shared" si="679"/>
        <v>-4.601421115116457</v>
      </c>
      <c r="AL791" s="6">
        <f t="shared" si="680"/>
        <v>0.911801162941688</v>
      </c>
      <c r="AM791" s="6">
        <f t="shared" si="681"/>
        <v>-5.5132222780581452</v>
      </c>
      <c r="AN791" s="11">
        <f t="shared" si="682"/>
        <v>175.47222149407207</v>
      </c>
      <c r="AO791" s="6">
        <f t="shared" si="683"/>
        <v>173.66272817450158</v>
      </c>
      <c r="AP791" s="6">
        <f t="shared" si="684"/>
        <v>105.09631470100157</v>
      </c>
      <c r="AQ791" s="8">
        <f t="shared" si="685"/>
        <v>74.754269699340256</v>
      </c>
      <c r="AR791" s="109">
        <f t="shared" si="686"/>
        <v>0.69801392363567749</v>
      </c>
      <c r="AS791" s="109">
        <f t="shared" si="687"/>
        <v>-0.83629971597076347</v>
      </c>
      <c r="AT791" s="109">
        <f t="shared" si="688"/>
        <v>140.15008284394409</v>
      </c>
      <c r="AU791" s="10">
        <f t="shared" si="689"/>
        <v>398649.53022350976</v>
      </c>
      <c r="AV791" s="8">
        <f t="shared" si="690"/>
        <v>29.97446138974756</v>
      </c>
      <c r="AW791" s="12"/>
      <c r="AX791" s="110">
        <f t="shared" si="691"/>
        <v>320.2</v>
      </c>
      <c r="AY791" s="111">
        <f t="shared" si="692"/>
        <v>0</v>
      </c>
      <c r="AZ791" s="12"/>
      <c r="BA791" s="14">
        <f t="shared" si="699"/>
        <v>-5.5</v>
      </c>
      <c r="BB791" s="112">
        <f t="shared" si="693"/>
        <v>0</v>
      </c>
      <c r="BC791" s="112">
        <f t="shared" si="694"/>
        <v>0</v>
      </c>
      <c r="BD791" s="12"/>
      <c r="BE791" s="111">
        <f t="shared" si="695"/>
        <v>0</v>
      </c>
      <c r="BF791" s="12"/>
    </row>
    <row r="792" spans="1:58">
      <c r="A792">
        <f t="shared" si="648"/>
        <v>13</v>
      </c>
      <c r="B792" s="106">
        <v>0.54791666666666705</v>
      </c>
      <c r="C792" s="6">
        <f t="shared" si="649"/>
        <v>13.150000000000009</v>
      </c>
      <c r="D792" s="7">
        <f t="shared" si="696"/>
        <v>16</v>
      </c>
      <c r="E792" s="7">
        <f t="shared" si="697"/>
        <v>9</v>
      </c>
      <c r="F792" s="7">
        <f t="shared" si="698"/>
        <v>2022</v>
      </c>
      <c r="G792" s="12"/>
      <c r="H792" s="101">
        <f t="shared" si="650"/>
        <v>-5.6055752251840154</v>
      </c>
      <c r="I792" s="102">
        <f t="shared" si="651"/>
        <v>-5.6398372617293768</v>
      </c>
      <c r="J792" s="101">
        <f t="shared" si="652"/>
        <v>63.141447449810904</v>
      </c>
      <c r="K792" s="101">
        <f t="shared" si="653"/>
        <v>320.35168002049534</v>
      </c>
      <c r="L792" s="11">
        <f t="shared" si="654"/>
        <v>2459839.0479166666</v>
      </c>
      <c r="M792" s="108">
        <f t="shared" si="655"/>
        <v>0.22707865617157028</v>
      </c>
      <c r="N792" s="11">
        <f t="shared" si="656"/>
        <v>202.4504566299729</v>
      </c>
      <c r="O792" s="5">
        <f t="shared" si="657"/>
        <v>0.17772098894221244</v>
      </c>
      <c r="P792" s="11">
        <f t="shared" si="658"/>
        <v>16506.102023742795</v>
      </c>
      <c r="Q792" s="6">
        <f t="shared" si="659"/>
        <v>2.3848266375690668</v>
      </c>
      <c r="R792" s="13">
        <f t="shared" si="660"/>
        <v>4.4007389464427886</v>
      </c>
      <c r="S792" s="13">
        <f t="shared" si="661"/>
        <v>4.3372680554513945</v>
      </c>
      <c r="T792" s="13">
        <f t="shared" si="662"/>
        <v>0.31652662563232276</v>
      </c>
      <c r="U792" s="13">
        <f t="shared" si="663"/>
        <v>0.39523566880840288</v>
      </c>
      <c r="V792" s="13">
        <f t="shared" si="664"/>
        <v>-8.3580094852704665</v>
      </c>
      <c r="W792" s="8">
        <f t="shared" si="665"/>
        <v>382.52616323565456</v>
      </c>
      <c r="X792" s="13">
        <f t="shared" si="666"/>
        <v>1.196677747328138</v>
      </c>
      <c r="Y792" s="11">
        <f t="shared" si="667"/>
        <v>68.564584359125035</v>
      </c>
      <c r="Z792" s="13">
        <f t="shared" si="668"/>
        <v>3.6425031776505593E-2</v>
      </c>
      <c r="AA792" s="13">
        <f t="shared" si="669"/>
        <v>0.3652098073086667</v>
      </c>
      <c r="AB792" s="13">
        <f t="shared" si="670"/>
        <v>0.93021266406460801</v>
      </c>
      <c r="AC792" s="13">
        <f t="shared" si="671"/>
        <v>3.6416977625705137E-2</v>
      </c>
      <c r="AD792" s="13">
        <f t="shared" si="672"/>
        <v>0.83898832005740165</v>
      </c>
      <c r="AE792" s="13">
        <f t="shared" si="673"/>
        <v>0.40338616170218994</v>
      </c>
      <c r="AF792" s="13">
        <f t="shared" si="674"/>
        <v>0.9150298380638604</v>
      </c>
      <c r="AG792" s="11">
        <f t="shared" si="675"/>
        <v>23.790035195526197</v>
      </c>
      <c r="AH792" s="13">
        <f t="shared" si="676"/>
        <v>4.4317740973658148</v>
      </c>
      <c r="AI792" s="11">
        <f t="shared" si="677"/>
        <v>135.97384516948568</v>
      </c>
      <c r="AJ792" s="6">
        <f t="shared" si="678"/>
        <v>0.91667012259829261</v>
      </c>
      <c r="AK792" s="13">
        <f t="shared" si="679"/>
        <v>-4.6938995228665261</v>
      </c>
      <c r="AL792" s="6">
        <f t="shared" si="680"/>
        <v>0.91167570231748962</v>
      </c>
      <c r="AM792" s="6">
        <f t="shared" si="681"/>
        <v>-5.6055752251840154</v>
      </c>
      <c r="AN792" s="11">
        <f t="shared" si="682"/>
        <v>175.47290597136816</v>
      </c>
      <c r="AO792" s="6">
        <f t="shared" si="683"/>
        <v>173.66340526366596</v>
      </c>
      <c r="AP792" s="6">
        <f t="shared" si="684"/>
        <v>105.08856736628715</v>
      </c>
      <c r="AQ792" s="8">
        <f t="shared" si="685"/>
        <v>74.762011586310507</v>
      </c>
      <c r="AR792" s="109">
        <f t="shared" si="686"/>
        <v>0.69498666799115494</v>
      </c>
      <c r="AS792" s="109">
        <f t="shared" si="687"/>
        <v>-0.83865351020188816</v>
      </c>
      <c r="AT792" s="109">
        <f t="shared" si="688"/>
        <v>140.35168002049534</v>
      </c>
      <c r="AU792" s="10">
        <f t="shared" si="689"/>
        <v>398652.1307423744</v>
      </c>
      <c r="AV792" s="8">
        <f t="shared" si="690"/>
        <v>29.974265867898609</v>
      </c>
      <c r="AW792" s="12"/>
      <c r="AX792" s="110">
        <f t="shared" si="691"/>
        <v>320.39999999999998</v>
      </c>
      <c r="AY792" s="111">
        <f t="shared" si="692"/>
        <v>0</v>
      </c>
      <c r="AZ792" s="12"/>
      <c r="BA792" s="14">
        <f t="shared" si="699"/>
        <v>-5.6</v>
      </c>
      <c r="BB792" s="112">
        <f t="shared" si="693"/>
        <v>0</v>
      </c>
      <c r="BC792" s="112">
        <f t="shared" si="694"/>
        <v>0</v>
      </c>
      <c r="BD792" s="12"/>
      <c r="BE792" s="111">
        <f t="shared" si="695"/>
        <v>0</v>
      </c>
      <c r="BF792" s="12"/>
    </row>
    <row r="793" spans="1:58">
      <c r="A793">
        <f t="shared" si="648"/>
        <v>13</v>
      </c>
      <c r="B793" s="106">
        <v>0.54861111111111105</v>
      </c>
      <c r="C793" s="6">
        <f t="shared" si="649"/>
        <v>13.166666666666664</v>
      </c>
      <c r="D793" s="7">
        <f t="shared" si="696"/>
        <v>16</v>
      </c>
      <c r="E793" s="7">
        <f t="shared" si="697"/>
        <v>9</v>
      </c>
      <c r="F793" s="7">
        <f t="shared" si="698"/>
        <v>2022</v>
      </c>
      <c r="G793" s="12"/>
      <c r="H793" s="101">
        <f t="shared" si="650"/>
        <v>-5.6975252827761196</v>
      </c>
      <c r="I793" s="102">
        <f t="shared" si="651"/>
        <v>-5.7371344746578687</v>
      </c>
      <c r="J793" s="101">
        <f t="shared" si="652"/>
        <v>63.13492887671601</v>
      </c>
      <c r="K793" s="101">
        <f t="shared" si="653"/>
        <v>320.55348462450183</v>
      </c>
      <c r="L793" s="11">
        <f t="shared" si="654"/>
        <v>2459839.048611111</v>
      </c>
      <c r="M793" s="108">
        <f t="shared" si="655"/>
        <v>0.22707867518442185</v>
      </c>
      <c r="N793" s="11">
        <f t="shared" si="656"/>
        <v>202.7011410924606</v>
      </c>
      <c r="O793" s="5">
        <f t="shared" si="657"/>
        <v>0.17774640637219363</v>
      </c>
      <c r="P793" s="11">
        <f t="shared" si="658"/>
        <v>16503.483929100512</v>
      </c>
      <c r="Q793" s="6">
        <f t="shared" si="659"/>
        <v>2.3849849897429278</v>
      </c>
      <c r="R793" s="13">
        <f t="shared" si="660"/>
        <v>4.4007508922545089</v>
      </c>
      <c r="S793" s="13">
        <f t="shared" si="661"/>
        <v>4.3374158114913843</v>
      </c>
      <c r="T793" s="13">
        <f t="shared" si="662"/>
        <v>0.31668696987273254</v>
      </c>
      <c r="U793" s="13">
        <f t="shared" si="663"/>
        <v>0.39538382693014057</v>
      </c>
      <c r="V793" s="13">
        <f t="shared" si="664"/>
        <v>-8.3581446531100365</v>
      </c>
      <c r="W793" s="8">
        <f t="shared" si="665"/>
        <v>382.48596665671403</v>
      </c>
      <c r="X793" s="13">
        <f t="shared" si="666"/>
        <v>1.1968247568697319</v>
      </c>
      <c r="Y793" s="11">
        <f t="shared" si="667"/>
        <v>68.573007385406513</v>
      </c>
      <c r="Z793" s="13">
        <f t="shared" si="668"/>
        <v>3.6437113701042856E-2</v>
      </c>
      <c r="AA793" s="13">
        <f t="shared" si="669"/>
        <v>0.36507289246468394</v>
      </c>
      <c r="AB793" s="13">
        <f t="shared" si="670"/>
        <v>0.93026593369414767</v>
      </c>
      <c r="AC793" s="13">
        <f t="shared" si="671"/>
        <v>3.6429051533424628E-2</v>
      </c>
      <c r="AD793" s="13">
        <f t="shared" si="672"/>
        <v>0.83903239292197207</v>
      </c>
      <c r="AE793" s="13">
        <f t="shared" si="673"/>
        <v>0.40341842646946446</v>
      </c>
      <c r="AF793" s="13">
        <f t="shared" si="674"/>
        <v>0.91501561362902506</v>
      </c>
      <c r="AG793" s="11">
        <f t="shared" si="675"/>
        <v>23.792055511458678</v>
      </c>
      <c r="AH793" s="13">
        <f t="shared" si="676"/>
        <v>4.4323715803004315</v>
      </c>
      <c r="AI793" s="11">
        <f t="shared" si="677"/>
        <v>136.21556738795414</v>
      </c>
      <c r="AJ793" s="6">
        <f t="shared" si="678"/>
        <v>0.91666427562593378</v>
      </c>
      <c r="AK793" s="13">
        <f t="shared" si="679"/>
        <v>-4.7859768792672472</v>
      </c>
      <c r="AL793" s="6">
        <f t="shared" si="680"/>
        <v>0.91154840350887245</v>
      </c>
      <c r="AM793" s="6">
        <f t="shared" si="681"/>
        <v>-5.6975252827761196</v>
      </c>
      <c r="AN793" s="11">
        <f t="shared" si="682"/>
        <v>175.47359044866243</v>
      </c>
      <c r="AO793" s="6">
        <f t="shared" si="683"/>
        <v>173.66408235308151</v>
      </c>
      <c r="AP793" s="6">
        <f t="shared" si="684"/>
        <v>105.08082014223811</v>
      </c>
      <c r="AQ793" s="8">
        <f t="shared" si="685"/>
        <v>74.769753365426254</v>
      </c>
      <c r="AR793" s="109">
        <f t="shared" si="686"/>
        <v>0.69194704450076472</v>
      </c>
      <c r="AS793" s="109">
        <f t="shared" si="687"/>
        <v>-0.84099715734217395</v>
      </c>
      <c r="AT793" s="109">
        <f t="shared" si="688"/>
        <v>140.55348462450181</v>
      </c>
      <c r="AU793" s="10">
        <f t="shared" si="689"/>
        <v>398654.73076109338</v>
      </c>
      <c r="AV793" s="8">
        <f t="shared" si="690"/>
        <v>29.974070386203405</v>
      </c>
      <c r="AW793" s="12"/>
      <c r="AX793" s="110">
        <f t="shared" si="691"/>
        <v>320.60000000000002</v>
      </c>
      <c r="AY793" s="111">
        <f t="shared" si="692"/>
        <v>0</v>
      </c>
      <c r="AZ793" s="12"/>
      <c r="BA793" s="14">
        <f t="shared" si="699"/>
        <v>-5.7</v>
      </c>
      <c r="BB793" s="112">
        <f t="shared" si="693"/>
        <v>0</v>
      </c>
      <c r="BC793" s="112">
        <f t="shared" si="694"/>
        <v>0</v>
      </c>
      <c r="BD793" s="12"/>
      <c r="BE793" s="111">
        <f t="shared" si="695"/>
        <v>0</v>
      </c>
      <c r="BF793" s="12"/>
    </row>
    <row r="794" spans="1:58">
      <c r="A794">
        <f t="shared" si="648"/>
        <v>13</v>
      </c>
      <c r="B794" s="106">
        <v>0.54930555555555605</v>
      </c>
      <c r="C794" s="6">
        <f t="shared" si="649"/>
        <v>13.183333333333344</v>
      </c>
      <c r="D794" s="7">
        <f t="shared" si="696"/>
        <v>16</v>
      </c>
      <c r="E794" s="7">
        <f t="shared" si="697"/>
        <v>9</v>
      </c>
      <c r="F794" s="7">
        <f t="shared" si="698"/>
        <v>2022</v>
      </c>
      <c r="G794" s="12"/>
      <c r="H794" s="101">
        <f t="shared" si="650"/>
        <v>-5.7890709107572276</v>
      </c>
      <c r="I794" s="102">
        <f t="shared" si="651"/>
        <v>-5.8334573018600508</v>
      </c>
      <c r="J794" s="101">
        <f t="shared" si="652"/>
        <v>63.1284101546443</v>
      </c>
      <c r="K794" s="101">
        <f t="shared" si="653"/>
        <v>320.7554968713838</v>
      </c>
      <c r="L794" s="11">
        <f t="shared" si="654"/>
        <v>2459839.0493055554</v>
      </c>
      <c r="M794" s="108">
        <f t="shared" si="655"/>
        <v>0.22707869419727339</v>
      </c>
      <c r="N794" s="11">
        <f t="shared" si="656"/>
        <v>202.9518255549483</v>
      </c>
      <c r="O794" s="5">
        <f t="shared" si="657"/>
        <v>0.17777182380211798</v>
      </c>
      <c r="P794" s="11">
        <f t="shared" si="658"/>
        <v>16500.865455412397</v>
      </c>
      <c r="Q794" s="6">
        <f t="shared" si="659"/>
        <v>2.3851433419164314</v>
      </c>
      <c r="R794" s="13">
        <f t="shared" si="660"/>
        <v>4.4007628380661847</v>
      </c>
      <c r="S794" s="13">
        <f t="shared" si="661"/>
        <v>4.3375635675310162</v>
      </c>
      <c r="T794" s="13">
        <f t="shared" si="662"/>
        <v>0.31684731411242806</v>
      </c>
      <c r="U794" s="13">
        <f t="shared" si="663"/>
        <v>0.39553198309227156</v>
      </c>
      <c r="V794" s="13">
        <f t="shared" si="664"/>
        <v>-8.3582798209496048</v>
      </c>
      <c r="W794" s="8">
        <f t="shared" si="665"/>
        <v>382.44576513294658</v>
      </c>
      <c r="X794" s="13">
        <f t="shared" si="666"/>
        <v>1.1969717645733027</v>
      </c>
      <c r="Y794" s="11">
        <f t="shared" si="667"/>
        <v>68.58143030637703</v>
      </c>
      <c r="Z794" s="13">
        <f t="shared" si="668"/>
        <v>3.6449194680122941E-2</v>
      </c>
      <c r="AA794" s="13">
        <f t="shared" si="669"/>
        <v>0.36493597152051938</v>
      </c>
      <c r="AB794" s="13">
        <f t="shared" si="670"/>
        <v>0.93031918239720623</v>
      </c>
      <c r="AC794" s="13">
        <f t="shared" si="671"/>
        <v>3.6441124490997262E-2</v>
      </c>
      <c r="AD794" s="13">
        <f t="shared" si="672"/>
        <v>0.83907644696434602</v>
      </c>
      <c r="AE794" s="13">
        <f t="shared" si="673"/>
        <v>0.40345068204188689</v>
      </c>
      <c r="AF794" s="13">
        <f t="shared" si="674"/>
        <v>0.91500139188961693</v>
      </c>
      <c r="AG794" s="11">
        <f t="shared" si="675"/>
        <v>23.79407528303437</v>
      </c>
      <c r="AH794" s="13">
        <f t="shared" si="676"/>
        <v>4.4329690738113152</v>
      </c>
      <c r="AI794" s="11">
        <f t="shared" si="677"/>
        <v>136.45728944777858</v>
      </c>
      <c r="AJ794" s="6">
        <f t="shared" si="678"/>
        <v>0.91665842991354229</v>
      </c>
      <c r="AK794" s="13">
        <f t="shared" si="679"/>
        <v>-4.8776516109906591</v>
      </c>
      <c r="AL794" s="6">
        <f t="shared" si="680"/>
        <v>0.91141929976656855</v>
      </c>
      <c r="AM794" s="6">
        <f t="shared" si="681"/>
        <v>-5.7890709107572276</v>
      </c>
      <c r="AN794" s="11">
        <f t="shared" si="682"/>
        <v>175.47427492595853</v>
      </c>
      <c r="AO794" s="6">
        <f t="shared" si="683"/>
        <v>173.66475944275194</v>
      </c>
      <c r="AP794" s="6">
        <f t="shared" si="684"/>
        <v>105.07307302886981</v>
      </c>
      <c r="AQ794" s="8">
        <f t="shared" si="685"/>
        <v>74.777495036672121</v>
      </c>
      <c r="AR794" s="109">
        <f t="shared" si="686"/>
        <v>0.68889510728930292</v>
      </c>
      <c r="AS794" s="109">
        <f t="shared" si="687"/>
        <v>-0.84333061615457128</v>
      </c>
      <c r="AT794" s="109">
        <f t="shared" si="688"/>
        <v>140.75549687138383</v>
      </c>
      <c r="AU794" s="10">
        <f t="shared" si="689"/>
        <v>398657.33027958573</v>
      </c>
      <c r="AV794" s="8">
        <f t="shared" si="690"/>
        <v>29.973874944666512</v>
      </c>
      <c r="AW794" s="12"/>
      <c r="AX794" s="110">
        <f t="shared" si="691"/>
        <v>320.8</v>
      </c>
      <c r="AY794" s="111">
        <f t="shared" si="692"/>
        <v>0</v>
      </c>
      <c r="AZ794" s="12"/>
      <c r="BA794" s="14">
        <f t="shared" si="699"/>
        <v>-5.8</v>
      </c>
      <c r="BB794" s="112">
        <f t="shared" si="693"/>
        <v>0</v>
      </c>
      <c r="BC794" s="112">
        <f t="shared" si="694"/>
        <v>0</v>
      </c>
      <c r="BD794" s="12"/>
      <c r="BE794" s="111">
        <f t="shared" si="695"/>
        <v>0</v>
      </c>
      <c r="BF794" s="12"/>
    </row>
    <row r="795" spans="1:58">
      <c r="A795">
        <f t="shared" si="648"/>
        <v>13</v>
      </c>
      <c r="B795" s="106">
        <v>0.55000000000000004</v>
      </c>
      <c r="C795" s="6">
        <f t="shared" si="649"/>
        <v>13.200000000000001</v>
      </c>
      <c r="D795" s="7">
        <f t="shared" si="696"/>
        <v>16</v>
      </c>
      <c r="E795" s="7">
        <f t="shared" si="697"/>
        <v>9</v>
      </c>
      <c r="F795" s="7">
        <f t="shared" si="698"/>
        <v>2022</v>
      </c>
      <c r="G795" s="12"/>
      <c r="H795" s="101">
        <f t="shared" si="650"/>
        <v>-5.880210570097284</v>
      </c>
      <c r="I795" s="102">
        <f t="shared" si="651"/>
        <v>-5.9288824235328352</v>
      </c>
      <c r="J795" s="101">
        <f t="shared" si="652"/>
        <v>63.121891283685571</v>
      </c>
      <c r="K795" s="101">
        <f t="shared" si="653"/>
        <v>320.95771696118391</v>
      </c>
      <c r="L795" s="11">
        <f t="shared" si="654"/>
        <v>2459839.0499999998</v>
      </c>
      <c r="M795" s="108">
        <f t="shared" si="655"/>
        <v>0.22707871321012496</v>
      </c>
      <c r="N795" s="11">
        <f t="shared" si="656"/>
        <v>203.202510017436</v>
      </c>
      <c r="O795" s="5">
        <f t="shared" si="657"/>
        <v>0.17779724123204232</v>
      </c>
      <c r="P795" s="11">
        <f t="shared" si="658"/>
        <v>16498.24660277562</v>
      </c>
      <c r="Q795" s="6">
        <f t="shared" si="659"/>
        <v>2.385301694090292</v>
      </c>
      <c r="R795" s="13">
        <f t="shared" si="660"/>
        <v>4.400774783877905</v>
      </c>
      <c r="S795" s="13">
        <f t="shared" si="661"/>
        <v>4.3377113235710052</v>
      </c>
      <c r="T795" s="13">
        <f t="shared" si="662"/>
        <v>0.31700765835248068</v>
      </c>
      <c r="U795" s="13">
        <f t="shared" si="663"/>
        <v>0.39568013729628865</v>
      </c>
      <c r="V795" s="13">
        <f t="shared" si="664"/>
        <v>-8.35841498878953</v>
      </c>
      <c r="W795" s="8">
        <f t="shared" si="665"/>
        <v>382.40555866516354</v>
      </c>
      <c r="X795" s="13">
        <f t="shared" si="666"/>
        <v>1.1971187704396782</v>
      </c>
      <c r="Y795" s="11">
        <f t="shared" si="667"/>
        <v>68.589853122084008</v>
      </c>
      <c r="Z795" s="13">
        <f t="shared" si="668"/>
        <v>3.6461274713634133E-2</v>
      </c>
      <c r="AA795" s="13">
        <f t="shared" si="669"/>
        <v>0.36479904447872208</v>
      </c>
      <c r="AB795" s="13">
        <f t="shared" si="670"/>
        <v>0.93037241017372541</v>
      </c>
      <c r="AC795" s="13">
        <f t="shared" si="671"/>
        <v>3.6453196498310872E-2</v>
      </c>
      <c r="AD795" s="13">
        <f t="shared" si="672"/>
        <v>0.83912048218451452</v>
      </c>
      <c r="AE795" s="13">
        <f t="shared" si="673"/>
        <v>0.4034829284193312</v>
      </c>
      <c r="AF795" s="13">
        <f t="shared" si="674"/>
        <v>0.91498717284678954</v>
      </c>
      <c r="AG795" s="11">
        <f t="shared" si="675"/>
        <v>23.796094510222513</v>
      </c>
      <c r="AH795" s="13">
        <f t="shared" si="676"/>
        <v>4.4335665778985245</v>
      </c>
      <c r="AI795" s="11">
        <f t="shared" si="677"/>
        <v>136.69901134895812</v>
      </c>
      <c r="AJ795" s="6">
        <f t="shared" si="678"/>
        <v>0.91665258546119111</v>
      </c>
      <c r="AK795" s="13">
        <f t="shared" si="679"/>
        <v>-4.9689221457350268</v>
      </c>
      <c r="AL795" s="6">
        <f t="shared" si="680"/>
        <v>0.91128842436225721</v>
      </c>
      <c r="AM795" s="6">
        <f t="shared" si="681"/>
        <v>-5.880210570097284</v>
      </c>
      <c r="AN795" s="11">
        <f t="shared" si="682"/>
        <v>175.47495940325462</v>
      </c>
      <c r="AO795" s="6">
        <f t="shared" si="683"/>
        <v>173.66543653267536</v>
      </c>
      <c r="AP795" s="6">
        <f t="shared" si="684"/>
        <v>105.06532602613562</v>
      </c>
      <c r="AQ795" s="8">
        <f t="shared" si="685"/>
        <v>74.785236600094706</v>
      </c>
      <c r="AR795" s="109">
        <f t="shared" si="686"/>
        <v>0.68583091070128854</v>
      </c>
      <c r="AS795" s="109">
        <f t="shared" si="687"/>
        <v>-0.8456538455830882</v>
      </c>
      <c r="AT795" s="109">
        <f t="shared" si="688"/>
        <v>140.95771696118391</v>
      </c>
      <c r="AU795" s="10">
        <f t="shared" si="689"/>
        <v>398659.92929778848</v>
      </c>
      <c r="AV795" s="8">
        <f t="shared" si="690"/>
        <v>29.973679543291148</v>
      </c>
      <c r="AW795" s="12"/>
      <c r="AX795" s="110">
        <f t="shared" si="691"/>
        <v>321</v>
      </c>
      <c r="AY795" s="111">
        <f t="shared" si="692"/>
        <v>0</v>
      </c>
      <c r="AZ795" s="12"/>
      <c r="BA795" s="14">
        <f t="shared" si="699"/>
        <v>-5.9</v>
      </c>
      <c r="BB795" s="112">
        <f t="shared" si="693"/>
        <v>0</v>
      </c>
      <c r="BC795" s="112">
        <f t="shared" si="694"/>
        <v>0</v>
      </c>
      <c r="BD795" s="12"/>
      <c r="BE795" s="111">
        <f t="shared" si="695"/>
        <v>0</v>
      </c>
      <c r="BF795" s="12"/>
    </row>
    <row r="796" spans="1:58">
      <c r="A796">
        <f t="shared" si="648"/>
        <v>13</v>
      </c>
      <c r="B796" s="106">
        <v>0.55069444444444404</v>
      </c>
      <c r="C796" s="6">
        <f t="shared" si="649"/>
        <v>13.216666666666658</v>
      </c>
      <c r="D796" s="7">
        <f t="shared" si="696"/>
        <v>16</v>
      </c>
      <c r="E796" s="7">
        <f t="shared" si="697"/>
        <v>9</v>
      </c>
      <c r="F796" s="7">
        <f t="shared" si="698"/>
        <v>2022</v>
      </c>
      <c r="G796" s="12"/>
      <c r="H796" s="101">
        <f t="shared" si="650"/>
        <v>-5.970942722756253</v>
      </c>
      <c r="I796" s="102">
        <f t="shared" si="651"/>
        <v>-6.0234673526944276</v>
      </c>
      <c r="J796" s="101">
        <f t="shared" si="652"/>
        <v>63.11537226394146</v>
      </c>
      <c r="K796" s="101">
        <f t="shared" si="653"/>
        <v>321.16014507815999</v>
      </c>
      <c r="L796" s="11">
        <f t="shared" si="654"/>
        <v>2459839.0506944442</v>
      </c>
      <c r="M796" s="108">
        <f t="shared" si="655"/>
        <v>0.2270787322229765</v>
      </c>
      <c r="N796" s="11">
        <f t="shared" si="656"/>
        <v>203.45319447945803</v>
      </c>
      <c r="O796" s="5">
        <f t="shared" si="657"/>
        <v>0.17782265866196667</v>
      </c>
      <c r="P796" s="11">
        <f t="shared" si="658"/>
        <v>16495.627371304854</v>
      </c>
      <c r="Q796" s="6">
        <f t="shared" si="659"/>
        <v>2.3854600462641531</v>
      </c>
      <c r="R796" s="13">
        <f t="shared" si="660"/>
        <v>4.4007867296895808</v>
      </c>
      <c r="S796" s="13">
        <f t="shared" si="661"/>
        <v>4.337859079610995</v>
      </c>
      <c r="T796" s="13">
        <f t="shared" si="662"/>
        <v>0.3171680025925333</v>
      </c>
      <c r="U796" s="13">
        <f t="shared" si="663"/>
        <v>0.39582828954233645</v>
      </c>
      <c r="V796" s="13">
        <f t="shared" si="664"/>
        <v>-8.3585501566294571</v>
      </c>
      <c r="W796" s="8">
        <f t="shared" si="665"/>
        <v>382.36534725438304</v>
      </c>
      <c r="X796" s="13">
        <f t="shared" si="666"/>
        <v>1.1972657744694151</v>
      </c>
      <c r="Y796" s="11">
        <f t="shared" si="667"/>
        <v>68.598275832559352</v>
      </c>
      <c r="Z796" s="13">
        <f t="shared" si="668"/>
        <v>3.6473353801354032E-2</v>
      </c>
      <c r="AA796" s="13">
        <f t="shared" si="669"/>
        <v>0.36466211134209492</v>
      </c>
      <c r="AB796" s="13">
        <f t="shared" si="670"/>
        <v>0.93042561702355198</v>
      </c>
      <c r="AC796" s="13">
        <f t="shared" si="671"/>
        <v>3.6465267555142705E-2</v>
      </c>
      <c r="AD796" s="13">
        <f t="shared" si="672"/>
        <v>0.83916449858242559</v>
      </c>
      <c r="AE796" s="13">
        <f t="shared" si="673"/>
        <v>0.403515165601532</v>
      </c>
      <c r="AF796" s="13">
        <f t="shared" si="674"/>
        <v>0.91497295650175814</v>
      </c>
      <c r="AG796" s="11">
        <f t="shared" si="675"/>
        <v>23.798113192983614</v>
      </c>
      <c r="AH796" s="13">
        <f t="shared" si="676"/>
        <v>4.4341640925610708</v>
      </c>
      <c r="AI796" s="11">
        <f t="shared" si="677"/>
        <v>136.94073309104198</v>
      </c>
      <c r="AJ796" s="6">
        <f t="shared" si="678"/>
        <v>0.91664674226899245</v>
      </c>
      <c r="AK796" s="13">
        <f t="shared" si="679"/>
        <v>-5.0597869121696526</v>
      </c>
      <c r="AL796" s="6">
        <f t="shared" si="680"/>
        <v>0.91115581058660022</v>
      </c>
      <c r="AM796" s="6">
        <f t="shared" si="681"/>
        <v>-5.970942722756253</v>
      </c>
      <c r="AN796" s="11">
        <f t="shared" si="682"/>
        <v>175.47564388054707</v>
      </c>
      <c r="AO796" s="6">
        <f t="shared" si="683"/>
        <v>173.66611362284823</v>
      </c>
      <c r="AP796" s="6">
        <f t="shared" si="684"/>
        <v>105.05757913400294</v>
      </c>
      <c r="AQ796" s="8">
        <f t="shared" si="685"/>
        <v>74.792978055726564</v>
      </c>
      <c r="AR796" s="109">
        <f t="shared" si="686"/>
        <v>0.68275450930499859</v>
      </c>
      <c r="AS796" s="109">
        <f t="shared" si="687"/>
        <v>-0.84796680474946817</v>
      </c>
      <c r="AT796" s="109">
        <f t="shared" si="688"/>
        <v>141.16014507816001</v>
      </c>
      <c r="AU796" s="10">
        <f t="shared" si="689"/>
        <v>398662.52781562094</v>
      </c>
      <c r="AV796" s="8">
        <f t="shared" si="690"/>
        <v>29.973484182081854</v>
      </c>
      <c r="AW796" s="12"/>
      <c r="AX796" s="110">
        <f t="shared" si="691"/>
        <v>321.2</v>
      </c>
      <c r="AY796" s="111">
        <f t="shared" si="692"/>
        <v>0</v>
      </c>
      <c r="AZ796" s="12"/>
      <c r="BA796" s="14">
        <f t="shared" si="699"/>
        <v>-6</v>
      </c>
      <c r="BB796" s="112">
        <f t="shared" si="693"/>
        <v>0</v>
      </c>
      <c r="BC796" s="112">
        <f t="shared" si="694"/>
        <v>0</v>
      </c>
      <c r="BD796" s="12"/>
      <c r="BE796" s="111">
        <f t="shared" si="695"/>
        <v>0</v>
      </c>
      <c r="BF796" s="12"/>
    </row>
    <row r="797" spans="1:58">
      <c r="A797">
        <f t="shared" si="648"/>
        <v>13</v>
      </c>
      <c r="B797" s="106">
        <v>0.55138888888888904</v>
      </c>
      <c r="C797" s="6">
        <f t="shared" si="649"/>
        <v>13.233333333333338</v>
      </c>
      <c r="D797" s="7">
        <f t="shared" si="696"/>
        <v>16</v>
      </c>
      <c r="E797" s="7">
        <f t="shared" si="697"/>
        <v>9</v>
      </c>
      <c r="F797" s="7">
        <f t="shared" si="698"/>
        <v>2022</v>
      </c>
      <c r="G797" s="12"/>
      <c r="H797" s="101">
        <f t="shared" si="650"/>
        <v>-6.0612658928664995</v>
      </c>
      <c r="I797" s="102">
        <f t="shared" si="651"/>
        <v>-6.117258326851668</v>
      </c>
      <c r="J797" s="101">
        <f t="shared" si="652"/>
        <v>63.108853091133021</v>
      </c>
      <c r="K797" s="101">
        <f t="shared" si="653"/>
        <v>321.36278152819813</v>
      </c>
      <c r="L797" s="11">
        <f t="shared" si="654"/>
        <v>2459839.0513888891</v>
      </c>
      <c r="M797" s="108">
        <f t="shared" si="655"/>
        <v>0.22707875123584081</v>
      </c>
      <c r="N797" s="11">
        <f t="shared" si="656"/>
        <v>203.70387911004946</v>
      </c>
      <c r="O797" s="5">
        <f t="shared" si="657"/>
        <v>0.17784807610900089</v>
      </c>
      <c r="P797" s="11">
        <f t="shared" si="658"/>
        <v>16493.007759353837</v>
      </c>
      <c r="Q797" s="6">
        <f t="shared" si="659"/>
        <v>2.3856183985440897</v>
      </c>
      <c r="R797" s="13">
        <f t="shared" si="660"/>
        <v>4.4007986755092929</v>
      </c>
      <c r="S797" s="13">
        <f t="shared" si="661"/>
        <v>4.3380068357499164</v>
      </c>
      <c r="T797" s="13">
        <f t="shared" si="662"/>
        <v>0.31732834694009043</v>
      </c>
      <c r="U797" s="13">
        <f t="shared" si="663"/>
        <v>0.39597643993022458</v>
      </c>
      <c r="V797" s="13">
        <f t="shared" si="664"/>
        <v>-8.3586853245597421</v>
      </c>
      <c r="W797" s="8">
        <f t="shared" si="665"/>
        <v>382.32513087463695</v>
      </c>
      <c r="X797" s="13">
        <f t="shared" si="666"/>
        <v>1.1974127767620359</v>
      </c>
      <c r="Y797" s="11">
        <f t="shared" si="667"/>
        <v>68.60669844350528</v>
      </c>
      <c r="Z797" s="13">
        <f t="shared" si="668"/>
        <v>3.6485431951185657E-2</v>
      </c>
      <c r="AA797" s="13">
        <f t="shared" si="669"/>
        <v>0.36452517202124646</v>
      </c>
      <c r="AB797" s="13">
        <f t="shared" si="670"/>
        <v>0.93047880298233232</v>
      </c>
      <c r="AC797" s="13">
        <f t="shared" si="671"/>
        <v>3.6477337669390007E-2</v>
      </c>
      <c r="AD797" s="13">
        <f t="shared" si="672"/>
        <v>0.83920849618764393</v>
      </c>
      <c r="AE797" s="13">
        <f t="shared" si="673"/>
        <v>0.40354739360991271</v>
      </c>
      <c r="AF797" s="13">
        <f t="shared" si="674"/>
        <v>0.91495874284617129</v>
      </c>
      <c r="AG797" s="11">
        <f t="shared" si="675"/>
        <v>23.800131332636358</v>
      </c>
      <c r="AH797" s="13">
        <f t="shared" si="676"/>
        <v>4.4347616182002492</v>
      </c>
      <c r="AI797" s="11">
        <f t="shared" si="677"/>
        <v>137.18245483704573</v>
      </c>
      <c r="AJ797" s="6">
        <f t="shared" si="678"/>
        <v>0.91664090033313383</v>
      </c>
      <c r="AK797" s="13">
        <f t="shared" si="679"/>
        <v>-5.1502444012111326</v>
      </c>
      <c r="AL797" s="6">
        <f t="shared" si="680"/>
        <v>0.91102149165536705</v>
      </c>
      <c r="AM797" s="6">
        <f t="shared" si="681"/>
        <v>-6.0612658928664995</v>
      </c>
      <c r="AN797" s="11">
        <f t="shared" si="682"/>
        <v>175.47632835830336</v>
      </c>
      <c r="AO797" s="6">
        <f t="shared" si="683"/>
        <v>173.66679071373304</v>
      </c>
      <c r="AP797" s="6">
        <f t="shared" si="684"/>
        <v>105.04983234723389</v>
      </c>
      <c r="AQ797" s="8">
        <f t="shared" si="685"/>
        <v>74.800719408801882</v>
      </c>
      <c r="AR797" s="109">
        <f t="shared" si="686"/>
        <v>0.67966595579309363</v>
      </c>
      <c r="AS797" s="109">
        <f t="shared" si="687"/>
        <v>-0.85026945451196267</v>
      </c>
      <c r="AT797" s="109">
        <f t="shared" si="688"/>
        <v>141.36278152819813</v>
      </c>
      <c r="AU797" s="10">
        <f t="shared" si="689"/>
        <v>398665.12583474832</v>
      </c>
      <c r="AV797" s="8">
        <f t="shared" si="690"/>
        <v>29.973288860911914</v>
      </c>
      <c r="AW797" s="12"/>
      <c r="AX797" s="110">
        <f t="shared" si="691"/>
        <v>321.39999999999998</v>
      </c>
      <c r="AY797" s="111">
        <f t="shared" si="692"/>
        <v>0</v>
      </c>
      <c r="AZ797" s="12"/>
      <c r="BA797" s="14">
        <f t="shared" si="699"/>
        <v>-6.1</v>
      </c>
      <c r="BB797" s="112">
        <f t="shared" si="693"/>
        <v>0</v>
      </c>
      <c r="BC797" s="112">
        <f t="shared" si="694"/>
        <v>0</v>
      </c>
      <c r="BD797" s="12"/>
      <c r="BE797" s="111">
        <f t="shared" si="695"/>
        <v>0</v>
      </c>
      <c r="BF797" s="12"/>
    </row>
    <row r="798" spans="1:58">
      <c r="A798">
        <f t="shared" si="648"/>
        <v>13</v>
      </c>
      <c r="B798" s="106">
        <v>0.55208333333333304</v>
      </c>
      <c r="C798" s="6">
        <f t="shared" si="649"/>
        <v>13.249999999999993</v>
      </c>
      <c r="D798" s="7">
        <f t="shared" si="696"/>
        <v>16</v>
      </c>
      <c r="E798" s="7">
        <f t="shared" si="697"/>
        <v>9</v>
      </c>
      <c r="F798" s="7">
        <f t="shared" si="698"/>
        <v>2022</v>
      </c>
      <c r="G798" s="12"/>
      <c r="H798" s="101">
        <f t="shared" si="650"/>
        <v>-6.15117842378256</v>
      </c>
      <c r="I798" s="102">
        <f t="shared" si="651"/>
        <v>-6.2102938144636433</v>
      </c>
      <c r="J798" s="101">
        <f t="shared" si="652"/>
        <v>63.102333774141307</v>
      </c>
      <c r="K798" s="101">
        <f t="shared" si="653"/>
        <v>321.56562619281726</v>
      </c>
      <c r="L798" s="11">
        <f t="shared" si="654"/>
        <v>2459839.0520833335</v>
      </c>
      <c r="M798" s="108">
        <f t="shared" si="655"/>
        <v>0.22707877024869236</v>
      </c>
      <c r="N798" s="11">
        <f t="shared" si="656"/>
        <v>203.95456357253715</v>
      </c>
      <c r="O798" s="5">
        <f t="shared" si="657"/>
        <v>0.17787349353892523</v>
      </c>
      <c r="P798" s="11">
        <f t="shared" si="658"/>
        <v>16490.387770549365</v>
      </c>
      <c r="Q798" s="6">
        <f t="shared" si="659"/>
        <v>2.3857767507175933</v>
      </c>
      <c r="R798" s="13">
        <f t="shared" si="660"/>
        <v>4.400810621320991</v>
      </c>
      <c r="S798" s="13">
        <f t="shared" si="661"/>
        <v>4.3381545917899063</v>
      </c>
      <c r="T798" s="13">
        <f t="shared" si="662"/>
        <v>0.3174886911797859</v>
      </c>
      <c r="U798" s="13">
        <f t="shared" si="663"/>
        <v>0.39612458826143687</v>
      </c>
      <c r="V798" s="13">
        <f t="shared" si="664"/>
        <v>-8.3588204924000262</v>
      </c>
      <c r="W798" s="8">
        <f t="shared" si="665"/>
        <v>382.2849095804645</v>
      </c>
      <c r="X798" s="13">
        <f t="shared" si="666"/>
        <v>1.1975597771201152</v>
      </c>
      <c r="Y798" s="11">
        <f t="shared" si="667"/>
        <v>68.615120943610123</v>
      </c>
      <c r="Z798" s="13">
        <f t="shared" si="668"/>
        <v>3.6497509146708643E-2</v>
      </c>
      <c r="AA798" s="13">
        <f t="shared" si="669"/>
        <v>0.36438822670340754</v>
      </c>
      <c r="AB798" s="13">
        <f t="shared" si="670"/>
        <v>0.93053196797828053</v>
      </c>
      <c r="AC798" s="13">
        <f t="shared" si="671"/>
        <v>3.6489406824642828E-2</v>
      </c>
      <c r="AD798" s="13">
        <f t="shared" si="672"/>
        <v>0.83925247494083266</v>
      </c>
      <c r="AE798" s="13">
        <f t="shared" si="673"/>
        <v>0.40357961240086576</v>
      </c>
      <c r="AF798" s="13">
        <f t="shared" si="674"/>
        <v>0.91494453190035896</v>
      </c>
      <c r="AG798" s="11">
        <f t="shared" si="675"/>
        <v>23.802148926427144</v>
      </c>
      <c r="AH798" s="13">
        <f t="shared" si="676"/>
        <v>4.4353591540102757</v>
      </c>
      <c r="AI798" s="11">
        <f t="shared" si="677"/>
        <v>137.42417626238301</v>
      </c>
      <c r="AJ798" s="6">
        <f t="shared" si="678"/>
        <v>0.91663505966155012</v>
      </c>
      <c r="AK798" s="13">
        <f t="shared" si="679"/>
        <v>-5.2402929227125146</v>
      </c>
      <c r="AL798" s="6">
        <f t="shared" si="680"/>
        <v>0.91088550107004562</v>
      </c>
      <c r="AM798" s="6">
        <f t="shared" si="681"/>
        <v>-6.15117842378256</v>
      </c>
      <c r="AN798" s="11">
        <f t="shared" si="682"/>
        <v>175.47701283559763</v>
      </c>
      <c r="AO798" s="6">
        <f t="shared" si="683"/>
        <v>173.66746780441377</v>
      </c>
      <c r="AP798" s="6">
        <f t="shared" si="684"/>
        <v>105.04208567622854</v>
      </c>
      <c r="AQ798" s="8">
        <f t="shared" si="685"/>
        <v>74.808460648927849</v>
      </c>
      <c r="AR798" s="109">
        <f t="shared" si="686"/>
        <v>0.67656530930855541</v>
      </c>
      <c r="AS798" s="109">
        <f t="shared" si="687"/>
        <v>-0.85256175127080525</v>
      </c>
      <c r="AT798" s="109">
        <f t="shared" si="688"/>
        <v>141.56562619281726</v>
      </c>
      <c r="AU798" s="10">
        <f t="shared" si="689"/>
        <v>398667.72335161106</v>
      </c>
      <c r="AV798" s="8">
        <f t="shared" si="690"/>
        <v>29.973093580047422</v>
      </c>
      <c r="AW798" s="12"/>
      <c r="AX798" s="110">
        <f t="shared" si="691"/>
        <v>321.60000000000002</v>
      </c>
      <c r="AY798" s="111">
        <f t="shared" si="692"/>
        <v>0</v>
      </c>
      <c r="AZ798" s="12"/>
      <c r="BA798" s="14">
        <f t="shared" si="699"/>
        <v>-6.2</v>
      </c>
      <c r="BB798" s="112">
        <f t="shared" si="693"/>
        <v>0</v>
      </c>
      <c r="BC798" s="112">
        <f t="shared" si="694"/>
        <v>0</v>
      </c>
      <c r="BD798" s="12"/>
      <c r="BE798" s="111">
        <f t="shared" si="695"/>
        <v>0</v>
      </c>
      <c r="BF798" s="12"/>
    </row>
    <row r="799" spans="1:58">
      <c r="A799">
        <f t="shared" si="648"/>
        <v>13</v>
      </c>
      <c r="B799" s="106">
        <v>0.55277777777777803</v>
      </c>
      <c r="C799" s="6">
        <f t="shared" si="649"/>
        <v>13.266666666666673</v>
      </c>
      <c r="D799" s="7">
        <f t="shared" si="696"/>
        <v>16</v>
      </c>
      <c r="E799" s="7">
        <f t="shared" si="697"/>
        <v>9</v>
      </c>
      <c r="F799" s="7">
        <f t="shared" si="698"/>
        <v>2022</v>
      </c>
      <c r="G799" s="12"/>
      <c r="H799" s="101">
        <f t="shared" si="650"/>
        <v>-6.2406788421956323</v>
      </c>
      <c r="I799" s="102">
        <f t="shared" si="651"/>
        <v>-6.3026069306628649</v>
      </c>
      <c r="J799" s="101">
        <f t="shared" si="652"/>
        <v>63.095814308688162</v>
      </c>
      <c r="K799" s="101">
        <f t="shared" si="653"/>
        <v>321.76867934584914</v>
      </c>
      <c r="L799" s="11">
        <f t="shared" si="654"/>
        <v>2459839.0527777779</v>
      </c>
      <c r="M799" s="108">
        <f t="shared" si="655"/>
        <v>0.22707878926154393</v>
      </c>
      <c r="N799" s="11">
        <f t="shared" si="656"/>
        <v>204.20524803502485</v>
      </c>
      <c r="O799" s="5">
        <f t="shared" si="657"/>
        <v>0.17789891096884958</v>
      </c>
      <c r="P799" s="11">
        <f t="shared" si="658"/>
        <v>16487.767403229875</v>
      </c>
      <c r="Q799" s="6">
        <f t="shared" si="659"/>
        <v>2.3859351028914539</v>
      </c>
      <c r="R799" s="13">
        <f t="shared" si="660"/>
        <v>4.400822567132689</v>
      </c>
      <c r="S799" s="13">
        <f t="shared" si="661"/>
        <v>4.3383023478298952</v>
      </c>
      <c r="T799" s="13">
        <f t="shared" si="662"/>
        <v>0.31764903542019568</v>
      </c>
      <c r="U799" s="13">
        <f t="shared" si="663"/>
        <v>0.39627273463678381</v>
      </c>
      <c r="V799" s="13">
        <f t="shared" si="664"/>
        <v>-8.3589556602395945</v>
      </c>
      <c r="W799" s="8">
        <f t="shared" si="665"/>
        <v>382.24468334627323</v>
      </c>
      <c r="X799" s="13">
        <f t="shared" si="666"/>
        <v>1.1977067756431019</v>
      </c>
      <c r="Y799" s="11">
        <f t="shared" si="667"/>
        <v>68.62354333857192</v>
      </c>
      <c r="Z799" s="13">
        <f t="shared" si="668"/>
        <v>3.6509585395911287E-2</v>
      </c>
      <c r="AA799" s="13">
        <f t="shared" si="669"/>
        <v>0.36425127529925899</v>
      </c>
      <c r="AB799" s="13">
        <f t="shared" si="670"/>
        <v>0.93058511204702776</v>
      </c>
      <c r="AC799" s="13">
        <f t="shared" si="671"/>
        <v>3.6501475028883637E-2</v>
      </c>
      <c r="AD799" s="13">
        <f t="shared" si="672"/>
        <v>0.8392964348715084</v>
      </c>
      <c r="AE799" s="13">
        <f t="shared" si="673"/>
        <v>0.40361182199588663</v>
      </c>
      <c r="AF799" s="13">
        <f t="shared" si="674"/>
        <v>0.91493032365593863</v>
      </c>
      <c r="AG799" s="11">
        <f t="shared" si="675"/>
        <v>23.804165975679151</v>
      </c>
      <c r="AH799" s="13">
        <f t="shared" si="676"/>
        <v>4.4359567003920688</v>
      </c>
      <c r="AI799" s="11">
        <f t="shared" si="677"/>
        <v>137.66589752914382</v>
      </c>
      <c r="AJ799" s="6">
        <f t="shared" si="678"/>
        <v>0.91662922025040727</v>
      </c>
      <c r="AK799" s="13">
        <f t="shared" si="679"/>
        <v>-5.3299309701213948</v>
      </c>
      <c r="AL799" s="6">
        <f t="shared" si="680"/>
        <v>0.9107478720742378</v>
      </c>
      <c r="AM799" s="6">
        <f t="shared" si="681"/>
        <v>-6.2406788421956323</v>
      </c>
      <c r="AN799" s="11">
        <f t="shared" si="682"/>
        <v>175.47769731289372</v>
      </c>
      <c r="AO799" s="6">
        <f t="shared" si="683"/>
        <v>173.6681448953494</v>
      </c>
      <c r="AP799" s="6">
        <f t="shared" si="684"/>
        <v>105.03433911574973</v>
      </c>
      <c r="AQ799" s="8">
        <f t="shared" si="685"/>
        <v>74.816201781337966</v>
      </c>
      <c r="AR799" s="109">
        <f t="shared" si="686"/>
        <v>0.67345262299511277</v>
      </c>
      <c r="AS799" s="109">
        <f t="shared" si="687"/>
        <v>-0.85484365625027003</v>
      </c>
      <c r="AT799" s="109">
        <f t="shared" si="688"/>
        <v>141.76867934584911</v>
      </c>
      <c r="AU799" s="10">
        <f t="shared" si="689"/>
        <v>398670.32036788366</v>
      </c>
      <c r="AV799" s="8">
        <f t="shared" si="690"/>
        <v>29.972898339360974</v>
      </c>
      <c r="AW799" s="12"/>
      <c r="AX799" s="110">
        <f t="shared" si="691"/>
        <v>321.8</v>
      </c>
      <c r="AY799" s="111">
        <f t="shared" si="692"/>
        <v>0</v>
      </c>
      <c r="AZ799" s="12"/>
      <c r="BA799" s="14">
        <f t="shared" si="699"/>
        <v>-6.3</v>
      </c>
      <c r="BB799" s="112">
        <f t="shared" si="693"/>
        <v>0</v>
      </c>
      <c r="BC799" s="112">
        <f t="shared" si="694"/>
        <v>0</v>
      </c>
      <c r="BD799" s="12"/>
      <c r="BE799" s="111">
        <f t="shared" si="695"/>
        <v>0</v>
      </c>
      <c r="BF799" s="12"/>
    </row>
    <row r="800" spans="1:58">
      <c r="A800">
        <f t="shared" si="648"/>
        <v>13</v>
      </c>
      <c r="B800" s="106">
        <v>0.55347222222222203</v>
      </c>
      <c r="C800" s="6">
        <f t="shared" si="649"/>
        <v>13.283333333333328</v>
      </c>
      <c r="D800" s="7">
        <f t="shared" si="696"/>
        <v>16</v>
      </c>
      <c r="E800" s="7">
        <f t="shared" si="697"/>
        <v>9</v>
      </c>
      <c r="F800" s="7">
        <f t="shared" si="698"/>
        <v>2022</v>
      </c>
      <c r="G800" s="12"/>
      <c r="H800" s="101">
        <f t="shared" si="650"/>
        <v>-6.3297656153479966</v>
      </c>
      <c r="I800" s="102">
        <f t="shared" si="651"/>
        <v>-6.3942264097686605</v>
      </c>
      <c r="J800" s="101">
        <f t="shared" si="652"/>
        <v>63.089294694857621</v>
      </c>
      <c r="K800" s="101">
        <f t="shared" si="653"/>
        <v>321.97194110924187</v>
      </c>
      <c r="L800" s="11">
        <f t="shared" si="654"/>
        <v>2459839.0534722223</v>
      </c>
      <c r="M800" s="108">
        <f t="shared" si="655"/>
        <v>0.22707880827439547</v>
      </c>
      <c r="N800" s="11">
        <f t="shared" si="656"/>
        <v>204.45593249704689</v>
      </c>
      <c r="O800" s="5">
        <f t="shared" si="657"/>
        <v>0.17792432839883077</v>
      </c>
      <c r="P800" s="11">
        <f t="shared" si="658"/>
        <v>16485.146657510799</v>
      </c>
      <c r="Q800" s="6">
        <f t="shared" si="659"/>
        <v>2.386093455065315</v>
      </c>
      <c r="R800" s="13">
        <f t="shared" si="660"/>
        <v>4.4008345129443649</v>
      </c>
      <c r="S800" s="13">
        <f t="shared" si="661"/>
        <v>4.3384501038695271</v>
      </c>
      <c r="T800" s="13">
        <f t="shared" si="662"/>
        <v>0.31780937965989114</v>
      </c>
      <c r="U800" s="13">
        <f t="shared" si="663"/>
        <v>0.39642087905533874</v>
      </c>
      <c r="V800" s="13">
        <f t="shared" si="664"/>
        <v>-8.3590908280791627</v>
      </c>
      <c r="W800" s="8">
        <f t="shared" si="665"/>
        <v>382.20445217273084</v>
      </c>
      <c r="X800" s="13">
        <f t="shared" si="666"/>
        <v>1.1978537723319129</v>
      </c>
      <c r="Y800" s="11">
        <f t="shared" si="667"/>
        <v>68.631965628443197</v>
      </c>
      <c r="Z800" s="13">
        <f t="shared" si="668"/>
        <v>3.6521660698480882E-2</v>
      </c>
      <c r="AA800" s="13">
        <f t="shared" si="669"/>
        <v>0.36411431781126896</v>
      </c>
      <c r="AB800" s="13">
        <f t="shared" si="670"/>
        <v>0.93063823518855582</v>
      </c>
      <c r="AC800" s="13">
        <f t="shared" si="671"/>
        <v>3.6513542281799427E-2</v>
      </c>
      <c r="AD800" s="13">
        <f t="shared" si="672"/>
        <v>0.83934037597977895</v>
      </c>
      <c r="AE800" s="13">
        <f t="shared" si="673"/>
        <v>0.40364402239468095</v>
      </c>
      <c r="AF800" s="13">
        <f t="shared" si="674"/>
        <v>0.91491611811413742</v>
      </c>
      <c r="AG800" s="11">
        <f t="shared" si="675"/>
        <v>23.806182480351072</v>
      </c>
      <c r="AH800" s="13">
        <f t="shared" si="676"/>
        <v>4.4365542573461783</v>
      </c>
      <c r="AI800" s="11">
        <f t="shared" si="677"/>
        <v>137.90761863685421</v>
      </c>
      <c r="AJ800" s="6">
        <f t="shared" si="678"/>
        <v>0.91662338209981797</v>
      </c>
      <c r="AK800" s="13">
        <f t="shared" si="679"/>
        <v>-5.4191569773369492</v>
      </c>
      <c r="AL800" s="6">
        <f t="shared" si="680"/>
        <v>0.91060863801104752</v>
      </c>
      <c r="AM800" s="6">
        <f t="shared" si="681"/>
        <v>-6.3297656153479966</v>
      </c>
      <c r="AN800" s="11">
        <f t="shared" si="682"/>
        <v>175.478381790188</v>
      </c>
      <c r="AO800" s="6">
        <f t="shared" si="683"/>
        <v>173.66882198653622</v>
      </c>
      <c r="AP800" s="6">
        <f t="shared" si="684"/>
        <v>105.02659266574406</v>
      </c>
      <c r="AQ800" s="8">
        <f t="shared" si="685"/>
        <v>74.823942806085554</v>
      </c>
      <c r="AR800" s="109">
        <f t="shared" si="686"/>
        <v>0.67032795228374864</v>
      </c>
      <c r="AS800" s="109">
        <f t="shared" si="687"/>
        <v>-0.85711512930754297</v>
      </c>
      <c r="AT800" s="109">
        <f t="shared" si="688"/>
        <v>141.97194110924187</v>
      </c>
      <c r="AU800" s="10">
        <f t="shared" si="689"/>
        <v>398672.91688348528</v>
      </c>
      <c r="AV800" s="8">
        <f t="shared" si="690"/>
        <v>29.972703138857113</v>
      </c>
      <c r="AW800" s="12"/>
      <c r="AX800" s="110">
        <f t="shared" si="691"/>
        <v>322</v>
      </c>
      <c r="AY800" s="111">
        <f t="shared" si="692"/>
        <v>0</v>
      </c>
      <c r="AZ800" s="12"/>
      <c r="BA800" s="14">
        <f t="shared" si="699"/>
        <v>-6.4</v>
      </c>
      <c r="BB800" s="112">
        <f t="shared" si="693"/>
        <v>0</v>
      </c>
      <c r="BC800" s="112">
        <f t="shared" si="694"/>
        <v>0</v>
      </c>
      <c r="BD800" s="12"/>
      <c r="BE800" s="111">
        <f t="shared" si="695"/>
        <v>0</v>
      </c>
      <c r="BF800" s="12"/>
    </row>
    <row r="801" spans="1:58">
      <c r="A801">
        <f t="shared" si="648"/>
        <v>13</v>
      </c>
      <c r="B801" s="106">
        <v>0.55416666666666703</v>
      </c>
      <c r="C801" s="6">
        <f t="shared" si="649"/>
        <v>13.300000000000008</v>
      </c>
      <c r="D801" s="7">
        <f t="shared" si="696"/>
        <v>16</v>
      </c>
      <c r="E801" s="7">
        <f t="shared" si="697"/>
        <v>9</v>
      </c>
      <c r="F801" s="7">
        <f t="shared" si="698"/>
        <v>2022</v>
      </c>
      <c r="G801" s="12"/>
      <c r="H801" s="101">
        <f t="shared" si="650"/>
        <v>-6.4184372125231937</v>
      </c>
      <c r="I801" s="102">
        <f t="shared" si="651"/>
        <v>-6.4851774732269867</v>
      </c>
      <c r="J801" s="101">
        <f t="shared" si="652"/>
        <v>63.082774932790606</v>
      </c>
      <c r="K801" s="101">
        <f t="shared" si="653"/>
        <v>322.1754115904352</v>
      </c>
      <c r="L801" s="11">
        <f t="shared" si="654"/>
        <v>2459839.0541666667</v>
      </c>
      <c r="M801" s="108">
        <f t="shared" si="655"/>
        <v>0.22707882728724701</v>
      </c>
      <c r="N801" s="11">
        <f t="shared" si="656"/>
        <v>204.70661695953459</v>
      </c>
      <c r="O801" s="5">
        <f t="shared" si="657"/>
        <v>0.17794974582875511</v>
      </c>
      <c r="P801" s="11">
        <f t="shared" si="658"/>
        <v>16482.525533511543</v>
      </c>
      <c r="Q801" s="6">
        <f t="shared" si="659"/>
        <v>2.3862518072388186</v>
      </c>
      <c r="R801" s="13">
        <f t="shared" si="660"/>
        <v>4.400846458756063</v>
      </c>
      <c r="S801" s="13">
        <f t="shared" si="661"/>
        <v>4.338597859909517</v>
      </c>
      <c r="T801" s="13">
        <f t="shared" si="662"/>
        <v>0.31796972389994377</v>
      </c>
      <c r="U801" s="13">
        <f t="shared" si="663"/>
        <v>0.39656902151870238</v>
      </c>
      <c r="V801" s="13">
        <f t="shared" si="664"/>
        <v>-8.3592259959190898</v>
      </c>
      <c r="W801" s="8">
        <f t="shared" si="665"/>
        <v>382.16421606061436</v>
      </c>
      <c r="X801" s="13">
        <f t="shared" si="666"/>
        <v>1.1980007671864124</v>
      </c>
      <c r="Y801" s="11">
        <f t="shared" si="667"/>
        <v>68.640387813216151</v>
      </c>
      <c r="Z801" s="13">
        <f t="shared" si="668"/>
        <v>3.6533735054314627E-2</v>
      </c>
      <c r="AA801" s="13">
        <f t="shared" si="669"/>
        <v>0.36397735424288175</v>
      </c>
      <c r="AB801" s="13">
        <f t="shared" si="670"/>
        <v>0.93069133740245613</v>
      </c>
      <c r="AC801" s="13">
        <f t="shared" si="671"/>
        <v>3.6525608583286961E-2</v>
      </c>
      <c r="AD801" s="13">
        <f t="shared" si="672"/>
        <v>0.83938429826531069</v>
      </c>
      <c r="AE801" s="13">
        <f t="shared" si="673"/>
        <v>0.40367621359699146</v>
      </c>
      <c r="AF801" s="13">
        <f t="shared" si="674"/>
        <v>0.9149019152761656</v>
      </c>
      <c r="AG801" s="11">
        <f t="shared" si="675"/>
        <v>23.808198440403928</v>
      </c>
      <c r="AH801" s="13">
        <f t="shared" si="676"/>
        <v>4.4371518248686774</v>
      </c>
      <c r="AI801" s="11">
        <f t="shared" si="677"/>
        <v>138.14933958650442</v>
      </c>
      <c r="AJ801" s="6">
        <f t="shared" si="678"/>
        <v>0.91661754520988437</v>
      </c>
      <c r="AK801" s="13">
        <f t="shared" si="679"/>
        <v>-5.5079693802930123</v>
      </c>
      <c r="AL801" s="6">
        <f t="shared" si="680"/>
        <v>0.91046783223018124</v>
      </c>
      <c r="AM801" s="6">
        <f t="shared" si="681"/>
        <v>-6.4184372125231937</v>
      </c>
      <c r="AN801" s="11">
        <f t="shared" si="682"/>
        <v>175.47906626748409</v>
      </c>
      <c r="AO801" s="6">
        <f t="shared" si="683"/>
        <v>173.66949907797792</v>
      </c>
      <c r="AP801" s="6">
        <f t="shared" si="684"/>
        <v>105.01884632622567</v>
      </c>
      <c r="AQ801" s="8">
        <f t="shared" si="685"/>
        <v>74.831683723156488</v>
      </c>
      <c r="AR801" s="109">
        <f t="shared" si="686"/>
        <v>0.66719135279962649</v>
      </c>
      <c r="AS801" s="109">
        <f t="shared" si="687"/>
        <v>-0.85937613049912454</v>
      </c>
      <c r="AT801" s="109">
        <f t="shared" si="688"/>
        <v>142.1754115904352</v>
      </c>
      <c r="AU801" s="10">
        <f t="shared" si="689"/>
        <v>398675.51289834006</v>
      </c>
      <c r="AV801" s="8">
        <f t="shared" si="690"/>
        <v>29.972507978540019</v>
      </c>
      <c r="AW801" s="12"/>
      <c r="AX801" s="110">
        <f t="shared" si="691"/>
        <v>322.2</v>
      </c>
      <c r="AY801" s="111">
        <f t="shared" si="692"/>
        <v>0</v>
      </c>
      <c r="AZ801" s="12"/>
      <c r="BA801" s="14">
        <f t="shared" si="699"/>
        <v>-6.5</v>
      </c>
      <c r="BB801" s="112">
        <f t="shared" si="693"/>
        <v>0</v>
      </c>
      <c r="BC801" s="112">
        <f t="shared" si="694"/>
        <v>0</v>
      </c>
      <c r="BD801" s="12"/>
      <c r="BE801" s="111">
        <f t="shared" si="695"/>
        <v>0</v>
      </c>
      <c r="BF801" s="12"/>
    </row>
    <row r="802" spans="1:58">
      <c r="A802">
        <f t="shared" si="648"/>
        <v>13</v>
      </c>
      <c r="B802" s="106">
        <v>0.55486111111111103</v>
      </c>
      <c r="C802" s="6">
        <f t="shared" si="649"/>
        <v>13.316666666666665</v>
      </c>
      <c r="D802" s="7">
        <f t="shared" si="696"/>
        <v>16</v>
      </c>
      <c r="E802" s="7">
        <f t="shared" si="697"/>
        <v>9</v>
      </c>
      <c r="F802" s="7">
        <f t="shared" si="698"/>
        <v>2022</v>
      </c>
      <c r="G802" s="12"/>
      <c r="H802" s="101">
        <f t="shared" si="650"/>
        <v>-6.5066921040182839</v>
      </c>
      <c r="I802" s="102">
        <f t="shared" si="651"/>
        <v>-6.575482396412303</v>
      </c>
      <c r="J802" s="101">
        <f t="shared" si="652"/>
        <v>63.076255022576454</v>
      </c>
      <c r="K802" s="101">
        <f t="shared" si="653"/>
        <v>322.37909087984974</v>
      </c>
      <c r="L802" s="11">
        <f t="shared" si="654"/>
        <v>2459839.0548611111</v>
      </c>
      <c r="M802" s="108">
        <f t="shared" si="655"/>
        <v>0.22707884630009859</v>
      </c>
      <c r="N802" s="11">
        <f t="shared" si="656"/>
        <v>204.95730142202228</v>
      </c>
      <c r="O802" s="5">
        <f t="shared" si="657"/>
        <v>0.17797516325867946</v>
      </c>
      <c r="P802" s="11">
        <f t="shared" si="658"/>
        <v>16479.904031324579</v>
      </c>
      <c r="Q802" s="6">
        <f t="shared" si="659"/>
        <v>2.3864101594126792</v>
      </c>
      <c r="R802" s="13">
        <f t="shared" si="660"/>
        <v>4.4008584045677619</v>
      </c>
      <c r="S802" s="13">
        <f t="shared" si="661"/>
        <v>4.3387456159495059</v>
      </c>
      <c r="T802" s="13">
        <f t="shared" si="662"/>
        <v>0.31813006813999645</v>
      </c>
      <c r="U802" s="13">
        <f t="shared" si="663"/>
        <v>0.39671716202691187</v>
      </c>
      <c r="V802" s="13">
        <f t="shared" si="664"/>
        <v>-8.3593611637590151</v>
      </c>
      <c r="W802" s="8">
        <f t="shared" si="665"/>
        <v>382.12397501097723</v>
      </c>
      <c r="X802" s="13">
        <f t="shared" si="666"/>
        <v>1.1981477602074064</v>
      </c>
      <c r="Y802" s="11">
        <f t="shared" si="667"/>
        <v>68.648809892936981</v>
      </c>
      <c r="Z802" s="13">
        <f t="shared" si="668"/>
        <v>3.6545808463181555E-2</v>
      </c>
      <c r="AA802" s="13">
        <f t="shared" si="669"/>
        <v>0.36384038459666695</v>
      </c>
      <c r="AB802" s="13">
        <f t="shared" si="670"/>
        <v>0.9307444186886682</v>
      </c>
      <c r="AC802" s="13">
        <f t="shared" si="671"/>
        <v>3.6537673933114925E-2</v>
      </c>
      <c r="AD802" s="13">
        <f t="shared" si="672"/>
        <v>0.83942820172814003</v>
      </c>
      <c r="AE802" s="13">
        <f t="shared" si="673"/>
        <v>0.40370839560258182</v>
      </c>
      <c r="AF802" s="13">
        <f t="shared" si="674"/>
        <v>0.9148877151432242</v>
      </c>
      <c r="AG802" s="11">
        <f t="shared" si="675"/>
        <v>23.810213855800043</v>
      </c>
      <c r="AH802" s="13">
        <f t="shared" si="676"/>
        <v>4.4377494029596045</v>
      </c>
      <c r="AI802" s="11">
        <f t="shared" si="677"/>
        <v>138.39106037762821</v>
      </c>
      <c r="AJ802" s="6">
        <f t="shared" si="678"/>
        <v>0.91661170958068905</v>
      </c>
      <c r="AK802" s="13">
        <f t="shared" si="679"/>
        <v>-5.5963666159309877</v>
      </c>
      <c r="AL802" s="6">
        <f t="shared" si="680"/>
        <v>0.91032548808729619</v>
      </c>
      <c r="AM802" s="6">
        <f t="shared" si="681"/>
        <v>-6.5066921040182839</v>
      </c>
      <c r="AN802" s="11">
        <f t="shared" si="682"/>
        <v>175.47975074477836</v>
      </c>
      <c r="AO802" s="6">
        <f t="shared" si="683"/>
        <v>173.67017616967084</v>
      </c>
      <c r="AP802" s="6">
        <f t="shared" si="684"/>
        <v>105.01110009714745</v>
      </c>
      <c r="AQ802" s="8">
        <f t="shared" si="685"/>
        <v>74.839424532597803</v>
      </c>
      <c r="AR802" s="109">
        <f t="shared" si="686"/>
        <v>0.66404288039885273</v>
      </c>
      <c r="AS802" s="109">
        <f t="shared" si="687"/>
        <v>-0.86162662005439117</v>
      </c>
      <c r="AT802" s="109">
        <f t="shared" si="688"/>
        <v>142.37909087984974</v>
      </c>
      <c r="AU802" s="10">
        <f t="shared" si="689"/>
        <v>398678.1084123805</v>
      </c>
      <c r="AV802" s="8">
        <f t="shared" si="690"/>
        <v>29.972312858413268</v>
      </c>
      <c r="AW802" s="12"/>
      <c r="AX802" s="110">
        <f t="shared" si="691"/>
        <v>322.39999999999998</v>
      </c>
      <c r="AY802" s="111">
        <f t="shared" si="692"/>
        <v>0</v>
      </c>
      <c r="AZ802" s="12"/>
      <c r="BA802" s="14">
        <f t="shared" si="699"/>
        <v>-6.6</v>
      </c>
      <c r="BB802" s="112">
        <f t="shared" si="693"/>
        <v>0</v>
      </c>
      <c r="BC802" s="112">
        <f t="shared" si="694"/>
        <v>0</v>
      </c>
      <c r="BD802" s="12"/>
      <c r="BE802" s="111">
        <f t="shared" si="695"/>
        <v>0</v>
      </c>
      <c r="BF802" s="12"/>
    </row>
    <row r="803" spans="1:58">
      <c r="A803">
        <f t="shared" si="648"/>
        <v>13</v>
      </c>
      <c r="B803" s="106">
        <v>0.55555555555555602</v>
      </c>
      <c r="C803" s="6">
        <f t="shared" si="649"/>
        <v>13.333333333333345</v>
      </c>
      <c r="D803" s="7">
        <f t="shared" si="696"/>
        <v>16</v>
      </c>
      <c r="E803" s="7">
        <f t="shared" si="697"/>
        <v>9</v>
      </c>
      <c r="F803" s="7">
        <f t="shared" si="698"/>
        <v>2022</v>
      </c>
      <c r="G803" s="12"/>
      <c r="H803" s="101">
        <f t="shared" si="650"/>
        <v>-6.5945287619460533</v>
      </c>
      <c r="I803" s="102">
        <f t="shared" si="651"/>
        <v>-6.6651609348632865</v>
      </c>
      <c r="J803" s="101">
        <f t="shared" si="652"/>
        <v>63.069734964321022</v>
      </c>
      <c r="K803" s="101">
        <f t="shared" si="653"/>
        <v>322.58297905244291</v>
      </c>
      <c r="L803" s="11">
        <f t="shared" si="654"/>
        <v>2459839.0555555555</v>
      </c>
      <c r="M803" s="108">
        <f t="shared" si="655"/>
        <v>0.22707886531295013</v>
      </c>
      <c r="N803" s="11">
        <f t="shared" si="656"/>
        <v>205.20798588450998</v>
      </c>
      <c r="O803" s="5">
        <f t="shared" si="657"/>
        <v>0.1780005806886038</v>
      </c>
      <c r="P803" s="11">
        <f t="shared" si="658"/>
        <v>16477.282151072093</v>
      </c>
      <c r="Q803" s="6">
        <f t="shared" si="659"/>
        <v>2.3865685115861828</v>
      </c>
      <c r="R803" s="13">
        <f t="shared" si="660"/>
        <v>4.4008703503794599</v>
      </c>
      <c r="S803" s="13">
        <f t="shared" si="661"/>
        <v>4.3388933719891378</v>
      </c>
      <c r="T803" s="13">
        <f t="shared" si="662"/>
        <v>0.31829041237969191</v>
      </c>
      <c r="U803" s="13">
        <f t="shared" si="663"/>
        <v>0.39686530058014818</v>
      </c>
      <c r="V803" s="13">
        <f t="shared" si="664"/>
        <v>-8.3594963315985833</v>
      </c>
      <c r="W803" s="8">
        <f t="shared" si="665"/>
        <v>382.0837290248262</v>
      </c>
      <c r="X803" s="13">
        <f t="shared" si="666"/>
        <v>1.1982947513954869</v>
      </c>
      <c r="Y803" s="11">
        <f t="shared" si="667"/>
        <v>68.657231867639609</v>
      </c>
      <c r="Z803" s="13">
        <f t="shared" si="668"/>
        <v>3.6557880924862445E-2</v>
      </c>
      <c r="AA803" s="13">
        <f t="shared" si="669"/>
        <v>0.36370340887539321</v>
      </c>
      <c r="AB803" s="13">
        <f t="shared" si="670"/>
        <v>0.93079747904705323</v>
      </c>
      <c r="AC803" s="13">
        <f t="shared" si="671"/>
        <v>3.654973833106373E-2</v>
      </c>
      <c r="AD803" s="13">
        <f t="shared" si="672"/>
        <v>0.83947208636822668</v>
      </c>
      <c r="AE803" s="13">
        <f t="shared" si="673"/>
        <v>0.40374056841119549</v>
      </c>
      <c r="AF803" s="13">
        <f t="shared" si="674"/>
        <v>0.91487351771652281</v>
      </c>
      <c r="AG803" s="11">
        <f t="shared" si="675"/>
        <v>23.812228726500496</v>
      </c>
      <c r="AH803" s="13">
        <f t="shared" si="676"/>
        <v>4.4383469916181006</v>
      </c>
      <c r="AI803" s="11">
        <f t="shared" si="677"/>
        <v>138.63278101023849</v>
      </c>
      <c r="AJ803" s="6">
        <f t="shared" si="678"/>
        <v>0.91660587521235426</v>
      </c>
      <c r="AK803" s="13">
        <f t="shared" si="679"/>
        <v>-5.6843471230053861</v>
      </c>
      <c r="AL803" s="6">
        <f t="shared" si="680"/>
        <v>0.9101816389406675</v>
      </c>
      <c r="AM803" s="6">
        <f t="shared" si="681"/>
        <v>-6.5945287619460533</v>
      </c>
      <c r="AN803" s="11">
        <f t="shared" si="682"/>
        <v>175.48043522207445</v>
      </c>
      <c r="AO803" s="6">
        <f t="shared" si="683"/>
        <v>173.67085326161865</v>
      </c>
      <c r="AP803" s="6">
        <f t="shared" si="684"/>
        <v>105.00335397848195</v>
      </c>
      <c r="AQ803" s="8">
        <f t="shared" si="685"/>
        <v>74.847165234436915</v>
      </c>
      <c r="AR803" s="109">
        <f t="shared" si="686"/>
        <v>0.66088259114248493</v>
      </c>
      <c r="AS803" s="109">
        <f t="shared" si="687"/>
        <v>-0.86386655839427551</v>
      </c>
      <c r="AT803" s="109">
        <f t="shared" si="688"/>
        <v>142.58297905244291</v>
      </c>
      <c r="AU803" s="10">
        <f t="shared" si="689"/>
        <v>398680.70342552161</v>
      </c>
      <c r="AV803" s="8">
        <f t="shared" si="690"/>
        <v>29.97211777848171</v>
      </c>
      <c r="AW803" s="12"/>
      <c r="AX803" s="110">
        <f t="shared" si="691"/>
        <v>322.60000000000002</v>
      </c>
      <c r="AY803" s="111">
        <f t="shared" si="692"/>
        <v>0</v>
      </c>
      <c r="AZ803" s="12"/>
      <c r="BA803" s="14">
        <f t="shared" si="699"/>
        <v>-6.7</v>
      </c>
      <c r="BB803" s="112">
        <f t="shared" si="693"/>
        <v>0</v>
      </c>
      <c r="BC803" s="112">
        <f t="shared" si="694"/>
        <v>0</v>
      </c>
      <c r="BD803" s="12"/>
      <c r="BE803" s="111">
        <f t="shared" si="695"/>
        <v>0</v>
      </c>
      <c r="BF803" s="12"/>
    </row>
    <row r="804" spans="1:58">
      <c r="A804">
        <f t="shared" si="648"/>
        <v>13</v>
      </c>
      <c r="B804" s="106">
        <v>0.55625000000000002</v>
      </c>
      <c r="C804" s="6">
        <f t="shared" si="649"/>
        <v>13.350000000000001</v>
      </c>
      <c r="D804" s="7">
        <f t="shared" si="696"/>
        <v>16</v>
      </c>
      <c r="E804" s="7">
        <f t="shared" si="697"/>
        <v>9</v>
      </c>
      <c r="F804" s="7">
        <f t="shared" si="698"/>
        <v>2022</v>
      </c>
      <c r="G804" s="12"/>
      <c r="H804" s="101">
        <f t="shared" si="650"/>
        <v>-6.6819456601121319</v>
      </c>
      <c r="I804" s="102">
        <f t="shared" si="651"/>
        <v>-6.7542306577367475</v>
      </c>
      <c r="J804" s="101">
        <f t="shared" si="652"/>
        <v>63.063214758114036</v>
      </c>
      <c r="K804" s="101">
        <f t="shared" si="653"/>
        <v>322.78707616723682</v>
      </c>
      <c r="L804" s="11">
        <f t="shared" si="654"/>
        <v>2459839.0562499999</v>
      </c>
      <c r="M804" s="108">
        <f t="shared" si="655"/>
        <v>0.2270788843258017</v>
      </c>
      <c r="N804" s="11">
        <f t="shared" si="656"/>
        <v>205.45867034699768</v>
      </c>
      <c r="O804" s="5">
        <f t="shared" si="657"/>
        <v>0.17802599811858499</v>
      </c>
      <c r="P804" s="11">
        <f t="shared" si="658"/>
        <v>16474.65989285121</v>
      </c>
      <c r="Q804" s="6">
        <f t="shared" si="659"/>
        <v>2.3867268637600438</v>
      </c>
      <c r="R804" s="13">
        <f t="shared" si="660"/>
        <v>4.400882296191158</v>
      </c>
      <c r="S804" s="13">
        <f t="shared" si="661"/>
        <v>4.3390411280291277</v>
      </c>
      <c r="T804" s="13">
        <f t="shared" si="662"/>
        <v>0.31845075662010169</v>
      </c>
      <c r="U804" s="13">
        <f t="shared" si="663"/>
        <v>0.39701343717990423</v>
      </c>
      <c r="V804" s="13">
        <f t="shared" si="664"/>
        <v>-8.3596314994381533</v>
      </c>
      <c r="W804" s="8">
        <f t="shared" si="665"/>
        <v>382.04347810297145</v>
      </c>
      <c r="X804" s="13">
        <f t="shared" si="666"/>
        <v>1.1984417407514822</v>
      </c>
      <c r="Y804" s="11">
        <f t="shared" si="667"/>
        <v>68.665653737371485</v>
      </c>
      <c r="Z804" s="13">
        <f t="shared" si="668"/>
        <v>3.6569952439245761E-2</v>
      </c>
      <c r="AA804" s="13">
        <f t="shared" si="669"/>
        <v>0.36356642708160719</v>
      </c>
      <c r="AB804" s="13">
        <f t="shared" si="670"/>
        <v>0.93085051847755462</v>
      </c>
      <c r="AC804" s="13">
        <f t="shared" si="671"/>
        <v>3.656180177702141E-2</v>
      </c>
      <c r="AD804" s="13">
        <f t="shared" si="672"/>
        <v>0.83951595218556374</v>
      </c>
      <c r="AE804" s="13">
        <f t="shared" si="673"/>
        <v>0.40377273202270697</v>
      </c>
      <c r="AF804" s="13">
        <f t="shared" si="674"/>
        <v>0.91485932299721318</v>
      </c>
      <c r="AG804" s="11">
        <f t="shared" si="675"/>
        <v>23.814243052474549</v>
      </c>
      <c r="AH804" s="13">
        <f t="shared" si="676"/>
        <v>4.4389445908442164</v>
      </c>
      <c r="AI804" s="11">
        <f t="shared" si="677"/>
        <v>138.87450148433442</v>
      </c>
      <c r="AJ804" s="6">
        <f t="shared" si="678"/>
        <v>0.91660004210495227</v>
      </c>
      <c r="AK804" s="13">
        <f t="shared" si="679"/>
        <v>-5.7719093419630569</v>
      </c>
      <c r="AL804" s="6">
        <f t="shared" si="680"/>
        <v>0.91003631814907493</v>
      </c>
      <c r="AM804" s="6">
        <f t="shared" si="681"/>
        <v>-6.6819456601121319</v>
      </c>
      <c r="AN804" s="11">
        <f t="shared" si="682"/>
        <v>175.48111969937054</v>
      </c>
      <c r="AO804" s="6">
        <f t="shared" si="683"/>
        <v>173.67153035381946</v>
      </c>
      <c r="AP804" s="6">
        <f t="shared" si="684"/>
        <v>104.99560797018255</v>
      </c>
      <c r="AQ804" s="8">
        <f t="shared" si="685"/>
        <v>74.854905828720419</v>
      </c>
      <c r="AR804" s="109">
        <f t="shared" si="686"/>
        <v>0.6577105413018971</v>
      </c>
      <c r="AS804" s="109">
        <f t="shared" si="687"/>
        <v>-0.86609590612750198</v>
      </c>
      <c r="AT804" s="109">
        <f t="shared" si="688"/>
        <v>142.78707616723685</v>
      </c>
      <c r="AU804" s="10">
        <f t="shared" si="689"/>
        <v>398683.29793770076</v>
      </c>
      <c r="AV804" s="8">
        <f t="shared" si="690"/>
        <v>29.971922738748539</v>
      </c>
      <c r="AW804" s="12"/>
      <c r="AX804" s="110">
        <f t="shared" si="691"/>
        <v>322.8</v>
      </c>
      <c r="AY804" s="111">
        <f t="shared" si="692"/>
        <v>0</v>
      </c>
      <c r="AZ804" s="12"/>
      <c r="BA804" s="14">
        <f t="shared" si="699"/>
        <v>-6.8</v>
      </c>
      <c r="BB804" s="112">
        <f t="shared" si="693"/>
        <v>0</v>
      </c>
      <c r="BC804" s="112">
        <f t="shared" si="694"/>
        <v>0</v>
      </c>
      <c r="BD804" s="12"/>
      <c r="BE804" s="111">
        <f t="shared" si="695"/>
        <v>0</v>
      </c>
      <c r="BF804" s="12"/>
    </row>
    <row r="805" spans="1:58">
      <c r="A805">
        <f t="shared" si="648"/>
        <v>13</v>
      </c>
      <c r="B805" s="106">
        <v>0.55694444444444402</v>
      </c>
      <c r="C805" s="6">
        <f t="shared" si="649"/>
        <v>13.366666666666656</v>
      </c>
      <c r="D805" s="7">
        <f t="shared" si="696"/>
        <v>16</v>
      </c>
      <c r="E805" s="7">
        <f t="shared" si="697"/>
        <v>9</v>
      </c>
      <c r="F805" s="7">
        <f t="shared" si="698"/>
        <v>2022</v>
      </c>
      <c r="G805" s="12"/>
      <c r="H805" s="101">
        <f t="shared" si="650"/>
        <v>-6.7689412741401442</v>
      </c>
      <c r="I805" s="102">
        <f t="shared" si="651"/>
        <v>-6.8427072186627651</v>
      </c>
      <c r="J805" s="101">
        <f t="shared" si="652"/>
        <v>63.056694404091274</v>
      </c>
      <c r="K805" s="101">
        <f t="shared" si="653"/>
        <v>322.99138226730605</v>
      </c>
      <c r="L805" s="11">
        <f t="shared" si="654"/>
        <v>2459839.0569444443</v>
      </c>
      <c r="M805" s="108">
        <f t="shared" si="655"/>
        <v>0.22707890333865324</v>
      </c>
      <c r="N805" s="11">
        <f t="shared" si="656"/>
        <v>205.70935480948538</v>
      </c>
      <c r="O805" s="5">
        <f t="shared" si="657"/>
        <v>0.17805141554850934</v>
      </c>
      <c r="P805" s="11">
        <f t="shared" si="658"/>
        <v>16472.037256777388</v>
      </c>
      <c r="Q805" s="6">
        <f t="shared" si="659"/>
        <v>2.3868852159339045</v>
      </c>
      <c r="R805" s="13">
        <f t="shared" si="660"/>
        <v>4.4008942420028561</v>
      </c>
      <c r="S805" s="13">
        <f t="shared" si="661"/>
        <v>4.3391888840691166</v>
      </c>
      <c r="T805" s="13">
        <f t="shared" si="662"/>
        <v>0.31861110085979716</v>
      </c>
      <c r="U805" s="13">
        <f t="shared" si="663"/>
        <v>0.39716157182525347</v>
      </c>
      <c r="V805" s="13">
        <f t="shared" si="664"/>
        <v>-8.3597666672784356</v>
      </c>
      <c r="W805" s="8">
        <f t="shared" si="665"/>
        <v>382.00322224608209</v>
      </c>
      <c r="X805" s="13">
        <f t="shared" si="666"/>
        <v>1.1985887282752374</v>
      </c>
      <c r="Y805" s="11">
        <f t="shared" si="667"/>
        <v>68.674075502123742</v>
      </c>
      <c r="Z805" s="13">
        <f t="shared" si="668"/>
        <v>3.6582023006018996E-2</v>
      </c>
      <c r="AA805" s="13">
        <f t="shared" si="669"/>
        <v>0.36342943921877352</v>
      </c>
      <c r="AB805" s="13">
        <f t="shared" si="670"/>
        <v>0.93090353697976569</v>
      </c>
      <c r="AC805" s="13">
        <f t="shared" si="671"/>
        <v>3.6573864270675174E-2</v>
      </c>
      <c r="AD805" s="13">
        <f t="shared" si="672"/>
        <v>0.83955979917990209</v>
      </c>
      <c r="AE805" s="13">
        <f t="shared" si="673"/>
        <v>0.40380488643666779</v>
      </c>
      <c r="AF805" s="13">
        <f t="shared" si="674"/>
        <v>0.91484513098658937</v>
      </c>
      <c r="AG805" s="11">
        <f t="shared" si="675"/>
        <v>23.816256833671257</v>
      </c>
      <c r="AH805" s="13">
        <f t="shared" si="676"/>
        <v>4.4395422006340723</v>
      </c>
      <c r="AI805" s="11">
        <f t="shared" si="677"/>
        <v>139.11622179997428</v>
      </c>
      <c r="AJ805" s="6">
        <f t="shared" si="678"/>
        <v>0.91659421025859544</v>
      </c>
      <c r="AK805" s="13">
        <f t="shared" si="679"/>
        <v>-5.8590517150706596</v>
      </c>
      <c r="AL805" s="6">
        <f t="shared" si="680"/>
        <v>0.90988955906948499</v>
      </c>
      <c r="AM805" s="6">
        <f t="shared" si="681"/>
        <v>-6.7689412741401442</v>
      </c>
      <c r="AN805" s="11">
        <f t="shared" si="682"/>
        <v>175.48180417666299</v>
      </c>
      <c r="AO805" s="6">
        <f t="shared" si="683"/>
        <v>173.67220744626974</v>
      </c>
      <c r="AP805" s="6">
        <f t="shared" si="684"/>
        <v>104.98786207225731</v>
      </c>
      <c r="AQ805" s="8">
        <f t="shared" si="685"/>
        <v>74.862646315440202</v>
      </c>
      <c r="AR805" s="109">
        <f t="shared" si="686"/>
        <v>0.65452678735681746</v>
      </c>
      <c r="AS805" s="109">
        <f t="shared" si="687"/>
        <v>-0.86831462405158888</v>
      </c>
      <c r="AT805" s="109">
        <f t="shared" si="688"/>
        <v>142.99138226730605</v>
      </c>
      <c r="AU805" s="10">
        <f t="shared" si="689"/>
        <v>398685.89194883715</v>
      </c>
      <c r="AV805" s="8">
        <f t="shared" si="690"/>
        <v>29.971727739218306</v>
      </c>
      <c r="AW805" s="12"/>
      <c r="AX805" s="110">
        <f t="shared" si="691"/>
        <v>323</v>
      </c>
      <c r="AY805" s="111">
        <f t="shared" si="692"/>
        <v>0</v>
      </c>
      <c r="AZ805" s="12"/>
      <c r="BA805" s="14">
        <f t="shared" si="699"/>
        <v>-6.8</v>
      </c>
      <c r="BB805" s="112">
        <f t="shared" si="693"/>
        <v>0</v>
      </c>
      <c r="BC805" s="112">
        <f t="shared" si="694"/>
        <v>0</v>
      </c>
      <c r="BD805" s="12"/>
      <c r="BE805" s="111">
        <f t="shared" si="695"/>
        <v>0</v>
      </c>
      <c r="BF805" s="12"/>
    </row>
    <row r="806" spans="1:58">
      <c r="A806">
        <f t="shared" si="648"/>
        <v>13</v>
      </c>
      <c r="B806" s="106">
        <v>0.55763888888888902</v>
      </c>
      <c r="C806" s="6">
        <f t="shared" si="649"/>
        <v>13.383333333333336</v>
      </c>
      <c r="D806" s="7">
        <f t="shared" si="696"/>
        <v>16</v>
      </c>
      <c r="E806" s="7">
        <f t="shared" si="697"/>
        <v>9</v>
      </c>
      <c r="F806" s="7">
        <f t="shared" si="698"/>
        <v>2022</v>
      </c>
      <c r="G806" s="12"/>
      <c r="H806" s="101">
        <f t="shared" si="650"/>
        <v>-6.8555140812811235</v>
      </c>
      <c r="I806" s="102">
        <f t="shared" si="651"/>
        <v>-6.9306045809287165</v>
      </c>
      <c r="J806" s="101">
        <f t="shared" si="652"/>
        <v>63.050173902330229</v>
      </c>
      <c r="K806" s="101">
        <f t="shared" si="653"/>
        <v>323.19589737922064</v>
      </c>
      <c r="L806" s="11">
        <f t="shared" si="654"/>
        <v>2459839.0576388887</v>
      </c>
      <c r="M806" s="108">
        <f t="shared" si="655"/>
        <v>0.22707892235150481</v>
      </c>
      <c r="N806" s="11">
        <f t="shared" si="656"/>
        <v>205.96003927150741</v>
      </c>
      <c r="O806" s="5">
        <f t="shared" si="657"/>
        <v>0.17807683297849053</v>
      </c>
      <c r="P806" s="11">
        <f t="shared" si="658"/>
        <v>16469.414242958905</v>
      </c>
      <c r="Q806" s="6">
        <f t="shared" si="659"/>
        <v>2.3870435681077655</v>
      </c>
      <c r="R806" s="13">
        <f t="shared" si="660"/>
        <v>4.4009061878145541</v>
      </c>
      <c r="S806" s="13">
        <f t="shared" si="661"/>
        <v>4.3393366401091056</v>
      </c>
      <c r="T806" s="13">
        <f t="shared" si="662"/>
        <v>0.31877144509984978</v>
      </c>
      <c r="U806" s="13">
        <f t="shared" si="663"/>
        <v>0.39730970451774289</v>
      </c>
      <c r="V806" s="13">
        <f t="shared" si="664"/>
        <v>-8.3599018351183609</v>
      </c>
      <c r="W806" s="8">
        <f t="shared" si="665"/>
        <v>381.96296145541794</v>
      </c>
      <c r="X806" s="13">
        <f t="shared" si="666"/>
        <v>1.1987357139679922</v>
      </c>
      <c r="Y806" s="11">
        <f t="shared" si="667"/>
        <v>68.68249716196739</v>
      </c>
      <c r="Z806" s="13">
        <f t="shared" si="668"/>
        <v>3.6594092625077339E-2</v>
      </c>
      <c r="AA806" s="13">
        <f t="shared" si="669"/>
        <v>0.36329244528905558</v>
      </c>
      <c r="AB806" s="13">
        <f t="shared" si="670"/>
        <v>0.93095653455377991</v>
      </c>
      <c r="AC806" s="13">
        <f t="shared" si="671"/>
        <v>3.6585925811919759E-2</v>
      </c>
      <c r="AD806" s="13">
        <f t="shared" si="672"/>
        <v>0.83960362735136951</v>
      </c>
      <c r="AE806" s="13">
        <f t="shared" si="673"/>
        <v>0.40383703165301849</v>
      </c>
      <c r="AF806" s="13">
        <f t="shared" si="674"/>
        <v>0.91483094168577339</v>
      </c>
      <c r="AG806" s="11">
        <f t="shared" si="675"/>
        <v>23.818270070064028</v>
      </c>
      <c r="AH806" s="13">
        <f t="shared" si="676"/>
        <v>4.4401398209894065</v>
      </c>
      <c r="AI806" s="11">
        <f t="shared" si="677"/>
        <v>139.35794195666631</v>
      </c>
      <c r="AJ806" s="6">
        <f t="shared" si="678"/>
        <v>0.91658837967338247</v>
      </c>
      <c r="AK806" s="13">
        <f t="shared" si="679"/>
        <v>-5.9457726862260278</v>
      </c>
      <c r="AL806" s="6">
        <f t="shared" si="680"/>
        <v>0.90974139505509588</v>
      </c>
      <c r="AM806" s="6">
        <f t="shared" si="681"/>
        <v>-6.8555140812811235</v>
      </c>
      <c r="AN806" s="11">
        <f t="shared" si="682"/>
        <v>175.48248865395908</v>
      </c>
      <c r="AO806" s="6">
        <f t="shared" si="683"/>
        <v>173.67288453897666</v>
      </c>
      <c r="AP806" s="6">
        <f t="shared" si="684"/>
        <v>104.98011628464513</v>
      </c>
      <c r="AQ806" s="8">
        <f t="shared" si="685"/>
        <v>74.870386694657341</v>
      </c>
      <c r="AR806" s="109">
        <f t="shared" si="686"/>
        <v>0.65133138600237683</v>
      </c>
      <c r="AS806" s="109">
        <f t="shared" si="687"/>
        <v>-0.87052267314861265</v>
      </c>
      <c r="AT806" s="109">
        <f t="shared" si="688"/>
        <v>143.19589737922064</v>
      </c>
      <c r="AU806" s="10">
        <f t="shared" si="689"/>
        <v>398688.48545885639</v>
      </c>
      <c r="AV806" s="8">
        <f t="shared" si="690"/>
        <v>29.971532779895092</v>
      </c>
      <c r="AW806" s="12"/>
      <c r="AX806" s="110">
        <f t="shared" si="691"/>
        <v>323.2</v>
      </c>
      <c r="AY806" s="111">
        <f t="shared" si="692"/>
        <v>0</v>
      </c>
      <c r="AZ806" s="12"/>
      <c r="BA806" s="14">
        <f t="shared" si="699"/>
        <v>-6.9</v>
      </c>
      <c r="BB806" s="112">
        <f t="shared" si="693"/>
        <v>0</v>
      </c>
      <c r="BC806" s="112">
        <f t="shared" si="694"/>
        <v>0</v>
      </c>
      <c r="BD806" s="12"/>
      <c r="BE806" s="111">
        <f t="shared" si="695"/>
        <v>0</v>
      </c>
      <c r="BF806" s="12"/>
    </row>
    <row r="807" spans="1:58">
      <c r="A807">
        <f t="shared" si="648"/>
        <v>13</v>
      </c>
      <c r="B807" s="106">
        <v>0.55833333333333302</v>
      </c>
      <c r="C807" s="6">
        <f t="shared" si="649"/>
        <v>13.399999999999991</v>
      </c>
      <c r="D807" s="7">
        <f t="shared" si="696"/>
        <v>16</v>
      </c>
      <c r="E807" s="7">
        <f t="shared" si="697"/>
        <v>9</v>
      </c>
      <c r="F807" s="7">
        <f t="shared" si="698"/>
        <v>2022</v>
      </c>
      <c r="G807" s="12"/>
      <c r="H807" s="101">
        <f t="shared" si="650"/>
        <v>-6.9416625612701299</v>
      </c>
      <c r="I807" s="102">
        <f t="shared" si="651"/>
        <v>-7.0179352095024061</v>
      </c>
      <c r="J807" s="101">
        <f t="shared" si="652"/>
        <v>63.043653252966749</v>
      </c>
      <c r="K807" s="101">
        <f t="shared" si="653"/>
        <v>323.40062151468049</v>
      </c>
      <c r="L807" s="11">
        <f t="shared" si="654"/>
        <v>2459839.0583333331</v>
      </c>
      <c r="M807" s="108">
        <f t="shared" si="655"/>
        <v>0.22707894136435636</v>
      </c>
      <c r="N807" s="11">
        <f t="shared" si="656"/>
        <v>206.21072373399511</v>
      </c>
      <c r="O807" s="5">
        <f t="shared" si="657"/>
        <v>0.17810225040841487</v>
      </c>
      <c r="P807" s="11">
        <f t="shared" si="658"/>
        <v>16466.790851510515</v>
      </c>
      <c r="Q807" s="6">
        <f t="shared" si="659"/>
        <v>2.3872019202812691</v>
      </c>
      <c r="R807" s="13">
        <f t="shared" si="660"/>
        <v>4.4009181336262522</v>
      </c>
      <c r="S807" s="13">
        <f t="shared" si="661"/>
        <v>4.3394843961487384</v>
      </c>
      <c r="T807" s="13">
        <f t="shared" si="662"/>
        <v>0.31893178933990246</v>
      </c>
      <c r="U807" s="13">
        <f t="shared" si="663"/>
        <v>0.39745783525751766</v>
      </c>
      <c r="V807" s="13">
        <f t="shared" si="664"/>
        <v>-8.3600370029575739</v>
      </c>
      <c r="W807" s="8">
        <f t="shared" si="665"/>
        <v>381.92269573199684</v>
      </c>
      <c r="X807" s="13">
        <f t="shared" si="666"/>
        <v>1.1988826978295881</v>
      </c>
      <c r="Y807" s="11">
        <f t="shared" si="667"/>
        <v>68.690918716893378</v>
      </c>
      <c r="Z807" s="13">
        <f t="shared" si="668"/>
        <v>3.6606161296198751E-2</v>
      </c>
      <c r="AA807" s="13">
        <f t="shared" si="669"/>
        <v>0.36315544529591953</v>
      </c>
      <c r="AB807" s="13">
        <f t="shared" si="670"/>
        <v>0.93100951119918685</v>
      </c>
      <c r="AC807" s="13">
        <f t="shared" si="671"/>
        <v>3.6597986400532793E-2</v>
      </c>
      <c r="AD807" s="13">
        <f t="shared" si="672"/>
        <v>0.8396474366996779</v>
      </c>
      <c r="AE807" s="13">
        <f t="shared" si="673"/>
        <v>0.4038691676713918</v>
      </c>
      <c r="AF807" s="13">
        <f t="shared" si="674"/>
        <v>0.91481675509602312</v>
      </c>
      <c r="AG807" s="11">
        <f t="shared" si="675"/>
        <v>23.82028276160699</v>
      </c>
      <c r="AH807" s="13">
        <f t="shared" si="676"/>
        <v>4.4407374519062666</v>
      </c>
      <c r="AI807" s="11">
        <f t="shared" si="677"/>
        <v>139.59966195540113</v>
      </c>
      <c r="AJ807" s="6">
        <f t="shared" si="678"/>
        <v>0.91658255034942548</v>
      </c>
      <c r="AK807" s="13">
        <f t="shared" si="679"/>
        <v>-6.0320707018184008</v>
      </c>
      <c r="AL807" s="6">
        <f t="shared" si="680"/>
        <v>0.90959185945172927</v>
      </c>
      <c r="AM807" s="6">
        <f t="shared" si="681"/>
        <v>-6.9416625612701299</v>
      </c>
      <c r="AN807" s="11">
        <f t="shared" si="682"/>
        <v>175.48317313125517</v>
      </c>
      <c r="AO807" s="6">
        <f t="shared" si="683"/>
        <v>173.67356163193662</v>
      </c>
      <c r="AP807" s="6">
        <f t="shared" si="684"/>
        <v>104.97237060735421</v>
      </c>
      <c r="AQ807" s="8">
        <f t="shared" si="685"/>
        <v>74.878126966363624</v>
      </c>
      <c r="AR807" s="109">
        <f t="shared" si="686"/>
        <v>0.64812439412121592</v>
      </c>
      <c r="AS807" s="109">
        <f t="shared" si="687"/>
        <v>-0.8727200146036832</v>
      </c>
      <c r="AT807" s="109">
        <f t="shared" si="688"/>
        <v>143.40062151468049</v>
      </c>
      <c r="AU807" s="10">
        <f t="shared" si="689"/>
        <v>398691.07846767799</v>
      </c>
      <c r="AV807" s="8">
        <f t="shared" si="690"/>
        <v>29.971337860783422</v>
      </c>
      <c r="AW807" s="12"/>
      <c r="AX807" s="110">
        <f t="shared" si="691"/>
        <v>323.39999999999998</v>
      </c>
      <c r="AY807" s="111">
        <f t="shared" si="692"/>
        <v>0</v>
      </c>
      <c r="AZ807" s="12"/>
      <c r="BA807" s="14">
        <f t="shared" si="699"/>
        <v>-7</v>
      </c>
      <c r="BB807" s="112">
        <f t="shared" si="693"/>
        <v>0</v>
      </c>
      <c r="BC807" s="112">
        <f t="shared" si="694"/>
        <v>0</v>
      </c>
      <c r="BD807" s="12"/>
      <c r="BE807" s="111">
        <f t="shared" si="695"/>
        <v>0</v>
      </c>
      <c r="BF807" s="12"/>
    </row>
    <row r="808" spans="1:58">
      <c r="A808">
        <f t="shared" si="648"/>
        <v>13</v>
      </c>
      <c r="B808" s="106">
        <v>0.55902777777777801</v>
      </c>
      <c r="C808" s="6">
        <f t="shared" si="649"/>
        <v>13.416666666666671</v>
      </c>
      <c r="D808" s="7">
        <f t="shared" si="696"/>
        <v>16</v>
      </c>
      <c r="E808" s="7">
        <f t="shared" si="697"/>
        <v>9</v>
      </c>
      <c r="F808" s="7">
        <f t="shared" si="698"/>
        <v>2022</v>
      </c>
      <c r="G808" s="12"/>
      <c r="H808" s="101">
        <f t="shared" si="650"/>
        <v>-7.0273852526368827</v>
      </c>
      <c r="I808" s="102">
        <f t="shared" si="651"/>
        <v>-7.1047102923445111</v>
      </c>
      <c r="J808" s="101">
        <f t="shared" si="652"/>
        <v>63.037132451715728</v>
      </c>
      <c r="K808" s="101">
        <f t="shared" si="653"/>
        <v>323.60555480548044</v>
      </c>
      <c r="L808" s="11">
        <f t="shared" si="654"/>
        <v>2459839.059027778</v>
      </c>
      <c r="M808" s="108">
        <f t="shared" si="655"/>
        <v>0.22707896037722067</v>
      </c>
      <c r="N808" s="11">
        <f t="shared" si="656"/>
        <v>206.46140836458653</v>
      </c>
      <c r="O808" s="5">
        <f t="shared" si="657"/>
        <v>0.17812766785539225</v>
      </c>
      <c r="P808" s="11">
        <f t="shared" si="658"/>
        <v>16464.167080772044</v>
      </c>
      <c r="Q808" s="6">
        <f t="shared" si="659"/>
        <v>2.3873602725612058</v>
      </c>
      <c r="R808" s="13">
        <f t="shared" si="660"/>
        <v>4.4009300794459643</v>
      </c>
      <c r="S808" s="13">
        <f t="shared" si="661"/>
        <v>4.3396321522876597</v>
      </c>
      <c r="T808" s="13">
        <f t="shared" si="662"/>
        <v>0.31909213368745953</v>
      </c>
      <c r="U808" s="13">
        <f t="shared" si="663"/>
        <v>0.39760596414431881</v>
      </c>
      <c r="V808" s="13">
        <f t="shared" si="664"/>
        <v>-8.3601721708878607</v>
      </c>
      <c r="W808" s="8">
        <f t="shared" si="665"/>
        <v>381.88242504936261</v>
      </c>
      <c r="X808" s="13">
        <f t="shared" si="666"/>
        <v>1.1990296799594815</v>
      </c>
      <c r="Y808" s="11">
        <f t="shared" si="667"/>
        <v>68.699340172600117</v>
      </c>
      <c r="Z808" s="13">
        <f t="shared" si="668"/>
        <v>3.6618229027272908E-2</v>
      </c>
      <c r="AA808" s="13">
        <f t="shared" si="669"/>
        <v>0.36301843914997622</v>
      </c>
      <c r="AB808" s="13">
        <f t="shared" si="670"/>
        <v>0.93106246695146189</v>
      </c>
      <c r="AC808" s="13">
        <f t="shared" si="671"/>
        <v>3.6610046044398152E-2</v>
      </c>
      <c r="AD808" s="13">
        <f t="shared" si="672"/>
        <v>0.83969122725424028</v>
      </c>
      <c r="AE808" s="13">
        <f t="shared" si="673"/>
        <v>0.40390129451313067</v>
      </c>
      <c r="AF808" s="13">
        <f t="shared" si="674"/>
        <v>0.91480257120901076</v>
      </c>
      <c r="AG808" s="11">
        <f t="shared" si="675"/>
        <v>23.82229490961403</v>
      </c>
      <c r="AH808" s="13">
        <f t="shared" si="676"/>
        <v>4.4413350937857912</v>
      </c>
      <c r="AI808" s="11">
        <f t="shared" si="677"/>
        <v>139.84138195779968</v>
      </c>
      <c r="AJ808" s="6">
        <f t="shared" si="678"/>
        <v>0.91657672228289344</v>
      </c>
      <c r="AK808" s="13">
        <f t="shared" si="679"/>
        <v>-6.1179442671412563</v>
      </c>
      <c r="AL808" s="6">
        <f t="shared" si="680"/>
        <v>0.90944098549562624</v>
      </c>
      <c r="AM808" s="6">
        <f t="shared" si="681"/>
        <v>-7.0273852526368827</v>
      </c>
      <c r="AN808" s="11">
        <f t="shared" si="682"/>
        <v>175.48385760900965</v>
      </c>
      <c r="AO808" s="6">
        <f t="shared" si="683"/>
        <v>173.67423872560309</v>
      </c>
      <c r="AP808" s="6">
        <f t="shared" si="684"/>
        <v>104.96462503514152</v>
      </c>
      <c r="AQ808" s="8">
        <f t="shared" si="685"/>
        <v>74.885867135798364</v>
      </c>
      <c r="AR808" s="109">
        <f t="shared" si="686"/>
        <v>0.64490586665926131</v>
      </c>
      <c r="AS808" s="109">
        <f t="shared" si="687"/>
        <v>-0.87490661124210245</v>
      </c>
      <c r="AT808" s="109">
        <f t="shared" si="688"/>
        <v>143.60555480548041</v>
      </c>
      <c r="AU808" s="10">
        <f t="shared" si="689"/>
        <v>398693.67097697547</v>
      </c>
      <c r="AV808" s="8">
        <f t="shared" si="690"/>
        <v>29.971142981755971</v>
      </c>
      <c r="AW808" s="12"/>
      <c r="AX808" s="110">
        <f t="shared" si="691"/>
        <v>323.60000000000002</v>
      </c>
      <c r="AY808" s="111">
        <f t="shared" si="692"/>
        <v>0</v>
      </c>
      <c r="AZ808" s="12"/>
      <c r="BA808" s="14">
        <f t="shared" si="699"/>
        <v>-7.1</v>
      </c>
      <c r="BB808" s="112">
        <f t="shared" si="693"/>
        <v>0</v>
      </c>
      <c r="BC808" s="112">
        <f t="shared" si="694"/>
        <v>0</v>
      </c>
      <c r="BD808" s="12"/>
      <c r="BE808" s="111">
        <f t="shared" si="695"/>
        <v>0</v>
      </c>
      <c r="BF808" s="12"/>
    </row>
    <row r="809" spans="1:58">
      <c r="A809">
        <f t="shared" si="648"/>
        <v>13</v>
      </c>
      <c r="B809" s="106">
        <v>0.55972222222222201</v>
      </c>
      <c r="C809" s="6">
        <f t="shared" si="649"/>
        <v>13.433333333333328</v>
      </c>
      <c r="D809" s="7">
        <f t="shared" si="696"/>
        <v>16</v>
      </c>
      <c r="E809" s="7">
        <f t="shared" si="697"/>
        <v>9</v>
      </c>
      <c r="F809" s="7">
        <f t="shared" si="698"/>
        <v>2022</v>
      </c>
      <c r="G809" s="12"/>
      <c r="H809" s="101">
        <f t="shared" si="650"/>
        <v>-7.1126805238619557</v>
      </c>
      <c r="I809" s="102">
        <f t="shared" si="651"/>
        <v>-7.1909396515775228</v>
      </c>
      <c r="J809" s="101">
        <f t="shared" si="652"/>
        <v>63.030611507432468</v>
      </c>
      <c r="K809" s="101">
        <f t="shared" si="653"/>
        <v>323.81069695525662</v>
      </c>
      <c r="L809" s="11">
        <f t="shared" si="654"/>
        <v>2459839.0597222224</v>
      </c>
      <c r="M809" s="108">
        <f t="shared" si="655"/>
        <v>0.22707897939007221</v>
      </c>
      <c r="N809" s="11">
        <f t="shared" si="656"/>
        <v>206.71209282707423</v>
      </c>
      <c r="O809" s="5">
        <f t="shared" si="657"/>
        <v>0.17815308528531659</v>
      </c>
      <c r="P809" s="11">
        <f t="shared" si="658"/>
        <v>16461.542934374036</v>
      </c>
      <c r="Q809" s="6">
        <f t="shared" si="659"/>
        <v>2.3875186247350664</v>
      </c>
      <c r="R809" s="13">
        <f t="shared" si="660"/>
        <v>4.4009420252576401</v>
      </c>
      <c r="S809" s="13">
        <f t="shared" si="661"/>
        <v>4.3397799083276496</v>
      </c>
      <c r="T809" s="13">
        <f t="shared" si="662"/>
        <v>0.319252477927155</v>
      </c>
      <c r="U809" s="13">
        <f t="shared" si="663"/>
        <v>0.39775409097965075</v>
      </c>
      <c r="V809" s="13">
        <f t="shared" si="664"/>
        <v>-8.3603073387281448</v>
      </c>
      <c r="W809" s="8">
        <f t="shared" si="665"/>
        <v>381.84214946236312</v>
      </c>
      <c r="X809" s="13">
        <f t="shared" si="666"/>
        <v>1.1991766601609783</v>
      </c>
      <c r="Y809" s="11">
        <f t="shared" si="667"/>
        <v>68.707761517817872</v>
      </c>
      <c r="Z809" s="13">
        <f t="shared" si="668"/>
        <v>3.6630295801894183E-2</v>
      </c>
      <c r="AA809" s="13">
        <f t="shared" si="669"/>
        <v>0.36288142703788873</v>
      </c>
      <c r="AB809" s="13">
        <f t="shared" si="670"/>
        <v>0.93111540173938767</v>
      </c>
      <c r="AC809" s="13">
        <f t="shared" si="671"/>
        <v>3.6622104727120706E-2</v>
      </c>
      <c r="AD809" s="13">
        <f t="shared" si="672"/>
        <v>0.8397349989562356</v>
      </c>
      <c r="AE809" s="13">
        <f t="shared" si="673"/>
        <v>0.4039334121348675</v>
      </c>
      <c r="AF809" s="13">
        <f t="shared" si="674"/>
        <v>0.91478839004497825</v>
      </c>
      <c r="AG809" s="11">
        <f t="shared" si="675"/>
        <v>23.824306511346109</v>
      </c>
      <c r="AH809" s="13">
        <f t="shared" si="676"/>
        <v>4.441932745824924</v>
      </c>
      <c r="AI809" s="11">
        <f t="shared" si="677"/>
        <v>140.08310163970037</v>
      </c>
      <c r="AJ809" s="6">
        <f t="shared" si="678"/>
        <v>0.91657089548170545</v>
      </c>
      <c r="AK809" s="13">
        <f t="shared" si="679"/>
        <v>-6.2033917171464186</v>
      </c>
      <c r="AL809" s="6">
        <f t="shared" si="680"/>
        <v>0.90928880671553758</v>
      </c>
      <c r="AM809" s="6">
        <f t="shared" si="681"/>
        <v>-7.1126805238619557</v>
      </c>
      <c r="AN809" s="11">
        <f t="shared" si="682"/>
        <v>175.48454208630392</v>
      </c>
      <c r="AO809" s="6">
        <f t="shared" si="683"/>
        <v>173.67491581906737</v>
      </c>
      <c r="AP809" s="6">
        <f t="shared" si="684"/>
        <v>104.95687957837248</v>
      </c>
      <c r="AQ809" s="8">
        <f t="shared" si="685"/>
        <v>74.893607192603397</v>
      </c>
      <c r="AR809" s="109">
        <f t="shared" si="686"/>
        <v>0.64167586523971609</v>
      </c>
      <c r="AS809" s="109">
        <f t="shared" si="687"/>
        <v>-0.8770824216895925</v>
      </c>
      <c r="AT809" s="109">
        <f t="shared" si="688"/>
        <v>143.81069695525662</v>
      </c>
      <c r="AU809" s="10">
        <f t="shared" si="689"/>
        <v>398696.26298319537</v>
      </c>
      <c r="AV809" s="8">
        <f t="shared" si="690"/>
        <v>29.970948143078342</v>
      </c>
      <c r="AW809" s="12"/>
      <c r="AX809" s="110">
        <f t="shared" si="691"/>
        <v>323.8</v>
      </c>
      <c r="AY809" s="111">
        <f t="shared" si="692"/>
        <v>0</v>
      </c>
      <c r="AZ809" s="12"/>
      <c r="BA809" s="14">
        <f t="shared" si="699"/>
        <v>-7.2</v>
      </c>
      <c r="BB809" s="112">
        <f t="shared" si="693"/>
        <v>0</v>
      </c>
      <c r="BC809" s="112">
        <f t="shared" si="694"/>
        <v>0</v>
      </c>
      <c r="BD809" s="12"/>
      <c r="BE809" s="111">
        <f t="shared" si="695"/>
        <v>0</v>
      </c>
      <c r="BF809" s="12"/>
    </row>
    <row r="810" spans="1:58">
      <c r="A810">
        <f t="shared" si="648"/>
        <v>13</v>
      </c>
      <c r="B810" s="106">
        <v>0.56041666666666701</v>
      </c>
      <c r="C810" s="6">
        <f t="shared" si="649"/>
        <v>13.450000000000008</v>
      </c>
      <c r="D810" s="7">
        <f t="shared" si="696"/>
        <v>16</v>
      </c>
      <c r="E810" s="7">
        <f t="shared" si="697"/>
        <v>9</v>
      </c>
      <c r="F810" s="7">
        <f t="shared" si="698"/>
        <v>2022</v>
      </c>
      <c r="G810" s="12"/>
      <c r="H810" s="101">
        <f t="shared" si="650"/>
        <v>-7.1975469181499099</v>
      </c>
      <c r="I810" s="102">
        <f t="shared" si="651"/>
        <v>-7.276632217369861</v>
      </c>
      <c r="J810" s="101">
        <f t="shared" si="652"/>
        <v>63.024090415832511</v>
      </c>
      <c r="K810" s="101">
        <f t="shared" si="653"/>
        <v>324.01604806353606</v>
      </c>
      <c r="L810" s="11">
        <f t="shared" si="654"/>
        <v>2459839.0604166668</v>
      </c>
      <c r="M810" s="108">
        <f t="shared" si="655"/>
        <v>0.22707899840292378</v>
      </c>
      <c r="N810" s="11">
        <f t="shared" si="656"/>
        <v>206.96277728956193</v>
      </c>
      <c r="O810" s="5">
        <f t="shared" si="657"/>
        <v>0.17817850271529778</v>
      </c>
      <c r="P810" s="11">
        <f t="shared" si="658"/>
        <v>16458.918410667018</v>
      </c>
      <c r="Q810" s="6">
        <f t="shared" si="659"/>
        <v>2.387676976908927</v>
      </c>
      <c r="R810" s="13">
        <f t="shared" si="660"/>
        <v>4.4009539710693382</v>
      </c>
      <c r="S810" s="13">
        <f t="shared" si="661"/>
        <v>4.3399276643676385</v>
      </c>
      <c r="T810" s="13">
        <f t="shared" si="662"/>
        <v>0.31941282216756484</v>
      </c>
      <c r="U810" s="13">
        <f t="shared" si="663"/>
        <v>0.39790221586438163</v>
      </c>
      <c r="V810" s="13">
        <f t="shared" si="664"/>
        <v>-8.360442506567713</v>
      </c>
      <c r="W810" s="8">
        <f t="shared" si="665"/>
        <v>381.80186894534609</v>
      </c>
      <c r="X810" s="13">
        <f t="shared" si="666"/>
        <v>1.1993236385335868</v>
      </c>
      <c r="Y810" s="11">
        <f t="shared" si="667"/>
        <v>68.716182758248024</v>
      </c>
      <c r="Z810" s="13">
        <f t="shared" si="668"/>
        <v>3.664236162805002E-2</v>
      </c>
      <c r="AA810" s="13">
        <f t="shared" si="669"/>
        <v>0.36274440887022291</v>
      </c>
      <c r="AB810" s="13">
        <f t="shared" si="670"/>
        <v>0.93116831559846902</v>
      </c>
      <c r="AC810" s="13">
        <f t="shared" si="671"/>
        <v>3.6634162456682051E-2</v>
      </c>
      <c r="AD810" s="13">
        <f t="shared" si="672"/>
        <v>0.83977875183506467</v>
      </c>
      <c r="AE810" s="13">
        <f t="shared" si="673"/>
        <v>0.40396552055804652</v>
      </c>
      <c r="AF810" s="13">
        <f t="shared" si="674"/>
        <v>0.9147742115955535</v>
      </c>
      <c r="AG810" s="11">
        <f t="shared" si="675"/>
        <v>23.826317568123439</v>
      </c>
      <c r="AH810" s="13">
        <f t="shared" si="676"/>
        <v>4.4425304084249406</v>
      </c>
      <c r="AI810" s="11">
        <f t="shared" si="677"/>
        <v>140.32482116318783</v>
      </c>
      <c r="AJ810" s="6">
        <f t="shared" si="678"/>
        <v>0.916565069942056</v>
      </c>
      <c r="AK810" s="13">
        <f t="shared" si="679"/>
        <v>-6.2884115618263214</v>
      </c>
      <c r="AL810" s="6">
        <f t="shared" si="680"/>
        <v>0.90913535632358866</v>
      </c>
      <c r="AM810" s="6">
        <f t="shared" si="681"/>
        <v>-7.1975469181499099</v>
      </c>
      <c r="AN810" s="11">
        <f t="shared" si="682"/>
        <v>175.48522656360001</v>
      </c>
      <c r="AO810" s="6">
        <f t="shared" si="683"/>
        <v>173.67559291278653</v>
      </c>
      <c r="AP810" s="6">
        <f t="shared" si="684"/>
        <v>104.94913423180466</v>
      </c>
      <c r="AQ810" s="8">
        <f t="shared" si="685"/>
        <v>74.901347142017457</v>
      </c>
      <c r="AR810" s="109">
        <f t="shared" si="686"/>
        <v>0.63843444521925841</v>
      </c>
      <c r="AS810" s="109">
        <f t="shared" si="687"/>
        <v>-0.87924740916619371</v>
      </c>
      <c r="AT810" s="109">
        <f t="shared" si="688"/>
        <v>144.01604806353606</v>
      </c>
      <c r="AU810" s="10">
        <f t="shared" si="689"/>
        <v>398698.8544880001</v>
      </c>
      <c r="AV810" s="8">
        <f t="shared" si="690"/>
        <v>29.970753344624054</v>
      </c>
      <c r="AW810" s="12"/>
      <c r="AX810" s="110">
        <f t="shared" si="691"/>
        <v>324</v>
      </c>
      <c r="AY810" s="111">
        <f t="shared" si="692"/>
        <v>0</v>
      </c>
      <c r="AZ810" s="12"/>
      <c r="BA810" s="14">
        <f t="shared" si="699"/>
        <v>-7.3</v>
      </c>
      <c r="BB810" s="112">
        <f t="shared" si="693"/>
        <v>0</v>
      </c>
      <c r="BC810" s="112">
        <f t="shared" si="694"/>
        <v>0</v>
      </c>
      <c r="BD810" s="12"/>
      <c r="BE810" s="111">
        <f t="shared" si="695"/>
        <v>0</v>
      </c>
      <c r="BF810" s="12"/>
    </row>
    <row r="811" spans="1:58">
      <c r="A811">
        <f t="shared" si="648"/>
        <v>13</v>
      </c>
      <c r="B811" s="106">
        <v>0.56111111111111101</v>
      </c>
      <c r="C811" s="6">
        <f t="shared" si="649"/>
        <v>13.466666666666665</v>
      </c>
      <c r="D811" s="7">
        <f t="shared" si="696"/>
        <v>16</v>
      </c>
      <c r="E811" s="7">
        <f t="shared" si="697"/>
        <v>9</v>
      </c>
      <c r="F811" s="7">
        <f t="shared" si="698"/>
        <v>2022</v>
      </c>
      <c r="G811" s="12"/>
      <c r="H811" s="101">
        <f t="shared" si="650"/>
        <v>-7.2819829231827251</v>
      </c>
      <c r="I811" s="102">
        <f t="shared" si="651"/>
        <v>-7.3617959046836816</v>
      </c>
      <c r="J811" s="101">
        <f t="shared" si="652"/>
        <v>63.017569177051456</v>
      </c>
      <c r="K811" s="101">
        <f t="shared" si="653"/>
        <v>324.22160807579758</v>
      </c>
      <c r="L811" s="11">
        <f t="shared" si="654"/>
        <v>2459839.0611111112</v>
      </c>
      <c r="M811" s="108">
        <f t="shared" si="655"/>
        <v>0.22707901741577532</v>
      </c>
      <c r="N811" s="11">
        <f t="shared" si="656"/>
        <v>207.21346175158396</v>
      </c>
      <c r="O811" s="5">
        <f t="shared" si="657"/>
        <v>0.17820392014522213</v>
      </c>
      <c r="P811" s="11">
        <f t="shared" si="658"/>
        <v>16456.293509766441</v>
      </c>
      <c r="Q811" s="6">
        <f t="shared" si="659"/>
        <v>2.387835329082431</v>
      </c>
      <c r="R811" s="13">
        <f t="shared" si="660"/>
        <v>4.4009659168810362</v>
      </c>
      <c r="S811" s="13">
        <f t="shared" si="661"/>
        <v>4.3400754204072705</v>
      </c>
      <c r="T811" s="13">
        <f t="shared" si="662"/>
        <v>0.3195731664072603</v>
      </c>
      <c r="U811" s="13">
        <f t="shared" si="663"/>
        <v>0.39805033879758489</v>
      </c>
      <c r="V811" s="13">
        <f t="shared" si="664"/>
        <v>-8.3605776744072813</v>
      </c>
      <c r="W811" s="8">
        <f t="shared" si="665"/>
        <v>381.76158349897838</v>
      </c>
      <c r="X811" s="13">
        <f t="shared" si="666"/>
        <v>1.1994706150771524</v>
      </c>
      <c r="Y811" s="11">
        <f t="shared" si="667"/>
        <v>68.724603893881763</v>
      </c>
      <c r="Z811" s="13">
        <f t="shared" si="668"/>
        <v>3.6654426505428078E-2</v>
      </c>
      <c r="AA811" s="13">
        <f t="shared" si="669"/>
        <v>0.3626073846504419</v>
      </c>
      <c r="AB811" s="13">
        <f t="shared" si="670"/>
        <v>0.93122120852830148</v>
      </c>
      <c r="AC811" s="13">
        <f t="shared" si="671"/>
        <v>3.6646219232769547E-2</v>
      </c>
      <c r="AD811" s="13">
        <f t="shared" si="672"/>
        <v>0.83982248589048103</v>
      </c>
      <c r="AE811" s="13">
        <f t="shared" si="673"/>
        <v>0.4039976197822201</v>
      </c>
      <c r="AF811" s="13">
        <f t="shared" si="674"/>
        <v>0.91476003586202914</v>
      </c>
      <c r="AG811" s="11">
        <f t="shared" si="675"/>
        <v>23.828328079895115</v>
      </c>
      <c r="AH811" s="13">
        <f t="shared" si="676"/>
        <v>4.4431280815819587</v>
      </c>
      <c r="AI811" s="11">
        <f t="shared" si="677"/>
        <v>140.56654052785458</v>
      </c>
      <c r="AJ811" s="6">
        <f t="shared" si="678"/>
        <v>0.916559245664057</v>
      </c>
      <c r="AK811" s="13">
        <f t="shared" si="679"/>
        <v>-6.3730022555658206</v>
      </c>
      <c r="AL811" s="6">
        <f t="shared" si="680"/>
        <v>0.90898066761690433</v>
      </c>
      <c r="AM811" s="6">
        <f t="shared" si="681"/>
        <v>-7.2819829231827251</v>
      </c>
      <c r="AN811" s="11">
        <f t="shared" si="682"/>
        <v>175.48591104089428</v>
      </c>
      <c r="AO811" s="6">
        <f t="shared" si="683"/>
        <v>173.67627000675691</v>
      </c>
      <c r="AP811" s="6">
        <f t="shared" si="684"/>
        <v>104.941388995446</v>
      </c>
      <c r="AQ811" s="8">
        <f t="shared" si="685"/>
        <v>74.909086984032598</v>
      </c>
      <c r="AR811" s="109">
        <f t="shared" si="686"/>
        <v>0.63518166431741496</v>
      </c>
      <c r="AS811" s="109">
        <f t="shared" si="687"/>
        <v>-0.8814015356109145</v>
      </c>
      <c r="AT811" s="109">
        <f t="shared" si="688"/>
        <v>144.22160807579755</v>
      </c>
      <c r="AU811" s="10">
        <f t="shared" si="689"/>
        <v>398701.4454913091</v>
      </c>
      <c r="AV811" s="8">
        <f t="shared" si="690"/>
        <v>29.970558586397637</v>
      </c>
      <c r="AW811" s="12"/>
      <c r="AX811" s="110">
        <f t="shared" si="691"/>
        <v>324.2</v>
      </c>
      <c r="AY811" s="111">
        <f t="shared" si="692"/>
        <v>0</v>
      </c>
      <c r="AZ811" s="12"/>
      <c r="BA811" s="14">
        <f t="shared" si="699"/>
        <v>-7.4</v>
      </c>
      <c r="BB811" s="112">
        <f t="shared" si="693"/>
        <v>0</v>
      </c>
      <c r="BC811" s="112">
        <f t="shared" si="694"/>
        <v>0</v>
      </c>
      <c r="BD811" s="12"/>
      <c r="BE811" s="111">
        <f t="shared" si="695"/>
        <v>0</v>
      </c>
      <c r="BF811" s="12"/>
    </row>
    <row r="812" spans="1:58">
      <c r="A812">
        <f t="shared" si="648"/>
        <v>13</v>
      </c>
      <c r="B812" s="106">
        <v>0.561805555555556</v>
      </c>
      <c r="C812" s="6">
        <f t="shared" si="649"/>
        <v>13.483333333333345</v>
      </c>
      <c r="D812" s="7">
        <f t="shared" si="696"/>
        <v>16</v>
      </c>
      <c r="E812" s="7">
        <f t="shared" si="697"/>
        <v>9</v>
      </c>
      <c r="F812" s="7">
        <f t="shared" si="698"/>
        <v>2022</v>
      </c>
      <c r="G812" s="12"/>
      <c r="H812" s="101">
        <f t="shared" si="650"/>
        <v>-7.3659870293940228</v>
      </c>
      <c r="I812" s="102">
        <f t="shared" si="651"/>
        <v>-7.4464377694223822</v>
      </c>
      <c r="J812" s="101">
        <f t="shared" si="652"/>
        <v>63.011047791167904</v>
      </c>
      <c r="K812" s="101">
        <f t="shared" si="653"/>
        <v>324.4273769222408</v>
      </c>
      <c r="L812" s="11">
        <f t="shared" si="654"/>
        <v>2459839.0618055556</v>
      </c>
      <c r="M812" s="108">
        <f t="shared" si="655"/>
        <v>0.2270790364286269</v>
      </c>
      <c r="N812" s="11">
        <f t="shared" si="656"/>
        <v>207.46414621407166</v>
      </c>
      <c r="O812" s="5">
        <f t="shared" si="657"/>
        <v>0.17822933757520332</v>
      </c>
      <c r="P812" s="11">
        <f t="shared" si="658"/>
        <v>16453.668231769487</v>
      </c>
      <c r="Q812" s="6">
        <f t="shared" si="659"/>
        <v>2.3879936812562916</v>
      </c>
      <c r="R812" s="13">
        <f t="shared" si="660"/>
        <v>4.4009778626927343</v>
      </c>
      <c r="S812" s="13">
        <f t="shared" si="661"/>
        <v>4.3402231764472603</v>
      </c>
      <c r="T812" s="13">
        <f t="shared" si="662"/>
        <v>0.31973351064731292</v>
      </c>
      <c r="U812" s="13">
        <f t="shared" si="663"/>
        <v>0.39819845978075386</v>
      </c>
      <c r="V812" s="13">
        <f t="shared" si="664"/>
        <v>-8.3607128422472083</v>
      </c>
      <c r="W812" s="8">
        <f t="shared" si="665"/>
        <v>381.72129312406912</v>
      </c>
      <c r="X812" s="13">
        <f t="shared" si="666"/>
        <v>1.19961758979286</v>
      </c>
      <c r="Y812" s="11">
        <f t="shared" si="667"/>
        <v>68.733024924786946</v>
      </c>
      <c r="Z812" s="13">
        <f t="shared" si="668"/>
        <v>3.6666490433917065E-2</v>
      </c>
      <c r="AA812" s="13">
        <f t="shared" si="669"/>
        <v>0.36247035438075897</v>
      </c>
      <c r="AB812" s="13">
        <f t="shared" si="670"/>
        <v>0.93127408052895955</v>
      </c>
      <c r="AC812" s="13">
        <f t="shared" si="671"/>
        <v>3.66582750552715E-2</v>
      </c>
      <c r="AD812" s="13">
        <f t="shared" si="672"/>
        <v>0.83986620112259747</v>
      </c>
      <c r="AE812" s="13">
        <f t="shared" si="673"/>
        <v>0.40402970980731551</v>
      </c>
      <c r="AF812" s="13">
        <f t="shared" si="674"/>
        <v>0.91474586284553183</v>
      </c>
      <c r="AG812" s="11">
        <f t="shared" si="675"/>
        <v>23.830338046633724</v>
      </c>
      <c r="AH812" s="13">
        <f t="shared" si="676"/>
        <v>4.4437257652974784</v>
      </c>
      <c r="AI812" s="11">
        <f t="shared" si="677"/>
        <v>140.80825973460946</v>
      </c>
      <c r="AJ812" s="6">
        <f t="shared" si="678"/>
        <v>0.91655342264778006</v>
      </c>
      <c r="AK812" s="13">
        <f t="shared" si="679"/>
        <v>-6.4571622555206023</v>
      </c>
      <c r="AL812" s="6">
        <f t="shared" si="680"/>
        <v>0.90882477387342087</v>
      </c>
      <c r="AM812" s="6">
        <f t="shared" si="681"/>
        <v>-7.3659870293940228</v>
      </c>
      <c r="AN812" s="11">
        <f t="shared" si="682"/>
        <v>175.48659551819219</v>
      </c>
      <c r="AO812" s="6">
        <f t="shared" si="683"/>
        <v>173.67694710098397</v>
      </c>
      <c r="AP812" s="6">
        <f t="shared" si="684"/>
        <v>104.93364386923679</v>
      </c>
      <c r="AQ812" s="8">
        <f t="shared" si="685"/>
        <v>74.916826718708478</v>
      </c>
      <c r="AR812" s="109">
        <f t="shared" si="686"/>
        <v>0.63191758043799795</v>
      </c>
      <c r="AS812" s="109">
        <f t="shared" si="687"/>
        <v>-0.88354476316795982</v>
      </c>
      <c r="AT812" s="109">
        <f t="shared" si="688"/>
        <v>144.42737692224082</v>
      </c>
      <c r="AU812" s="10">
        <f t="shared" si="689"/>
        <v>398704.03599305975</v>
      </c>
      <c r="AV812" s="8">
        <f t="shared" si="690"/>
        <v>29.970363868402281</v>
      </c>
      <c r="AW812" s="12"/>
      <c r="AX812" s="110">
        <f t="shared" si="691"/>
        <v>324.39999999999998</v>
      </c>
      <c r="AY812" s="111">
        <f t="shared" si="692"/>
        <v>0</v>
      </c>
      <c r="AZ812" s="12"/>
      <c r="BA812" s="14">
        <f t="shared" si="699"/>
        <v>-7.4</v>
      </c>
      <c r="BB812" s="112">
        <f t="shared" si="693"/>
        <v>0</v>
      </c>
      <c r="BC812" s="112">
        <f t="shared" si="694"/>
        <v>0</v>
      </c>
      <c r="BD812" s="12"/>
      <c r="BE812" s="111">
        <f t="shared" si="695"/>
        <v>0</v>
      </c>
      <c r="BF812" s="12"/>
    </row>
    <row r="813" spans="1:58">
      <c r="A813">
        <f t="shared" si="648"/>
        <v>13</v>
      </c>
      <c r="B813" s="106">
        <v>0.5625</v>
      </c>
      <c r="C813" s="6">
        <f t="shared" si="649"/>
        <v>13.5</v>
      </c>
      <c r="D813" s="7">
        <f t="shared" si="696"/>
        <v>16</v>
      </c>
      <c r="E813" s="7">
        <f t="shared" si="697"/>
        <v>9</v>
      </c>
      <c r="F813" s="7">
        <f t="shared" si="698"/>
        <v>2022</v>
      </c>
      <c r="G813" s="12"/>
      <c r="H813" s="101">
        <f t="shared" si="650"/>
        <v>-7.4495577291450212</v>
      </c>
      <c r="I813" s="102">
        <f t="shared" si="651"/>
        <v>-7.5305640937232079</v>
      </c>
      <c r="J813" s="101">
        <f t="shared" si="652"/>
        <v>63.004526258312879</v>
      </c>
      <c r="K813" s="101">
        <f t="shared" si="653"/>
        <v>324.63335451548392</v>
      </c>
      <c r="L813" s="11">
        <f t="shared" si="654"/>
        <v>2459839.0625</v>
      </c>
      <c r="M813" s="108">
        <f t="shared" si="655"/>
        <v>0.22707905544147844</v>
      </c>
      <c r="N813" s="11">
        <f t="shared" si="656"/>
        <v>207.71483067655936</v>
      </c>
      <c r="O813" s="5">
        <f t="shared" si="657"/>
        <v>0.17825475500512766</v>
      </c>
      <c r="P813" s="11">
        <f t="shared" si="658"/>
        <v>16451.042576798336</v>
      </c>
      <c r="Q813" s="6">
        <f t="shared" si="659"/>
        <v>2.3881520334297952</v>
      </c>
      <c r="R813" s="13">
        <f t="shared" si="660"/>
        <v>4.4009898085044323</v>
      </c>
      <c r="S813" s="13">
        <f t="shared" si="661"/>
        <v>4.3403709324872493</v>
      </c>
      <c r="T813" s="13">
        <f t="shared" si="662"/>
        <v>0.31989385488736555</v>
      </c>
      <c r="U813" s="13">
        <f t="shared" si="663"/>
        <v>0.39834657881406971</v>
      </c>
      <c r="V813" s="13">
        <f t="shared" si="664"/>
        <v>-8.3608480100871336</v>
      </c>
      <c r="W813" s="8">
        <f t="shared" si="665"/>
        <v>381.68099782162614</v>
      </c>
      <c r="X813" s="13">
        <f t="shared" si="666"/>
        <v>1.1997645626805882</v>
      </c>
      <c r="Y813" s="11">
        <f t="shared" si="667"/>
        <v>68.741445850956609</v>
      </c>
      <c r="Z813" s="13">
        <f t="shared" si="668"/>
        <v>3.6678553413298072E-2</v>
      </c>
      <c r="AA813" s="13">
        <f t="shared" si="669"/>
        <v>0.36233331806460506</v>
      </c>
      <c r="AB813" s="13">
        <f t="shared" si="670"/>
        <v>0.93132693160004831</v>
      </c>
      <c r="AC813" s="13">
        <f t="shared" si="671"/>
        <v>3.6670329923968632E-2</v>
      </c>
      <c r="AD813" s="13">
        <f t="shared" si="672"/>
        <v>0.83990989753113887</v>
      </c>
      <c r="AE813" s="13">
        <f t="shared" si="673"/>
        <v>0.40406179063297432</v>
      </c>
      <c r="AF813" s="13">
        <f t="shared" si="674"/>
        <v>0.91473169254731435</v>
      </c>
      <c r="AG813" s="11">
        <f t="shared" si="675"/>
        <v>23.83234746829396</v>
      </c>
      <c r="AH813" s="13">
        <f t="shared" si="676"/>
        <v>4.4443234595676895</v>
      </c>
      <c r="AI813" s="11">
        <f t="shared" si="677"/>
        <v>141.04997878304403</v>
      </c>
      <c r="AJ813" s="6">
        <f t="shared" si="678"/>
        <v>0.9165476008933473</v>
      </c>
      <c r="AK813" s="13">
        <f t="shared" si="679"/>
        <v>-6.5408900207938601</v>
      </c>
      <c r="AL813" s="6">
        <f t="shared" si="680"/>
        <v>0.90866770835116095</v>
      </c>
      <c r="AM813" s="6">
        <f t="shared" si="681"/>
        <v>-7.4495577291450212</v>
      </c>
      <c r="AN813" s="11">
        <f t="shared" si="682"/>
        <v>175.48727999548646</v>
      </c>
      <c r="AO813" s="6">
        <f t="shared" si="683"/>
        <v>173.67762419546045</v>
      </c>
      <c r="AP813" s="6">
        <f t="shared" si="684"/>
        <v>104.92589885317949</v>
      </c>
      <c r="AQ813" s="8">
        <f t="shared" si="685"/>
        <v>74.924566346042596</v>
      </c>
      <c r="AR813" s="109">
        <f t="shared" si="686"/>
        <v>0.62864225170351207</v>
      </c>
      <c r="AS813" s="109">
        <f t="shared" si="687"/>
        <v>-0.88567705416368758</v>
      </c>
      <c r="AT813" s="109">
        <f t="shared" si="688"/>
        <v>144.63335451548389</v>
      </c>
      <c r="AU813" s="10">
        <f t="shared" si="689"/>
        <v>398706.62599316734</v>
      </c>
      <c r="AV813" s="8">
        <f t="shared" si="690"/>
        <v>29.970169190642835</v>
      </c>
      <c r="AW813" s="12"/>
      <c r="AX813" s="110">
        <f t="shared" si="691"/>
        <v>324.60000000000002</v>
      </c>
      <c r="AY813" s="111">
        <f t="shared" si="692"/>
        <v>0</v>
      </c>
      <c r="AZ813" s="12"/>
      <c r="BA813" s="14">
        <f t="shared" si="699"/>
        <v>-7.5</v>
      </c>
      <c r="BB813" s="112">
        <f t="shared" si="693"/>
        <v>0</v>
      </c>
      <c r="BC813" s="112">
        <f t="shared" si="694"/>
        <v>0</v>
      </c>
      <c r="BD813" s="12"/>
      <c r="BE813" s="111">
        <f t="shared" si="695"/>
        <v>0</v>
      </c>
      <c r="BF813" s="12"/>
    </row>
    <row r="814" spans="1:58">
      <c r="A814">
        <f t="shared" si="648"/>
        <v>13</v>
      </c>
      <c r="B814" s="106">
        <v>0.563194444444444</v>
      </c>
      <c r="C814" s="6">
        <f t="shared" si="649"/>
        <v>13.516666666666655</v>
      </c>
      <c r="D814" s="7">
        <f t="shared" si="696"/>
        <v>16</v>
      </c>
      <c r="E814" s="7">
        <f t="shared" si="697"/>
        <v>9</v>
      </c>
      <c r="F814" s="7">
        <f t="shared" si="698"/>
        <v>2022</v>
      </c>
      <c r="G814" s="12"/>
      <c r="H814" s="101">
        <f t="shared" si="650"/>
        <v>-7.5326935173964511</v>
      </c>
      <c r="I814" s="102">
        <f t="shared" si="651"/>
        <v>-7.6141804632174717</v>
      </c>
      <c r="J814" s="101">
        <f t="shared" si="652"/>
        <v>62.998004578580222</v>
      </c>
      <c r="K814" s="101">
        <f t="shared" si="653"/>
        <v>324.83954075197903</v>
      </c>
      <c r="L814" s="11">
        <f t="shared" si="654"/>
        <v>2459839.0631944444</v>
      </c>
      <c r="M814" s="108">
        <f t="shared" si="655"/>
        <v>0.22707907445432998</v>
      </c>
      <c r="N814" s="11">
        <f t="shared" si="656"/>
        <v>207.96551513904706</v>
      </c>
      <c r="O814" s="5">
        <f t="shared" si="657"/>
        <v>0.17828017243505201</v>
      </c>
      <c r="P814" s="11">
        <f t="shared" si="658"/>
        <v>16448.416544945529</v>
      </c>
      <c r="Q814" s="6">
        <f t="shared" si="659"/>
        <v>2.3883103856036558</v>
      </c>
      <c r="R814" s="13">
        <f t="shared" si="660"/>
        <v>4.4010017543161082</v>
      </c>
      <c r="S814" s="13">
        <f t="shared" si="661"/>
        <v>4.3405186885268812</v>
      </c>
      <c r="T814" s="13">
        <f t="shared" si="662"/>
        <v>0.32005419912706101</v>
      </c>
      <c r="U814" s="13">
        <f t="shared" si="663"/>
        <v>0.39849469589756986</v>
      </c>
      <c r="V814" s="13">
        <f t="shared" si="664"/>
        <v>-8.3609831779267019</v>
      </c>
      <c r="W814" s="8">
        <f t="shared" si="665"/>
        <v>381.64069759270035</v>
      </c>
      <c r="X814" s="13">
        <f t="shared" si="666"/>
        <v>1.1999115337411421</v>
      </c>
      <c r="Y814" s="11">
        <f t="shared" si="667"/>
        <v>68.749866672436923</v>
      </c>
      <c r="Z814" s="13">
        <f t="shared" si="668"/>
        <v>3.6690615443340492E-2</v>
      </c>
      <c r="AA814" s="13">
        <f t="shared" si="669"/>
        <v>0.36219627570454788</v>
      </c>
      <c r="AB814" s="13">
        <f t="shared" si="670"/>
        <v>0.93137976174150927</v>
      </c>
      <c r="AC814" s="13">
        <f t="shared" si="671"/>
        <v>3.6682383838630005E-2</v>
      </c>
      <c r="AD814" s="13">
        <f t="shared" si="672"/>
        <v>0.83995357511614333</v>
      </c>
      <c r="AE814" s="13">
        <f t="shared" si="673"/>
        <v>0.40409386225896138</v>
      </c>
      <c r="AF814" s="13">
        <f t="shared" si="674"/>
        <v>0.91471752496857495</v>
      </c>
      <c r="AG814" s="11">
        <f t="shared" si="675"/>
        <v>23.83435634483822</v>
      </c>
      <c r="AH814" s="13">
        <f t="shared" si="676"/>
        <v>4.4449211643926061</v>
      </c>
      <c r="AI814" s="11">
        <f t="shared" si="677"/>
        <v>141.29169767315796</v>
      </c>
      <c r="AJ814" s="6">
        <f t="shared" si="678"/>
        <v>0.91654178040084011</v>
      </c>
      <c r="AK814" s="13">
        <f t="shared" si="679"/>
        <v>-6.6241840131117691</v>
      </c>
      <c r="AL814" s="6">
        <f t="shared" si="680"/>
        <v>0.90850950428468225</v>
      </c>
      <c r="AM814" s="6">
        <f t="shared" si="681"/>
        <v>-7.5326935173964511</v>
      </c>
      <c r="AN814" s="11">
        <f t="shared" si="682"/>
        <v>175.48796447277891</v>
      </c>
      <c r="AO814" s="6">
        <f t="shared" si="683"/>
        <v>173.67830129018824</v>
      </c>
      <c r="AP814" s="6">
        <f t="shared" si="684"/>
        <v>104.91815394723255</v>
      </c>
      <c r="AQ814" s="8">
        <f t="shared" si="685"/>
        <v>74.932305866076476</v>
      </c>
      <c r="AR814" s="109">
        <f t="shared" si="686"/>
        <v>0.62535573643092768</v>
      </c>
      <c r="AS814" s="109">
        <f t="shared" si="687"/>
        <v>-0.88779837112282156</v>
      </c>
      <c r="AT814" s="109">
        <f t="shared" si="688"/>
        <v>144.839540751979</v>
      </c>
      <c r="AU814" s="10">
        <f t="shared" si="689"/>
        <v>398709.21549156465</v>
      </c>
      <c r="AV814" s="8">
        <f t="shared" si="690"/>
        <v>29.969974553122828</v>
      </c>
      <c r="AW814" s="12"/>
      <c r="AX814" s="110">
        <f t="shared" si="691"/>
        <v>324.8</v>
      </c>
      <c r="AY814" s="111">
        <f t="shared" si="692"/>
        <v>0</v>
      </c>
      <c r="AZ814" s="12"/>
      <c r="BA814" s="14">
        <f t="shared" si="699"/>
        <v>-7.6</v>
      </c>
      <c r="BB814" s="112">
        <f t="shared" si="693"/>
        <v>0</v>
      </c>
      <c r="BC814" s="112">
        <f t="shared" si="694"/>
        <v>0</v>
      </c>
      <c r="BD814" s="12"/>
      <c r="BE814" s="111">
        <f t="shared" si="695"/>
        <v>0</v>
      </c>
      <c r="BF814" s="12"/>
    </row>
    <row r="815" spans="1:58">
      <c r="A815">
        <f t="shared" si="648"/>
        <v>13</v>
      </c>
      <c r="B815" s="106">
        <v>0.56388888888888899</v>
      </c>
      <c r="C815" s="6">
        <f t="shared" si="649"/>
        <v>13.533333333333335</v>
      </c>
      <c r="D815" s="7">
        <f t="shared" si="696"/>
        <v>16</v>
      </c>
      <c r="E815" s="7">
        <f t="shared" si="697"/>
        <v>9</v>
      </c>
      <c r="F815" s="7">
        <f t="shared" si="698"/>
        <v>2022</v>
      </c>
      <c r="G815" s="12"/>
      <c r="H815" s="101">
        <f t="shared" si="650"/>
        <v>-7.6153928916403153</v>
      </c>
      <c r="I815" s="102">
        <f t="shared" si="651"/>
        <v>-7.6972918352139699</v>
      </c>
      <c r="J815" s="101">
        <f t="shared" si="652"/>
        <v>62.991482752060371</v>
      </c>
      <c r="K815" s="101">
        <f t="shared" si="653"/>
        <v>325.04593551160741</v>
      </c>
      <c r="L815" s="11">
        <f t="shared" si="654"/>
        <v>2459839.0638888888</v>
      </c>
      <c r="M815" s="108">
        <f t="shared" si="655"/>
        <v>0.22707909346718155</v>
      </c>
      <c r="N815" s="11">
        <f t="shared" si="656"/>
        <v>208.21619960153475</v>
      </c>
      <c r="O815" s="5">
        <f t="shared" si="657"/>
        <v>0.1783055898650332</v>
      </c>
      <c r="P815" s="11">
        <f t="shared" si="658"/>
        <v>16445.790136330699</v>
      </c>
      <c r="Q815" s="6">
        <f t="shared" si="659"/>
        <v>2.3884687377775169</v>
      </c>
      <c r="R815" s="13">
        <f t="shared" si="660"/>
        <v>4.4010137001278284</v>
      </c>
      <c r="S815" s="13">
        <f t="shared" si="661"/>
        <v>4.340666444566871</v>
      </c>
      <c r="T815" s="13">
        <f t="shared" si="662"/>
        <v>0.32021454336711369</v>
      </c>
      <c r="U815" s="13">
        <f t="shared" si="663"/>
        <v>0.39864281103249821</v>
      </c>
      <c r="V815" s="13">
        <f t="shared" si="664"/>
        <v>-8.3611183457666289</v>
      </c>
      <c r="W815" s="8">
        <f t="shared" si="665"/>
        <v>381.60039243795006</v>
      </c>
      <c r="X815" s="13">
        <f t="shared" si="666"/>
        <v>1.2000585029754598</v>
      </c>
      <c r="Y815" s="11">
        <f t="shared" si="667"/>
        <v>68.758287389281591</v>
      </c>
      <c r="Z815" s="13">
        <f t="shared" si="668"/>
        <v>3.6702676523911737E-2</v>
      </c>
      <c r="AA815" s="13">
        <f t="shared" si="669"/>
        <v>0.36205922730303036</v>
      </c>
      <c r="AB815" s="13">
        <f t="shared" si="670"/>
        <v>0.93143257095332876</v>
      </c>
      <c r="AC815" s="13">
        <f t="shared" si="671"/>
        <v>3.6694436799122633E-2</v>
      </c>
      <c r="AD815" s="13">
        <f t="shared" si="672"/>
        <v>0.83999723387765124</v>
      </c>
      <c r="AE815" s="13">
        <f t="shared" si="673"/>
        <v>0.40412592468514946</v>
      </c>
      <c r="AF815" s="13">
        <f t="shared" si="674"/>
        <v>0.91470336011046383</v>
      </c>
      <c r="AG815" s="11">
        <f t="shared" si="675"/>
        <v>23.836364676235686</v>
      </c>
      <c r="AH815" s="13">
        <f t="shared" si="676"/>
        <v>4.4455188797727203</v>
      </c>
      <c r="AI815" s="11">
        <f t="shared" si="677"/>
        <v>141.53341640494395</v>
      </c>
      <c r="AJ815" s="6">
        <f t="shared" si="678"/>
        <v>0.91653596117035996</v>
      </c>
      <c r="AK815" s="13">
        <f t="shared" si="679"/>
        <v>-6.7070426967573464</v>
      </c>
      <c r="AL815" s="6">
        <f t="shared" si="680"/>
        <v>0.90835019488296853</v>
      </c>
      <c r="AM815" s="6">
        <f t="shared" si="681"/>
        <v>-7.6153928916403153</v>
      </c>
      <c r="AN815" s="11">
        <f t="shared" si="682"/>
        <v>175.488648950075</v>
      </c>
      <c r="AO815" s="6">
        <f t="shared" si="683"/>
        <v>173.67897838517263</v>
      </c>
      <c r="AP815" s="6">
        <f t="shared" si="684"/>
        <v>104.91040915135027</v>
      </c>
      <c r="AQ815" s="8">
        <f t="shared" si="685"/>
        <v>74.940045278855777</v>
      </c>
      <c r="AR815" s="109">
        <f t="shared" si="686"/>
        <v>0.62205809313621963</v>
      </c>
      <c r="AS815" s="109">
        <f t="shared" si="687"/>
        <v>-0.88990867676544227</v>
      </c>
      <c r="AT815" s="109">
        <f t="shared" si="688"/>
        <v>145.04593551160741</v>
      </c>
      <c r="AU815" s="10">
        <f t="shared" si="689"/>
        <v>398711.80448817613</v>
      </c>
      <c r="AV815" s="8">
        <f t="shared" si="690"/>
        <v>29.969779955846427</v>
      </c>
      <c r="AW815" s="12"/>
      <c r="AX815" s="110">
        <f t="shared" si="691"/>
        <v>325</v>
      </c>
      <c r="AY815" s="111">
        <f t="shared" si="692"/>
        <v>0</v>
      </c>
      <c r="AZ815" s="12"/>
      <c r="BA815" s="14">
        <f t="shared" si="699"/>
        <v>-7.7</v>
      </c>
      <c r="BB815" s="112">
        <f t="shared" si="693"/>
        <v>0</v>
      </c>
      <c r="BC815" s="112">
        <f t="shared" si="694"/>
        <v>0</v>
      </c>
      <c r="BD815" s="12"/>
      <c r="BE815" s="111">
        <f t="shared" si="695"/>
        <v>0</v>
      </c>
      <c r="BF815" s="12"/>
    </row>
    <row r="816" spans="1:58">
      <c r="A816">
        <f t="shared" si="648"/>
        <v>13</v>
      </c>
      <c r="B816" s="106">
        <v>0.56458333333333299</v>
      </c>
      <c r="C816" s="6">
        <f t="shared" si="649"/>
        <v>13.549999999999992</v>
      </c>
      <c r="D816" s="7">
        <f t="shared" si="696"/>
        <v>16</v>
      </c>
      <c r="E816" s="7">
        <f t="shared" si="697"/>
        <v>9</v>
      </c>
      <c r="F816" s="7">
        <f t="shared" si="698"/>
        <v>2022</v>
      </c>
      <c r="G816" s="12"/>
      <c r="H816" s="101">
        <f t="shared" si="650"/>
        <v>-7.6976543518640002</v>
      </c>
      <c r="I816" s="102">
        <f t="shared" si="651"/>
        <v>-7.7799025996081586</v>
      </c>
      <c r="J816" s="101">
        <f t="shared" si="652"/>
        <v>62.984960778889167</v>
      </c>
      <c r="K816" s="101">
        <f t="shared" si="653"/>
        <v>325.25253865728411</v>
      </c>
      <c r="L816" s="11">
        <f t="shared" si="654"/>
        <v>2459839.0645833332</v>
      </c>
      <c r="M816" s="108">
        <f t="shared" si="655"/>
        <v>0.2270791124800331</v>
      </c>
      <c r="N816" s="11">
        <f t="shared" si="656"/>
        <v>208.46688406355679</v>
      </c>
      <c r="O816" s="5">
        <f t="shared" si="657"/>
        <v>0.17833100729495754</v>
      </c>
      <c r="P816" s="11">
        <f t="shared" si="658"/>
        <v>16443.163351068633</v>
      </c>
      <c r="Q816" s="6">
        <f t="shared" si="659"/>
        <v>2.3886270899510205</v>
      </c>
      <c r="R816" s="13">
        <f t="shared" si="660"/>
        <v>4.4010256459395043</v>
      </c>
      <c r="S816" s="13">
        <f t="shared" si="661"/>
        <v>4.34081420060686</v>
      </c>
      <c r="T816" s="13">
        <f t="shared" si="662"/>
        <v>0.32037488760716631</v>
      </c>
      <c r="U816" s="13">
        <f t="shared" si="663"/>
        <v>0.39879092421900003</v>
      </c>
      <c r="V816" s="13">
        <f t="shared" si="664"/>
        <v>-8.3612535136065542</v>
      </c>
      <c r="W816" s="8">
        <f t="shared" si="665"/>
        <v>381.56008235839374</v>
      </c>
      <c r="X816" s="13">
        <f t="shared" si="666"/>
        <v>1.2002054703833829</v>
      </c>
      <c r="Y816" s="11">
        <f t="shared" si="667"/>
        <v>68.766708001481561</v>
      </c>
      <c r="Z816" s="13">
        <f t="shared" si="668"/>
        <v>3.6714736654790039E-2</v>
      </c>
      <c r="AA816" s="13">
        <f t="shared" si="669"/>
        <v>0.36192217286351719</v>
      </c>
      <c r="AB816" s="13">
        <f t="shared" si="670"/>
        <v>0.93148535923509945</v>
      </c>
      <c r="AC816" s="13">
        <f t="shared" si="671"/>
        <v>3.6706488805224396E-2</v>
      </c>
      <c r="AD816" s="13">
        <f t="shared" si="672"/>
        <v>0.84004087381537718</v>
      </c>
      <c r="AE816" s="13">
        <f t="shared" si="673"/>
        <v>0.40415797791117253</v>
      </c>
      <c r="AF816" s="13">
        <f t="shared" si="674"/>
        <v>0.91468919797423653</v>
      </c>
      <c r="AG816" s="11">
        <f t="shared" si="675"/>
        <v>23.83837246244056</v>
      </c>
      <c r="AH816" s="13">
        <f t="shared" si="676"/>
        <v>4.4461166057040673</v>
      </c>
      <c r="AI816" s="11">
        <f t="shared" si="677"/>
        <v>141.77513497799578</v>
      </c>
      <c r="AJ816" s="6">
        <f t="shared" si="678"/>
        <v>0.91653014320201853</v>
      </c>
      <c r="AK816" s="13">
        <f t="shared" si="679"/>
        <v>-6.7894645385367962</v>
      </c>
      <c r="AL816" s="6">
        <f t="shared" si="680"/>
        <v>0.90818981332720405</v>
      </c>
      <c r="AM816" s="6">
        <f t="shared" si="681"/>
        <v>-7.6976543518640002</v>
      </c>
      <c r="AN816" s="11">
        <f t="shared" si="682"/>
        <v>175.48933342737109</v>
      </c>
      <c r="AO816" s="6">
        <f t="shared" si="683"/>
        <v>173.67965548041016</v>
      </c>
      <c r="AP816" s="6">
        <f t="shared" si="684"/>
        <v>104.90266446554095</v>
      </c>
      <c r="AQ816" s="8">
        <f t="shared" si="685"/>
        <v>74.947784584372144</v>
      </c>
      <c r="AR816" s="109">
        <f t="shared" si="686"/>
        <v>0.61874938053869899</v>
      </c>
      <c r="AS816" s="109">
        <f t="shared" si="687"/>
        <v>-0.8920079340040219</v>
      </c>
      <c r="AT816" s="109">
        <f t="shared" si="688"/>
        <v>145.25253865728411</v>
      </c>
      <c r="AU816" s="10">
        <f t="shared" si="689"/>
        <v>398714.39298292139</v>
      </c>
      <c r="AV816" s="8">
        <f t="shared" si="690"/>
        <v>29.969585398818147</v>
      </c>
      <c r="AW816" s="12"/>
      <c r="AX816" s="110">
        <f t="shared" si="691"/>
        <v>325.3</v>
      </c>
      <c r="AY816" s="111">
        <f t="shared" si="692"/>
        <v>0</v>
      </c>
      <c r="AZ816" s="12"/>
      <c r="BA816" s="14">
        <f t="shared" si="699"/>
        <v>-7.8</v>
      </c>
      <c r="BB816" s="112">
        <f t="shared" si="693"/>
        <v>0</v>
      </c>
      <c r="BC816" s="112">
        <f t="shared" si="694"/>
        <v>0</v>
      </c>
      <c r="BD816" s="12"/>
      <c r="BE816" s="111">
        <f t="shared" si="695"/>
        <v>0</v>
      </c>
      <c r="BF816" s="12"/>
    </row>
    <row r="817" spans="1:58">
      <c r="A817">
        <f t="shared" si="648"/>
        <v>13</v>
      </c>
      <c r="B817" s="106">
        <v>0.56527777777777799</v>
      </c>
      <c r="C817" s="6">
        <f t="shared" si="649"/>
        <v>13.566666666666672</v>
      </c>
      <c r="D817" s="7">
        <f t="shared" si="696"/>
        <v>16</v>
      </c>
      <c r="E817" s="7">
        <f t="shared" si="697"/>
        <v>9</v>
      </c>
      <c r="F817" s="7">
        <f t="shared" si="698"/>
        <v>2022</v>
      </c>
      <c r="G817" s="12"/>
      <c r="H817" s="101">
        <f t="shared" si="650"/>
        <v>-7.7794764012109372</v>
      </c>
      <c r="I817" s="102">
        <f t="shared" si="651"/>
        <v>-7.8620166340556574</v>
      </c>
      <c r="J817" s="101">
        <f t="shared" si="652"/>
        <v>62.978438659158456</v>
      </c>
      <c r="K817" s="101">
        <f t="shared" si="653"/>
        <v>325.45935003639465</v>
      </c>
      <c r="L817" s="11">
        <f t="shared" si="654"/>
        <v>2459839.0652777776</v>
      </c>
      <c r="M817" s="108">
        <f t="shared" si="655"/>
        <v>0.22707913149288467</v>
      </c>
      <c r="N817" s="11">
        <f t="shared" si="656"/>
        <v>208.71756852604449</v>
      </c>
      <c r="O817" s="5">
        <f t="shared" si="657"/>
        <v>0.17835642472488189</v>
      </c>
      <c r="P817" s="11">
        <f t="shared" si="658"/>
        <v>16440.536189253511</v>
      </c>
      <c r="Q817" s="6">
        <f t="shared" si="659"/>
        <v>2.3887854421248811</v>
      </c>
      <c r="R817" s="13">
        <f t="shared" si="660"/>
        <v>4.4010375917512254</v>
      </c>
      <c r="S817" s="13">
        <f t="shared" si="661"/>
        <v>4.3409619566468489</v>
      </c>
      <c r="T817" s="13">
        <f t="shared" si="662"/>
        <v>0.32053523184721894</v>
      </c>
      <c r="U817" s="13">
        <f t="shared" si="663"/>
        <v>0.39893903545747905</v>
      </c>
      <c r="V817" s="13">
        <f t="shared" si="664"/>
        <v>-8.3613886814464795</v>
      </c>
      <c r="W817" s="8">
        <f t="shared" si="665"/>
        <v>381.51976735496299</v>
      </c>
      <c r="X817" s="13">
        <f t="shared" si="666"/>
        <v>1.2003524359657252</v>
      </c>
      <c r="Y817" s="11">
        <f t="shared" si="667"/>
        <v>68.775128509083459</v>
      </c>
      <c r="Z817" s="13">
        <f t="shared" si="668"/>
        <v>3.6726795835774657E-2</v>
      </c>
      <c r="AA817" s="13">
        <f t="shared" si="669"/>
        <v>0.36178511238856736</v>
      </c>
      <c r="AB817" s="13">
        <f t="shared" si="670"/>
        <v>0.93153812658676582</v>
      </c>
      <c r="AC817" s="13">
        <f t="shared" si="671"/>
        <v>3.6718539856734199E-2</v>
      </c>
      <c r="AD817" s="13">
        <f t="shared" si="672"/>
        <v>0.84008449492935033</v>
      </c>
      <c r="AE817" s="13">
        <f t="shared" si="673"/>
        <v>0.40419002193682407</v>
      </c>
      <c r="AF817" s="13">
        <f t="shared" si="674"/>
        <v>0.91467503856107812</v>
      </c>
      <c r="AG817" s="11">
        <f t="shared" si="675"/>
        <v>23.840379703417053</v>
      </c>
      <c r="AH817" s="13">
        <f t="shared" si="676"/>
        <v>4.4467143421866693</v>
      </c>
      <c r="AI817" s="11">
        <f t="shared" si="677"/>
        <v>142.01685339324445</v>
      </c>
      <c r="AJ817" s="6">
        <f t="shared" si="678"/>
        <v>0.91652432649589421</v>
      </c>
      <c r="AK817" s="13">
        <f t="shared" si="679"/>
        <v>-6.8714480084437497</v>
      </c>
      <c r="AL817" s="6">
        <f t="shared" si="680"/>
        <v>0.90802839276718728</v>
      </c>
      <c r="AM817" s="6">
        <f t="shared" si="681"/>
        <v>-7.7794764012109372</v>
      </c>
      <c r="AN817" s="11">
        <f t="shared" si="682"/>
        <v>175.49001790466718</v>
      </c>
      <c r="AO817" s="6">
        <f t="shared" si="683"/>
        <v>173.68033257590071</v>
      </c>
      <c r="AP817" s="6">
        <f t="shared" si="684"/>
        <v>104.89491988976063</v>
      </c>
      <c r="AQ817" s="8">
        <f t="shared" si="685"/>
        <v>74.955523782669545</v>
      </c>
      <c r="AR817" s="109">
        <f t="shared" si="686"/>
        <v>0.61542965753617707</v>
      </c>
      <c r="AS817" s="109">
        <f t="shared" si="687"/>
        <v>-0.89409610595926703</v>
      </c>
      <c r="AT817" s="109">
        <f t="shared" si="688"/>
        <v>145.45935003639462</v>
      </c>
      <c r="AU817" s="10">
        <f t="shared" si="689"/>
        <v>398716.98097573488</v>
      </c>
      <c r="AV817" s="8">
        <f t="shared" si="690"/>
        <v>29.969390882041409</v>
      </c>
      <c r="AW817" s="12"/>
      <c r="AX817" s="110">
        <f t="shared" si="691"/>
        <v>325.5</v>
      </c>
      <c r="AY817" s="111">
        <f t="shared" si="692"/>
        <v>0</v>
      </c>
      <c r="AZ817" s="12"/>
      <c r="BA817" s="14">
        <f t="shared" si="699"/>
        <v>-7.9</v>
      </c>
      <c r="BB817" s="112">
        <f t="shared" si="693"/>
        <v>0</v>
      </c>
      <c r="BC817" s="112">
        <f t="shared" si="694"/>
        <v>0</v>
      </c>
      <c r="BD817" s="12"/>
      <c r="BE817" s="111">
        <f t="shared" si="695"/>
        <v>0</v>
      </c>
      <c r="BF817" s="12"/>
    </row>
    <row r="818" spans="1:58">
      <c r="A818">
        <f t="shared" si="648"/>
        <v>13</v>
      </c>
      <c r="B818" s="106">
        <v>0.56597222222222199</v>
      </c>
      <c r="C818" s="6">
        <f t="shared" si="649"/>
        <v>13.583333333333329</v>
      </c>
      <c r="D818" s="7">
        <f t="shared" si="696"/>
        <v>16</v>
      </c>
      <c r="E818" s="7">
        <f t="shared" si="697"/>
        <v>9</v>
      </c>
      <c r="F818" s="7">
        <f t="shared" si="698"/>
        <v>2022</v>
      </c>
      <c r="G818" s="12"/>
      <c r="H818" s="101">
        <f t="shared" si="650"/>
        <v>-7.8608575451272369</v>
      </c>
      <c r="I818" s="102">
        <f t="shared" si="651"/>
        <v>-7.9436373519415433</v>
      </c>
      <c r="J818" s="101">
        <f t="shared" si="652"/>
        <v>62.971916392971039</v>
      </c>
      <c r="K818" s="101">
        <f t="shared" si="653"/>
        <v>325.66636947842528</v>
      </c>
      <c r="L818" s="11">
        <f t="shared" si="654"/>
        <v>2459839.065972222</v>
      </c>
      <c r="M818" s="108">
        <f t="shared" si="655"/>
        <v>0.22707915050573621</v>
      </c>
      <c r="N818" s="11">
        <f t="shared" si="656"/>
        <v>208.96825298853219</v>
      </c>
      <c r="O818" s="5">
        <f t="shared" si="657"/>
        <v>0.17838184215480624</v>
      </c>
      <c r="P818" s="11">
        <f t="shared" si="658"/>
        <v>16437.908650999882</v>
      </c>
      <c r="Q818" s="6">
        <f t="shared" si="659"/>
        <v>2.3889437942987422</v>
      </c>
      <c r="R818" s="13">
        <f t="shared" si="660"/>
        <v>4.4010495375629013</v>
      </c>
      <c r="S818" s="13">
        <f t="shared" si="661"/>
        <v>4.3411097126864817</v>
      </c>
      <c r="T818" s="13">
        <f t="shared" si="662"/>
        <v>0.32069557608727156</v>
      </c>
      <c r="U818" s="13">
        <f t="shared" si="663"/>
        <v>0.39908714474843798</v>
      </c>
      <c r="V818" s="13">
        <f t="shared" si="664"/>
        <v>-8.3615238492856925</v>
      </c>
      <c r="W818" s="8">
        <f t="shared" si="665"/>
        <v>381.47944742879122</v>
      </c>
      <c r="X818" s="13">
        <f t="shared" si="666"/>
        <v>1.200499399723042</v>
      </c>
      <c r="Y818" s="11">
        <f t="shared" si="667"/>
        <v>68.783548912119088</v>
      </c>
      <c r="Z818" s="13">
        <f t="shared" si="668"/>
        <v>3.6738854066674015E-2</v>
      </c>
      <c r="AA818" s="13">
        <f t="shared" si="669"/>
        <v>0.36164804588098015</v>
      </c>
      <c r="AB818" s="13">
        <f t="shared" si="670"/>
        <v>0.931590873008178</v>
      </c>
      <c r="AC818" s="13">
        <f t="shared" si="671"/>
        <v>3.6730589953460104E-2</v>
      </c>
      <c r="AD818" s="13">
        <f t="shared" si="672"/>
        <v>0.84012809721950932</v>
      </c>
      <c r="AE818" s="13">
        <f t="shared" si="673"/>
        <v>0.40422205676186845</v>
      </c>
      <c r="AF818" s="13">
        <f t="shared" si="674"/>
        <v>0.91466088187218586</v>
      </c>
      <c r="AG818" s="11">
        <f t="shared" si="675"/>
        <v>23.842386399127552</v>
      </c>
      <c r="AH818" s="13">
        <f t="shared" si="676"/>
        <v>4.4473120892194764</v>
      </c>
      <c r="AI818" s="11">
        <f t="shared" si="677"/>
        <v>142.25857165024004</v>
      </c>
      <c r="AJ818" s="6">
        <f t="shared" si="678"/>
        <v>0.91651851105209803</v>
      </c>
      <c r="AK818" s="13">
        <f t="shared" si="679"/>
        <v>-6.9529915788065404</v>
      </c>
      <c r="AL818" s="6">
        <f t="shared" si="680"/>
        <v>0.90786596632069683</v>
      </c>
      <c r="AM818" s="6">
        <f t="shared" si="681"/>
        <v>-7.8608575451272369</v>
      </c>
      <c r="AN818" s="11">
        <f t="shared" si="682"/>
        <v>175.49070238196146</v>
      </c>
      <c r="AO818" s="6">
        <f t="shared" si="683"/>
        <v>173.6810096716425</v>
      </c>
      <c r="AP818" s="6">
        <f t="shared" si="684"/>
        <v>104.88717542397836</v>
      </c>
      <c r="AQ818" s="8">
        <f t="shared" si="685"/>
        <v>74.963262873778845</v>
      </c>
      <c r="AR818" s="109">
        <f t="shared" si="686"/>
        <v>0.61209898324112511</v>
      </c>
      <c r="AS818" s="109">
        <f t="shared" si="687"/>
        <v>-0.89617315593730962</v>
      </c>
      <c r="AT818" s="109">
        <f t="shared" si="688"/>
        <v>145.66636947842531</v>
      </c>
      <c r="AU818" s="10">
        <f t="shared" si="689"/>
        <v>398719.56846653647</v>
      </c>
      <c r="AV818" s="8">
        <f t="shared" si="690"/>
        <v>29.969196405520705</v>
      </c>
      <c r="AW818" s="12"/>
      <c r="AX818" s="110">
        <f t="shared" si="691"/>
        <v>325.7</v>
      </c>
      <c r="AY818" s="111">
        <f t="shared" si="692"/>
        <v>0</v>
      </c>
      <c r="AZ818" s="12"/>
      <c r="BA818" s="14">
        <f t="shared" si="699"/>
        <v>-7.9</v>
      </c>
      <c r="BB818" s="112">
        <f t="shared" si="693"/>
        <v>0</v>
      </c>
      <c r="BC818" s="112">
        <f t="shared" si="694"/>
        <v>0</v>
      </c>
      <c r="BD818" s="12"/>
      <c r="BE818" s="111">
        <f t="shared" si="695"/>
        <v>0</v>
      </c>
      <c r="BF818" s="12"/>
    </row>
    <row r="819" spans="1:58">
      <c r="A819">
        <f t="shared" si="648"/>
        <v>13</v>
      </c>
      <c r="B819" s="106">
        <v>0.56666666666666698</v>
      </c>
      <c r="C819" s="6">
        <f t="shared" si="649"/>
        <v>13.600000000000009</v>
      </c>
      <c r="D819" s="7">
        <f t="shared" si="696"/>
        <v>16</v>
      </c>
      <c r="E819" s="7">
        <f t="shared" si="697"/>
        <v>9</v>
      </c>
      <c r="F819" s="7">
        <f t="shared" si="698"/>
        <v>2022</v>
      </c>
      <c r="G819" s="12"/>
      <c r="H819" s="101">
        <f t="shared" si="650"/>
        <v>-7.9417963462003645</v>
      </c>
      <c r="I819" s="102">
        <f t="shared" si="651"/>
        <v>-8.0247678011283767</v>
      </c>
      <c r="J819" s="101">
        <f t="shared" si="652"/>
        <v>62.965393976039849</v>
      </c>
      <c r="K819" s="101">
        <f t="shared" si="653"/>
        <v>325.87359693549746</v>
      </c>
      <c r="L819" s="11">
        <f t="shared" si="654"/>
        <v>2459839.0666666669</v>
      </c>
      <c r="M819" s="108">
        <f t="shared" si="655"/>
        <v>0.22707916951860052</v>
      </c>
      <c r="N819" s="11">
        <f t="shared" si="656"/>
        <v>209.21893761912361</v>
      </c>
      <c r="O819" s="5">
        <f t="shared" si="657"/>
        <v>0.17840725960184045</v>
      </c>
      <c r="P819" s="11">
        <f t="shared" si="658"/>
        <v>16435.280734661479</v>
      </c>
      <c r="Q819" s="6">
        <f t="shared" si="659"/>
        <v>2.3891021465786788</v>
      </c>
      <c r="R819" s="13">
        <f t="shared" si="660"/>
        <v>4.4010614833826125</v>
      </c>
      <c r="S819" s="13">
        <f t="shared" si="661"/>
        <v>4.341257468825761</v>
      </c>
      <c r="T819" s="13">
        <f t="shared" si="662"/>
        <v>0.32085592043482869</v>
      </c>
      <c r="U819" s="13">
        <f t="shared" si="663"/>
        <v>0.39923525219168465</v>
      </c>
      <c r="V819" s="13">
        <f t="shared" si="664"/>
        <v>-8.3616590172166934</v>
      </c>
      <c r="W819" s="8">
        <f t="shared" si="665"/>
        <v>381.43912255312517</v>
      </c>
      <c r="X819" s="13">
        <f t="shared" si="666"/>
        <v>1.2006463617548568</v>
      </c>
      <c r="Y819" s="11">
        <f t="shared" si="667"/>
        <v>68.791969216290752</v>
      </c>
      <c r="Z819" s="13">
        <f t="shared" si="668"/>
        <v>3.6750911355376559E-2</v>
      </c>
      <c r="AA819" s="13">
        <f t="shared" si="669"/>
        <v>0.36151097325124432</v>
      </c>
      <c r="AB819" s="13">
        <f t="shared" si="670"/>
        <v>0.93164359853468859</v>
      </c>
      <c r="AC819" s="13">
        <f t="shared" si="671"/>
        <v>3.6742639103284742E-2</v>
      </c>
      <c r="AD819" s="13">
        <f t="shared" si="672"/>
        <v>0.84017168071515513</v>
      </c>
      <c r="AE819" s="13">
        <f t="shared" si="673"/>
        <v>0.40425408240759864</v>
      </c>
      <c r="AF819" s="13">
        <f t="shared" si="674"/>
        <v>0.91464672789924228</v>
      </c>
      <c r="AG819" s="11">
        <f t="shared" si="675"/>
        <v>23.844392550883036</v>
      </c>
      <c r="AH819" s="13">
        <f t="shared" si="676"/>
        <v>4.4479098472040191</v>
      </c>
      <c r="AI819" s="11">
        <f t="shared" si="677"/>
        <v>142.50028991106331</v>
      </c>
      <c r="AJ819" s="6">
        <f t="shared" si="678"/>
        <v>0.91651269686682457</v>
      </c>
      <c r="AK819" s="13">
        <f t="shared" si="679"/>
        <v>-7.0340937792404565</v>
      </c>
      <c r="AL819" s="6">
        <f t="shared" si="680"/>
        <v>0.90770256695990759</v>
      </c>
      <c r="AM819" s="6">
        <f t="shared" si="681"/>
        <v>-7.9417963462003645</v>
      </c>
      <c r="AN819" s="11">
        <f t="shared" si="682"/>
        <v>175.49138685971593</v>
      </c>
      <c r="AO819" s="6">
        <f t="shared" si="683"/>
        <v>173.68168676809265</v>
      </c>
      <c r="AP819" s="6">
        <f t="shared" si="684"/>
        <v>104.87943106295104</v>
      </c>
      <c r="AQ819" s="8">
        <f t="shared" si="685"/>
        <v>74.971001862939517</v>
      </c>
      <c r="AR819" s="109">
        <f t="shared" si="686"/>
        <v>0.60875741471030431</v>
      </c>
      <c r="AS819" s="109">
        <f t="shared" si="687"/>
        <v>-0.89823904882766437</v>
      </c>
      <c r="AT819" s="109">
        <f t="shared" si="688"/>
        <v>145.87359693549746</v>
      </c>
      <c r="AU819" s="10">
        <f t="shared" si="689"/>
        <v>398722.1554569889</v>
      </c>
      <c r="AV819" s="8">
        <f t="shared" si="690"/>
        <v>29.969001969129554</v>
      </c>
      <c r="AW819" s="12"/>
      <c r="AX819" s="110">
        <f t="shared" si="691"/>
        <v>325.89999999999998</v>
      </c>
      <c r="AY819" s="111">
        <f t="shared" si="692"/>
        <v>0</v>
      </c>
      <c r="AZ819" s="12"/>
      <c r="BA819" s="14">
        <f t="shared" si="699"/>
        <v>-8</v>
      </c>
      <c r="BB819" s="112">
        <f t="shared" si="693"/>
        <v>0</v>
      </c>
      <c r="BC819" s="112">
        <f t="shared" si="694"/>
        <v>0</v>
      </c>
      <c r="BD819" s="12"/>
      <c r="BE819" s="111">
        <f t="shared" si="695"/>
        <v>0</v>
      </c>
      <c r="BF819" s="12"/>
    </row>
    <row r="820" spans="1:58">
      <c r="A820">
        <f t="shared" si="648"/>
        <v>13</v>
      </c>
      <c r="B820" s="106">
        <v>0.56736111111111098</v>
      </c>
      <c r="C820" s="6">
        <f t="shared" si="649"/>
        <v>13.616666666666664</v>
      </c>
      <c r="D820" s="7">
        <f t="shared" si="696"/>
        <v>16</v>
      </c>
      <c r="E820" s="7">
        <f t="shared" si="697"/>
        <v>9</v>
      </c>
      <c r="F820" s="7">
        <f t="shared" si="698"/>
        <v>2022</v>
      </c>
      <c r="G820" s="12"/>
      <c r="H820" s="101">
        <f t="shared" si="650"/>
        <v>-8.0222912073236827</v>
      </c>
      <c r="I820" s="102">
        <f t="shared" si="651"/>
        <v>-8.1054104859649421</v>
      </c>
      <c r="J820" s="101">
        <f t="shared" si="652"/>
        <v>62.958871417256354</v>
      </c>
      <c r="K820" s="101">
        <f t="shared" si="653"/>
        <v>326.081031926018</v>
      </c>
      <c r="L820" s="11">
        <f t="shared" si="654"/>
        <v>2459839.0673611113</v>
      </c>
      <c r="M820" s="108">
        <f t="shared" si="655"/>
        <v>0.22707918853145206</v>
      </c>
      <c r="N820" s="11">
        <f t="shared" si="656"/>
        <v>209.46962208161131</v>
      </c>
      <c r="O820" s="5">
        <f t="shared" si="657"/>
        <v>0.1784326770317648</v>
      </c>
      <c r="P820" s="11">
        <f t="shared" si="658"/>
        <v>16432.652443868945</v>
      </c>
      <c r="Q820" s="6">
        <f t="shared" si="659"/>
        <v>2.3892604987521824</v>
      </c>
      <c r="R820" s="13">
        <f t="shared" si="660"/>
        <v>4.4010734291943105</v>
      </c>
      <c r="S820" s="13">
        <f t="shared" si="661"/>
        <v>4.3414052248653929</v>
      </c>
      <c r="T820" s="13">
        <f t="shared" si="662"/>
        <v>0.32101626467452415</v>
      </c>
      <c r="U820" s="13">
        <f t="shared" si="663"/>
        <v>0.39938335758872567</v>
      </c>
      <c r="V820" s="13">
        <f t="shared" si="664"/>
        <v>-8.3617941850562616</v>
      </c>
      <c r="W820" s="8">
        <f t="shared" si="665"/>
        <v>381.39879278359547</v>
      </c>
      <c r="X820" s="13">
        <f t="shared" si="666"/>
        <v>1.2007933218637621</v>
      </c>
      <c r="Y820" s="11">
        <f t="shared" si="667"/>
        <v>68.800389410287806</v>
      </c>
      <c r="Z820" s="13">
        <f t="shared" si="668"/>
        <v>3.6762967685492219E-2</v>
      </c>
      <c r="AA820" s="13">
        <f t="shared" si="669"/>
        <v>0.36137389468679976</v>
      </c>
      <c r="AB820" s="13">
        <f t="shared" si="670"/>
        <v>0.93169630309512375</v>
      </c>
      <c r="AC820" s="13">
        <f t="shared" si="671"/>
        <v>3.6754687289828614E-2</v>
      </c>
      <c r="AD820" s="13">
        <f t="shared" si="672"/>
        <v>0.84021524535750036</v>
      </c>
      <c r="AE820" s="13">
        <f t="shared" si="673"/>
        <v>0.40428609883067856</v>
      </c>
      <c r="AF820" s="13">
        <f t="shared" si="674"/>
        <v>0.91463257666249287</v>
      </c>
      <c r="AG820" s="11">
        <f t="shared" si="675"/>
        <v>23.846398155945995</v>
      </c>
      <c r="AH820" s="13">
        <f t="shared" si="676"/>
        <v>4.4485076153340142</v>
      </c>
      <c r="AI820" s="11">
        <f t="shared" si="677"/>
        <v>142.7420078516011</v>
      </c>
      <c r="AJ820" s="6">
        <f t="shared" si="678"/>
        <v>0.91650688394798308</v>
      </c>
      <c r="AK820" s="13">
        <f t="shared" si="679"/>
        <v>-7.1147529793755817</v>
      </c>
      <c r="AL820" s="6">
        <f t="shared" si="680"/>
        <v>0.90753822794810013</v>
      </c>
      <c r="AM820" s="6">
        <f t="shared" si="681"/>
        <v>-8.0222912073236827</v>
      </c>
      <c r="AN820" s="11">
        <f t="shared" si="682"/>
        <v>175.4920713370102</v>
      </c>
      <c r="AO820" s="6">
        <f t="shared" si="683"/>
        <v>173.68236386434057</v>
      </c>
      <c r="AP820" s="6">
        <f t="shared" si="684"/>
        <v>104.87168681708293</v>
      </c>
      <c r="AQ820" s="8">
        <f t="shared" si="685"/>
        <v>74.978740739754485</v>
      </c>
      <c r="AR820" s="109">
        <f t="shared" si="686"/>
        <v>0.60540501591906315</v>
      </c>
      <c r="AS820" s="109">
        <f t="shared" si="687"/>
        <v>-0.90029374556665553</v>
      </c>
      <c r="AT820" s="109">
        <f t="shared" si="688"/>
        <v>146.081031926018</v>
      </c>
      <c r="AU820" s="10">
        <f t="shared" si="689"/>
        <v>398724.74194354191</v>
      </c>
      <c r="AV820" s="8">
        <f t="shared" si="690"/>
        <v>29.968807573133265</v>
      </c>
      <c r="AW820" s="12"/>
      <c r="AX820" s="110">
        <f t="shared" si="691"/>
        <v>326.10000000000002</v>
      </c>
      <c r="AY820" s="111">
        <f t="shared" si="692"/>
        <v>0</v>
      </c>
      <c r="AZ820" s="12"/>
      <c r="BA820" s="14">
        <f t="shared" si="699"/>
        <v>-8.1</v>
      </c>
      <c r="BB820" s="112">
        <f t="shared" si="693"/>
        <v>0</v>
      </c>
      <c r="BC820" s="112">
        <f t="shared" si="694"/>
        <v>0</v>
      </c>
      <c r="BD820" s="12"/>
      <c r="BE820" s="111">
        <f t="shared" si="695"/>
        <v>0</v>
      </c>
      <c r="BF820" s="12"/>
    </row>
    <row r="821" spans="1:58">
      <c r="A821">
        <f t="shared" si="648"/>
        <v>13</v>
      </c>
      <c r="B821" s="106">
        <v>0.56805555555555598</v>
      </c>
      <c r="C821" s="6">
        <f t="shared" si="649"/>
        <v>13.633333333333344</v>
      </c>
      <c r="D821" s="7">
        <f t="shared" si="696"/>
        <v>16</v>
      </c>
      <c r="E821" s="7">
        <f t="shared" si="697"/>
        <v>9</v>
      </c>
      <c r="F821" s="7">
        <f t="shared" si="698"/>
        <v>2022</v>
      </c>
      <c r="G821" s="12"/>
      <c r="H821" s="101">
        <f t="shared" si="650"/>
        <v>-8.1023406971897476</v>
      </c>
      <c r="I821" s="102">
        <f t="shared" si="651"/>
        <v>-8.1855677289015443</v>
      </c>
      <c r="J821" s="101">
        <f t="shared" si="652"/>
        <v>62.952348712319825</v>
      </c>
      <c r="K821" s="101">
        <f t="shared" si="653"/>
        <v>326.28867436786913</v>
      </c>
      <c r="L821" s="11">
        <f t="shared" si="654"/>
        <v>2459839.0680555557</v>
      </c>
      <c r="M821" s="108">
        <f t="shared" si="655"/>
        <v>0.22707920754430364</v>
      </c>
      <c r="N821" s="11">
        <f t="shared" si="656"/>
        <v>209.72030654363334</v>
      </c>
      <c r="O821" s="5">
        <f t="shared" si="657"/>
        <v>0.17845809446174599</v>
      </c>
      <c r="P821" s="11">
        <f t="shared" si="658"/>
        <v>16430.023776960934</v>
      </c>
      <c r="Q821" s="6">
        <f t="shared" si="659"/>
        <v>2.389418850926043</v>
      </c>
      <c r="R821" s="13">
        <f t="shared" si="660"/>
        <v>4.4010853750060095</v>
      </c>
      <c r="S821" s="13">
        <f t="shared" si="661"/>
        <v>4.3415529809053819</v>
      </c>
      <c r="T821" s="13">
        <f t="shared" si="662"/>
        <v>0.32117660891457678</v>
      </c>
      <c r="U821" s="13">
        <f t="shared" si="663"/>
        <v>0.39953146104001258</v>
      </c>
      <c r="V821" s="13">
        <f t="shared" si="664"/>
        <v>-8.3619293528961869</v>
      </c>
      <c r="W821" s="8">
        <f t="shared" si="665"/>
        <v>381.35845809370704</v>
      </c>
      <c r="X821" s="13">
        <f t="shared" si="666"/>
        <v>1.2009402801495654</v>
      </c>
      <c r="Y821" s="11">
        <f t="shared" si="667"/>
        <v>68.808809499828811</v>
      </c>
      <c r="Z821" s="13">
        <f t="shared" si="668"/>
        <v>3.6775023064964503E-2</v>
      </c>
      <c r="AA821" s="13">
        <f t="shared" si="669"/>
        <v>0.36123681009787434</v>
      </c>
      <c r="AB821" s="13">
        <f t="shared" si="670"/>
        <v>0.93174898672495077</v>
      </c>
      <c r="AC821" s="13">
        <f t="shared" si="671"/>
        <v>3.6766734521029382E-2</v>
      </c>
      <c r="AD821" s="13">
        <f t="shared" si="672"/>
        <v>0.84025879117592917</v>
      </c>
      <c r="AE821" s="13">
        <f t="shared" si="673"/>
        <v>0.40431810605249752</v>
      </c>
      <c r="AF821" s="13">
        <f t="shared" si="674"/>
        <v>0.91461842815357774</v>
      </c>
      <c r="AG821" s="11">
        <f t="shared" si="675"/>
        <v>23.848403215633432</v>
      </c>
      <c r="AH821" s="13">
        <f t="shared" si="676"/>
        <v>4.4491053940121121</v>
      </c>
      <c r="AI821" s="11">
        <f t="shared" si="677"/>
        <v>142.98372563345166</v>
      </c>
      <c r="AJ821" s="6">
        <f t="shared" si="678"/>
        <v>0.91650107229174727</v>
      </c>
      <c r="AK821" s="13">
        <f t="shared" si="679"/>
        <v>-7.1949677150096036</v>
      </c>
      <c r="AL821" s="6">
        <f t="shared" si="680"/>
        <v>0.90737298218014406</v>
      </c>
      <c r="AM821" s="6">
        <f t="shared" si="681"/>
        <v>-8.1023406971897476</v>
      </c>
      <c r="AN821" s="11">
        <f t="shared" si="682"/>
        <v>175.49275581430629</v>
      </c>
      <c r="AO821" s="6">
        <f t="shared" si="683"/>
        <v>173.68304096084339</v>
      </c>
      <c r="AP821" s="6">
        <f t="shared" si="684"/>
        <v>104.86394268111449</v>
      </c>
      <c r="AQ821" s="8">
        <f t="shared" si="685"/>
        <v>74.986479509479622</v>
      </c>
      <c r="AR821" s="109">
        <f t="shared" si="686"/>
        <v>0.60204184432442931</v>
      </c>
      <c r="AS821" s="109">
        <f t="shared" si="687"/>
        <v>-0.9023372114452024</v>
      </c>
      <c r="AT821" s="109">
        <f t="shared" si="688"/>
        <v>146.28867436786911</v>
      </c>
      <c r="AU821" s="10">
        <f t="shared" si="689"/>
        <v>398727.32792786765</v>
      </c>
      <c r="AV821" s="8">
        <f t="shared" si="690"/>
        <v>29.968613217404656</v>
      </c>
      <c r="AW821" s="12"/>
      <c r="AX821" s="110">
        <f t="shared" si="691"/>
        <v>326.3</v>
      </c>
      <c r="AY821" s="111">
        <f t="shared" si="692"/>
        <v>0</v>
      </c>
      <c r="AZ821" s="12"/>
      <c r="BA821" s="14">
        <f t="shared" si="699"/>
        <v>-8.1999999999999993</v>
      </c>
      <c r="BB821" s="112">
        <f t="shared" si="693"/>
        <v>0</v>
      </c>
      <c r="BC821" s="112">
        <f t="shared" si="694"/>
        <v>0</v>
      </c>
      <c r="BD821" s="12"/>
      <c r="BE821" s="111">
        <f t="shared" si="695"/>
        <v>0</v>
      </c>
      <c r="BF821" s="12"/>
    </row>
    <row r="822" spans="1:58">
      <c r="A822">
        <f t="shared" si="648"/>
        <v>13</v>
      </c>
      <c r="B822" s="106">
        <v>0.56874999999999998</v>
      </c>
      <c r="C822" s="6">
        <f t="shared" si="649"/>
        <v>13.649999999999999</v>
      </c>
      <c r="D822" s="7">
        <f t="shared" si="696"/>
        <v>16</v>
      </c>
      <c r="E822" s="7">
        <f t="shared" si="697"/>
        <v>9</v>
      </c>
      <c r="F822" s="7">
        <f t="shared" si="698"/>
        <v>2022</v>
      </c>
      <c r="G822" s="12"/>
      <c r="H822" s="101">
        <f t="shared" si="650"/>
        <v>-8.1819433336981433</v>
      </c>
      <c r="I822" s="102">
        <f t="shared" si="651"/>
        <v>-8.2652414851753484</v>
      </c>
      <c r="J822" s="101">
        <f t="shared" si="652"/>
        <v>62.945825861366146</v>
      </c>
      <c r="K822" s="101">
        <f t="shared" si="653"/>
        <v>326.49652402438903</v>
      </c>
      <c r="L822" s="11">
        <f t="shared" si="654"/>
        <v>2459839.0687500001</v>
      </c>
      <c r="M822" s="108">
        <f t="shared" si="655"/>
        <v>0.22707922655715518</v>
      </c>
      <c r="N822" s="11">
        <f t="shared" si="656"/>
        <v>209.97099100612104</v>
      </c>
      <c r="O822" s="5">
        <f t="shared" si="657"/>
        <v>0.17848351189167033</v>
      </c>
      <c r="P822" s="11">
        <f t="shared" si="658"/>
        <v>16427.394734057856</v>
      </c>
      <c r="Q822" s="6">
        <f t="shared" si="659"/>
        <v>2.3895772030995466</v>
      </c>
      <c r="R822" s="13">
        <f t="shared" si="660"/>
        <v>4.4010973208176853</v>
      </c>
      <c r="S822" s="13">
        <f t="shared" si="661"/>
        <v>4.3417007369450138</v>
      </c>
      <c r="T822" s="13">
        <f t="shared" si="662"/>
        <v>0.3213369531546294</v>
      </c>
      <c r="U822" s="13">
        <f t="shared" si="663"/>
        <v>0.39967956254571807</v>
      </c>
      <c r="V822" s="13">
        <f t="shared" si="664"/>
        <v>-8.3620645207353981</v>
      </c>
      <c r="W822" s="8">
        <f t="shared" si="665"/>
        <v>381.3181184847025</v>
      </c>
      <c r="X822" s="13">
        <f t="shared" si="666"/>
        <v>1.2010872366121359</v>
      </c>
      <c r="Y822" s="11">
        <f t="shared" si="667"/>
        <v>68.817229484906278</v>
      </c>
      <c r="Z822" s="13">
        <f t="shared" si="668"/>
        <v>3.6787077493575182E-2</v>
      </c>
      <c r="AA822" s="13">
        <f t="shared" si="669"/>
        <v>0.36109971948790659</v>
      </c>
      <c r="AB822" s="13">
        <f t="shared" si="670"/>
        <v>0.93180164942377397</v>
      </c>
      <c r="AC822" s="13">
        <f t="shared" si="671"/>
        <v>3.6778780796668478E-2</v>
      </c>
      <c r="AD822" s="13">
        <f t="shared" si="672"/>
        <v>0.84030231817016543</v>
      </c>
      <c r="AE822" s="13">
        <f t="shared" si="673"/>
        <v>0.40435010407269728</v>
      </c>
      <c r="AF822" s="13">
        <f t="shared" si="674"/>
        <v>0.91460428237374825</v>
      </c>
      <c r="AG822" s="11">
        <f t="shared" si="675"/>
        <v>23.850407729900045</v>
      </c>
      <c r="AH822" s="13">
        <f t="shared" si="676"/>
        <v>4.4497031832344414</v>
      </c>
      <c r="AI822" s="11">
        <f t="shared" si="677"/>
        <v>143.22544325760441</v>
      </c>
      <c r="AJ822" s="6">
        <f t="shared" si="678"/>
        <v>0.91649526189824149</v>
      </c>
      <c r="AK822" s="13">
        <f t="shared" si="679"/>
        <v>-7.2747364710818312</v>
      </c>
      <c r="AL822" s="6">
        <f t="shared" si="680"/>
        <v>0.90720686261631289</v>
      </c>
      <c r="AM822" s="6">
        <f t="shared" si="681"/>
        <v>-8.1819433336981433</v>
      </c>
      <c r="AN822" s="11">
        <f t="shared" si="682"/>
        <v>175.49344029160238</v>
      </c>
      <c r="AO822" s="6">
        <f t="shared" si="683"/>
        <v>173.68371805759926</v>
      </c>
      <c r="AP822" s="6">
        <f t="shared" si="684"/>
        <v>104.85619865505417</v>
      </c>
      <c r="AQ822" s="8">
        <f t="shared" si="685"/>
        <v>74.994218172106486</v>
      </c>
      <c r="AR822" s="109">
        <f t="shared" si="686"/>
        <v>0.59866795979147369</v>
      </c>
      <c r="AS822" s="109">
        <f t="shared" si="687"/>
        <v>-0.9043694105771789</v>
      </c>
      <c r="AT822" s="109">
        <f t="shared" si="688"/>
        <v>146.49652402438903</v>
      </c>
      <c r="AU822" s="10">
        <f t="shared" si="689"/>
        <v>398729.91340988001</v>
      </c>
      <c r="AV822" s="8">
        <f t="shared" si="690"/>
        <v>29.968418901948677</v>
      </c>
      <c r="AW822" s="12"/>
      <c r="AX822" s="110">
        <f t="shared" si="691"/>
        <v>326.5</v>
      </c>
      <c r="AY822" s="111">
        <f t="shared" si="692"/>
        <v>0</v>
      </c>
      <c r="AZ822" s="12"/>
      <c r="BA822" s="14">
        <f t="shared" si="699"/>
        <v>-8.3000000000000007</v>
      </c>
      <c r="BB822" s="112">
        <f t="shared" si="693"/>
        <v>0</v>
      </c>
      <c r="BC822" s="112">
        <f t="shared" si="694"/>
        <v>0</v>
      </c>
      <c r="BD822" s="12"/>
      <c r="BE822" s="111">
        <f t="shared" si="695"/>
        <v>0</v>
      </c>
      <c r="BF822" s="12"/>
    </row>
    <row r="823" spans="1:58">
      <c r="A823">
        <f t="shared" si="648"/>
        <v>13</v>
      </c>
      <c r="B823" s="106">
        <v>0.56944444444444398</v>
      </c>
      <c r="C823" s="6">
        <f t="shared" si="649"/>
        <v>13.666666666666655</v>
      </c>
      <c r="D823" s="7">
        <f t="shared" si="696"/>
        <v>16</v>
      </c>
      <c r="E823" s="7">
        <f t="shared" si="697"/>
        <v>9</v>
      </c>
      <c r="F823" s="7">
        <f t="shared" si="698"/>
        <v>2022</v>
      </c>
      <c r="G823" s="12"/>
      <c r="H823" s="101">
        <f t="shared" si="650"/>
        <v>-8.2610976374445624</v>
      </c>
      <c r="I823" s="102">
        <f t="shared" si="651"/>
        <v>-8.3444334251084449</v>
      </c>
      <c r="J823" s="101">
        <f t="shared" si="652"/>
        <v>62.939302864486102</v>
      </c>
      <c r="K823" s="101">
        <f t="shared" si="653"/>
        <v>326.70458064071579</v>
      </c>
      <c r="L823" s="11">
        <f t="shared" si="654"/>
        <v>2459839.0694444445</v>
      </c>
      <c r="M823" s="108">
        <f t="shared" si="655"/>
        <v>0.22707924557000675</v>
      </c>
      <c r="N823" s="11">
        <f t="shared" si="656"/>
        <v>210.22167546860874</v>
      </c>
      <c r="O823" s="5">
        <f t="shared" si="657"/>
        <v>0.17850892932159468</v>
      </c>
      <c r="P823" s="11">
        <f t="shared" si="658"/>
        <v>16424.765315251985</v>
      </c>
      <c r="Q823" s="6">
        <f t="shared" si="659"/>
        <v>2.3897355552737647</v>
      </c>
      <c r="R823" s="13">
        <f t="shared" si="660"/>
        <v>4.4011092666294056</v>
      </c>
      <c r="S823" s="13">
        <f t="shared" si="661"/>
        <v>4.3418484929853607</v>
      </c>
      <c r="T823" s="13">
        <f t="shared" si="662"/>
        <v>0.32149729739468208</v>
      </c>
      <c r="U823" s="13">
        <f t="shared" si="663"/>
        <v>0.39982766210623683</v>
      </c>
      <c r="V823" s="13">
        <f t="shared" si="664"/>
        <v>-8.3621996885760392</v>
      </c>
      <c r="W823" s="8">
        <f t="shared" si="665"/>
        <v>381.27777395681346</v>
      </c>
      <c r="X823" s="13">
        <f t="shared" si="666"/>
        <v>1.2012341912522784</v>
      </c>
      <c r="Y823" s="11">
        <f t="shared" si="667"/>
        <v>68.825649365566306</v>
      </c>
      <c r="Z823" s="13">
        <f t="shared" si="668"/>
        <v>3.6799130971119538E-2</v>
      </c>
      <c r="AA823" s="13">
        <f t="shared" si="669"/>
        <v>0.36096262285946251</v>
      </c>
      <c r="AB823" s="13">
        <f t="shared" si="670"/>
        <v>0.93185429119153596</v>
      </c>
      <c r="AC823" s="13">
        <f t="shared" si="671"/>
        <v>3.6790826116540845E-2</v>
      </c>
      <c r="AD823" s="13">
        <f t="shared" si="672"/>
        <v>0.84034582634023813</v>
      </c>
      <c r="AE823" s="13">
        <f t="shared" si="673"/>
        <v>0.40438209289106719</v>
      </c>
      <c r="AF823" s="13">
        <f t="shared" si="674"/>
        <v>0.91459013932418953</v>
      </c>
      <c r="AG823" s="11">
        <f t="shared" si="675"/>
        <v>23.852411698709787</v>
      </c>
      <c r="AH823" s="13">
        <f t="shared" si="676"/>
        <v>4.4503009830009859</v>
      </c>
      <c r="AI823" s="11">
        <f t="shared" si="677"/>
        <v>143.46716072359396</v>
      </c>
      <c r="AJ823" s="6">
        <f t="shared" si="678"/>
        <v>0.91648945276752358</v>
      </c>
      <c r="AK823" s="13">
        <f t="shared" si="679"/>
        <v>-7.3540577352721161</v>
      </c>
      <c r="AL823" s="6">
        <f t="shared" si="680"/>
        <v>0.90703990217244668</v>
      </c>
      <c r="AM823" s="6">
        <f t="shared" si="681"/>
        <v>-8.2610976374445624</v>
      </c>
      <c r="AN823" s="11">
        <f t="shared" si="682"/>
        <v>175.49412476889665</v>
      </c>
      <c r="AO823" s="6">
        <f t="shared" si="683"/>
        <v>173.68439515460642</v>
      </c>
      <c r="AP823" s="6">
        <f t="shared" si="684"/>
        <v>104.84845473885677</v>
      </c>
      <c r="AQ823" s="8">
        <f t="shared" si="685"/>
        <v>75.001956727680209</v>
      </c>
      <c r="AR823" s="109">
        <f t="shared" si="686"/>
        <v>0.59528342239596643</v>
      </c>
      <c r="AS823" s="109">
        <f t="shared" si="687"/>
        <v>-0.9063903072649504</v>
      </c>
      <c r="AT823" s="109">
        <f t="shared" si="688"/>
        <v>146.70458064071582</v>
      </c>
      <c r="AU823" s="10">
        <f t="shared" si="689"/>
        <v>398732.49838952243</v>
      </c>
      <c r="AV823" s="8">
        <f t="shared" si="690"/>
        <v>29.968224626768045</v>
      </c>
      <c r="AW823" s="12"/>
      <c r="AX823" s="110">
        <f t="shared" si="691"/>
        <v>326.7</v>
      </c>
      <c r="AY823" s="111">
        <f t="shared" si="692"/>
        <v>0</v>
      </c>
      <c r="AZ823" s="12"/>
      <c r="BA823" s="14">
        <f t="shared" si="699"/>
        <v>-8.3000000000000007</v>
      </c>
      <c r="BB823" s="112">
        <f t="shared" si="693"/>
        <v>0</v>
      </c>
      <c r="BC823" s="112">
        <f t="shared" si="694"/>
        <v>0</v>
      </c>
      <c r="BD823" s="12"/>
      <c r="BE823" s="111">
        <f t="shared" si="695"/>
        <v>0</v>
      </c>
      <c r="BF823" s="12"/>
    </row>
    <row r="824" spans="1:58">
      <c r="A824">
        <f t="shared" si="648"/>
        <v>13</v>
      </c>
      <c r="B824" s="106">
        <v>0.57013888888888897</v>
      </c>
      <c r="C824" s="6">
        <f t="shared" si="649"/>
        <v>13.683333333333335</v>
      </c>
      <c r="D824" s="7">
        <f t="shared" si="696"/>
        <v>16</v>
      </c>
      <c r="E824" s="7">
        <f t="shared" si="697"/>
        <v>9</v>
      </c>
      <c r="F824" s="7">
        <f t="shared" si="698"/>
        <v>2022</v>
      </c>
      <c r="G824" s="12"/>
      <c r="H824" s="101">
        <f t="shared" si="650"/>
        <v>-8.3398021324702842</v>
      </c>
      <c r="I824" s="102">
        <f t="shared" si="651"/>
        <v>-8.4231449607092514</v>
      </c>
      <c r="J824" s="101">
        <f t="shared" si="652"/>
        <v>62.932779721781571</v>
      </c>
      <c r="K824" s="101">
        <f t="shared" si="653"/>
        <v>326.91284394539252</v>
      </c>
      <c r="L824" s="11">
        <f t="shared" si="654"/>
        <v>2459839.0701388889</v>
      </c>
      <c r="M824" s="108">
        <f t="shared" si="655"/>
        <v>0.22707926458285829</v>
      </c>
      <c r="N824" s="11">
        <f t="shared" si="656"/>
        <v>210.47235993109643</v>
      </c>
      <c r="O824" s="5">
        <f t="shared" si="657"/>
        <v>0.17853434675151902</v>
      </c>
      <c r="P824" s="11">
        <f t="shared" si="658"/>
        <v>16422.135520674641</v>
      </c>
      <c r="Q824" s="6">
        <f t="shared" si="659"/>
        <v>2.3898939074472683</v>
      </c>
      <c r="R824" s="13">
        <f t="shared" si="660"/>
        <v>4.4011212124410815</v>
      </c>
      <c r="S824" s="13">
        <f t="shared" si="661"/>
        <v>4.3419962490249926</v>
      </c>
      <c r="T824" s="13">
        <f t="shared" si="662"/>
        <v>0.3216576416347347</v>
      </c>
      <c r="U824" s="13">
        <f t="shared" si="663"/>
        <v>0.39997575972215271</v>
      </c>
      <c r="V824" s="13">
        <f t="shared" si="664"/>
        <v>-8.3623348564152504</v>
      </c>
      <c r="W824" s="8">
        <f t="shared" si="665"/>
        <v>381.23742451185154</v>
      </c>
      <c r="X824" s="13">
        <f t="shared" si="666"/>
        <v>1.2013811440706292</v>
      </c>
      <c r="Y824" s="11">
        <f t="shared" si="667"/>
        <v>68.834069141845362</v>
      </c>
      <c r="Z824" s="13">
        <f t="shared" si="668"/>
        <v>3.6811183497416168E-2</v>
      </c>
      <c r="AA824" s="13">
        <f t="shared" si="669"/>
        <v>0.36082552021526465</v>
      </c>
      <c r="AB824" s="13">
        <f t="shared" si="670"/>
        <v>0.93190691202811771</v>
      </c>
      <c r="AC824" s="13">
        <f t="shared" si="671"/>
        <v>3.6802870480464704E-2</v>
      </c>
      <c r="AD824" s="13">
        <f t="shared" si="672"/>
        <v>0.84038931568611042</v>
      </c>
      <c r="AE824" s="13">
        <f t="shared" si="673"/>
        <v>0.40441407250739303</v>
      </c>
      <c r="AF824" s="13">
        <f t="shared" si="674"/>
        <v>0.91457599900608866</v>
      </c>
      <c r="AG824" s="11">
        <f t="shared" si="675"/>
        <v>23.854415122026388</v>
      </c>
      <c r="AH824" s="13">
        <f t="shared" si="676"/>
        <v>4.4508987933110147</v>
      </c>
      <c r="AI824" s="11">
        <f t="shared" si="677"/>
        <v>143.7088780314312</v>
      </c>
      <c r="AJ824" s="6">
        <f t="shared" si="678"/>
        <v>0.91648364489974443</v>
      </c>
      <c r="AK824" s="13">
        <f t="shared" si="679"/>
        <v>-7.4329299987539992</v>
      </c>
      <c r="AL824" s="6">
        <f t="shared" si="680"/>
        <v>0.90687213371628506</v>
      </c>
      <c r="AM824" s="6">
        <f t="shared" si="681"/>
        <v>-8.3398021324702842</v>
      </c>
      <c r="AN824" s="11">
        <f t="shared" si="682"/>
        <v>175.49480924619093</v>
      </c>
      <c r="AO824" s="6">
        <f t="shared" si="683"/>
        <v>173.68507225186664</v>
      </c>
      <c r="AP824" s="6">
        <f t="shared" si="684"/>
        <v>104.84071093249034</v>
      </c>
      <c r="AQ824" s="8">
        <f t="shared" si="685"/>
        <v>75.009695176232697</v>
      </c>
      <c r="AR824" s="109">
        <f t="shared" si="686"/>
        <v>0.59188829239646312</v>
      </c>
      <c r="AS824" s="109">
        <f t="shared" si="687"/>
        <v>-0.9083998660160314</v>
      </c>
      <c r="AT824" s="109">
        <f t="shared" si="688"/>
        <v>146.91284394539255</v>
      </c>
      <c r="AU824" s="10">
        <f t="shared" si="689"/>
        <v>398735.08286669728</v>
      </c>
      <c r="AV824" s="8">
        <f t="shared" si="690"/>
        <v>29.968030391868599</v>
      </c>
      <c r="AW824" s="12"/>
      <c r="AX824" s="110">
        <f t="shared" si="691"/>
        <v>326.89999999999998</v>
      </c>
      <c r="AY824" s="111">
        <f t="shared" si="692"/>
        <v>0</v>
      </c>
      <c r="AZ824" s="12"/>
      <c r="BA824" s="14">
        <f t="shared" si="699"/>
        <v>-8.4</v>
      </c>
      <c r="BB824" s="112">
        <f t="shared" si="693"/>
        <v>0</v>
      </c>
      <c r="BC824" s="112">
        <f t="shared" si="694"/>
        <v>0</v>
      </c>
      <c r="BD824" s="12"/>
      <c r="BE824" s="111">
        <f t="shared" si="695"/>
        <v>0</v>
      </c>
      <c r="BF824" s="12"/>
    </row>
    <row r="825" spans="1:58">
      <c r="A825">
        <f t="shared" si="648"/>
        <v>13</v>
      </c>
      <c r="B825" s="106">
        <v>0.57083333333333297</v>
      </c>
      <c r="C825" s="6">
        <f t="shared" si="649"/>
        <v>13.699999999999992</v>
      </c>
      <c r="D825" s="7">
        <f t="shared" si="696"/>
        <v>16</v>
      </c>
      <c r="E825" s="7">
        <f t="shared" si="697"/>
        <v>9</v>
      </c>
      <c r="F825" s="7">
        <f t="shared" si="698"/>
        <v>2022</v>
      </c>
      <c r="G825" s="12"/>
      <c r="H825" s="101">
        <f t="shared" si="650"/>
        <v>-8.4180553461820793</v>
      </c>
      <c r="I825" s="102">
        <f t="shared" si="651"/>
        <v>-8.5013772689264417</v>
      </c>
      <c r="J825" s="101">
        <f t="shared" si="652"/>
        <v>62.926256433346381</v>
      </c>
      <c r="K825" s="101">
        <f t="shared" si="653"/>
        <v>327.12131364990904</v>
      </c>
      <c r="L825" s="11">
        <f t="shared" si="654"/>
        <v>2459839.0708333333</v>
      </c>
      <c r="M825" s="108">
        <f t="shared" si="655"/>
        <v>0.22707928359570986</v>
      </c>
      <c r="N825" s="11">
        <f t="shared" si="656"/>
        <v>210.72304439358413</v>
      </c>
      <c r="O825" s="5">
        <f t="shared" si="657"/>
        <v>0.17855976418150021</v>
      </c>
      <c r="P825" s="11">
        <f t="shared" si="658"/>
        <v>16419.505350418101</v>
      </c>
      <c r="Q825" s="6">
        <f t="shared" si="659"/>
        <v>2.3900522596211293</v>
      </c>
      <c r="R825" s="13">
        <f t="shared" si="660"/>
        <v>4.4011331582528017</v>
      </c>
      <c r="S825" s="13">
        <f t="shared" si="661"/>
        <v>4.3421440050649824</v>
      </c>
      <c r="T825" s="13">
        <f t="shared" si="662"/>
        <v>0.32181798587478733</v>
      </c>
      <c r="U825" s="13">
        <f t="shared" si="663"/>
        <v>0.40012385539386036</v>
      </c>
      <c r="V825" s="13">
        <f t="shared" si="664"/>
        <v>-8.3624700242551775</v>
      </c>
      <c r="W825" s="8">
        <f t="shared" si="665"/>
        <v>381.19707015004764</v>
      </c>
      <c r="X825" s="13">
        <f t="shared" si="666"/>
        <v>1.2015280950679932</v>
      </c>
      <c r="Y825" s="11">
        <f t="shared" si="667"/>
        <v>68.842488813789558</v>
      </c>
      <c r="Z825" s="13">
        <f t="shared" si="668"/>
        <v>3.6823235072260395E-2</v>
      </c>
      <c r="AA825" s="13">
        <f t="shared" si="669"/>
        <v>0.36068841155787879</v>
      </c>
      <c r="AB825" s="13">
        <f t="shared" si="670"/>
        <v>0.93195951193346172</v>
      </c>
      <c r="AC825" s="13">
        <f t="shared" si="671"/>
        <v>3.6814913888235039E-2</v>
      </c>
      <c r="AD825" s="13">
        <f t="shared" si="672"/>
        <v>0.84043278620781081</v>
      </c>
      <c r="AE825" s="13">
        <f t="shared" si="673"/>
        <v>0.40444604292146374</v>
      </c>
      <c r="AF825" s="13">
        <f t="shared" si="674"/>
        <v>0.91456186142063101</v>
      </c>
      <c r="AG825" s="11">
        <f t="shared" si="675"/>
        <v>23.856417999813765</v>
      </c>
      <c r="AH825" s="13">
        <f t="shared" si="676"/>
        <v>4.4514966141645003</v>
      </c>
      <c r="AI825" s="11">
        <f t="shared" si="677"/>
        <v>143.95059518111663</v>
      </c>
      <c r="AJ825" s="6">
        <f t="shared" si="678"/>
        <v>0.91647783829496188</v>
      </c>
      <c r="AK825" s="13">
        <f t="shared" si="679"/>
        <v>-7.5113517561169862</v>
      </c>
      <c r="AL825" s="6">
        <f t="shared" si="680"/>
        <v>0.90670359006509316</v>
      </c>
      <c r="AM825" s="6">
        <f t="shared" si="681"/>
        <v>-8.4180553461820793</v>
      </c>
      <c r="AN825" s="11">
        <f t="shared" si="682"/>
        <v>175.49549372348702</v>
      </c>
      <c r="AO825" s="6">
        <f t="shared" si="683"/>
        <v>173.68574934938175</v>
      </c>
      <c r="AP825" s="6">
        <f t="shared" si="684"/>
        <v>104.83296723591334</v>
      </c>
      <c r="AQ825" s="8">
        <f t="shared" si="685"/>
        <v>75.017433517805443</v>
      </c>
      <c r="AR825" s="109">
        <f t="shared" si="686"/>
        <v>0.5884826302399917</v>
      </c>
      <c r="AS825" s="109">
        <f t="shared" si="687"/>
        <v>-0.91039805153965103</v>
      </c>
      <c r="AT825" s="109">
        <f t="shared" si="688"/>
        <v>147.12131364990904</v>
      </c>
      <c r="AU825" s="10">
        <f t="shared" si="689"/>
        <v>398737.66684134799</v>
      </c>
      <c r="AV825" s="8">
        <f t="shared" si="690"/>
        <v>29.967836197253057</v>
      </c>
      <c r="AW825" s="12"/>
      <c r="AX825" s="110">
        <f t="shared" si="691"/>
        <v>327.10000000000002</v>
      </c>
      <c r="AY825" s="111">
        <f t="shared" si="692"/>
        <v>0</v>
      </c>
      <c r="AZ825" s="12"/>
      <c r="BA825" s="14">
        <f t="shared" si="699"/>
        <v>-8.5</v>
      </c>
      <c r="BB825" s="112">
        <f t="shared" si="693"/>
        <v>0</v>
      </c>
      <c r="BC825" s="112">
        <f t="shared" si="694"/>
        <v>0</v>
      </c>
      <c r="BD825" s="12"/>
      <c r="BE825" s="111">
        <f t="shared" si="695"/>
        <v>0</v>
      </c>
      <c r="BF825" s="12"/>
    </row>
    <row r="826" spans="1:58">
      <c r="A826">
        <f t="shared" si="648"/>
        <v>13</v>
      </c>
      <c r="B826" s="106">
        <v>0.57152777777777797</v>
      </c>
      <c r="C826" s="6">
        <f t="shared" si="649"/>
        <v>13.716666666666672</v>
      </c>
      <c r="D826" s="7">
        <f t="shared" si="696"/>
        <v>16</v>
      </c>
      <c r="E826" s="7">
        <f t="shared" si="697"/>
        <v>9</v>
      </c>
      <c r="F826" s="7">
        <f t="shared" si="698"/>
        <v>2022</v>
      </c>
      <c r="G826" s="12"/>
      <c r="H826" s="101">
        <f t="shared" si="650"/>
        <v>-8.4958558093167547</v>
      </c>
      <c r="I826" s="102">
        <f t="shared" si="651"/>
        <v>-8.5791313126956084</v>
      </c>
      <c r="J826" s="101">
        <f t="shared" si="652"/>
        <v>62.919732999316359</v>
      </c>
      <c r="K826" s="101">
        <f t="shared" si="653"/>
        <v>327.32998944831502</v>
      </c>
      <c r="L826" s="11">
        <f t="shared" si="654"/>
        <v>2459839.0715277777</v>
      </c>
      <c r="M826" s="108">
        <f t="shared" si="655"/>
        <v>0.22707930260856141</v>
      </c>
      <c r="N826" s="11">
        <f t="shared" si="656"/>
        <v>210.97372885560617</v>
      </c>
      <c r="O826" s="5">
        <f t="shared" si="657"/>
        <v>0.17858518161142456</v>
      </c>
      <c r="P826" s="11">
        <f t="shared" si="658"/>
        <v>16416.874804602779</v>
      </c>
      <c r="Q826" s="6">
        <f t="shared" si="659"/>
        <v>2.3902106117946329</v>
      </c>
      <c r="R826" s="13">
        <f t="shared" si="660"/>
        <v>4.4011451040644776</v>
      </c>
      <c r="S826" s="13">
        <f t="shared" si="661"/>
        <v>4.3422917611046143</v>
      </c>
      <c r="T826" s="13">
        <f t="shared" si="662"/>
        <v>0.32197833011448279</v>
      </c>
      <c r="U826" s="13">
        <f t="shared" si="663"/>
        <v>0.40027194912153269</v>
      </c>
      <c r="V826" s="13">
        <f t="shared" si="664"/>
        <v>-8.3626051920947457</v>
      </c>
      <c r="W826" s="8">
        <f t="shared" si="665"/>
        <v>381.15671087264491</v>
      </c>
      <c r="X826" s="13">
        <f t="shared" si="666"/>
        <v>1.2016750442442394</v>
      </c>
      <c r="Y826" s="11">
        <f t="shared" si="667"/>
        <v>68.850908381391392</v>
      </c>
      <c r="Z826" s="13">
        <f t="shared" si="668"/>
        <v>3.6835285695434129E-2</v>
      </c>
      <c r="AA826" s="13">
        <f t="shared" si="669"/>
        <v>0.36055129689074233</v>
      </c>
      <c r="AB826" s="13">
        <f t="shared" si="670"/>
        <v>0.93201209090717407</v>
      </c>
      <c r="AC826" s="13">
        <f t="shared" si="671"/>
        <v>3.682695633963342E-2</v>
      </c>
      <c r="AD826" s="13">
        <f t="shared" si="672"/>
        <v>0.84047623790506498</v>
      </c>
      <c r="AE826" s="13">
        <f t="shared" si="673"/>
        <v>0.4044780041329224</v>
      </c>
      <c r="AF826" s="13">
        <f t="shared" si="674"/>
        <v>0.91454772656906635</v>
      </c>
      <c r="AG826" s="11">
        <f t="shared" si="675"/>
        <v>23.858420332026711</v>
      </c>
      <c r="AH826" s="13">
        <f t="shared" si="676"/>
        <v>4.4520944455575711</v>
      </c>
      <c r="AI826" s="11">
        <f t="shared" si="677"/>
        <v>144.19231217224262</v>
      </c>
      <c r="AJ826" s="6">
        <f t="shared" si="678"/>
        <v>0.91647203295329993</v>
      </c>
      <c r="AK826" s="13">
        <f t="shared" si="679"/>
        <v>-7.5893215053332002</v>
      </c>
      <c r="AL826" s="6">
        <f t="shared" si="680"/>
        <v>0.90653430398355506</v>
      </c>
      <c r="AM826" s="6">
        <f t="shared" si="681"/>
        <v>-8.4958558093167547</v>
      </c>
      <c r="AN826" s="11">
        <f t="shared" si="682"/>
        <v>175.49617820078311</v>
      </c>
      <c r="AO826" s="6">
        <f t="shared" si="683"/>
        <v>173.68642644714996</v>
      </c>
      <c r="AP826" s="6">
        <f t="shared" si="684"/>
        <v>104.82522364913416</v>
      </c>
      <c r="AQ826" s="8">
        <f t="shared" si="685"/>
        <v>75.025171752390065</v>
      </c>
      <c r="AR826" s="109">
        <f t="shared" si="686"/>
        <v>0.58506649656661047</v>
      </c>
      <c r="AS826" s="109">
        <f t="shared" si="687"/>
        <v>-0.91238482874404547</v>
      </c>
      <c r="AT826" s="109">
        <f t="shared" si="688"/>
        <v>147.32998944831502</v>
      </c>
      <c r="AU826" s="10">
        <f t="shared" si="689"/>
        <v>398740.25031338871</v>
      </c>
      <c r="AV826" s="8">
        <f t="shared" si="690"/>
        <v>29.967642042926371</v>
      </c>
      <c r="AW826" s="12"/>
      <c r="AX826" s="110">
        <f t="shared" si="691"/>
        <v>327.3</v>
      </c>
      <c r="AY826" s="111">
        <f t="shared" si="692"/>
        <v>0</v>
      </c>
      <c r="AZ826" s="12"/>
      <c r="BA826" s="14">
        <f t="shared" si="699"/>
        <v>-8.6</v>
      </c>
      <c r="BB826" s="112">
        <f t="shared" si="693"/>
        <v>0</v>
      </c>
      <c r="BC826" s="112">
        <f t="shared" si="694"/>
        <v>0</v>
      </c>
      <c r="BD826" s="12"/>
      <c r="BE826" s="111">
        <f t="shared" si="695"/>
        <v>0</v>
      </c>
      <c r="BF826" s="12"/>
    </row>
    <row r="827" spans="1:58">
      <c r="A827">
        <f t="shared" si="648"/>
        <v>13</v>
      </c>
      <c r="B827" s="106">
        <v>0.57222222222222197</v>
      </c>
      <c r="C827" s="6">
        <f t="shared" si="649"/>
        <v>13.733333333333327</v>
      </c>
      <c r="D827" s="7">
        <f t="shared" si="696"/>
        <v>16</v>
      </c>
      <c r="E827" s="7">
        <f t="shared" si="697"/>
        <v>9</v>
      </c>
      <c r="F827" s="7">
        <f t="shared" si="698"/>
        <v>2022</v>
      </c>
      <c r="G827" s="12"/>
      <c r="H827" s="101">
        <f t="shared" si="650"/>
        <v>-8.5732020565819376</v>
      </c>
      <c r="I827" s="102">
        <f t="shared" si="651"/>
        <v>-8.6564078606439363</v>
      </c>
      <c r="J827" s="101">
        <f t="shared" si="652"/>
        <v>62.913209419780948</v>
      </c>
      <c r="K827" s="101">
        <f t="shared" si="653"/>
        <v>327.53887101869157</v>
      </c>
      <c r="L827" s="11">
        <f t="shared" si="654"/>
        <v>2459839.0722222221</v>
      </c>
      <c r="M827" s="108">
        <f t="shared" si="655"/>
        <v>0.22707932162141295</v>
      </c>
      <c r="N827" s="11">
        <f t="shared" si="656"/>
        <v>211.22441331809387</v>
      </c>
      <c r="O827" s="5">
        <f t="shared" si="657"/>
        <v>0.17861059904134891</v>
      </c>
      <c r="P827" s="11">
        <f t="shared" si="658"/>
        <v>16414.243883326064</v>
      </c>
      <c r="Q827" s="6">
        <f t="shared" si="659"/>
        <v>2.3903689639684935</v>
      </c>
      <c r="R827" s="13">
        <f t="shared" si="660"/>
        <v>4.4011570498761756</v>
      </c>
      <c r="S827" s="13">
        <f t="shared" si="661"/>
        <v>4.3424395171446033</v>
      </c>
      <c r="T827" s="13">
        <f t="shared" si="662"/>
        <v>0.32213867435453541</v>
      </c>
      <c r="U827" s="13">
        <f t="shared" si="663"/>
        <v>0.40042004090630562</v>
      </c>
      <c r="V827" s="13">
        <f t="shared" si="664"/>
        <v>-8.362740359934671</v>
      </c>
      <c r="W827" s="8">
        <f t="shared" si="665"/>
        <v>381.11634668033429</v>
      </c>
      <c r="X827" s="13">
        <f t="shared" si="666"/>
        <v>1.2018219916001975</v>
      </c>
      <c r="Y827" s="11">
        <f t="shared" si="667"/>
        <v>68.859327844698399</v>
      </c>
      <c r="Z827" s="13">
        <f t="shared" si="668"/>
        <v>3.684733536679629E-2</v>
      </c>
      <c r="AA827" s="13">
        <f t="shared" si="669"/>
        <v>0.36041417621639682</v>
      </c>
      <c r="AB827" s="13">
        <f t="shared" si="670"/>
        <v>0.93206464894920482</v>
      </c>
      <c r="AC827" s="13">
        <f t="shared" si="671"/>
        <v>3.683899783451839E-2</v>
      </c>
      <c r="AD827" s="13">
        <f t="shared" si="672"/>
        <v>0.84051967077788325</v>
      </c>
      <c r="AE827" s="13">
        <f t="shared" si="673"/>
        <v>0.40450995614161928</v>
      </c>
      <c r="AF827" s="13">
        <f t="shared" si="674"/>
        <v>0.91453359445255222</v>
      </c>
      <c r="AG827" s="11">
        <f t="shared" si="675"/>
        <v>23.860422118632993</v>
      </c>
      <c r="AH827" s="13">
        <f t="shared" si="676"/>
        <v>4.4526922874902635</v>
      </c>
      <c r="AI827" s="11">
        <f t="shared" si="677"/>
        <v>144.43402900573992</v>
      </c>
      <c r="AJ827" s="6">
        <f t="shared" si="678"/>
        <v>0.91646622887482998</v>
      </c>
      <c r="AK827" s="13">
        <f t="shared" si="679"/>
        <v>-7.6668377484019805</v>
      </c>
      <c r="AL827" s="6">
        <f t="shared" si="680"/>
        <v>0.90636430817995617</v>
      </c>
      <c r="AM827" s="6">
        <f t="shared" si="681"/>
        <v>-8.5732020565819376</v>
      </c>
      <c r="AN827" s="11">
        <f t="shared" si="682"/>
        <v>175.49686267807738</v>
      </c>
      <c r="AO827" s="6">
        <f t="shared" si="683"/>
        <v>173.68710354516938</v>
      </c>
      <c r="AP827" s="6">
        <f t="shared" si="684"/>
        <v>104.8174801721061</v>
      </c>
      <c r="AQ827" s="8">
        <f t="shared" si="685"/>
        <v>75.032909880033188</v>
      </c>
      <c r="AR827" s="109">
        <f t="shared" si="686"/>
        <v>0.58163995218361941</v>
      </c>
      <c r="AS827" s="109">
        <f t="shared" si="687"/>
        <v>-0.91436016275150611</v>
      </c>
      <c r="AT827" s="109">
        <f t="shared" si="688"/>
        <v>147.53887101869159</v>
      </c>
      <c r="AU827" s="10">
        <f t="shared" si="689"/>
        <v>398742.83328275708</v>
      </c>
      <c r="AV827" s="8">
        <f t="shared" si="690"/>
        <v>29.967447928891694</v>
      </c>
      <c r="AW827" s="12"/>
      <c r="AX827" s="110">
        <f t="shared" si="691"/>
        <v>327.5</v>
      </c>
      <c r="AY827" s="111">
        <f t="shared" si="692"/>
        <v>0</v>
      </c>
      <c r="AZ827" s="12"/>
      <c r="BA827" s="14">
        <f t="shared" si="699"/>
        <v>-8.6999999999999993</v>
      </c>
      <c r="BB827" s="112">
        <f t="shared" si="693"/>
        <v>0</v>
      </c>
      <c r="BC827" s="112">
        <f t="shared" si="694"/>
        <v>0</v>
      </c>
      <c r="BD827" s="12"/>
      <c r="BE827" s="111">
        <f t="shared" si="695"/>
        <v>0</v>
      </c>
      <c r="BF827" s="12"/>
    </row>
    <row r="828" spans="1:58">
      <c r="A828">
        <f t="shared" si="648"/>
        <v>13</v>
      </c>
      <c r="B828" s="106">
        <v>0.57291666666666696</v>
      </c>
      <c r="C828" s="6">
        <f t="shared" si="649"/>
        <v>13.750000000000007</v>
      </c>
      <c r="D828" s="7">
        <f t="shared" si="696"/>
        <v>16</v>
      </c>
      <c r="E828" s="7">
        <f t="shared" si="697"/>
        <v>9</v>
      </c>
      <c r="F828" s="7">
        <f t="shared" si="698"/>
        <v>2022</v>
      </c>
      <c r="G828" s="12"/>
      <c r="H828" s="101">
        <f t="shared" si="650"/>
        <v>-8.6500926258561517</v>
      </c>
      <c r="I828" s="102">
        <f t="shared" si="651"/>
        <v>-8.73320750354568</v>
      </c>
      <c r="J828" s="101">
        <f t="shared" si="652"/>
        <v>62.906685694830202</v>
      </c>
      <c r="K828" s="101">
        <f t="shared" si="653"/>
        <v>327.74795802074874</v>
      </c>
      <c r="L828" s="11">
        <f t="shared" si="654"/>
        <v>2459839.0729166665</v>
      </c>
      <c r="M828" s="108">
        <f t="shared" si="655"/>
        <v>0.22707934063426452</v>
      </c>
      <c r="N828" s="11">
        <f t="shared" si="656"/>
        <v>211.47509778058156</v>
      </c>
      <c r="O828" s="5">
        <f t="shared" si="657"/>
        <v>0.17863601647133009</v>
      </c>
      <c r="P828" s="11">
        <f t="shared" si="658"/>
        <v>16411.612586702788</v>
      </c>
      <c r="Q828" s="6">
        <f t="shared" si="659"/>
        <v>2.3905273161423546</v>
      </c>
      <c r="R828" s="13">
        <f t="shared" si="660"/>
        <v>4.4011689956878737</v>
      </c>
      <c r="S828" s="13">
        <f t="shared" si="661"/>
        <v>4.3425872731845931</v>
      </c>
      <c r="T828" s="13">
        <f t="shared" si="662"/>
        <v>0.32229901859458804</v>
      </c>
      <c r="U828" s="13">
        <f t="shared" si="663"/>
        <v>0.40056813074832498</v>
      </c>
      <c r="V828" s="13">
        <f t="shared" si="664"/>
        <v>-8.3628755277745981</v>
      </c>
      <c r="W828" s="8">
        <f t="shared" si="665"/>
        <v>381.07597757413191</v>
      </c>
      <c r="X828" s="13">
        <f t="shared" si="666"/>
        <v>1.2019689371367817</v>
      </c>
      <c r="Y828" s="11">
        <f t="shared" si="667"/>
        <v>68.867747203762946</v>
      </c>
      <c r="Z828" s="13">
        <f t="shared" si="668"/>
        <v>3.6859384086125498E-2</v>
      </c>
      <c r="AA828" s="13">
        <f t="shared" si="669"/>
        <v>0.3602770495373056</v>
      </c>
      <c r="AB828" s="13">
        <f t="shared" si="670"/>
        <v>0.93211718605953731</v>
      </c>
      <c r="AC828" s="13">
        <f t="shared" si="671"/>
        <v>3.6851038372668232E-2</v>
      </c>
      <c r="AD828" s="13">
        <f t="shared" si="672"/>
        <v>0.84056308482633868</v>
      </c>
      <c r="AE828" s="13">
        <f t="shared" si="673"/>
        <v>0.40454189894734421</v>
      </c>
      <c r="AF828" s="13">
        <f t="shared" si="674"/>
        <v>0.91451946507227322</v>
      </c>
      <c r="AG828" s="11">
        <f t="shared" si="675"/>
        <v>23.862423359596594</v>
      </c>
      <c r="AH828" s="13">
        <f t="shared" si="676"/>
        <v>4.4532901399630092</v>
      </c>
      <c r="AI828" s="11">
        <f t="shared" si="677"/>
        <v>144.67574568113642</v>
      </c>
      <c r="AJ828" s="6">
        <f t="shared" si="678"/>
        <v>0.91646042605966216</v>
      </c>
      <c r="AK828" s="13">
        <f t="shared" si="679"/>
        <v>-7.7438989905505524</v>
      </c>
      <c r="AL828" s="6">
        <f t="shared" si="680"/>
        <v>0.90619363530560004</v>
      </c>
      <c r="AM828" s="6">
        <f t="shared" si="681"/>
        <v>-8.6500926258561517</v>
      </c>
      <c r="AN828" s="11">
        <f t="shared" si="682"/>
        <v>175.49754715537347</v>
      </c>
      <c r="AO828" s="6">
        <f t="shared" si="683"/>
        <v>173.68778064344369</v>
      </c>
      <c r="AP828" s="6">
        <f t="shared" si="684"/>
        <v>104.8097368047832</v>
      </c>
      <c r="AQ828" s="8">
        <f t="shared" si="685"/>
        <v>75.040647900780741</v>
      </c>
      <c r="AR828" s="109">
        <f t="shared" si="686"/>
        <v>0.57820305810322292</v>
      </c>
      <c r="AS828" s="109">
        <f t="shared" si="687"/>
        <v>-0.9163240188765529</v>
      </c>
      <c r="AT828" s="109">
        <f t="shared" si="688"/>
        <v>147.74795802074874</v>
      </c>
      <c r="AU828" s="10">
        <f t="shared" si="689"/>
        <v>398745.41574937315</v>
      </c>
      <c r="AV828" s="8">
        <f t="shared" si="690"/>
        <v>29.967253855153533</v>
      </c>
      <c r="AW828" s="12"/>
      <c r="AX828" s="110">
        <f t="shared" si="691"/>
        <v>327.7</v>
      </c>
      <c r="AY828" s="111">
        <f t="shared" si="692"/>
        <v>0</v>
      </c>
      <c r="AZ828" s="12"/>
      <c r="BA828" s="14">
        <f t="shared" si="699"/>
        <v>-8.6999999999999993</v>
      </c>
      <c r="BB828" s="112">
        <f t="shared" si="693"/>
        <v>0</v>
      </c>
      <c r="BC828" s="112">
        <f t="shared" si="694"/>
        <v>0</v>
      </c>
      <c r="BD828" s="12"/>
      <c r="BE828" s="111">
        <f t="shared" si="695"/>
        <v>0</v>
      </c>
      <c r="BF828" s="12"/>
    </row>
    <row r="829" spans="1:58">
      <c r="A829">
        <f t="shared" si="648"/>
        <v>13</v>
      </c>
      <c r="B829" s="106">
        <v>0.57361111111111096</v>
      </c>
      <c r="C829" s="6">
        <f t="shared" si="649"/>
        <v>13.766666666666662</v>
      </c>
      <c r="D829" s="7">
        <f t="shared" si="696"/>
        <v>16</v>
      </c>
      <c r="E829" s="7">
        <f t="shared" si="697"/>
        <v>9</v>
      </c>
      <c r="F829" s="7">
        <f t="shared" si="698"/>
        <v>2022</v>
      </c>
      <c r="G829" s="12"/>
      <c r="H829" s="101">
        <f t="shared" si="650"/>
        <v>-8.7265260589189069</v>
      </c>
      <c r="I829" s="102">
        <f t="shared" si="651"/>
        <v>-8.809530670682463</v>
      </c>
      <c r="J829" s="101">
        <f t="shared" si="652"/>
        <v>62.900161824599785</v>
      </c>
      <c r="K829" s="101">
        <f t="shared" si="653"/>
        <v>327.95725009745149</v>
      </c>
      <c r="L829" s="11">
        <f t="shared" si="654"/>
        <v>2459839.0736111109</v>
      </c>
      <c r="M829" s="108">
        <f t="shared" si="655"/>
        <v>0.22707935964711606</v>
      </c>
      <c r="N829" s="11">
        <f t="shared" si="656"/>
        <v>211.72578224306926</v>
      </c>
      <c r="O829" s="5">
        <f t="shared" si="657"/>
        <v>0.17866143390125444</v>
      </c>
      <c r="P829" s="11">
        <f t="shared" si="658"/>
        <v>16408.980914847572</v>
      </c>
      <c r="Q829" s="6">
        <f t="shared" si="659"/>
        <v>2.3906856683158582</v>
      </c>
      <c r="R829" s="13">
        <f t="shared" si="660"/>
        <v>4.4011809414995717</v>
      </c>
      <c r="S829" s="13">
        <f t="shared" si="661"/>
        <v>4.3427350292242251</v>
      </c>
      <c r="T829" s="13">
        <f t="shared" si="662"/>
        <v>0.32245936283464072</v>
      </c>
      <c r="U829" s="13">
        <f t="shared" si="663"/>
        <v>0.40071621864809387</v>
      </c>
      <c r="V829" s="13">
        <f t="shared" si="664"/>
        <v>-8.3630106956138093</v>
      </c>
      <c r="W829" s="8">
        <f t="shared" si="665"/>
        <v>381.03560355517277</v>
      </c>
      <c r="X829" s="13">
        <f t="shared" si="666"/>
        <v>1.2021158808538324</v>
      </c>
      <c r="Y829" s="11">
        <f t="shared" si="667"/>
        <v>68.876166458575923</v>
      </c>
      <c r="Z829" s="13">
        <f t="shared" si="668"/>
        <v>3.6871431853230545E-2</v>
      </c>
      <c r="AA829" s="13">
        <f t="shared" si="669"/>
        <v>0.36013991685693214</v>
      </c>
      <c r="AB829" s="13">
        <f t="shared" si="670"/>
        <v>0.93216970223776718</v>
      </c>
      <c r="AC829" s="13">
        <f t="shared" si="671"/>
        <v>3.6863077953891391E-2</v>
      </c>
      <c r="AD829" s="13">
        <f t="shared" si="672"/>
        <v>0.84060648005013627</v>
      </c>
      <c r="AE829" s="13">
        <f t="shared" si="673"/>
        <v>0.40457383254976087</v>
      </c>
      <c r="AF829" s="13">
        <f t="shared" si="674"/>
        <v>0.91450533842946924</v>
      </c>
      <c r="AG829" s="11">
        <f t="shared" si="675"/>
        <v>23.864424054873588</v>
      </c>
      <c r="AH829" s="13">
        <f t="shared" si="676"/>
        <v>4.4538880029717918</v>
      </c>
      <c r="AI829" s="11">
        <f t="shared" si="677"/>
        <v>144.91746219849239</v>
      </c>
      <c r="AJ829" s="6">
        <f t="shared" si="678"/>
        <v>0.91645462450790771</v>
      </c>
      <c r="AK829" s="13">
        <f t="shared" si="679"/>
        <v>-7.8205037409680269</v>
      </c>
      <c r="AL829" s="6">
        <f t="shared" si="680"/>
        <v>0.90602231795088006</v>
      </c>
      <c r="AM829" s="6">
        <f t="shared" si="681"/>
        <v>-8.7265260589189069</v>
      </c>
      <c r="AN829" s="11">
        <f t="shared" si="682"/>
        <v>175.49823163266774</v>
      </c>
      <c r="AO829" s="6">
        <f t="shared" si="683"/>
        <v>173.68845774196927</v>
      </c>
      <c r="AP829" s="6">
        <f t="shared" si="684"/>
        <v>104.80199354717364</v>
      </c>
      <c r="AQ829" s="8">
        <f t="shared" si="685"/>
        <v>75.048385814624524</v>
      </c>
      <c r="AR829" s="109">
        <f t="shared" si="686"/>
        <v>0.57475587551410701</v>
      </c>
      <c r="AS829" s="109">
        <f t="shared" si="687"/>
        <v>-0.9182763626422108</v>
      </c>
      <c r="AT829" s="109">
        <f t="shared" si="688"/>
        <v>147.95725009745149</v>
      </c>
      <c r="AU829" s="10">
        <f t="shared" si="689"/>
        <v>398747.99771315698</v>
      </c>
      <c r="AV829" s="8">
        <f t="shared" si="690"/>
        <v>29.967059821716365</v>
      </c>
      <c r="AW829" s="12"/>
      <c r="AX829" s="110">
        <f t="shared" si="691"/>
        <v>328</v>
      </c>
      <c r="AY829" s="111">
        <f t="shared" si="692"/>
        <v>0</v>
      </c>
      <c r="AZ829" s="12"/>
      <c r="BA829" s="14">
        <f t="shared" si="699"/>
        <v>-8.8000000000000007</v>
      </c>
      <c r="BB829" s="112">
        <f t="shared" si="693"/>
        <v>0</v>
      </c>
      <c r="BC829" s="112">
        <f t="shared" si="694"/>
        <v>0</v>
      </c>
      <c r="BD829" s="12"/>
      <c r="BE829" s="111">
        <f t="shared" si="695"/>
        <v>0</v>
      </c>
      <c r="BF829" s="12"/>
    </row>
    <row r="830" spans="1:58">
      <c r="A830">
        <f t="shared" si="648"/>
        <v>13</v>
      </c>
      <c r="B830" s="106">
        <v>0.57430555555555596</v>
      </c>
      <c r="C830" s="6">
        <f t="shared" si="649"/>
        <v>13.783333333333342</v>
      </c>
      <c r="D830" s="7">
        <f t="shared" si="696"/>
        <v>16</v>
      </c>
      <c r="E830" s="7">
        <f t="shared" si="697"/>
        <v>9</v>
      </c>
      <c r="F830" s="7">
        <f t="shared" si="698"/>
        <v>2022</v>
      </c>
      <c r="G830" s="12"/>
      <c r="H830" s="101">
        <f t="shared" si="650"/>
        <v>-8.8025009521196029</v>
      </c>
      <c r="I830" s="102">
        <f t="shared" si="651"/>
        <v>-8.8853776945922132</v>
      </c>
      <c r="J830" s="101">
        <f t="shared" si="652"/>
        <v>62.893637804804811</v>
      </c>
      <c r="K830" s="101">
        <f t="shared" si="653"/>
        <v>328.16674701502865</v>
      </c>
      <c r="L830" s="11">
        <f t="shared" si="654"/>
        <v>2459839.0743055558</v>
      </c>
      <c r="M830" s="108">
        <f t="shared" si="655"/>
        <v>0.22707937865998037</v>
      </c>
      <c r="N830" s="11">
        <f t="shared" si="656"/>
        <v>211.97646687366068</v>
      </c>
      <c r="O830" s="5">
        <f t="shared" si="657"/>
        <v>0.17868685134823181</v>
      </c>
      <c r="P830" s="11">
        <f t="shared" si="658"/>
        <v>16406.348866096545</v>
      </c>
      <c r="Q830" s="6">
        <f t="shared" si="659"/>
        <v>2.3908440205957948</v>
      </c>
      <c r="R830" s="13">
        <f t="shared" si="660"/>
        <v>4.4011928873192838</v>
      </c>
      <c r="S830" s="13">
        <f t="shared" si="661"/>
        <v>4.3428827853635044</v>
      </c>
      <c r="T830" s="13">
        <f t="shared" si="662"/>
        <v>0.32261970718219779</v>
      </c>
      <c r="U830" s="13">
        <f t="shared" si="663"/>
        <v>0.40086430470533396</v>
      </c>
      <c r="V830" s="13">
        <f t="shared" si="664"/>
        <v>-8.3631458635448102</v>
      </c>
      <c r="W830" s="8">
        <f t="shared" si="665"/>
        <v>380.99522459668577</v>
      </c>
      <c r="X830" s="13">
        <f t="shared" si="666"/>
        <v>1.2022628228507883</v>
      </c>
      <c r="Y830" s="11">
        <f t="shared" si="667"/>
        <v>68.88458561483472</v>
      </c>
      <c r="Z830" s="13">
        <f t="shared" si="668"/>
        <v>3.6883478675987298E-2</v>
      </c>
      <c r="AA830" s="13">
        <f t="shared" si="669"/>
        <v>0.36000277808578496</v>
      </c>
      <c r="AB830" s="13">
        <f t="shared" si="670"/>
        <v>0.93222219751906887</v>
      </c>
      <c r="AC830" s="13">
        <f t="shared" si="671"/>
        <v>3.6875116586057903E-2</v>
      </c>
      <c r="AD830" s="13">
        <f t="shared" si="672"/>
        <v>0.84064985647841872</v>
      </c>
      <c r="AE830" s="13">
        <f t="shared" si="673"/>
        <v>0.40460575697007978</v>
      </c>
      <c r="AF830" s="13">
        <f t="shared" si="674"/>
        <v>0.91449121451584692</v>
      </c>
      <c r="AG830" s="11">
        <f t="shared" si="675"/>
        <v>23.866424205770041</v>
      </c>
      <c r="AH830" s="13">
        <f t="shared" si="676"/>
        <v>4.4544858769179116</v>
      </c>
      <c r="AI830" s="11">
        <f t="shared" si="677"/>
        <v>145.159178719892</v>
      </c>
      <c r="AJ830" s="6">
        <f t="shared" si="678"/>
        <v>0.91644882421574914</v>
      </c>
      <c r="AK830" s="13">
        <f t="shared" si="679"/>
        <v>-7.8966505635919608</v>
      </c>
      <c r="AL830" s="6">
        <f t="shared" si="680"/>
        <v>0.90585038852764166</v>
      </c>
      <c r="AM830" s="6">
        <f t="shared" si="681"/>
        <v>-8.8025009521196029</v>
      </c>
      <c r="AN830" s="11">
        <f t="shared" si="682"/>
        <v>175.49891611042221</v>
      </c>
      <c r="AO830" s="6">
        <f t="shared" si="683"/>
        <v>173.68913484120318</v>
      </c>
      <c r="AP830" s="6">
        <f t="shared" si="684"/>
        <v>104.7942503940391</v>
      </c>
      <c r="AQ830" s="8">
        <f t="shared" si="685"/>
        <v>75.05612362679922</v>
      </c>
      <c r="AR830" s="109">
        <f t="shared" si="686"/>
        <v>0.57129846346692281</v>
      </c>
      <c r="AS830" s="109">
        <f t="shared" si="687"/>
        <v>-0.92021716107356188</v>
      </c>
      <c r="AT830" s="109">
        <f t="shared" si="688"/>
        <v>148.16674701502865</v>
      </c>
      <c r="AU830" s="10">
        <f t="shared" si="689"/>
        <v>398750.57917577663</v>
      </c>
      <c r="AV830" s="8">
        <f t="shared" si="690"/>
        <v>29.966865828453329</v>
      </c>
      <c r="AW830" s="12"/>
      <c r="AX830" s="110">
        <f t="shared" si="691"/>
        <v>328.2</v>
      </c>
      <c r="AY830" s="111">
        <f t="shared" si="692"/>
        <v>0</v>
      </c>
      <c r="AZ830" s="12"/>
      <c r="BA830" s="14">
        <f t="shared" si="699"/>
        <v>-8.9</v>
      </c>
      <c r="BB830" s="112">
        <f t="shared" si="693"/>
        <v>0</v>
      </c>
      <c r="BC830" s="112">
        <f t="shared" si="694"/>
        <v>0</v>
      </c>
      <c r="BD830" s="12"/>
      <c r="BE830" s="111">
        <f t="shared" si="695"/>
        <v>0</v>
      </c>
      <c r="BF830" s="12"/>
    </row>
    <row r="831" spans="1:58">
      <c r="A831">
        <f t="shared" si="648"/>
        <v>13</v>
      </c>
      <c r="B831" s="106">
        <v>0.57499999999999996</v>
      </c>
      <c r="C831" s="6">
        <f t="shared" si="649"/>
        <v>13.799999999999999</v>
      </c>
      <c r="D831" s="7">
        <f t="shared" si="696"/>
        <v>16</v>
      </c>
      <c r="E831" s="7">
        <f t="shared" si="697"/>
        <v>9</v>
      </c>
      <c r="F831" s="7">
        <f t="shared" si="698"/>
        <v>2022</v>
      </c>
      <c r="G831" s="12"/>
      <c r="H831" s="101">
        <f t="shared" si="650"/>
        <v>-8.8780157528817902</v>
      </c>
      <c r="I831" s="102">
        <f t="shared" si="651"/>
        <v>-8.9607486207872942</v>
      </c>
      <c r="J831" s="101">
        <f t="shared" si="652"/>
        <v>62.887113644305956</v>
      </c>
      <c r="K831" s="101">
        <f t="shared" si="653"/>
        <v>328.37644810054041</v>
      </c>
      <c r="L831" s="11">
        <f t="shared" si="654"/>
        <v>2459839.0750000002</v>
      </c>
      <c r="M831" s="108">
        <f t="shared" si="655"/>
        <v>0.22707939767283192</v>
      </c>
      <c r="N831" s="11">
        <f t="shared" si="656"/>
        <v>212.22715133568272</v>
      </c>
      <c r="O831" s="5">
        <f t="shared" si="657"/>
        <v>0.17871226877815616</v>
      </c>
      <c r="P831" s="11">
        <f t="shared" si="658"/>
        <v>16403.716444085876</v>
      </c>
      <c r="Q831" s="6">
        <f t="shared" si="659"/>
        <v>2.3910023727696554</v>
      </c>
      <c r="R831" s="13">
        <f t="shared" si="660"/>
        <v>4.4012048331309597</v>
      </c>
      <c r="S831" s="13">
        <f t="shared" si="661"/>
        <v>4.3430305414031363</v>
      </c>
      <c r="T831" s="13">
        <f t="shared" si="662"/>
        <v>0.32278005142189331</v>
      </c>
      <c r="U831" s="13">
        <f t="shared" si="663"/>
        <v>0.40101238872158074</v>
      </c>
      <c r="V831" s="13">
        <f t="shared" si="664"/>
        <v>-8.3632810313843784</v>
      </c>
      <c r="W831" s="8">
        <f t="shared" si="665"/>
        <v>380.95484075437469</v>
      </c>
      <c r="X831" s="13">
        <f t="shared" si="666"/>
        <v>1.2024097629309829</v>
      </c>
      <c r="Y831" s="11">
        <f t="shared" si="667"/>
        <v>68.893004661271178</v>
      </c>
      <c r="Z831" s="13">
        <f t="shared" si="668"/>
        <v>3.6895524538020072E-2</v>
      </c>
      <c r="AA831" s="13">
        <f t="shared" si="669"/>
        <v>0.35986563341072569</v>
      </c>
      <c r="AB831" s="13">
        <f t="shared" si="670"/>
        <v>0.93227467183283885</v>
      </c>
      <c r="AC831" s="13">
        <f t="shared" si="671"/>
        <v>3.6887154252802722E-2</v>
      </c>
      <c r="AD831" s="13">
        <f t="shared" si="672"/>
        <v>0.84069321405291586</v>
      </c>
      <c r="AE831" s="13">
        <f t="shared" si="673"/>
        <v>0.40463767216520491</v>
      </c>
      <c r="AF831" s="13">
        <f t="shared" si="674"/>
        <v>0.91447709335156346</v>
      </c>
      <c r="AG831" s="11">
        <f t="shared" si="675"/>
        <v>23.868423809563016</v>
      </c>
      <c r="AH831" s="13">
        <f t="shared" si="676"/>
        <v>4.455083760997856</v>
      </c>
      <c r="AI831" s="11">
        <f t="shared" si="677"/>
        <v>145.40089492071488</v>
      </c>
      <c r="AJ831" s="6">
        <f t="shared" si="678"/>
        <v>0.91644302519107723</v>
      </c>
      <c r="AK831" s="13">
        <f t="shared" si="679"/>
        <v>-7.9723378731532701</v>
      </c>
      <c r="AL831" s="6">
        <f t="shared" si="680"/>
        <v>0.90567787972851999</v>
      </c>
      <c r="AM831" s="6">
        <f t="shared" si="681"/>
        <v>-8.8780157528817902</v>
      </c>
      <c r="AN831" s="11">
        <f t="shared" si="682"/>
        <v>175.49960058771831</v>
      </c>
      <c r="AO831" s="6">
        <f t="shared" si="683"/>
        <v>173.68981194023675</v>
      </c>
      <c r="AP831" s="6">
        <f t="shared" si="684"/>
        <v>104.7865073557432</v>
      </c>
      <c r="AQ831" s="8">
        <f t="shared" si="685"/>
        <v>75.063861326948341</v>
      </c>
      <c r="AR831" s="109">
        <f t="shared" si="686"/>
        <v>0.56783088815923821</v>
      </c>
      <c r="AS831" s="109">
        <f t="shared" si="687"/>
        <v>-0.92214637749719941</v>
      </c>
      <c r="AT831" s="109">
        <f t="shared" si="688"/>
        <v>148.37644810054041</v>
      </c>
      <c r="AU831" s="10">
        <f t="shared" si="689"/>
        <v>398753.16013368958</v>
      </c>
      <c r="AV831" s="8">
        <f t="shared" si="690"/>
        <v>29.966671875629117</v>
      </c>
      <c r="AW831" s="12"/>
      <c r="AX831" s="110">
        <f t="shared" si="691"/>
        <v>328.4</v>
      </c>
      <c r="AY831" s="111">
        <f t="shared" si="692"/>
        <v>0</v>
      </c>
      <c r="AZ831" s="12"/>
      <c r="BA831" s="14">
        <f t="shared" si="699"/>
        <v>-9</v>
      </c>
      <c r="BB831" s="112">
        <f t="shared" si="693"/>
        <v>0</v>
      </c>
      <c r="BC831" s="112">
        <f t="shared" si="694"/>
        <v>0</v>
      </c>
      <c r="BD831" s="12"/>
      <c r="BE831" s="111">
        <f t="shared" si="695"/>
        <v>0</v>
      </c>
      <c r="BF831" s="12"/>
    </row>
    <row r="832" spans="1:58">
      <c r="A832">
        <f t="shared" si="648"/>
        <v>13</v>
      </c>
      <c r="B832" s="106">
        <v>0.57569444444444495</v>
      </c>
      <c r="C832" s="6">
        <f t="shared" si="649"/>
        <v>13.816666666666679</v>
      </c>
      <c r="D832" s="7">
        <f t="shared" si="696"/>
        <v>16</v>
      </c>
      <c r="E832" s="7">
        <f t="shared" si="697"/>
        <v>9</v>
      </c>
      <c r="F832" s="7">
        <f t="shared" si="698"/>
        <v>2022</v>
      </c>
      <c r="G832" s="12"/>
      <c r="H832" s="101">
        <f t="shared" si="650"/>
        <v>-8.953069066037477</v>
      </c>
      <c r="I832" s="102">
        <f t="shared" si="651"/>
        <v>-9.0356435252489504</v>
      </c>
      <c r="J832" s="101">
        <f t="shared" si="652"/>
        <v>62.880589338810445</v>
      </c>
      <c r="K832" s="101">
        <f t="shared" si="653"/>
        <v>328.58635308631153</v>
      </c>
      <c r="L832" s="11">
        <f t="shared" si="654"/>
        <v>2459839.0756944446</v>
      </c>
      <c r="M832" s="108">
        <f t="shared" si="655"/>
        <v>0.22707941668568349</v>
      </c>
      <c r="N832" s="11">
        <f t="shared" si="656"/>
        <v>212.47783579817042</v>
      </c>
      <c r="O832" s="5">
        <f t="shared" si="657"/>
        <v>0.17873768620813735</v>
      </c>
      <c r="P832" s="11">
        <f t="shared" si="658"/>
        <v>16401.08364716639</v>
      </c>
      <c r="Q832" s="6">
        <f t="shared" si="659"/>
        <v>2.3911607249435161</v>
      </c>
      <c r="R832" s="13">
        <f t="shared" si="660"/>
        <v>4.4012167789426577</v>
      </c>
      <c r="S832" s="13">
        <f t="shared" si="661"/>
        <v>4.3431782974431252</v>
      </c>
      <c r="T832" s="13">
        <f t="shared" si="662"/>
        <v>0.32294039566194593</v>
      </c>
      <c r="U832" s="13">
        <f t="shared" si="663"/>
        <v>0.40116047079734379</v>
      </c>
      <c r="V832" s="13">
        <f t="shared" si="664"/>
        <v>-8.3634161992243037</v>
      </c>
      <c r="W832" s="8">
        <f t="shared" si="665"/>
        <v>380.91445200168454</v>
      </c>
      <c r="X832" s="13">
        <f t="shared" si="666"/>
        <v>1.2025567011939253</v>
      </c>
      <c r="Y832" s="11">
        <f t="shared" si="667"/>
        <v>68.901423603586764</v>
      </c>
      <c r="Z832" s="13">
        <f t="shared" si="668"/>
        <v>3.6907569447271499E-2</v>
      </c>
      <c r="AA832" s="13">
        <f t="shared" si="669"/>
        <v>0.35972848274220082</v>
      </c>
      <c r="AB832" s="13">
        <f t="shared" si="670"/>
        <v>0.9323271252142884</v>
      </c>
      <c r="AC832" s="13">
        <f t="shared" si="671"/>
        <v>3.6899190962062622E-2</v>
      </c>
      <c r="AD832" s="13">
        <f t="shared" si="672"/>
        <v>0.84073655280277726</v>
      </c>
      <c r="AE832" s="13">
        <f t="shared" si="673"/>
        <v>0.40466957815642279</v>
      </c>
      <c r="AF832" s="13">
        <f t="shared" si="674"/>
        <v>0.91446297492829243</v>
      </c>
      <c r="AG832" s="11">
        <f t="shared" si="675"/>
        <v>23.870422867563313</v>
      </c>
      <c r="AH832" s="13">
        <f t="shared" si="676"/>
        <v>4.4556816556131524</v>
      </c>
      <c r="AI832" s="11">
        <f t="shared" si="677"/>
        <v>145.64261096397314</v>
      </c>
      <c r="AJ832" s="6">
        <f t="shared" si="678"/>
        <v>0.91643722743009348</v>
      </c>
      <c r="AK832" s="13">
        <f t="shared" si="679"/>
        <v>-8.0475642422061906</v>
      </c>
      <c r="AL832" s="6">
        <f t="shared" si="680"/>
        <v>0.90550482383128661</v>
      </c>
      <c r="AM832" s="6">
        <f t="shared" si="681"/>
        <v>-8.953069066037477</v>
      </c>
      <c r="AN832" s="11">
        <f t="shared" si="682"/>
        <v>175.50028506501258</v>
      </c>
      <c r="AO832" s="6">
        <f t="shared" si="683"/>
        <v>173.69048903952159</v>
      </c>
      <c r="AP832" s="6">
        <f t="shared" si="684"/>
        <v>104.77876442703814</v>
      </c>
      <c r="AQ832" s="8">
        <f t="shared" si="685"/>
        <v>75.071598920316049</v>
      </c>
      <c r="AR832" s="109">
        <f t="shared" si="686"/>
        <v>0.5643532089977723</v>
      </c>
      <c r="AS832" s="109">
        <f t="shared" si="687"/>
        <v>-0.92406397936494111</v>
      </c>
      <c r="AT832" s="109">
        <f t="shared" si="688"/>
        <v>148.58635308631156</v>
      </c>
      <c r="AU832" s="10">
        <f t="shared" si="689"/>
        <v>398755.74058855569</v>
      </c>
      <c r="AV832" s="8">
        <f t="shared" si="690"/>
        <v>29.96647796311747</v>
      </c>
      <c r="AW832" s="12"/>
      <c r="AX832" s="110">
        <f t="shared" si="691"/>
        <v>328.6</v>
      </c>
      <c r="AY832" s="111">
        <f t="shared" si="692"/>
        <v>0</v>
      </c>
      <c r="AZ832" s="12"/>
      <c r="BA832" s="14">
        <f t="shared" si="699"/>
        <v>-9</v>
      </c>
      <c r="BB832" s="112">
        <f t="shared" si="693"/>
        <v>0</v>
      </c>
      <c r="BC832" s="112">
        <f t="shared" si="694"/>
        <v>0</v>
      </c>
      <c r="BD832" s="12"/>
      <c r="BE832" s="111">
        <f t="shared" si="695"/>
        <v>0</v>
      </c>
      <c r="BF832" s="12"/>
    </row>
    <row r="833" spans="1:58">
      <c r="A833">
        <f t="shared" si="648"/>
        <v>13</v>
      </c>
      <c r="B833" s="106">
        <v>0.57638888888888895</v>
      </c>
      <c r="C833" s="6">
        <f t="shared" si="649"/>
        <v>13.833333333333336</v>
      </c>
      <c r="D833" s="7">
        <f t="shared" si="696"/>
        <v>16</v>
      </c>
      <c r="E833" s="7">
        <f t="shared" si="697"/>
        <v>9</v>
      </c>
      <c r="F833" s="7">
        <f t="shared" si="698"/>
        <v>2022</v>
      </c>
      <c r="G833" s="12"/>
      <c r="H833" s="101">
        <f t="shared" si="650"/>
        <v>-9.0276594489816944</v>
      </c>
      <c r="I833" s="102">
        <f t="shared" si="651"/>
        <v>-9.1100623205289342</v>
      </c>
      <c r="J833" s="101">
        <f t="shared" si="652"/>
        <v>62.874064888458392</v>
      </c>
      <c r="K833" s="101">
        <f t="shared" si="653"/>
        <v>328.79646154576562</v>
      </c>
      <c r="L833" s="11">
        <f t="shared" si="654"/>
        <v>2459839.076388889</v>
      </c>
      <c r="M833" s="108">
        <f t="shared" si="655"/>
        <v>0.22707943569853503</v>
      </c>
      <c r="N833" s="11">
        <f t="shared" si="656"/>
        <v>212.72852026065812</v>
      </c>
      <c r="O833" s="5">
        <f t="shared" si="657"/>
        <v>0.17876310363806169</v>
      </c>
      <c r="P833" s="11">
        <f t="shared" si="658"/>
        <v>16398.450475452901</v>
      </c>
      <c r="Q833" s="6">
        <f t="shared" si="659"/>
        <v>2.3913190771170201</v>
      </c>
      <c r="R833" s="13">
        <f t="shared" si="660"/>
        <v>4.4012287247543558</v>
      </c>
      <c r="S833" s="13">
        <f t="shared" si="661"/>
        <v>4.3433260534831151</v>
      </c>
      <c r="T833" s="13">
        <f t="shared" si="662"/>
        <v>0.32310073990199856</v>
      </c>
      <c r="U833" s="13">
        <f t="shared" si="663"/>
        <v>0.40130855093276896</v>
      </c>
      <c r="V833" s="13">
        <f t="shared" si="664"/>
        <v>-8.3635513670642307</v>
      </c>
      <c r="W833" s="8">
        <f t="shared" si="665"/>
        <v>380.87405833963038</v>
      </c>
      <c r="X833" s="13">
        <f t="shared" si="666"/>
        <v>1.2027036376394582</v>
      </c>
      <c r="Y833" s="11">
        <f t="shared" si="667"/>
        <v>68.909842441772454</v>
      </c>
      <c r="Z833" s="13">
        <f t="shared" si="668"/>
        <v>3.6919613403520353E-2</v>
      </c>
      <c r="AA833" s="13">
        <f t="shared" si="669"/>
        <v>0.35959132608367189</v>
      </c>
      <c r="AB833" s="13">
        <f t="shared" si="670"/>
        <v>0.9323795576630165</v>
      </c>
      <c r="AC833" s="13">
        <f t="shared" si="671"/>
        <v>3.6911226713616047E-2</v>
      </c>
      <c r="AD833" s="13">
        <f t="shared" si="672"/>
        <v>0.84077987272772337</v>
      </c>
      <c r="AE833" s="13">
        <f t="shared" si="673"/>
        <v>0.4047014749433705</v>
      </c>
      <c r="AF833" s="13">
        <f t="shared" si="674"/>
        <v>0.91444885924728481</v>
      </c>
      <c r="AG833" s="11">
        <f t="shared" si="675"/>
        <v>23.872421379725353</v>
      </c>
      <c r="AH833" s="13">
        <f t="shared" si="676"/>
        <v>4.4562795607598078</v>
      </c>
      <c r="AI833" s="11">
        <f t="shared" si="677"/>
        <v>145.88432684926102</v>
      </c>
      <c r="AJ833" s="6">
        <f t="shared" si="678"/>
        <v>0.91643143093290902</v>
      </c>
      <c r="AK833" s="13">
        <f t="shared" si="679"/>
        <v>-8.1223281958227425</v>
      </c>
      <c r="AL833" s="6">
        <f t="shared" si="680"/>
        <v>0.90533125315895224</v>
      </c>
      <c r="AM833" s="6">
        <f t="shared" si="681"/>
        <v>-9.0276594489816944</v>
      </c>
      <c r="AN833" s="11">
        <f t="shared" si="682"/>
        <v>175.50096954230685</v>
      </c>
      <c r="AO833" s="6">
        <f t="shared" si="683"/>
        <v>173.69116613905953</v>
      </c>
      <c r="AP833" s="6">
        <f t="shared" si="684"/>
        <v>104.77102160793741</v>
      </c>
      <c r="AQ833" s="8">
        <f t="shared" si="685"/>
        <v>75.079336406888842</v>
      </c>
      <c r="AR833" s="109">
        <f t="shared" si="686"/>
        <v>0.56086548790294755</v>
      </c>
      <c r="AS833" s="109">
        <f t="shared" si="687"/>
        <v>-0.92596993301931763</v>
      </c>
      <c r="AT833" s="109">
        <f t="shared" si="688"/>
        <v>148.7964615457656</v>
      </c>
      <c r="AU833" s="10">
        <f t="shared" si="689"/>
        <v>398758.3205402951</v>
      </c>
      <c r="AV833" s="8">
        <f t="shared" si="690"/>
        <v>29.966284090922898</v>
      </c>
      <c r="AW833" s="12"/>
      <c r="AX833" s="110">
        <f t="shared" si="691"/>
        <v>328.8</v>
      </c>
      <c r="AY833" s="111">
        <f t="shared" si="692"/>
        <v>0</v>
      </c>
      <c r="AZ833" s="12"/>
      <c r="BA833" s="14">
        <f t="shared" si="699"/>
        <v>-9.1</v>
      </c>
      <c r="BB833" s="112">
        <f t="shared" si="693"/>
        <v>0</v>
      </c>
      <c r="BC833" s="112">
        <f t="shared" si="694"/>
        <v>0</v>
      </c>
      <c r="BD833" s="12"/>
      <c r="BE833" s="111">
        <f t="shared" si="695"/>
        <v>0</v>
      </c>
      <c r="BF833" s="12"/>
    </row>
    <row r="834" spans="1:58">
      <c r="A834">
        <f t="shared" si="648"/>
        <v>13</v>
      </c>
      <c r="B834" s="106">
        <v>0.57708333333333295</v>
      </c>
      <c r="C834" s="6">
        <f t="shared" si="649"/>
        <v>13.849999999999991</v>
      </c>
      <c r="D834" s="7">
        <f t="shared" si="696"/>
        <v>16</v>
      </c>
      <c r="E834" s="7">
        <f t="shared" si="697"/>
        <v>9</v>
      </c>
      <c r="F834" s="7">
        <f t="shared" si="698"/>
        <v>2022</v>
      </c>
      <c r="G834" s="12"/>
      <c r="H834" s="101">
        <f t="shared" si="650"/>
        <v>-9.1017854633872695</v>
      </c>
      <c r="I834" s="102">
        <f t="shared" si="651"/>
        <v>-9.1840048170365662</v>
      </c>
      <c r="J834" s="101">
        <f t="shared" si="652"/>
        <v>62.867540293325753</v>
      </c>
      <c r="K834" s="101">
        <f t="shared" si="653"/>
        <v>329.0067730353004</v>
      </c>
      <c r="L834" s="11">
        <f t="shared" si="654"/>
        <v>2459839.0770833334</v>
      </c>
      <c r="M834" s="108">
        <f t="shared" si="655"/>
        <v>0.2270794547113866</v>
      </c>
      <c r="N834" s="11">
        <f t="shared" si="656"/>
        <v>212.97920472314581</v>
      </c>
      <c r="O834" s="5">
        <f t="shared" si="657"/>
        <v>0.17878852106804288</v>
      </c>
      <c r="P834" s="11">
        <f t="shared" si="658"/>
        <v>16395.816929039607</v>
      </c>
      <c r="Q834" s="6">
        <f t="shared" si="659"/>
        <v>2.3914774292908807</v>
      </c>
      <c r="R834" s="13">
        <f t="shared" si="660"/>
        <v>4.4012406705660538</v>
      </c>
      <c r="S834" s="13">
        <f t="shared" si="661"/>
        <v>4.343473809523104</v>
      </c>
      <c r="T834" s="13">
        <f t="shared" si="662"/>
        <v>0.32326108414205118</v>
      </c>
      <c r="U834" s="13">
        <f t="shared" si="663"/>
        <v>0.40145662912826036</v>
      </c>
      <c r="V834" s="13">
        <f t="shared" si="664"/>
        <v>-8.363686534904156</v>
      </c>
      <c r="W834" s="8">
        <f t="shared" si="665"/>
        <v>380.83365976914422</v>
      </c>
      <c r="X834" s="13">
        <f t="shared" si="666"/>
        <v>1.2028505722687524</v>
      </c>
      <c r="Y834" s="11">
        <f t="shared" si="667"/>
        <v>68.918261175895324</v>
      </c>
      <c r="Z834" s="13">
        <f t="shared" si="668"/>
        <v>3.6931656406566385E-2</v>
      </c>
      <c r="AA834" s="13">
        <f t="shared" si="669"/>
        <v>0.35945416343736125</v>
      </c>
      <c r="AB834" s="13">
        <f t="shared" si="670"/>
        <v>0.93243196917909943</v>
      </c>
      <c r="AC834" s="13">
        <f t="shared" si="671"/>
        <v>3.6923261507262405E-2</v>
      </c>
      <c r="AD834" s="13">
        <f t="shared" si="672"/>
        <v>0.84082317382790384</v>
      </c>
      <c r="AE834" s="13">
        <f t="shared" si="673"/>
        <v>0.40473336252589465</v>
      </c>
      <c r="AF834" s="13">
        <f t="shared" si="674"/>
        <v>0.91443474630969857</v>
      </c>
      <c r="AG834" s="11">
        <f t="shared" si="675"/>
        <v>23.874419346016669</v>
      </c>
      <c r="AH834" s="13">
        <f t="shared" si="676"/>
        <v>4.4568774764392938</v>
      </c>
      <c r="AI834" s="11">
        <f t="shared" si="677"/>
        <v>146.12604257655642</v>
      </c>
      <c r="AJ834" s="6">
        <f t="shared" si="678"/>
        <v>0.91642563569960034</v>
      </c>
      <c r="AK834" s="13">
        <f t="shared" si="679"/>
        <v>-8.1966282634263745</v>
      </c>
      <c r="AL834" s="6">
        <f t="shared" si="680"/>
        <v>0.90515719996089572</v>
      </c>
      <c r="AM834" s="6">
        <f t="shared" si="681"/>
        <v>-9.1017854633872695</v>
      </c>
      <c r="AN834" s="11">
        <f t="shared" si="682"/>
        <v>175.50165401960294</v>
      </c>
      <c r="AO834" s="6">
        <f t="shared" si="683"/>
        <v>173.69184323885233</v>
      </c>
      <c r="AP834" s="6">
        <f t="shared" si="684"/>
        <v>104.76327889837842</v>
      </c>
      <c r="AQ834" s="8">
        <f t="shared" si="685"/>
        <v>75.087073786729277</v>
      </c>
      <c r="AR834" s="109">
        <f t="shared" si="686"/>
        <v>0.55736778696821432</v>
      </c>
      <c r="AS834" s="109">
        <f t="shared" si="687"/>
        <v>-0.92786420501337408</v>
      </c>
      <c r="AT834" s="109">
        <f t="shared" si="688"/>
        <v>149.00677303530043</v>
      </c>
      <c r="AU834" s="10">
        <f t="shared" si="689"/>
        <v>398760.89998884249</v>
      </c>
      <c r="AV834" s="8">
        <f t="shared" si="690"/>
        <v>29.966090259048777</v>
      </c>
      <c r="AW834" s="12"/>
      <c r="AX834" s="110">
        <f t="shared" si="691"/>
        <v>329</v>
      </c>
      <c r="AY834" s="111">
        <f t="shared" si="692"/>
        <v>0</v>
      </c>
      <c r="AZ834" s="12"/>
      <c r="BA834" s="14">
        <f t="shared" si="699"/>
        <v>-9.1999999999999993</v>
      </c>
      <c r="BB834" s="112">
        <f t="shared" si="693"/>
        <v>0</v>
      </c>
      <c r="BC834" s="112">
        <f t="shared" si="694"/>
        <v>0</v>
      </c>
      <c r="BD834" s="12"/>
      <c r="BE834" s="111">
        <f t="shared" si="695"/>
        <v>0</v>
      </c>
      <c r="BF834" s="12"/>
    </row>
    <row r="835" spans="1:58">
      <c r="A835">
        <f t="shared" si="648"/>
        <v>13</v>
      </c>
      <c r="B835" s="106">
        <v>0.57777777777777795</v>
      </c>
      <c r="C835" s="6">
        <f t="shared" si="649"/>
        <v>13.866666666666671</v>
      </c>
      <c r="D835" s="7">
        <f t="shared" si="696"/>
        <v>16</v>
      </c>
      <c r="E835" s="7">
        <f t="shared" si="697"/>
        <v>9</v>
      </c>
      <c r="F835" s="7">
        <f t="shared" si="698"/>
        <v>2022</v>
      </c>
      <c r="G835" s="12"/>
      <c r="H835" s="101">
        <f t="shared" si="650"/>
        <v>-9.1754456752204856</v>
      </c>
      <c r="I835" s="102">
        <f t="shared" si="651"/>
        <v>-9.2574707318416447</v>
      </c>
      <c r="J835" s="101">
        <f t="shared" si="652"/>
        <v>62.861015553548015</v>
      </c>
      <c r="K835" s="101">
        <f t="shared" si="653"/>
        <v>329.21728709399025</v>
      </c>
      <c r="L835" s="11">
        <f t="shared" si="654"/>
        <v>2459839.0777777778</v>
      </c>
      <c r="M835" s="108">
        <f t="shared" si="655"/>
        <v>0.22707947372423815</v>
      </c>
      <c r="N835" s="11">
        <f t="shared" si="656"/>
        <v>213.22988918563351</v>
      </c>
      <c r="O835" s="5">
        <f t="shared" si="657"/>
        <v>0.17881393849796723</v>
      </c>
      <c r="P835" s="11">
        <f t="shared" si="658"/>
        <v>16393.183008048578</v>
      </c>
      <c r="Q835" s="6">
        <f t="shared" si="659"/>
        <v>2.3916357814643843</v>
      </c>
      <c r="R835" s="13">
        <f t="shared" si="660"/>
        <v>4.4012526163777519</v>
      </c>
      <c r="S835" s="13">
        <f t="shared" si="661"/>
        <v>4.3436215655627359</v>
      </c>
      <c r="T835" s="13">
        <f t="shared" si="662"/>
        <v>0.3234214283821038</v>
      </c>
      <c r="U835" s="13">
        <f t="shared" si="663"/>
        <v>0.40160470538435716</v>
      </c>
      <c r="V835" s="13">
        <f t="shared" si="664"/>
        <v>-8.3638217027433672</v>
      </c>
      <c r="W835" s="8">
        <f t="shared" si="665"/>
        <v>380.79325629134723</v>
      </c>
      <c r="X835" s="13">
        <f t="shared" si="666"/>
        <v>1.2029975050816852</v>
      </c>
      <c r="Y835" s="11">
        <f t="shared" si="667"/>
        <v>68.926679805948368</v>
      </c>
      <c r="Z835" s="13">
        <f t="shared" si="668"/>
        <v>3.6943698456221453E-2</v>
      </c>
      <c r="AA835" s="13">
        <f t="shared" si="669"/>
        <v>0.35931699480669721</v>
      </c>
      <c r="AB835" s="13">
        <f t="shared" si="670"/>
        <v>0.93248435976214805</v>
      </c>
      <c r="AC835" s="13">
        <f t="shared" si="671"/>
        <v>3.6935295342813208E-2</v>
      </c>
      <c r="AD835" s="13">
        <f t="shared" si="672"/>
        <v>0.84086645610303656</v>
      </c>
      <c r="AE835" s="13">
        <f t="shared" si="673"/>
        <v>0.40476524090366744</v>
      </c>
      <c r="AF835" s="13">
        <f t="shared" si="674"/>
        <v>0.91442063611676871</v>
      </c>
      <c r="AG835" s="11">
        <f t="shared" si="675"/>
        <v>23.876416766393888</v>
      </c>
      <c r="AH835" s="13">
        <f t="shared" si="676"/>
        <v>4.4574754026477343</v>
      </c>
      <c r="AI835" s="11">
        <f t="shared" si="677"/>
        <v>146.36775814591749</v>
      </c>
      <c r="AJ835" s="6">
        <f t="shared" si="678"/>
        <v>0.91641984173028812</v>
      </c>
      <c r="AK835" s="13">
        <f t="shared" si="679"/>
        <v>-8.2704629788099666</v>
      </c>
      <c r="AL835" s="6">
        <f t="shared" si="680"/>
        <v>0.90498269641051843</v>
      </c>
      <c r="AM835" s="6">
        <f t="shared" si="681"/>
        <v>-9.1754456752204856</v>
      </c>
      <c r="AN835" s="11">
        <f t="shared" si="682"/>
        <v>175.50233849689903</v>
      </c>
      <c r="AO835" s="6">
        <f t="shared" si="683"/>
        <v>173.69252033889822</v>
      </c>
      <c r="AP835" s="6">
        <f t="shared" si="684"/>
        <v>104.75553629836915</v>
      </c>
      <c r="AQ835" s="8">
        <f t="shared" si="685"/>
        <v>75.094811059829311</v>
      </c>
      <c r="AR835" s="109">
        <f t="shared" si="686"/>
        <v>0.55386016846327635</v>
      </c>
      <c r="AS835" s="109">
        <f t="shared" si="687"/>
        <v>-0.92974676210854157</v>
      </c>
      <c r="AT835" s="109">
        <f t="shared" si="688"/>
        <v>149.21728709399025</v>
      </c>
      <c r="AU835" s="10">
        <f t="shared" si="689"/>
        <v>398763.47893411381</v>
      </c>
      <c r="AV835" s="8">
        <f t="shared" si="690"/>
        <v>29.965896467499899</v>
      </c>
      <c r="AW835" s="12"/>
      <c r="AX835" s="110">
        <f t="shared" si="691"/>
        <v>329.2</v>
      </c>
      <c r="AY835" s="111">
        <f t="shared" si="692"/>
        <v>0</v>
      </c>
      <c r="AZ835" s="12"/>
      <c r="BA835" s="14">
        <f t="shared" si="699"/>
        <v>-9.3000000000000007</v>
      </c>
      <c r="BB835" s="112">
        <f t="shared" si="693"/>
        <v>0</v>
      </c>
      <c r="BC835" s="112">
        <f t="shared" si="694"/>
        <v>0</v>
      </c>
      <c r="BD835" s="12"/>
      <c r="BE835" s="111">
        <f t="shared" si="695"/>
        <v>0</v>
      </c>
      <c r="BF835" s="12"/>
    </row>
    <row r="836" spans="1:58">
      <c r="A836">
        <f t="shared" ref="A836:A899" si="700">HOUR(B836)</f>
        <v>13</v>
      </c>
      <c r="B836" s="106">
        <v>0.57847222222222205</v>
      </c>
      <c r="C836" s="6">
        <f t="shared" ref="C836:C899" si="701">B836*24</f>
        <v>13.883333333333329</v>
      </c>
      <c r="D836" s="7">
        <f t="shared" si="696"/>
        <v>16</v>
      </c>
      <c r="E836" s="7">
        <f t="shared" si="697"/>
        <v>9</v>
      </c>
      <c r="F836" s="7">
        <f t="shared" si="698"/>
        <v>2022</v>
      </c>
      <c r="G836" s="12"/>
      <c r="H836" s="101">
        <f t="shared" ref="H836:H899" si="702">AM836</f>
        <v>-9.24863865461732</v>
      </c>
      <c r="I836" s="102">
        <f t="shared" ref="I836:I899" si="703">H836+1.02/(TAN($G$7*(H836+10.3/(H836+5.11)))*60)</f>
        <v>-9.3304596965561348</v>
      </c>
      <c r="J836" s="101">
        <f t="shared" ref="J836:J899" si="704">100*(1+COS($G$7*AQ836))/2</f>
        <v>62.854490669197205</v>
      </c>
      <c r="K836" s="101">
        <f t="shared" ref="K836:K899" si="705">IF(AI836&gt;180, AT836-180,AT836+180)</f>
        <v>329.42800324302243</v>
      </c>
      <c r="L836" s="11">
        <f t="shared" ref="L836:L899" si="706">INT(365.25*IF(E836&gt;2,F836+4716,F836-1+4716))+INT(30.6001*IF(E836&gt;2,E836+1,E836+12+1))+D836+C836/24+2-INT(IF(E836&gt;2,F836,F836-1)/100)+INT(INT(IF(E836&gt;2,F836,F836-1)/100)/4)-1524.5</f>
        <v>2459839.0784722222</v>
      </c>
      <c r="M836" s="108">
        <f t="shared" ref="M836:M899" si="707">(L836-2451545)/36525</f>
        <v>0.22707949273708972</v>
      </c>
      <c r="N836" s="11">
        <f t="shared" ref="N836:N899" si="708">MOD(280.46061837+360.98564736629*(L836-2451545)+0.000387933*M836^2-M836^3/38710000+$G$5,360)</f>
        <v>213.48057364765555</v>
      </c>
      <c r="O836" s="5">
        <f t="shared" ref="O836:O899" si="709">0.606433+1336.855225*M836 - INT(0.606433+1336.855225*M836)</f>
        <v>0.17883935592794842</v>
      </c>
      <c r="P836" s="11">
        <f t="shared" ref="P836:P899" si="710">22640*SIN(Q836)-4586*SIN(Q836-2*S836)+2370*SIN(2*S836)+769*SIN(2*Q836)-668*SIN(R836)-412*SIN(2*T836)-212*SIN(2*Q836-2*S836)-206*SIN(Q836+R836-2*S836)+192*SIN(Q836+2*S836)-165*SIN(R836-2*S836)-125*SIN(S836)-110*SIN(Q836+R836)+148*SIN(Q836-R836)-55*SIN(2*T836-2*S836)</f>
        <v>16390.548712577642</v>
      </c>
      <c r="Q836" s="6">
        <f t="shared" ref="Q836:Q899" si="711">2*PI()*(0.374897+1325.55241*M836 - INT(0.374897+1325.55241*M836))</f>
        <v>2.3917941336382453</v>
      </c>
      <c r="R836" s="13">
        <f t="shared" ref="R836:R899" si="712">2*PI()*(0.993133+99.997361*M836 - INT(0.993133+99.997361*M836))</f>
        <v>4.4012645621894508</v>
      </c>
      <c r="S836" s="13">
        <f t="shared" ref="S836:S899" si="713">2*PI()*(0.827361+1236.853086*M836 - INT(0.827361+1236.853086*M836))</f>
        <v>4.3437693216027258</v>
      </c>
      <c r="T836" s="13">
        <f t="shared" ref="T836:T899" si="714">2*PI()*(0.259086+1342.227825*M836 - INT(0.259086+1342.227825*M836))</f>
        <v>0.32358177262215643</v>
      </c>
      <c r="U836" s="13">
        <f t="shared" ref="U836:U899" si="715">T836+(P836+412*SIN(2*T836)+541*SIN(R836))/206264.8062</f>
        <v>0.4017527797014811</v>
      </c>
      <c r="V836" s="13">
        <f t="shared" ref="V836:V899" si="716">T836-2*S836</f>
        <v>-8.3639568705832943</v>
      </c>
      <c r="W836" s="8">
        <f t="shared" ref="W836:W899" si="717">-526*SIN(V836)+44*SIN(Q836+V836)-31*SIN(-Q836+V836)-23*SIN(R836+V836)+11*SIN(-R836+V836)-25*SIN(-2*Q836+T836)+21*SIN(-Q836+T836)</f>
        <v>380.75284790669463</v>
      </c>
      <c r="X836" s="13">
        <f t="shared" ref="X836:X899" si="718">2*PI()*(O836+P836/1296000-INT(O836+P836/1296000))</f>
        <v>1.2031444360794452</v>
      </c>
      <c r="Y836" s="11">
        <f t="shared" ref="Y836:Y899" si="719">X836/$G$7</f>
        <v>68.935098331999654</v>
      </c>
      <c r="Z836" s="13">
        <f t="shared" ref="Z836:Z899" si="720">(18520*SIN(U836)+W836)/206264.8062</f>
        <v>3.6955739552284532E-2</v>
      </c>
      <c r="AA836" s="13">
        <f t="shared" ref="AA836:AA899" si="721">COS(Z836)*COS(X836)</f>
        <v>0.35917982019388528</v>
      </c>
      <c r="AB836" s="13">
        <f t="shared" ref="AB836:AB899" si="722">COS(Z836)*SIN(X836)</f>
        <v>0.93253672941224508</v>
      </c>
      <c r="AC836" s="13">
        <f t="shared" ref="AC836:AC899" si="723">SIN(Z836)</f>
        <v>3.6947328220067105E-2</v>
      </c>
      <c r="AD836" s="13">
        <f t="shared" ref="AD836:AD899" si="724">COS($G$7*(23.4393-46.815*M836/3600))*AB836-SIN($G$7*(23.4393-46.815*M836/3600))*AC836</f>
        <v>0.84090971955327765</v>
      </c>
      <c r="AE836" s="13">
        <f t="shared" ref="AE836:AE899" si="725">SIN($G$7*(23.4393-46.815*M836/3600))*AB836+COS($G$7*(23.4393-46.815*M836/3600))*AC836</f>
        <v>0.4047971100765369</v>
      </c>
      <c r="AF836" s="13">
        <f t="shared" ref="AF836:AF899" si="726">SQRT(1-AE836*AE836)</f>
        <v>0.91440652866965255</v>
      </c>
      <c r="AG836" s="11">
        <f t="shared" ref="AG836:AG899" si="727">ATAN(AE836/AF836)/$G$7</f>
        <v>23.878413640824629</v>
      </c>
      <c r="AH836" s="13">
        <f t="shared" ref="AH836:AH899" si="728">IF(24*ATAN(AD836/(AA836+AF836))/PI()&gt;0,24*ATAN(AD836/(AA836+AF836))/PI(),24*ATAN(AD836/(AA836+AF836))/PI()+24)</f>
        <v>4.4580733393866661</v>
      </c>
      <c r="AI836" s="11">
        <f t="shared" ref="AI836:AI899" si="729">IF(N836-15*AH836&gt;0,N836-15*AH836,360+N836-15*AH836)</f>
        <v>146.60947355685556</v>
      </c>
      <c r="AJ836" s="6">
        <f t="shared" ref="AJ836:AJ899" si="730">0.950724+0.051818*COS(Q836)+0.009531*COS(2*S836-Q836)+0.007843*COS(2*S836)+0.002824*COS(2*Q836)+0.000857*COS(2*S836+Q836)+0.000533*COS(2*S836-R836)*(1-0.002495*(L836-2415020)/36525)+0.000401*COS(2*S836-R836-Q836)*(1-0.002495*(L836-2415020)/36525)+0.00032*COS(Q836-R836)*(1-0.002495*(L836-2415020)/36525)-0.000271*COS(S836)</f>
        <v>0.91641404902504242</v>
      </c>
      <c r="AK836" s="13">
        <f t="shared" ref="AK836:AK899" si="731">ASIN(COS($G$7*$G$3)*COS($G$7*AG836)*COS($G$7*AI836)+SIN($G$7*$G$3)*SIN($G$7*AG836))/$G$7</f>
        <v>-8.3438308800142575</v>
      </c>
      <c r="AL836" s="6">
        <f t="shared" ref="AL836:AL899" si="732">ASIN((0.9983271+0.0016764*COS($G$7*2*$G$3))*COS($G$7*AK836)*SIN($G$7*AJ836))/$G$7</f>
        <v>0.90480777460306161</v>
      </c>
      <c r="AM836" s="6">
        <f t="shared" ref="AM836:AM899" si="733">AK836-AL836</f>
        <v>-9.24863865461732</v>
      </c>
      <c r="AN836" s="11">
        <f t="shared" ref="AN836:AN899" si="734" xml:space="preserve"> MOD(280.4664567 + 360007.6982779*M836/10 + 0.03032028*M836^2/100 + M836^3/49931000,360)</f>
        <v>175.5030229741933</v>
      </c>
      <c r="AO836" s="6">
        <f t="shared" ref="AO836:AO899" si="735" xml:space="preserve"> AN836 + (1.9146 - 0.004817*M836 - 0.000014*M836^2)*SIN(R836)+ (0.019993 - 0.000101*M836)*SIN(2*R836)+ 0.00029*SIN(3*R836)</f>
        <v>173.69319743919539</v>
      </c>
      <c r="AP836" s="6">
        <f t="shared" ref="AP836:AP899" si="736">ACOS(COS(X836-$G$7*AO836)*COS(Z836))/$G$7</f>
        <v>104.74779380784237</v>
      </c>
      <c r="AQ836" s="8">
        <f t="shared" ref="AQ836:AQ899" si="737">180 - AP836 -0.1468*(1-0.0549*SIN(R836))*SIN($G$7*AP836)/(1-0.0167*SIN($G$7*AO836))</f>
        <v>75.102548226256147</v>
      </c>
      <c r="AR836" s="109">
        <f t="shared" ref="AR836:AR899" si="738">SIN($G$7*AI836)</f>
        <v>0.55034269484210174</v>
      </c>
      <c r="AS836" s="109">
        <f t="shared" ref="AS836:AS899" si="739">COS($G$7*AI836)*SIN($G$7*$G$3) - TAN($G$7*AG836)*COS($G$7*$G$3)</f>
        <v>-0.93161757127071543</v>
      </c>
      <c r="AT836" s="109">
        <f t="shared" ref="AT836:AT899" si="740">IF(OR(AND(AR836*AS836&gt;0), AND(AR836&lt;0,AS836&gt;0)), MOD(ATAN2(AS836,AR836)/$G$7+360,360),  ATAN2(AS836,AR836)/$G$7)</f>
        <v>149.42800324302246</v>
      </c>
      <c r="AU836" s="10">
        <f t="shared" ref="AU836:AU899" si="741" xml:space="preserve"> 385000.56 + (-20905355*COS(Q836) - 3699111*COS(2*S836-Q836) - 2955968*COS(2*S836) - 569925*COS(2*Q836) + (1-0.002516*M836)*48888*COS(R836) - 3149*COS(2*T836)  +246158*COS(2*S836-2*Q836) -(1-0.002516*M836)*152138*COS(2*S836-R836-Q836) -170733*COS(2*S836+Q836) -(1-0.002516*M836)*204586*COS(2*S836-R836) -(1-0.002516*M836)*129620*COS(R836-Q836)  + 108743*COS(S836) +(1-0.002516*M836)*104755*COS(R836+Q836) +10321*COS(2*S836-2*T836) +79661*COS(Q836-2*T836) -34782*COS(4*S836-Q836) -23210*COS(3*Q836)  -21636*COS(4*S836-2*Q836) +(1-0.002516*M836)*24208*COS(2*S836+R836-Q836) +(1-0.002516*M836)*30824*COS(2*S836+R836) -8379*COS(S836-Q836) -(1-0.002516*M836)*16675*COS(S836+R836)  -(1-0.002516*M836)*12831*COS(2*S836-R836+Q836) -10445*COS(2*S836+2*Q836) -11650*COS(4*S836) +14403*COS(2*S836-3*Q836) -(1-0.002516*M836)*7003*COS(R836-2*Q836)  + (1-0.002516*M836)*10056*COS(2*S836-R836-2*Q836) +6322*COS(S836+Q836) -(1-0.002516*M836)*(1-0.002516*M836)*9884*COS(2*S836-2*R836) +(1-0.002516*M836)*5751*COS(R836+2*Q836) -(1-0.002516*M836)*(1-0.002516*M836)*4950*COS(2*S836-2*R836-Q836)  +4130*COS(2*S836+Q836-2*T836) -(1-0.002516*M836)*3958*COS(4*S836-R836-Q836) +3258*COS(3*S836-Q836) +(1-0.002516*M836)*2616*COS(2*S836+R836+Q836) -(1-0.002516*M836)*1897*COS(4*S836-R836-2*Q836)  -(1-0.002516*M836)*(1-0.002516*M836)*2117*COS(2*R836-Q836) +(1-0.002516*M836)*(1-0.002516*M836)*2354*COS(2*S836+2*R836-Q836) -1423*COS(4*S836+Q836) -1117*COS(4*Q836) -(1-0.002516*M836)*1571*COS(4*S836-R836)  -1739*COS(S836-2*Q836) -4421*COS(2*Q836-2*T836) +(1-0.002516*M836)*(1-0.002516*M836)*1165*COS(2*R836+Q836) +8752*COS(2*S836-Q836-2*T836))/1000</f>
        <v>398766.05737604678</v>
      </c>
      <c r="AV836" s="8">
        <f t="shared" ref="AV836:AV899" si="742">60*ATAN(3476/AU836)/$G$7</f>
        <v>29.965702716279438</v>
      </c>
      <c r="AW836" s="12"/>
      <c r="AX836" s="110">
        <f t="shared" ref="AX836:AX899" si="743">ROUND(K836,1)</f>
        <v>329.4</v>
      </c>
      <c r="AY836" s="111">
        <f t="shared" ref="AY836:AY899" si="744">IF(AND(AX836&lt;=180.2,AX836&gt;=179.8),B836, 0)</f>
        <v>0</v>
      </c>
      <c r="AZ836" s="12"/>
      <c r="BA836" s="14">
        <f t="shared" si="699"/>
        <v>-9.3000000000000007</v>
      </c>
      <c r="BB836" s="112">
        <f t="shared" ref="BB836:BB899" si="745">IF(AND(BA836&gt;=0,BA835&lt;0),B836, 0)</f>
        <v>0</v>
      </c>
      <c r="BC836" s="112">
        <f t="shared" ref="BC836:BC899" si="746">IF(AND(BA836&lt;=0,BA835&gt;=0),B836, 0)</f>
        <v>0</v>
      </c>
      <c r="BD836" s="12"/>
      <c r="BE836" s="111">
        <f t="shared" ref="BE836:BE899" si="747">IF(K836=$BE$1,B836,0)</f>
        <v>0</v>
      </c>
      <c r="BF836" s="12"/>
    </row>
    <row r="837" spans="1:58">
      <c r="A837">
        <f t="shared" si="700"/>
        <v>13</v>
      </c>
      <c r="B837" s="106">
        <v>0.57916666666666705</v>
      </c>
      <c r="C837" s="6">
        <f t="shared" si="701"/>
        <v>13.900000000000009</v>
      </c>
      <c r="D837" s="7">
        <f t="shared" ref="D837:D900" si="748">$D$3</f>
        <v>16</v>
      </c>
      <c r="E837" s="7">
        <f t="shared" ref="E837:E900" si="749">$E$3</f>
        <v>9</v>
      </c>
      <c r="F837" s="7">
        <f t="shared" ref="F837:F900" si="750">$F$3</f>
        <v>2022</v>
      </c>
      <c r="G837" s="12"/>
      <c r="H837" s="101">
        <f t="shared" si="702"/>
        <v>-9.321362976627233</v>
      </c>
      <c r="I837" s="102">
        <f t="shared" si="703"/>
        <v>-9.4029712653738216</v>
      </c>
      <c r="J837" s="101">
        <f t="shared" si="704"/>
        <v>62.847965640413463</v>
      </c>
      <c r="K837" s="101">
        <f t="shared" si="705"/>
        <v>329.63892098742588</v>
      </c>
      <c r="L837" s="11">
        <f t="shared" si="706"/>
        <v>2459839.0791666666</v>
      </c>
      <c r="M837" s="108">
        <f t="shared" si="707"/>
        <v>0.22707951174994126</v>
      </c>
      <c r="N837" s="11">
        <f t="shared" si="708"/>
        <v>213.73125811014324</v>
      </c>
      <c r="O837" s="5">
        <f t="shared" si="709"/>
        <v>0.17886477335787276</v>
      </c>
      <c r="P837" s="11">
        <f t="shared" si="710"/>
        <v>16387.914042741682</v>
      </c>
      <c r="Q837" s="6">
        <f t="shared" si="711"/>
        <v>2.391952485812106</v>
      </c>
      <c r="R837" s="13">
        <f t="shared" si="712"/>
        <v>4.4012765080011489</v>
      </c>
      <c r="S837" s="13">
        <f t="shared" si="713"/>
        <v>4.3439170776427147</v>
      </c>
      <c r="T837" s="13">
        <f t="shared" si="714"/>
        <v>0.32374211686185195</v>
      </c>
      <c r="U837" s="13">
        <f t="shared" si="715"/>
        <v>0.40190085207977833</v>
      </c>
      <c r="V837" s="13">
        <f t="shared" si="716"/>
        <v>-8.3640920384235784</v>
      </c>
      <c r="W837" s="8">
        <f t="shared" si="717"/>
        <v>380.71243461620298</v>
      </c>
      <c r="X837" s="13">
        <f t="shared" si="718"/>
        <v>1.2032913652618753</v>
      </c>
      <c r="Y837" s="11">
        <f t="shared" si="719"/>
        <v>68.943516754040218</v>
      </c>
      <c r="Z837" s="13">
        <f t="shared" si="720"/>
        <v>3.6967779694534533E-2</v>
      </c>
      <c r="AA837" s="13">
        <f t="shared" si="721"/>
        <v>0.35904263960238603</v>
      </c>
      <c r="AB837" s="13">
        <f t="shared" si="722"/>
        <v>0.93258907812899106</v>
      </c>
      <c r="AC837" s="13">
        <f t="shared" si="723"/>
        <v>3.6959360138802674E-2</v>
      </c>
      <c r="AD837" s="13">
        <f t="shared" si="724"/>
        <v>0.84095296417834875</v>
      </c>
      <c r="AE837" s="13">
        <f t="shared" si="725"/>
        <v>0.40482897004414103</v>
      </c>
      <c r="AF837" s="13">
        <f t="shared" si="726"/>
        <v>0.91439242396959963</v>
      </c>
      <c r="AG837" s="11">
        <f t="shared" si="727"/>
        <v>23.880409969263379</v>
      </c>
      <c r="AH837" s="13">
        <f t="shared" si="728"/>
        <v>4.4586712866520939</v>
      </c>
      <c r="AI837" s="11">
        <f t="shared" si="729"/>
        <v>146.85118881036183</v>
      </c>
      <c r="AJ837" s="6">
        <f t="shared" si="730"/>
        <v>0.9164082575839736</v>
      </c>
      <c r="AK837" s="13">
        <f t="shared" si="731"/>
        <v>-8.4167305100756415</v>
      </c>
      <c r="AL837" s="6">
        <f t="shared" si="732"/>
        <v>0.90463246655159213</v>
      </c>
      <c r="AM837" s="6">
        <f t="shared" si="733"/>
        <v>-9.321362976627233</v>
      </c>
      <c r="AN837" s="11">
        <f t="shared" si="734"/>
        <v>175.50370745148757</v>
      </c>
      <c r="AO837" s="6">
        <f t="shared" si="735"/>
        <v>173.69387453974565</v>
      </c>
      <c r="AP837" s="6">
        <f t="shared" si="736"/>
        <v>104.74005142681165</v>
      </c>
      <c r="AQ837" s="8">
        <f t="shared" si="737"/>
        <v>75.110285285996184</v>
      </c>
      <c r="AR837" s="109">
        <f t="shared" si="738"/>
        <v>0.54681542871230759</v>
      </c>
      <c r="AS837" s="109">
        <f t="shared" si="739"/>
        <v>-0.93347659968599206</v>
      </c>
      <c r="AT837" s="109">
        <f t="shared" si="740"/>
        <v>149.63892098742591</v>
      </c>
      <c r="AU837" s="10">
        <f t="shared" si="741"/>
        <v>398768.63531456172</v>
      </c>
      <c r="AV837" s="8">
        <f t="shared" si="742"/>
        <v>29.965509005391862</v>
      </c>
      <c r="AW837" s="12"/>
      <c r="AX837" s="110">
        <f t="shared" si="743"/>
        <v>329.6</v>
      </c>
      <c r="AY837" s="111">
        <f t="shared" si="744"/>
        <v>0</v>
      </c>
      <c r="AZ837" s="12"/>
      <c r="BA837" s="14">
        <f t="shared" ref="BA837:BA900" si="751">ROUND(I837,1)</f>
        <v>-9.4</v>
      </c>
      <c r="BB837" s="112">
        <f t="shared" si="745"/>
        <v>0</v>
      </c>
      <c r="BC837" s="112">
        <f t="shared" si="746"/>
        <v>0</v>
      </c>
      <c r="BD837" s="12"/>
      <c r="BE837" s="111">
        <f t="shared" si="747"/>
        <v>0</v>
      </c>
      <c r="BF837" s="12"/>
    </row>
    <row r="838" spans="1:58">
      <c r="A838">
        <f t="shared" si="700"/>
        <v>13</v>
      </c>
      <c r="B838" s="106">
        <v>0.57986111111111105</v>
      </c>
      <c r="C838" s="6">
        <f t="shared" si="701"/>
        <v>13.916666666666664</v>
      </c>
      <c r="D838" s="7">
        <f t="shared" si="748"/>
        <v>16</v>
      </c>
      <c r="E838" s="7">
        <f t="shared" si="749"/>
        <v>9</v>
      </c>
      <c r="F838" s="7">
        <f t="shared" si="750"/>
        <v>2022</v>
      </c>
      <c r="G838" s="12"/>
      <c r="H838" s="101">
        <f t="shared" si="702"/>
        <v>-9.393617220366977</v>
      </c>
      <c r="I838" s="102">
        <f t="shared" si="703"/>
        <v>-9.4750049208846541</v>
      </c>
      <c r="J838" s="101">
        <f t="shared" si="704"/>
        <v>62.841440467286525</v>
      </c>
      <c r="K838" s="101">
        <f t="shared" si="705"/>
        <v>329.85003981350292</v>
      </c>
      <c r="L838" s="11">
        <f t="shared" si="706"/>
        <v>2459839.079861111</v>
      </c>
      <c r="M838" s="108">
        <f t="shared" si="707"/>
        <v>0.22707953076279283</v>
      </c>
      <c r="N838" s="11">
        <f t="shared" si="708"/>
        <v>213.98194257263094</v>
      </c>
      <c r="O838" s="5">
        <f t="shared" si="709"/>
        <v>0.17889019078779711</v>
      </c>
      <c r="P838" s="11">
        <f t="shared" si="710"/>
        <v>16385.278998649283</v>
      </c>
      <c r="Q838" s="6">
        <f t="shared" si="711"/>
        <v>2.3921108379859666</v>
      </c>
      <c r="R838" s="13">
        <f t="shared" si="712"/>
        <v>4.4012884538128469</v>
      </c>
      <c r="S838" s="13">
        <f t="shared" si="713"/>
        <v>4.3440648336827037</v>
      </c>
      <c r="T838" s="13">
        <f t="shared" si="714"/>
        <v>0.32390246110190457</v>
      </c>
      <c r="U838" s="13">
        <f t="shared" si="715"/>
        <v>0.40204892252043922</v>
      </c>
      <c r="V838" s="13">
        <f t="shared" si="716"/>
        <v>-8.3642272062635037</v>
      </c>
      <c r="W838" s="8">
        <f t="shared" si="717"/>
        <v>380.67201642101452</v>
      </c>
      <c r="X838" s="13">
        <f t="shared" si="718"/>
        <v>1.203438292629859</v>
      </c>
      <c r="Y838" s="11">
        <f t="shared" si="719"/>
        <v>68.951935072120648</v>
      </c>
      <c r="Z838" s="13">
        <f t="shared" si="720"/>
        <v>3.6979818882837315E-2</v>
      </c>
      <c r="AA838" s="13">
        <f t="shared" si="721"/>
        <v>0.35890545303468807</v>
      </c>
      <c r="AB838" s="13">
        <f t="shared" si="722"/>
        <v>0.93264140591235734</v>
      </c>
      <c r="AC838" s="13">
        <f t="shared" si="723"/>
        <v>3.6971391098885399E-2</v>
      </c>
      <c r="AD838" s="13">
        <f t="shared" si="724"/>
        <v>0.84099618997827663</v>
      </c>
      <c r="AE838" s="13">
        <f t="shared" si="725"/>
        <v>0.40486082080634517</v>
      </c>
      <c r="AF838" s="13">
        <f t="shared" si="726"/>
        <v>0.91437832201775893</v>
      </c>
      <c r="AG838" s="11">
        <f t="shared" si="727"/>
        <v>23.882405751678856</v>
      </c>
      <c r="AH838" s="13">
        <f t="shared" si="728"/>
        <v>4.459269244444247</v>
      </c>
      <c r="AI838" s="11">
        <f t="shared" si="729"/>
        <v>147.09290390596723</v>
      </c>
      <c r="AJ838" s="6">
        <f t="shared" si="730"/>
        <v>0.91640246740717879</v>
      </c>
      <c r="AK838" s="13">
        <f t="shared" si="731"/>
        <v>-8.4891604161804555</v>
      </c>
      <c r="AL838" s="6">
        <f t="shared" si="732"/>
        <v>0.90445680418652208</v>
      </c>
      <c r="AM838" s="6">
        <f t="shared" si="733"/>
        <v>-9.393617220366977</v>
      </c>
      <c r="AN838" s="11">
        <f t="shared" si="734"/>
        <v>175.50439192878366</v>
      </c>
      <c r="AO838" s="6">
        <f t="shared" si="735"/>
        <v>173.6945516405508</v>
      </c>
      <c r="AP838" s="6">
        <f t="shared" si="736"/>
        <v>104.73230915523077</v>
      </c>
      <c r="AQ838" s="8">
        <f t="shared" si="737"/>
        <v>75.118022239095609</v>
      </c>
      <c r="AR838" s="109">
        <f t="shared" si="738"/>
        <v>0.5432784328768262</v>
      </c>
      <c r="AS838" s="109">
        <f t="shared" si="739"/>
        <v>-0.93532381473915205</v>
      </c>
      <c r="AT838" s="109">
        <f t="shared" si="740"/>
        <v>149.85003981350295</v>
      </c>
      <c r="AU838" s="10">
        <f t="shared" si="741"/>
        <v>398771.21274958481</v>
      </c>
      <c r="AV838" s="8">
        <f t="shared" si="742"/>
        <v>29.965315334841211</v>
      </c>
      <c r="AW838" s="12"/>
      <c r="AX838" s="110">
        <f t="shared" si="743"/>
        <v>329.9</v>
      </c>
      <c r="AY838" s="111">
        <f t="shared" si="744"/>
        <v>0</v>
      </c>
      <c r="AZ838" s="12"/>
      <c r="BA838" s="14">
        <f t="shared" si="751"/>
        <v>-9.5</v>
      </c>
      <c r="BB838" s="112">
        <f t="shared" si="745"/>
        <v>0</v>
      </c>
      <c r="BC838" s="112">
        <f t="shared" si="746"/>
        <v>0</v>
      </c>
      <c r="BD838" s="12"/>
      <c r="BE838" s="111">
        <f t="shared" si="747"/>
        <v>0</v>
      </c>
      <c r="BF838" s="12"/>
    </row>
    <row r="839" spans="1:58">
      <c r="A839">
        <f t="shared" si="700"/>
        <v>13</v>
      </c>
      <c r="B839" s="106">
        <v>0.58055555555555605</v>
      </c>
      <c r="C839" s="6">
        <f t="shared" si="701"/>
        <v>13.933333333333344</v>
      </c>
      <c r="D839" s="7">
        <f t="shared" si="748"/>
        <v>16</v>
      </c>
      <c r="E839" s="7">
        <f t="shared" si="749"/>
        <v>9</v>
      </c>
      <c r="F839" s="7">
        <f t="shared" si="750"/>
        <v>2022</v>
      </c>
      <c r="G839" s="12"/>
      <c r="H839" s="101">
        <f t="shared" si="702"/>
        <v>-9.4653999697395985</v>
      </c>
      <c r="I839" s="102">
        <f t="shared" si="703"/>
        <v>-9.5465600808706803</v>
      </c>
      <c r="J839" s="101">
        <f t="shared" si="704"/>
        <v>62.834915149919013</v>
      </c>
      <c r="K839" s="101">
        <f t="shared" si="705"/>
        <v>330.06135919049069</v>
      </c>
      <c r="L839" s="11">
        <f t="shared" si="706"/>
        <v>2459839.0805555554</v>
      </c>
      <c r="M839" s="108">
        <f t="shared" si="707"/>
        <v>0.22707954977564437</v>
      </c>
      <c r="N839" s="11">
        <f t="shared" si="708"/>
        <v>214.23262703511864</v>
      </c>
      <c r="O839" s="5">
        <f t="shared" si="709"/>
        <v>0.17891560821772146</v>
      </c>
      <c r="P839" s="11">
        <f t="shared" si="710"/>
        <v>16382.643580415321</v>
      </c>
      <c r="Q839" s="6">
        <f t="shared" si="711"/>
        <v>2.3922691901594701</v>
      </c>
      <c r="R839" s="13">
        <f t="shared" si="712"/>
        <v>4.401300399624545</v>
      </c>
      <c r="S839" s="13">
        <f t="shared" si="713"/>
        <v>4.3442125897223365</v>
      </c>
      <c r="T839" s="13">
        <f t="shared" si="714"/>
        <v>0.32406280534195719</v>
      </c>
      <c r="U839" s="13">
        <f t="shared" si="715"/>
        <v>0.40219699102360995</v>
      </c>
      <c r="V839" s="13">
        <f t="shared" si="716"/>
        <v>-8.3643623741027149</v>
      </c>
      <c r="W839" s="8">
        <f t="shared" si="717"/>
        <v>380.63159332214491</v>
      </c>
      <c r="X839" s="13">
        <f t="shared" si="718"/>
        <v>1.2035852181839533</v>
      </c>
      <c r="Y839" s="11">
        <f t="shared" si="719"/>
        <v>68.960353286272863</v>
      </c>
      <c r="Z839" s="13">
        <f t="shared" si="720"/>
        <v>3.699185711697188E-2</v>
      </c>
      <c r="AA839" s="13">
        <f t="shared" si="721"/>
        <v>0.35876826049358573</v>
      </c>
      <c r="AB839" s="13">
        <f t="shared" si="722"/>
        <v>0.93269371276220125</v>
      </c>
      <c r="AC839" s="13">
        <f t="shared" si="723"/>
        <v>3.698342110009397E-2</v>
      </c>
      <c r="AD839" s="13">
        <f t="shared" si="724"/>
        <v>0.84103939695301888</v>
      </c>
      <c r="AE839" s="13">
        <f t="shared" si="725"/>
        <v>0.40489266236288934</v>
      </c>
      <c r="AF839" s="13">
        <f t="shared" si="726"/>
        <v>0.9143642228153348</v>
      </c>
      <c r="AG839" s="11">
        <f t="shared" si="727"/>
        <v>23.884400988031921</v>
      </c>
      <c r="AH839" s="13">
        <f t="shared" si="728"/>
        <v>4.4598672127620738</v>
      </c>
      <c r="AI839" s="11">
        <f t="shared" si="729"/>
        <v>147.33461884368754</v>
      </c>
      <c r="AJ839" s="6">
        <f t="shared" si="730"/>
        <v>0.91639667849476769</v>
      </c>
      <c r="AK839" s="13">
        <f t="shared" si="731"/>
        <v>-8.5611191503880111</v>
      </c>
      <c r="AL839" s="6">
        <f t="shared" si="732"/>
        <v>0.90428081935158755</v>
      </c>
      <c r="AM839" s="6">
        <f t="shared" si="733"/>
        <v>-9.4653999697395985</v>
      </c>
      <c r="AN839" s="11">
        <f t="shared" si="734"/>
        <v>175.50507640607975</v>
      </c>
      <c r="AO839" s="6">
        <f t="shared" si="735"/>
        <v>173.69522874160904</v>
      </c>
      <c r="AP839" s="6">
        <f t="shared" si="736"/>
        <v>104.72456699306881</v>
      </c>
      <c r="AQ839" s="8">
        <f t="shared" si="737"/>
        <v>75.125759085585301</v>
      </c>
      <c r="AR839" s="109">
        <f t="shared" si="738"/>
        <v>0.53973177030450137</v>
      </c>
      <c r="AS839" s="109">
        <f t="shared" si="739"/>
        <v>-0.93715918402883314</v>
      </c>
      <c r="AT839" s="109">
        <f t="shared" si="740"/>
        <v>150.06135919049069</v>
      </c>
      <c r="AU839" s="10">
        <f t="shared" si="741"/>
        <v>398773.78968103637</v>
      </c>
      <c r="AV839" s="8">
        <f t="shared" si="742"/>
        <v>29.96512170463194</v>
      </c>
      <c r="AW839" s="12"/>
      <c r="AX839" s="110">
        <f t="shared" si="743"/>
        <v>330.1</v>
      </c>
      <c r="AY839" s="111">
        <f t="shared" si="744"/>
        <v>0</v>
      </c>
      <c r="AZ839" s="12"/>
      <c r="BA839" s="14">
        <f t="shared" si="751"/>
        <v>-9.5</v>
      </c>
      <c r="BB839" s="112">
        <f t="shared" si="745"/>
        <v>0</v>
      </c>
      <c r="BC839" s="112">
        <f t="shared" si="746"/>
        <v>0</v>
      </c>
      <c r="BD839" s="12"/>
      <c r="BE839" s="111">
        <f t="shared" si="747"/>
        <v>0</v>
      </c>
      <c r="BF839" s="12"/>
    </row>
    <row r="840" spans="1:58">
      <c r="A840">
        <f t="shared" si="700"/>
        <v>13</v>
      </c>
      <c r="B840" s="106">
        <v>0.58125000000000004</v>
      </c>
      <c r="C840" s="6">
        <f t="shared" si="701"/>
        <v>13.950000000000001</v>
      </c>
      <c r="D840" s="7">
        <f t="shared" si="748"/>
        <v>16</v>
      </c>
      <c r="E840" s="7">
        <f t="shared" si="749"/>
        <v>9</v>
      </c>
      <c r="F840" s="7">
        <f t="shared" si="750"/>
        <v>2022</v>
      </c>
      <c r="G840" s="12"/>
      <c r="H840" s="101">
        <f t="shared" si="702"/>
        <v>-9.5367098133722976</v>
      </c>
      <c r="I840" s="102">
        <f t="shared" si="703"/>
        <v>-9.6176361037980733</v>
      </c>
      <c r="J840" s="101">
        <f t="shared" si="704"/>
        <v>62.828389688417388</v>
      </c>
      <c r="K840" s="101">
        <f t="shared" si="705"/>
        <v>330.27287857012686</v>
      </c>
      <c r="L840" s="11">
        <f t="shared" si="706"/>
        <v>2459839.0812499998</v>
      </c>
      <c r="M840" s="108">
        <f t="shared" si="707"/>
        <v>0.22707956878849592</v>
      </c>
      <c r="N840" s="11">
        <f t="shared" si="708"/>
        <v>214.48331149760634</v>
      </c>
      <c r="O840" s="5">
        <f t="shared" si="709"/>
        <v>0.1789410256476458</v>
      </c>
      <c r="P840" s="11">
        <f t="shared" si="710"/>
        <v>16380.007788137858</v>
      </c>
      <c r="Q840" s="6">
        <f t="shared" si="711"/>
        <v>2.3924275423333312</v>
      </c>
      <c r="R840" s="13">
        <f t="shared" si="712"/>
        <v>4.4013123454362209</v>
      </c>
      <c r="S840" s="13">
        <f t="shared" si="713"/>
        <v>4.3443603457623254</v>
      </c>
      <c r="T840" s="13">
        <f t="shared" si="714"/>
        <v>0.32422314958165266</v>
      </c>
      <c r="U840" s="13">
        <f t="shared" si="715"/>
        <v>0.40234505758935513</v>
      </c>
      <c r="V840" s="13">
        <f t="shared" si="716"/>
        <v>-8.364497541942999</v>
      </c>
      <c r="W840" s="8">
        <f t="shared" si="717"/>
        <v>380.59116531993084</v>
      </c>
      <c r="X840" s="13">
        <f t="shared" si="718"/>
        <v>1.2037321419246334</v>
      </c>
      <c r="Y840" s="11">
        <f t="shared" si="719"/>
        <v>68.968771396524119</v>
      </c>
      <c r="Z840" s="13">
        <f t="shared" si="720"/>
        <v>3.7003894396707197E-2</v>
      </c>
      <c r="AA840" s="13">
        <f t="shared" si="721"/>
        <v>0.35863106198194922</v>
      </c>
      <c r="AB840" s="13">
        <f t="shared" si="722"/>
        <v>0.93274599867835162</v>
      </c>
      <c r="AC840" s="13">
        <f t="shared" si="723"/>
        <v>3.6995450142197031E-2</v>
      </c>
      <c r="AD840" s="13">
        <f t="shared" si="724"/>
        <v>0.84108258510251033</v>
      </c>
      <c r="AE840" s="13">
        <f t="shared" si="725"/>
        <v>0.40492449471349329</v>
      </c>
      <c r="AF840" s="13">
        <f t="shared" si="726"/>
        <v>0.91435012636354029</v>
      </c>
      <c r="AG840" s="11">
        <f t="shared" si="727"/>
        <v>23.886395678282174</v>
      </c>
      <c r="AH840" s="13">
        <f t="shared" si="728"/>
        <v>4.4604651916041798</v>
      </c>
      <c r="AI840" s="11">
        <f t="shared" si="729"/>
        <v>147.57633362354363</v>
      </c>
      <c r="AJ840" s="6">
        <f t="shared" si="730"/>
        <v>0.91639089084681091</v>
      </c>
      <c r="AK840" s="13">
        <f t="shared" si="731"/>
        <v>-8.6326052695707514</v>
      </c>
      <c r="AL840" s="6">
        <f t="shared" si="732"/>
        <v>0.90410454380154615</v>
      </c>
      <c r="AM840" s="6">
        <f t="shared" si="733"/>
        <v>-9.5367098133722976</v>
      </c>
      <c r="AN840" s="11">
        <f t="shared" si="734"/>
        <v>175.50576088337402</v>
      </c>
      <c r="AO840" s="6">
        <f t="shared" si="735"/>
        <v>173.69590584291856</v>
      </c>
      <c r="AP840" s="6">
        <f t="shared" si="736"/>
        <v>104.7168249402994</v>
      </c>
      <c r="AQ840" s="8">
        <f t="shared" si="737"/>
        <v>75.133495825491565</v>
      </c>
      <c r="AR840" s="109">
        <f t="shared" si="738"/>
        <v>0.53617550413593895</v>
      </c>
      <c r="AS840" s="109">
        <f t="shared" si="739"/>
        <v>-0.93898267536451241</v>
      </c>
      <c r="AT840" s="109">
        <f t="shared" si="740"/>
        <v>150.27287857012684</v>
      </c>
      <c r="AU840" s="10">
        <f t="shared" si="741"/>
        <v>398776.36610885418</v>
      </c>
      <c r="AV840" s="8">
        <f t="shared" si="742"/>
        <v>29.964928114767226</v>
      </c>
      <c r="AW840" s="12"/>
      <c r="AX840" s="110">
        <f t="shared" si="743"/>
        <v>330.3</v>
      </c>
      <c r="AY840" s="111">
        <f t="shared" si="744"/>
        <v>0</v>
      </c>
      <c r="AZ840" s="12"/>
      <c r="BA840" s="14">
        <f t="shared" si="751"/>
        <v>-9.6</v>
      </c>
      <c r="BB840" s="112">
        <f t="shared" si="745"/>
        <v>0</v>
      </c>
      <c r="BC840" s="112">
        <f t="shared" si="746"/>
        <v>0</v>
      </c>
      <c r="BD840" s="12"/>
      <c r="BE840" s="111">
        <f t="shared" si="747"/>
        <v>0</v>
      </c>
      <c r="BF840" s="12"/>
    </row>
    <row r="841" spans="1:58">
      <c r="A841">
        <f t="shared" si="700"/>
        <v>13</v>
      </c>
      <c r="B841" s="106">
        <v>0.58194444444444404</v>
      </c>
      <c r="C841" s="6">
        <f t="shared" si="701"/>
        <v>13.966666666666658</v>
      </c>
      <c r="D841" s="7">
        <f t="shared" si="748"/>
        <v>16</v>
      </c>
      <c r="E841" s="7">
        <f t="shared" si="749"/>
        <v>9</v>
      </c>
      <c r="F841" s="7">
        <f t="shared" si="750"/>
        <v>2022</v>
      </c>
      <c r="G841" s="12"/>
      <c r="H841" s="101">
        <f t="shared" si="702"/>
        <v>-9.6075453445499299</v>
      </c>
      <c r="I841" s="102">
        <f t="shared" si="703"/>
        <v>-9.6882322938289214</v>
      </c>
      <c r="J841" s="101">
        <f t="shared" si="704"/>
        <v>62.821864082871713</v>
      </c>
      <c r="K841" s="101">
        <f t="shared" si="705"/>
        <v>330.48459738620312</v>
      </c>
      <c r="L841" s="11">
        <f t="shared" si="706"/>
        <v>2459839.0819444442</v>
      </c>
      <c r="M841" s="108">
        <f t="shared" si="707"/>
        <v>0.22707958780134749</v>
      </c>
      <c r="N841" s="11">
        <f t="shared" si="708"/>
        <v>214.73399595962837</v>
      </c>
      <c r="O841" s="5">
        <f t="shared" si="709"/>
        <v>0.17896644307762699</v>
      </c>
      <c r="P841" s="11">
        <f t="shared" si="710"/>
        <v>16377.371621930897</v>
      </c>
      <c r="Q841" s="6">
        <f t="shared" si="711"/>
        <v>2.3925858945071918</v>
      </c>
      <c r="R841" s="13">
        <f t="shared" si="712"/>
        <v>4.4013242912479189</v>
      </c>
      <c r="S841" s="13">
        <f t="shared" si="713"/>
        <v>4.3445081018023144</v>
      </c>
      <c r="T841" s="13">
        <f t="shared" si="714"/>
        <v>0.32438349382206244</v>
      </c>
      <c r="U841" s="13">
        <f t="shared" si="715"/>
        <v>0.40249312221924977</v>
      </c>
      <c r="V841" s="13">
        <f t="shared" si="716"/>
        <v>-8.3646327097825655</v>
      </c>
      <c r="W841" s="8">
        <f t="shared" si="717"/>
        <v>380.55073241585967</v>
      </c>
      <c r="X841" s="13">
        <f t="shared" si="718"/>
        <v>1.2038790638528094</v>
      </c>
      <c r="Y841" s="11">
        <f t="shared" si="719"/>
        <v>68.977189402926527</v>
      </c>
      <c r="Z841" s="13">
        <f t="shared" si="720"/>
        <v>3.7015930721942654E-2</v>
      </c>
      <c r="AA841" s="13">
        <f t="shared" si="721"/>
        <v>0.3584938575022415</v>
      </c>
      <c r="AB841" s="13">
        <f t="shared" si="722"/>
        <v>0.93279826366078833</v>
      </c>
      <c r="AC841" s="13">
        <f t="shared" si="723"/>
        <v>3.7007478225093586E-2</v>
      </c>
      <c r="AD841" s="13">
        <f t="shared" si="724"/>
        <v>0.84112575442677251</v>
      </c>
      <c r="AE841" s="13">
        <f t="shared" si="725"/>
        <v>0.40495631785805636</v>
      </c>
      <c r="AF841" s="13">
        <f t="shared" si="726"/>
        <v>0.91433603266350871</v>
      </c>
      <c r="AG841" s="11">
        <f t="shared" si="727"/>
        <v>23.888389822400466</v>
      </c>
      <c r="AH841" s="13">
        <f t="shared" si="728"/>
        <v>4.4610631809708847</v>
      </c>
      <c r="AI841" s="11">
        <f t="shared" si="729"/>
        <v>147.81804824506509</v>
      </c>
      <c r="AJ841" s="6">
        <f t="shared" si="730"/>
        <v>0.91638510446341792</v>
      </c>
      <c r="AK841" s="13">
        <f t="shared" si="731"/>
        <v>-8.7036173353498967</v>
      </c>
      <c r="AL841" s="6">
        <f t="shared" si="732"/>
        <v>0.90392800920003324</v>
      </c>
      <c r="AM841" s="6">
        <f t="shared" si="733"/>
        <v>-9.6075453445499299</v>
      </c>
      <c r="AN841" s="11">
        <f t="shared" si="734"/>
        <v>175.50644536067011</v>
      </c>
      <c r="AO841" s="6">
        <f t="shared" si="735"/>
        <v>173.69658294448303</v>
      </c>
      <c r="AP841" s="6">
        <f t="shared" si="736"/>
        <v>104.70908299687676</v>
      </c>
      <c r="AQ841" s="8">
        <f t="shared" si="737"/>
        <v>75.141232458860173</v>
      </c>
      <c r="AR841" s="109">
        <f t="shared" si="738"/>
        <v>0.53260969768971322</v>
      </c>
      <c r="AS841" s="109">
        <f t="shared" si="739"/>
        <v>-0.94079425676358186</v>
      </c>
      <c r="AT841" s="109">
        <f t="shared" si="740"/>
        <v>150.48459738620312</v>
      </c>
      <c r="AU841" s="10">
        <f t="shared" si="741"/>
        <v>398778.94203295885</v>
      </c>
      <c r="AV841" s="8">
        <f t="shared" si="742"/>
        <v>29.964734565251501</v>
      </c>
      <c r="AW841" s="12"/>
      <c r="AX841" s="110">
        <f t="shared" si="743"/>
        <v>330.5</v>
      </c>
      <c r="AY841" s="111">
        <f t="shared" si="744"/>
        <v>0</v>
      </c>
      <c r="AZ841" s="12"/>
      <c r="BA841" s="14">
        <f t="shared" si="751"/>
        <v>-9.6999999999999993</v>
      </c>
      <c r="BB841" s="112">
        <f t="shared" si="745"/>
        <v>0</v>
      </c>
      <c r="BC841" s="112">
        <f t="shared" si="746"/>
        <v>0</v>
      </c>
      <c r="BD841" s="12"/>
      <c r="BE841" s="111">
        <f t="shared" si="747"/>
        <v>0</v>
      </c>
      <c r="BF841" s="12"/>
    </row>
    <row r="842" spans="1:58">
      <c r="A842">
        <f t="shared" si="700"/>
        <v>13</v>
      </c>
      <c r="B842" s="106">
        <v>0.58263888888888904</v>
      </c>
      <c r="C842" s="6">
        <f t="shared" si="701"/>
        <v>13.983333333333338</v>
      </c>
      <c r="D842" s="7">
        <f t="shared" si="748"/>
        <v>16</v>
      </c>
      <c r="E842" s="7">
        <f t="shared" si="749"/>
        <v>9</v>
      </c>
      <c r="F842" s="7">
        <f t="shared" si="750"/>
        <v>2022</v>
      </c>
      <c r="G842" s="12"/>
      <c r="H842" s="101">
        <f t="shared" si="702"/>
        <v>-9.6779052089463491</v>
      </c>
      <c r="I842" s="102">
        <f t="shared" si="703"/>
        <v>-9.758347953030972</v>
      </c>
      <c r="J842" s="101">
        <f t="shared" si="704"/>
        <v>62.815338329040586</v>
      </c>
      <c r="K842" s="101">
        <f t="shared" si="705"/>
        <v>330.69651519841636</v>
      </c>
      <c r="L842" s="11">
        <f t="shared" si="706"/>
        <v>2459839.0826388891</v>
      </c>
      <c r="M842" s="108">
        <f t="shared" si="707"/>
        <v>0.2270796068142118</v>
      </c>
      <c r="N842" s="11">
        <f t="shared" si="708"/>
        <v>214.9846805902198</v>
      </c>
      <c r="O842" s="5">
        <f t="shared" si="709"/>
        <v>0.17899186052460436</v>
      </c>
      <c r="P842" s="11">
        <f t="shared" si="710"/>
        <v>16374.735080137603</v>
      </c>
      <c r="Q842" s="6">
        <f t="shared" si="711"/>
        <v>2.3927442467871285</v>
      </c>
      <c r="R842" s="13">
        <f t="shared" si="712"/>
        <v>4.401336237067631</v>
      </c>
      <c r="S842" s="13">
        <f t="shared" si="713"/>
        <v>4.3446558579412367</v>
      </c>
      <c r="T842" s="13">
        <f t="shared" si="714"/>
        <v>0.32454383816961957</v>
      </c>
      <c r="U842" s="13">
        <f t="shared" si="715"/>
        <v>0.40264118501197421</v>
      </c>
      <c r="V842" s="13">
        <f t="shared" si="716"/>
        <v>-8.364767877712854</v>
      </c>
      <c r="W842" s="8">
        <f t="shared" si="717"/>
        <v>380.51029458345454</v>
      </c>
      <c r="X842" s="13">
        <f t="shared" si="718"/>
        <v>1.2040259840668814</v>
      </c>
      <c r="Y842" s="11">
        <f t="shared" si="719"/>
        <v>68.985607311118002</v>
      </c>
      <c r="Z842" s="13">
        <f t="shared" si="720"/>
        <v>3.7027966100463661E-2</v>
      </c>
      <c r="AA842" s="13">
        <f t="shared" si="721"/>
        <v>0.35835664696587682</v>
      </c>
      <c r="AB842" s="13">
        <f t="shared" si="722"/>
        <v>0.93285050774415579</v>
      </c>
      <c r="AC842" s="13">
        <f t="shared" si="723"/>
        <v>3.7019505356563231E-2</v>
      </c>
      <c r="AD842" s="13">
        <f t="shared" si="724"/>
        <v>0.84116890495449781</v>
      </c>
      <c r="AE842" s="13">
        <f t="shared" si="725"/>
        <v>0.40498813181749538</v>
      </c>
      <c r="AF842" s="13">
        <f t="shared" si="726"/>
        <v>0.9143219417070636</v>
      </c>
      <c r="AG842" s="11">
        <f t="shared" si="727"/>
        <v>23.890383421674709</v>
      </c>
      <c r="AH842" s="13">
        <f t="shared" si="728"/>
        <v>4.4616611812593803</v>
      </c>
      <c r="AI842" s="11">
        <f t="shared" si="729"/>
        <v>148.0597628713291</v>
      </c>
      <c r="AJ842" s="6">
        <f t="shared" si="730"/>
        <v>0.91637931934081129</v>
      </c>
      <c r="AK842" s="13">
        <f t="shared" si="731"/>
        <v>-8.7741539619495388</v>
      </c>
      <c r="AL842" s="6">
        <f t="shared" si="732"/>
        <v>0.90375124699680975</v>
      </c>
      <c r="AM842" s="6">
        <f t="shared" si="733"/>
        <v>-9.6779052089463491</v>
      </c>
      <c r="AN842" s="11">
        <f t="shared" si="734"/>
        <v>175.50712983842459</v>
      </c>
      <c r="AO842" s="6">
        <f t="shared" si="735"/>
        <v>173.697260046754</v>
      </c>
      <c r="AP842" s="6">
        <f t="shared" si="736"/>
        <v>104.70134115761654</v>
      </c>
      <c r="AQ842" s="8">
        <f t="shared" si="737"/>
        <v>75.148968990871865</v>
      </c>
      <c r="AR842" s="109">
        <f t="shared" si="738"/>
        <v>0.52903441203177504</v>
      </c>
      <c r="AS842" s="109">
        <f t="shared" si="739"/>
        <v>-0.94259389766870216</v>
      </c>
      <c r="AT842" s="109">
        <f t="shared" si="740"/>
        <v>150.69651519841634</v>
      </c>
      <c r="AU842" s="10">
        <f t="shared" si="741"/>
        <v>398781.51745500125</v>
      </c>
      <c r="AV842" s="8">
        <f t="shared" si="742"/>
        <v>29.964541055959231</v>
      </c>
      <c r="AW842" s="12"/>
      <c r="AX842" s="110">
        <f t="shared" si="743"/>
        <v>330.7</v>
      </c>
      <c r="AY842" s="111">
        <f t="shared" si="744"/>
        <v>0</v>
      </c>
      <c r="AZ842" s="12"/>
      <c r="BA842" s="14">
        <f t="shared" si="751"/>
        <v>-9.8000000000000007</v>
      </c>
      <c r="BB842" s="112">
        <f t="shared" si="745"/>
        <v>0</v>
      </c>
      <c r="BC842" s="112">
        <f t="shared" si="746"/>
        <v>0</v>
      </c>
      <c r="BD842" s="12"/>
      <c r="BE842" s="111">
        <f t="shared" si="747"/>
        <v>0</v>
      </c>
      <c r="BF842" s="12"/>
    </row>
    <row r="843" spans="1:58">
      <c r="A843">
        <f t="shared" si="700"/>
        <v>14</v>
      </c>
      <c r="B843" s="106">
        <v>0.58333333333333304</v>
      </c>
      <c r="C843" s="6">
        <f t="shared" si="701"/>
        <v>13.999999999999993</v>
      </c>
      <c r="D843" s="7">
        <f t="shared" si="748"/>
        <v>16</v>
      </c>
      <c r="E843" s="7">
        <f t="shared" si="749"/>
        <v>9</v>
      </c>
      <c r="F843" s="7">
        <f t="shared" si="750"/>
        <v>2022</v>
      </c>
      <c r="G843" s="12"/>
      <c r="H843" s="101">
        <f t="shared" si="702"/>
        <v>-9.7477879153941878</v>
      </c>
      <c r="I843" s="102">
        <f t="shared" si="703"/>
        <v>-9.8279821970622283</v>
      </c>
      <c r="J843" s="101">
        <f t="shared" si="704"/>
        <v>62.808812435751179</v>
      </c>
      <c r="K843" s="101">
        <f t="shared" si="705"/>
        <v>330.90863112124146</v>
      </c>
      <c r="L843" s="11">
        <f t="shared" si="706"/>
        <v>2459839.0833333335</v>
      </c>
      <c r="M843" s="108">
        <f t="shared" si="707"/>
        <v>0.22707962582706334</v>
      </c>
      <c r="N843" s="11">
        <f t="shared" si="708"/>
        <v>215.23536505270749</v>
      </c>
      <c r="O843" s="5">
        <f t="shared" si="709"/>
        <v>0.17901727795458555</v>
      </c>
      <c r="P843" s="11">
        <f t="shared" si="710"/>
        <v>16372.098166405496</v>
      </c>
      <c r="Q843" s="6">
        <f t="shared" si="711"/>
        <v>2.3929025989606321</v>
      </c>
      <c r="R843" s="13">
        <f t="shared" si="712"/>
        <v>4.4013481828793291</v>
      </c>
      <c r="S843" s="13">
        <f t="shared" si="713"/>
        <v>4.3448036139808686</v>
      </c>
      <c r="T843" s="13">
        <f t="shared" si="714"/>
        <v>0.32470418240931503</v>
      </c>
      <c r="U843" s="13">
        <f t="shared" si="715"/>
        <v>0.40278924576947911</v>
      </c>
      <c r="V843" s="13">
        <f t="shared" si="716"/>
        <v>-8.3649030455524223</v>
      </c>
      <c r="W843" s="8">
        <f t="shared" si="717"/>
        <v>380.46985187790483</v>
      </c>
      <c r="X843" s="13">
        <f t="shared" si="718"/>
        <v>1.2041729023709533</v>
      </c>
      <c r="Y843" s="11">
        <f t="shared" si="719"/>
        <v>68.994025109874542</v>
      </c>
      <c r="Z843" s="13">
        <f t="shared" si="720"/>
        <v>3.704000051593908E-2</v>
      </c>
      <c r="AA843" s="13">
        <f t="shared" si="721"/>
        <v>0.3582194305591187</v>
      </c>
      <c r="AB843" s="13">
        <f t="shared" si="722"/>
        <v>0.93290273085845499</v>
      </c>
      <c r="AC843" s="13">
        <f t="shared" si="723"/>
        <v>3.7031531520285557E-2</v>
      </c>
      <c r="AD843" s="13">
        <f t="shared" si="724"/>
        <v>0.84121203662795285</v>
      </c>
      <c r="AE843" s="13">
        <f t="shared" si="725"/>
        <v>0.40501993654899571</v>
      </c>
      <c r="AF843" s="13">
        <f t="shared" si="726"/>
        <v>0.9143078535142567</v>
      </c>
      <c r="AG843" s="11">
        <f t="shared" si="727"/>
        <v>23.892376473399118</v>
      </c>
      <c r="AH843" s="13">
        <f t="shared" si="728"/>
        <v>4.4622591916690038</v>
      </c>
      <c r="AI843" s="11">
        <f t="shared" si="729"/>
        <v>148.30147717767244</v>
      </c>
      <c r="AJ843" s="6">
        <f t="shared" si="730"/>
        <v>0.91637353548685008</v>
      </c>
      <c r="AK843" s="13">
        <f t="shared" si="731"/>
        <v>-8.8442136264925377</v>
      </c>
      <c r="AL843" s="6">
        <f t="shared" si="732"/>
        <v>0.90357428890165004</v>
      </c>
      <c r="AM843" s="6">
        <f t="shared" si="733"/>
        <v>-9.7477879153941878</v>
      </c>
      <c r="AN843" s="11">
        <f t="shared" si="734"/>
        <v>175.50781431571886</v>
      </c>
      <c r="AO843" s="6">
        <f t="shared" si="735"/>
        <v>173.6979371488228</v>
      </c>
      <c r="AP843" s="6">
        <f t="shared" si="736"/>
        <v>104.69359943283825</v>
      </c>
      <c r="AQ843" s="8">
        <f t="shared" si="737"/>
        <v>75.156705411214205</v>
      </c>
      <c r="AR843" s="109">
        <f t="shared" si="738"/>
        <v>0.52544971561400389</v>
      </c>
      <c r="AS843" s="109">
        <f t="shared" si="739"/>
        <v>-0.94438156410795415</v>
      </c>
      <c r="AT843" s="109">
        <f t="shared" si="740"/>
        <v>150.90863112124146</v>
      </c>
      <c r="AU843" s="10">
        <f t="shared" si="741"/>
        <v>398784.09237145173</v>
      </c>
      <c r="AV843" s="8">
        <f t="shared" si="742"/>
        <v>29.964347587154091</v>
      </c>
      <c r="AW843" s="12"/>
      <c r="AX843" s="110">
        <f t="shared" si="743"/>
        <v>330.9</v>
      </c>
      <c r="AY843" s="111">
        <f t="shared" si="744"/>
        <v>0</v>
      </c>
      <c r="AZ843" s="12"/>
      <c r="BA843" s="14">
        <f t="shared" si="751"/>
        <v>-9.8000000000000007</v>
      </c>
      <c r="BB843" s="112">
        <f t="shared" si="745"/>
        <v>0</v>
      </c>
      <c r="BC843" s="112">
        <f t="shared" si="746"/>
        <v>0</v>
      </c>
      <c r="BD843" s="12"/>
      <c r="BE843" s="111">
        <f t="shared" si="747"/>
        <v>0</v>
      </c>
      <c r="BF843" s="12"/>
    </row>
    <row r="844" spans="1:58">
      <c r="A844">
        <f t="shared" si="700"/>
        <v>14</v>
      </c>
      <c r="B844" s="106">
        <v>0.58402777777777803</v>
      </c>
      <c r="C844" s="6">
        <f t="shared" si="701"/>
        <v>14.016666666666673</v>
      </c>
      <c r="D844" s="7">
        <f t="shared" si="748"/>
        <v>16</v>
      </c>
      <c r="E844" s="7">
        <f t="shared" si="749"/>
        <v>9</v>
      </c>
      <c r="F844" s="7">
        <f t="shared" si="750"/>
        <v>2022</v>
      </c>
      <c r="G844" s="12"/>
      <c r="H844" s="101">
        <f t="shared" si="702"/>
        <v>-9.8171921197048952</v>
      </c>
      <c r="I844" s="102">
        <f t="shared" si="703"/>
        <v>-9.8971342419024531</v>
      </c>
      <c r="J844" s="101">
        <f t="shared" si="704"/>
        <v>62.802286398767833</v>
      </c>
      <c r="K844" s="101">
        <f t="shared" si="705"/>
        <v>331.12094467832117</v>
      </c>
      <c r="L844" s="11">
        <f t="shared" si="706"/>
        <v>2459839.0840277779</v>
      </c>
      <c r="M844" s="108">
        <f t="shared" si="707"/>
        <v>0.22707964483991488</v>
      </c>
      <c r="N844" s="11">
        <f t="shared" si="708"/>
        <v>215.48604951519519</v>
      </c>
      <c r="O844" s="5">
        <f t="shared" si="709"/>
        <v>0.1790426953845099</v>
      </c>
      <c r="P844" s="11">
        <f t="shared" si="710"/>
        <v>16369.460879073116</v>
      </c>
      <c r="Q844" s="6">
        <f t="shared" si="711"/>
        <v>2.3930609511341356</v>
      </c>
      <c r="R844" s="13">
        <f t="shared" si="712"/>
        <v>4.4013601286910049</v>
      </c>
      <c r="S844" s="13">
        <f t="shared" si="713"/>
        <v>4.3449513700208584</v>
      </c>
      <c r="T844" s="13">
        <f t="shared" si="714"/>
        <v>0.32486452664936766</v>
      </c>
      <c r="U844" s="13">
        <f t="shared" si="715"/>
        <v>0.40293730459221389</v>
      </c>
      <c r="V844" s="13">
        <f t="shared" si="716"/>
        <v>-8.3650382133923493</v>
      </c>
      <c r="W844" s="8">
        <f t="shared" si="717"/>
        <v>380.42940427286146</v>
      </c>
      <c r="X844" s="13">
        <f t="shared" si="718"/>
        <v>1.2043198188634026</v>
      </c>
      <c r="Y844" s="11">
        <f t="shared" si="719"/>
        <v>69.002442804832754</v>
      </c>
      <c r="Z844" s="13">
        <f t="shared" si="720"/>
        <v>3.7052033976301649E-2</v>
      </c>
      <c r="AA844" s="13">
        <f t="shared" si="721"/>
        <v>0.35808220819340542</v>
      </c>
      <c r="AB844" s="13">
        <f t="shared" si="722"/>
        <v>0.93295493303833088</v>
      </c>
      <c r="AC844" s="13">
        <f t="shared" si="723"/>
        <v>3.7043556724187396E-2</v>
      </c>
      <c r="AD844" s="13">
        <f t="shared" si="724"/>
        <v>0.84125514947577196</v>
      </c>
      <c r="AE844" s="13">
        <f t="shared" si="725"/>
        <v>0.40505173207360951</v>
      </c>
      <c r="AF844" s="13">
        <f t="shared" si="726"/>
        <v>0.91429376807685225</v>
      </c>
      <c r="AG844" s="11">
        <f t="shared" si="727"/>
        <v>23.894368978870048</v>
      </c>
      <c r="AH844" s="13">
        <f t="shared" si="728"/>
        <v>4.4628572125967425</v>
      </c>
      <c r="AI844" s="11">
        <f t="shared" si="729"/>
        <v>148.54319132624406</v>
      </c>
      <c r="AJ844" s="6">
        <f t="shared" si="730"/>
        <v>0.91636775289773953</v>
      </c>
      <c r="AK844" s="13">
        <f t="shared" si="731"/>
        <v>-8.9137949535359429</v>
      </c>
      <c r="AL844" s="6">
        <f t="shared" si="732"/>
        <v>0.90339716616895227</v>
      </c>
      <c r="AM844" s="6">
        <f t="shared" si="733"/>
        <v>-9.8171921197048952</v>
      </c>
      <c r="AN844" s="11">
        <f t="shared" si="734"/>
        <v>175.50849879301495</v>
      </c>
      <c r="AO844" s="6">
        <f t="shared" si="735"/>
        <v>173.69861425114649</v>
      </c>
      <c r="AP844" s="6">
        <f t="shared" si="736"/>
        <v>104.68585781736424</v>
      </c>
      <c r="AQ844" s="8">
        <f t="shared" si="737"/>
        <v>75.164441725061295</v>
      </c>
      <c r="AR844" s="109">
        <f t="shared" si="738"/>
        <v>0.52185566985814935</v>
      </c>
      <c r="AS844" s="109">
        <f t="shared" si="739"/>
        <v>-0.94615722595086083</v>
      </c>
      <c r="AT844" s="109">
        <f t="shared" si="740"/>
        <v>151.12094467832119</v>
      </c>
      <c r="AU844" s="10">
        <f t="shared" si="741"/>
        <v>398786.66678396927</v>
      </c>
      <c r="AV844" s="8">
        <f t="shared" si="742"/>
        <v>29.964154158709906</v>
      </c>
      <c r="AW844" s="12"/>
      <c r="AX844" s="110">
        <f t="shared" si="743"/>
        <v>331.1</v>
      </c>
      <c r="AY844" s="111">
        <f t="shared" si="744"/>
        <v>0</v>
      </c>
      <c r="AZ844" s="12"/>
      <c r="BA844" s="14">
        <f t="shared" si="751"/>
        <v>-9.9</v>
      </c>
      <c r="BB844" s="112">
        <f t="shared" si="745"/>
        <v>0</v>
      </c>
      <c r="BC844" s="112">
        <f t="shared" si="746"/>
        <v>0</v>
      </c>
      <c r="BD844" s="12"/>
      <c r="BE844" s="111">
        <f t="shared" si="747"/>
        <v>0</v>
      </c>
      <c r="BF844" s="12"/>
    </row>
    <row r="845" spans="1:58">
      <c r="A845">
        <f t="shared" si="700"/>
        <v>14</v>
      </c>
      <c r="B845" s="106">
        <v>0.58472222222222203</v>
      </c>
      <c r="C845" s="6">
        <f t="shared" si="701"/>
        <v>14.033333333333328</v>
      </c>
      <c r="D845" s="7">
        <f t="shared" si="748"/>
        <v>16</v>
      </c>
      <c r="E845" s="7">
        <f t="shared" si="749"/>
        <v>9</v>
      </c>
      <c r="F845" s="7">
        <f t="shared" si="750"/>
        <v>2022</v>
      </c>
      <c r="G845" s="12"/>
      <c r="H845" s="101">
        <f t="shared" si="702"/>
        <v>-9.8861164355233999</v>
      </c>
      <c r="I845" s="102">
        <f t="shared" si="703"/>
        <v>-9.9658032189331145</v>
      </c>
      <c r="J845" s="101">
        <f t="shared" si="704"/>
        <v>62.795760218179566</v>
      </c>
      <c r="K845" s="101">
        <f t="shared" si="705"/>
        <v>331.333455233633</v>
      </c>
      <c r="L845" s="11">
        <f t="shared" si="706"/>
        <v>2459839.0847222223</v>
      </c>
      <c r="M845" s="108">
        <f t="shared" si="707"/>
        <v>0.22707966385276646</v>
      </c>
      <c r="N845" s="11">
        <f t="shared" si="708"/>
        <v>215.73673397768289</v>
      </c>
      <c r="O845" s="5">
        <f t="shared" si="709"/>
        <v>0.17906811281443424</v>
      </c>
      <c r="P845" s="11">
        <f t="shared" si="710"/>
        <v>16366.823218233032</v>
      </c>
      <c r="Q845" s="6">
        <f t="shared" si="711"/>
        <v>2.3932193033083538</v>
      </c>
      <c r="R845" s="13">
        <f t="shared" si="712"/>
        <v>4.4013720745027252</v>
      </c>
      <c r="S845" s="13">
        <f t="shared" si="713"/>
        <v>4.3450991260608474</v>
      </c>
      <c r="T845" s="13">
        <f t="shared" si="714"/>
        <v>0.32502487088942034</v>
      </c>
      <c r="U845" s="13">
        <f t="shared" si="715"/>
        <v>0.40308536148021668</v>
      </c>
      <c r="V845" s="13">
        <f t="shared" si="716"/>
        <v>-8.3651733812322746</v>
      </c>
      <c r="W845" s="8">
        <f t="shared" si="717"/>
        <v>380.38895176937581</v>
      </c>
      <c r="X845" s="13">
        <f t="shared" si="718"/>
        <v>1.2044667335450356</v>
      </c>
      <c r="Y845" s="11">
        <f t="shared" si="719"/>
        <v>69.010860396038836</v>
      </c>
      <c r="Z845" s="13">
        <f t="shared" si="720"/>
        <v>3.7064066481321781E-2</v>
      </c>
      <c r="AA845" s="13">
        <f t="shared" si="721"/>
        <v>0.35794497987129731</v>
      </c>
      <c r="AB845" s="13">
        <f t="shared" si="722"/>
        <v>0.9330071142837324</v>
      </c>
      <c r="AC845" s="13">
        <f t="shared" si="723"/>
        <v>3.7055580968038869E-2</v>
      </c>
      <c r="AD845" s="13">
        <f t="shared" si="724"/>
        <v>0.84129824349799964</v>
      </c>
      <c r="AE845" s="13">
        <f t="shared" si="725"/>
        <v>0.40508351839110557</v>
      </c>
      <c r="AF845" s="13">
        <f t="shared" si="726"/>
        <v>0.91427968539604054</v>
      </c>
      <c r="AG845" s="11">
        <f t="shared" si="727"/>
        <v>23.89636093805019</v>
      </c>
      <c r="AH845" s="13">
        <f t="shared" si="728"/>
        <v>4.463455244042569</v>
      </c>
      <c r="AI845" s="11">
        <f t="shared" si="729"/>
        <v>148.78490531704435</v>
      </c>
      <c r="AJ845" s="6">
        <f t="shared" si="730"/>
        <v>0.91636197157355914</v>
      </c>
      <c r="AK845" s="13">
        <f t="shared" si="731"/>
        <v>-8.9828965254538069</v>
      </c>
      <c r="AL845" s="6">
        <f t="shared" si="732"/>
        <v>0.90321991006959368</v>
      </c>
      <c r="AM845" s="6">
        <f t="shared" si="733"/>
        <v>-9.8861164355233999</v>
      </c>
      <c r="AN845" s="11">
        <f t="shared" si="734"/>
        <v>175.50918327030922</v>
      </c>
      <c r="AO845" s="6">
        <f t="shared" si="735"/>
        <v>173.69929135372149</v>
      </c>
      <c r="AP845" s="6">
        <f t="shared" si="736"/>
        <v>104.67811631114743</v>
      </c>
      <c r="AQ845" s="8">
        <f t="shared" si="737"/>
        <v>75.172177932460116</v>
      </c>
      <c r="AR845" s="109">
        <f t="shared" si="738"/>
        <v>0.51825233874737187</v>
      </c>
      <c r="AS845" s="109">
        <f t="shared" si="739"/>
        <v>-0.9479208520693827</v>
      </c>
      <c r="AT845" s="109">
        <f t="shared" si="740"/>
        <v>151.333455233633</v>
      </c>
      <c r="AU845" s="10">
        <f t="shared" si="741"/>
        <v>398789.24069248728</v>
      </c>
      <c r="AV845" s="8">
        <f t="shared" si="742"/>
        <v>29.963960770630191</v>
      </c>
      <c r="AW845" s="12"/>
      <c r="AX845" s="110">
        <f t="shared" si="743"/>
        <v>331.3</v>
      </c>
      <c r="AY845" s="111">
        <f t="shared" si="744"/>
        <v>0</v>
      </c>
      <c r="AZ845" s="12"/>
      <c r="BA845" s="14">
        <f t="shared" si="751"/>
        <v>-10</v>
      </c>
      <c r="BB845" s="112">
        <f t="shared" si="745"/>
        <v>0</v>
      </c>
      <c r="BC845" s="112">
        <f t="shared" si="746"/>
        <v>0</v>
      </c>
      <c r="BD845" s="12"/>
      <c r="BE845" s="111">
        <f t="shared" si="747"/>
        <v>0</v>
      </c>
      <c r="BF845" s="12"/>
    </row>
    <row r="846" spans="1:58">
      <c r="A846">
        <f t="shared" si="700"/>
        <v>14</v>
      </c>
      <c r="B846" s="106">
        <v>0.58541666666666703</v>
      </c>
      <c r="C846" s="6">
        <f t="shared" si="701"/>
        <v>14.050000000000008</v>
      </c>
      <c r="D846" s="7">
        <f t="shared" si="748"/>
        <v>16</v>
      </c>
      <c r="E846" s="7">
        <f t="shared" si="749"/>
        <v>9</v>
      </c>
      <c r="F846" s="7">
        <f t="shared" si="750"/>
        <v>2022</v>
      </c>
      <c r="G846" s="12"/>
      <c r="H846" s="101">
        <f t="shared" si="702"/>
        <v>-9.9545594816547407</v>
      </c>
      <c r="I846" s="102">
        <f t="shared" si="703"/>
        <v>-10.033988225379339</v>
      </c>
      <c r="J846" s="101">
        <f t="shared" si="704"/>
        <v>62.789233894086614</v>
      </c>
      <c r="K846" s="101">
        <f t="shared" si="705"/>
        <v>331.54616213317234</v>
      </c>
      <c r="L846" s="11">
        <f t="shared" si="706"/>
        <v>2459839.0854166667</v>
      </c>
      <c r="M846" s="108">
        <f t="shared" si="707"/>
        <v>0.227079682865618</v>
      </c>
      <c r="N846" s="11">
        <f t="shared" si="708"/>
        <v>215.98741843970492</v>
      </c>
      <c r="O846" s="5">
        <f t="shared" si="709"/>
        <v>0.17909353024435859</v>
      </c>
      <c r="P846" s="11">
        <f t="shared" si="710"/>
        <v>16364.185184022455</v>
      </c>
      <c r="Q846" s="6">
        <f t="shared" si="711"/>
        <v>2.3933776554818573</v>
      </c>
      <c r="R846" s="13">
        <f t="shared" si="712"/>
        <v>4.401384020314401</v>
      </c>
      <c r="S846" s="13">
        <f t="shared" si="713"/>
        <v>4.3452468821004793</v>
      </c>
      <c r="T846" s="13">
        <f t="shared" si="714"/>
        <v>0.3251852151291158</v>
      </c>
      <c r="U846" s="13">
        <f t="shared" si="715"/>
        <v>0.40323341643374178</v>
      </c>
      <c r="V846" s="13">
        <f t="shared" si="716"/>
        <v>-8.3653085490718428</v>
      </c>
      <c r="W846" s="8">
        <f t="shared" si="717"/>
        <v>380.3484943684274</v>
      </c>
      <c r="X846" s="13">
        <f t="shared" si="718"/>
        <v>1.2046136464165174</v>
      </c>
      <c r="Y846" s="11">
        <f t="shared" si="719"/>
        <v>69.01927788353089</v>
      </c>
      <c r="Z846" s="13">
        <f t="shared" si="720"/>
        <v>3.707609803078743E-2</v>
      </c>
      <c r="AA846" s="13">
        <f t="shared" si="721"/>
        <v>0.35780774559548667</v>
      </c>
      <c r="AB846" s="13">
        <f t="shared" si="722"/>
        <v>0.93305927459455662</v>
      </c>
      <c r="AC846" s="13">
        <f t="shared" si="723"/>
        <v>3.7067604251627598E-2</v>
      </c>
      <c r="AD846" s="13">
        <f t="shared" si="724"/>
        <v>0.84134131869462581</v>
      </c>
      <c r="AE846" s="13">
        <f t="shared" si="725"/>
        <v>0.4051152955012482</v>
      </c>
      <c r="AF846" s="13">
        <f t="shared" si="726"/>
        <v>0.91426560547301372</v>
      </c>
      <c r="AG846" s="11">
        <f t="shared" si="727"/>
        <v>23.898352350901931</v>
      </c>
      <c r="AH846" s="13">
        <f t="shared" si="728"/>
        <v>4.4640532860058482</v>
      </c>
      <c r="AI846" s="11">
        <f t="shared" si="729"/>
        <v>149.0266191496172</v>
      </c>
      <c r="AJ846" s="6">
        <f t="shared" si="730"/>
        <v>0.91635619151444825</v>
      </c>
      <c r="AK846" s="13">
        <f t="shared" si="731"/>
        <v>-9.0515169298845528</v>
      </c>
      <c r="AL846" s="6">
        <f t="shared" si="732"/>
        <v>0.90304255177018744</v>
      </c>
      <c r="AM846" s="6">
        <f t="shared" si="733"/>
        <v>-9.9545594816547407</v>
      </c>
      <c r="AN846" s="11">
        <f t="shared" si="734"/>
        <v>175.50986774760349</v>
      </c>
      <c r="AO846" s="6">
        <f t="shared" si="735"/>
        <v>173.69996845654958</v>
      </c>
      <c r="AP846" s="6">
        <f t="shared" si="736"/>
        <v>104.67037491415424</v>
      </c>
      <c r="AQ846" s="8">
        <f t="shared" si="737"/>
        <v>75.179914033444248</v>
      </c>
      <c r="AR846" s="109">
        <f t="shared" si="738"/>
        <v>0.51463978643670871</v>
      </c>
      <c r="AS846" s="109">
        <f t="shared" si="739"/>
        <v>-0.94967241154642457</v>
      </c>
      <c r="AT846" s="109">
        <f t="shared" si="740"/>
        <v>151.54616213317234</v>
      </c>
      <c r="AU846" s="10">
        <f t="shared" si="741"/>
        <v>398791.81409691321</v>
      </c>
      <c r="AV846" s="8">
        <f t="shared" si="742"/>
        <v>29.963767422920363</v>
      </c>
      <c r="AW846" s="12"/>
      <c r="AX846" s="110">
        <f t="shared" si="743"/>
        <v>331.5</v>
      </c>
      <c r="AY846" s="111">
        <f t="shared" si="744"/>
        <v>0</v>
      </c>
      <c r="AZ846" s="12"/>
      <c r="BA846" s="14">
        <f t="shared" si="751"/>
        <v>-10</v>
      </c>
      <c r="BB846" s="112">
        <f t="shared" si="745"/>
        <v>0</v>
      </c>
      <c r="BC846" s="112">
        <f t="shared" si="746"/>
        <v>0</v>
      </c>
      <c r="BD846" s="12"/>
      <c r="BE846" s="111">
        <f t="shared" si="747"/>
        <v>0</v>
      </c>
      <c r="BF846" s="12"/>
    </row>
    <row r="847" spans="1:58">
      <c r="A847">
        <f t="shared" si="700"/>
        <v>14</v>
      </c>
      <c r="B847" s="106">
        <v>0.58611111111111103</v>
      </c>
      <c r="C847" s="6">
        <f t="shared" si="701"/>
        <v>14.066666666666665</v>
      </c>
      <c r="D847" s="7">
        <f t="shared" si="748"/>
        <v>16</v>
      </c>
      <c r="E847" s="7">
        <f t="shared" si="749"/>
        <v>9</v>
      </c>
      <c r="F847" s="7">
        <f t="shared" si="750"/>
        <v>2022</v>
      </c>
      <c r="G847" s="12"/>
      <c r="H847" s="101">
        <f t="shared" si="702"/>
        <v>-10.022519882689981</v>
      </c>
      <c r="I847" s="102">
        <f t="shared" si="703"/>
        <v>-10.101688327941945</v>
      </c>
      <c r="J847" s="101">
        <f t="shared" si="704"/>
        <v>62.782707426583215</v>
      </c>
      <c r="K847" s="101">
        <f t="shared" si="705"/>
        <v>331.75906470656855</v>
      </c>
      <c r="L847" s="11">
        <f t="shared" si="706"/>
        <v>2459839.0861111111</v>
      </c>
      <c r="M847" s="108">
        <f t="shared" si="707"/>
        <v>0.22707970187846957</v>
      </c>
      <c r="N847" s="11">
        <f t="shared" si="708"/>
        <v>216.23810290219262</v>
      </c>
      <c r="O847" s="5">
        <f t="shared" si="709"/>
        <v>0.17911894767433978</v>
      </c>
      <c r="P847" s="11">
        <f t="shared" si="710"/>
        <v>16361.546776531144</v>
      </c>
      <c r="Q847" s="6">
        <f t="shared" si="711"/>
        <v>2.3935360076557184</v>
      </c>
      <c r="R847" s="13">
        <f t="shared" si="712"/>
        <v>4.4013959661261213</v>
      </c>
      <c r="S847" s="13">
        <f t="shared" si="713"/>
        <v>4.3453946381404691</v>
      </c>
      <c r="T847" s="13">
        <f t="shared" si="714"/>
        <v>0.32534555936952558</v>
      </c>
      <c r="U847" s="13">
        <f t="shared" si="715"/>
        <v>0.40338146945424691</v>
      </c>
      <c r="V847" s="13">
        <f t="shared" si="716"/>
        <v>-8.3654437169114129</v>
      </c>
      <c r="W847" s="8">
        <f t="shared" si="717"/>
        <v>380.30803207083437</v>
      </c>
      <c r="X847" s="13">
        <f t="shared" si="718"/>
        <v>1.20476055747864</v>
      </c>
      <c r="Y847" s="11">
        <f t="shared" si="719"/>
        <v>69.027695267354304</v>
      </c>
      <c r="Z847" s="13">
        <f t="shared" si="720"/>
        <v>3.7088128624585173E-2</v>
      </c>
      <c r="AA847" s="13">
        <f t="shared" si="721"/>
        <v>0.35767050536854522</v>
      </c>
      <c r="AB847" s="13">
        <f t="shared" si="722"/>
        <v>0.93311141397074338</v>
      </c>
      <c r="AC847" s="13">
        <f t="shared" si="723"/>
        <v>3.7079626574839777E-2</v>
      </c>
      <c r="AD847" s="13">
        <f t="shared" si="724"/>
        <v>0.84138437506564068</v>
      </c>
      <c r="AE847" s="13">
        <f t="shared" si="725"/>
        <v>0.40514706340390894</v>
      </c>
      <c r="AF847" s="13">
        <f t="shared" si="726"/>
        <v>0.91425152830891621</v>
      </c>
      <c r="AG847" s="11">
        <f t="shared" si="727"/>
        <v>23.900343217394383</v>
      </c>
      <c r="AH847" s="13">
        <f t="shared" si="728"/>
        <v>4.4646513384864104</v>
      </c>
      <c r="AI847" s="11">
        <f t="shared" si="729"/>
        <v>149.26833282489645</v>
      </c>
      <c r="AJ847" s="6">
        <f t="shared" si="730"/>
        <v>0.91635041272046724</v>
      </c>
      <c r="AK847" s="13">
        <f t="shared" si="731"/>
        <v>-9.1196547603609961</v>
      </c>
      <c r="AL847" s="6">
        <f t="shared" si="732"/>
        <v>0.9028651223289853</v>
      </c>
      <c r="AM847" s="6">
        <f t="shared" si="733"/>
        <v>-10.022519882689981</v>
      </c>
      <c r="AN847" s="11">
        <f t="shared" si="734"/>
        <v>175.51055222489958</v>
      </c>
      <c r="AO847" s="6">
        <f t="shared" si="735"/>
        <v>173.70064555963259</v>
      </c>
      <c r="AP847" s="6">
        <f t="shared" si="736"/>
        <v>104.6626336263438</v>
      </c>
      <c r="AQ847" s="8">
        <f t="shared" si="737"/>
        <v>75.187650028054492</v>
      </c>
      <c r="AR847" s="109">
        <f t="shared" si="738"/>
        <v>0.5110180772243198</v>
      </c>
      <c r="AS847" s="109">
        <f t="shared" si="739"/>
        <v>-0.95141187368963509</v>
      </c>
      <c r="AT847" s="109">
        <f t="shared" si="740"/>
        <v>151.75906470656852</v>
      </c>
      <c r="AU847" s="10">
        <f t="shared" si="741"/>
        <v>398794.38699718955</v>
      </c>
      <c r="AV847" s="8">
        <f t="shared" si="742"/>
        <v>29.963574115583242</v>
      </c>
      <c r="AW847" s="12"/>
      <c r="AX847" s="110">
        <f t="shared" si="743"/>
        <v>331.8</v>
      </c>
      <c r="AY847" s="111">
        <f t="shared" si="744"/>
        <v>0</v>
      </c>
      <c r="AZ847" s="12"/>
      <c r="BA847" s="14">
        <f t="shared" si="751"/>
        <v>-10.1</v>
      </c>
      <c r="BB847" s="112">
        <f t="shared" si="745"/>
        <v>0</v>
      </c>
      <c r="BC847" s="112">
        <f t="shared" si="746"/>
        <v>0</v>
      </c>
      <c r="BD847" s="12"/>
      <c r="BE847" s="111">
        <f t="shared" si="747"/>
        <v>0</v>
      </c>
      <c r="BF847" s="12"/>
    </row>
    <row r="848" spans="1:58">
      <c r="A848">
        <f t="shared" si="700"/>
        <v>14</v>
      </c>
      <c r="B848" s="106">
        <v>0.58680555555555602</v>
      </c>
      <c r="C848" s="6">
        <f t="shared" si="701"/>
        <v>14.083333333333345</v>
      </c>
      <c r="D848" s="7">
        <f t="shared" si="748"/>
        <v>16</v>
      </c>
      <c r="E848" s="7">
        <f t="shared" si="749"/>
        <v>9</v>
      </c>
      <c r="F848" s="7">
        <f t="shared" si="750"/>
        <v>2022</v>
      </c>
      <c r="G848" s="12"/>
      <c r="H848" s="101">
        <f t="shared" si="702"/>
        <v>-10.089996268332349</v>
      </c>
      <c r="I848" s="102">
        <f t="shared" si="703"/>
        <v>-10.168902564889414</v>
      </c>
      <c r="J848" s="101">
        <f t="shared" si="704"/>
        <v>62.776180815804302</v>
      </c>
      <c r="K848" s="101">
        <f t="shared" si="705"/>
        <v>331.97216226467503</v>
      </c>
      <c r="L848" s="11">
        <f t="shared" si="706"/>
        <v>2459839.0868055555</v>
      </c>
      <c r="M848" s="108">
        <f t="shared" si="707"/>
        <v>0.22707972089132111</v>
      </c>
      <c r="N848" s="11">
        <f t="shared" si="708"/>
        <v>216.48878736468032</v>
      </c>
      <c r="O848" s="5">
        <f t="shared" si="709"/>
        <v>0.17914436510426412</v>
      </c>
      <c r="P848" s="11">
        <f t="shared" si="710"/>
        <v>16358.907995882097</v>
      </c>
      <c r="Q848" s="6">
        <f t="shared" si="711"/>
        <v>2.393694359829222</v>
      </c>
      <c r="R848" s="13">
        <f t="shared" si="712"/>
        <v>4.4014079119377971</v>
      </c>
      <c r="S848" s="13">
        <f t="shared" si="713"/>
        <v>4.3455423941804581</v>
      </c>
      <c r="T848" s="13">
        <f t="shared" si="714"/>
        <v>0.32550590360922105</v>
      </c>
      <c r="U848" s="13">
        <f t="shared" si="715"/>
        <v>0.40352952054084279</v>
      </c>
      <c r="V848" s="13">
        <f t="shared" si="716"/>
        <v>-8.3655788847516952</v>
      </c>
      <c r="W848" s="8">
        <f t="shared" si="717"/>
        <v>380.26756487724839</v>
      </c>
      <c r="X848" s="13">
        <f t="shared" si="718"/>
        <v>1.204907466731286</v>
      </c>
      <c r="Y848" s="11">
        <f t="shared" si="719"/>
        <v>69.036112547502341</v>
      </c>
      <c r="Z848" s="13">
        <f t="shared" si="720"/>
        <v>3.7100158262406986E-2</v>
      </c>
      <c r="AA848" s="13">
        <f t="shared" si="721"/>
        <v>0.35753325919389567</v>
      </c>
      <c r="AB848" s="13">
        <f t="shared" si="722"/>
        <v>0.93316353241191374</v>
      </c>
      <c r="AC848" s="13">
        <f t="shared" si="723"/>
        <v>3.7091647937367141E-2</v>
      </c>
      <c r="AD848" s="13">
        <f t="shared" si="724"/>
        <v>0.84142741261081899</v>
      </c>
      <c r="AE848" s="13">
        <f t="shared" si="725"/>
        <v>0.40517882209865425</v>
      </c>
      <c r="AF848" s="13">
        <f t="shared" si="726"/>
        <v>0.91423745390502742</v>
      </c>
      <c r="AG848" s="11">
        <f t="shared" si="727"/>
        <v>23.902333537477539</v>
      </c>
      <c r="AH848" s="13">
        <f t="shared" si="728"/>
        <v>4.4652494014804596</v>
      </c>
      <c r="AI848" s="11">
        <f t="shared" si="729"/>
        <v>149.51004634247343</v>
      </c>
      <c r="AJ848" s="6">
        <f t="shared" si="730"/>
        <v>0.91634463519173481</v>
      </c>
      <c r="AK848" s="13">
        <f t="shared" si="731"/>
        <v>-9.1873086156370363</v>
      </c>
      <c r="AL848" s="6">
        <f t="shared" si="732"/>
        <v>0.9026876526953127</v>
      </c>
      <c r="AM848" s="6">
        <f t="shared" si="733"/>
        <v>-10.089996268332349</v>
      </c>
      <c r="AN848" s="11">
        <f t="shared" si="734"/>
        <v>175.51123670219567</v>
      </c>
      <c r="AO848" s="6">
        <f t="shared" si="735"/>
        <v>173.70132266296869</v>
      </c>
      <c r="AP848" s="6">
        <f t="shared" si="736"/>
        <v>104.65489244772368</v>
      </c>
      <c r="AQ848" s="8">
        <f t="shared" si="737"/>
        <v>75.195385916283271</v>
      </c>
      <c r="AR848" s="109">
        <f t="shared" si="738"/>
        <v>0.50738727559117169</v>
      </c>
      <c r="AS848" s="109">
        <f t="shared" si="739"/>
        <v>-0.95313920801210528</v>
      </c>
      <c r="AT848" s="109">
        <f t="shared" si="740"/>
        <v>151.97216226467503</v>
      </c>
      <c r="AU848" s="10">
        <f t="shared" si="741"/>
        <v>398796.95939323225</v>
      </c>
      <c r="AV848" s="8">
        <f t="shared" si="742"/>
        <v>29.963380848623622</v>
      </c>
      <c r="AW848" s="12"/>
      <c r="AX848" s="110">
        <f t="shared" si="743"/>
        <v>332</v>
      </c>
      <c r="AY848" s="111">
        <f t="shared" si="744"/>
        <v>0</v>
      </c>
      <c r="AZ848" s="12"/>
      <c r="BA848" s="14">
        <f t="shared" si="751"/>
        <v>-10.199999999999999</v>
      </c>
      <c r="BB848" s="112">
        <f t="shared" si="745"/>
        <v>0</v>
      </c>
      <c r="BC848" s="112">
        <f t="shared" si="746"/>
        <v>0</v>
      </c>
      <c r="BD848" s="12"/>
      <c r="BE848" s="111">
        <f t="shared" si="747"/>
        <v>0</v>
      </c>
      <c r="BF848" s="12"/>
    </row>
    <row r="849" spans="1:58">
      <c r="A849">
        <f t="shared" si="700"/>
        <v>14</v>
      </c>
      <c r="B849" s="106">
        <v>0.58750000000000002</v>
      </c>
      <c r="C849" s="6">
        <f t="shared" si="701"/>
        <v>14.100000000000001</v>
      </c>
      <c r="D849" s="7">
        <f t="shared" si="748"/>
        <v>16</v>
      </c>
      <c r="E849" s="7">
        <f t="shared" si="749"/>
        <v>9</v>
      </c>
      <c r="F849" s="7">
        <f t="shared" si="750"/>
        <v>2022</v>
      </c>
      <c r="G849" s="12"/>
      <c r="H849" s="101">
        <f t="shared" si="702"/>
        <v>-10.156987273959363</v>
      </c>
      <c r="I849" s="102">
        <f t="shared" si="703"/>
        <v>-10.235629949157557</v>
      </c>
      <c r="J849" s="101">
        <f t="shared" si="704"/>
        <v>62.76965406182444</v>
      </c>
      <c r="K849" s="101">
        <f t="shared" si="705"/>
        <v>332.185454101098</v>
      </c>
      <c r="L849" s="11">
        <f t="shared" si="706"/>
        <v>2459839.0874999999</v>
      </c>
      <c r="M849" s="108">
        <f t="shared" si="707"/>
        <v>0.22707973990417268</v>
      </c>
      <c r="N849" s="11">
        <f t="shared" si="708"/>
        <v>216.73947182716802</v>
      </c>
      <c r="O849" s="5">
        <f t="shared" si="709"/>
        <v>0.17916978253424531</v>
      </c>
      <c r="P849" s="11">
        <f t="shared" si="710"/>
        <v>16356.268842168844</v>
      </c>
      <c r="Q849" s="6">
        <f t="shared" si="711"/>
        <v>2.3938527120030826</v>
      </c>
      <c r="R849" s="13">
        <f t="shared" si="712"/>
        <v>4.4014198577495174</v>
      </c>
      <c r="S849" s="13">
        <f t="shared" si="713"/>
        <v>4.345690150220447</v>
      </c>
      <c r="T849" s="13">
        <f t="shared" si="714"/>
        <v>0.32566624784927367</v>
      </c>
      <c r="U849" s="13">
        <f t="shared" si="715"/>
        <v>0.40367756969500523</v>
      </c>
      <c r="V849" s="13">
        <f t="shared" si="716"/>
        <v>-8.3657140525916205</v>
      </c>
      <c r="W849" s="8">
        <f t="shared" si="717"/>
        <v>380.2270927889511</v>
      </c>
      <c r="X849" s="13">
        <f t="shared" si="718"/>
        <v>1.2050543741756228</v>
      </c>
      <c r="Y849" s="11">
        <f t="shared" si="719"/>
        <v>69.04452972404188</v>
      </c>
      <c r="Z849" s="13">
        <f t="shared" si="720"/>
        <v>3.7112186944143241E-2</v>
      </c>
      <c r="AA849" s="13">
        <f t="shared" si="721"/>
        <v>0.35739600707375957</v>
      </c>
      <c r="AB849" s="13">
        <f t="shared" si="722"/>
        <v>0.93321562991814244</v>
      </c>
      <c r="AC849" s="13">
        <f t="shared" si="723"/>
        <v>3.7103668339099678E-2</v>
      </c>
      <c r="AD849" s="13">
        <f t="shared" si="724"/>
        <v>0.84147043133027322</v>
      </c>
      <c r="AE849" s="13">
        <f t="shared" si="725"/>
        <v>0.40521057158541302</v>
      </c>
      <c r="AF849" s="13">
        <f t="shared" si="726"/>
        <v>0.91422338226246591</v>
      </c>
      <c r="AG849" s="11">
        <f t="shared" si="727"/>
        <v>23.904323311124116</v>
      </c>
      <c r="AH849" s="13">
        <f t="shared" si="728"/>
        <v>4.4658474749893662</v>
      </c>
      <c r="AI849" s="11">
        <f t="shared" si="729"/>
        <v>149.75175970232752</v>
      </c>
      <c r="AJ849" s="6">
        <f t="shared" si="730"/>
        <v>0.916338858928328</v>
      </c>
      <c r="AK849" s="13">
        <f t="shared" si="731"/>
        <v>-9.2544771002536894</v>
      </c>
      <c r="AL849" s="6">
        <f t="shared" si="732"/>
        <v>0.90251017370567321</v>
      </c>
      <c r="AM849" s="6">
        <f t="shared" si="733"/>
        <v>-10.156987273959363</v>
      </c>
      <c r="AN849" s="11">
        <f t="shared" si="734"/>
        <v>175.51192117949176</v>
      </c>
      <c r="AO849" s="6">
        <f t="shared" si="735"/>
        <v>173.70199976655792</v>
      </c>
      <c r="AP849" s="6">
        <f t="shared" si="736"/>
        <v>104.64715137822975</v>
      </c>
      <c r="AQ849" s="8">
        <f t="shared" si="737"/>
        <v>75.20312169819465</v>
      </c>
      <c r="AR849" s="109">
        <f t="shared" si="738"/>
        <v>0.50374744617405509</v>
      </c>
      <c r="AS849" s="109">
        <f t="shared" si="739"/>
        <v>-0.95485438424583224</v>
      </c>
      <c r="AT849" s="109">
        <f t="shared" si="740"/>
        <v>152.18545410109797</v>
      </c>
      <c r="AU849" s="10">
        <f t="shared" si="741"/>
        <v>398799.53128497663</v>
      </c>
      <c r="AV849" s="8">
        <f t="shared" si="742"/>
        <v>29.963187622044845</v>
      </c>
      <c r="AW849" s="12"/>
      <c r="AX849" s="110">
        <f t="shared" si="743"/>
        <v>332.2</v>
      </c>
      <c r="AY849" s="111">
        <f t="shared" si="744"/>
        <v>0</v>
      </c>
      <c r="AZ849" s="12"/>
      <c r="BA849" s="14">
        <f t="shared" si="751"/>
        <v>-10.199999999999999</v>
      </c>
      <c r="BB849" s="112">
        <f t="shared" si="745"/>
        <v>0</v>
      </c>
      <c r="BC849" s="112">
        <f t="shared" si="746"/>
        <v>0</v>
      </c>
      <c r="BD849" s="12"/>
      <c r="BE849" s="111">
        <f t="shared" si="747"/>
        <v>0</v>
      </c>
      <c r="BF849" s="12"/>
    </row>
    <row r="850" spans="1:58">
      <c r="A850">
        <f t="shared" si="700"/>
        <v>14</v>
      </c>
      <c r="B850" s="106">
        <v>0.58819444444444402</v>
      </c>
      <c r="C850" s="6">
        <f t="shared" si="701"/>
        <v>14.116666666666656</v>
      </c>
      <c r="D850" s="7">
        <f t="shared" si="748"/>
        <v>16</v>
      </c>
      <c r="E850" s="7">
        <f t="shared" si="749"/>
        <v>9</v>
      </c>
      <c r="F850" s="7">
        <f t="shared" si="750"/>
        <v>2022</v>
      </c>
      <c r="G850" s="12"/>
      <c r="H850" s="101">
        <f t="shared" si="702"/>
        <v>-10.223491540668624</v>
      </c>
      <c r="I850" s="102">
        <f t="shared" si="703"/>
        <v>-10.301869470730612</v>
      </c>
      <c r="J850" s="101">
        <f t="shared" si="704"/>
        <v>62.763127164778965</v>
      </c>
      <c r="K850" s="101">
        <f t="shared" si="705"/>
        <v>332.39893949191367</v>
      </c>
      <c r="L850" s="11">
        <f t="shared" si="706"/>
        <v>2459839.0881944443</v>
      </c>
      <c r="M850" s="108">
        <f t="shared" si="707"/>
        <v>0.22707975891702423</v>
      </c>
      <c r="N850" s="11">
        <f t="shared" si="708"/>
        <v>216.99015628965572</v>
      </c>
      <c r="O850" s="5">
        <f t="shared" si="709"/>
        <v>0.17919519996416966</v>
      </c>
      <c r="P850" s="11">
        <f t="shared" si="710"/>
        <v>16353.629315506272</v>
      </c>
      <c r="Q850" s="6">
        <f t="shared" si="711"/>
        <v>2.3940110641769436</v>
      </c>
      <c r="R850" s="13">
        <f t="shared" si="712"/>
        <v>4.4014318035611932</v>
      </c>
      <c r="S850" s="13">
        <f t="shared" si="713"/>
        <v>4.3458379062600798</v>
      </c>
      <c r="T850" s="13">
        <f t="shared" si="714"/>
        <v>0.32582659208932635</v>
      </c>
      <c r="U850" s="13">
        <f t="shared" si="715"/>
        <v>0.40382561691688079</v>
      </c>
      <c r="V850" s="13">
        <f t="shared" si="716"/>
        <v>-8.3658492204308335</v>
      </c>
      <c r="W850" s="8">
        <f t="shared" si="717"/>
        <v>380.18661580695658</v>
      </c>
      <c r="X850" s="13">
        <f t="shared" si="718"/>
        <v>1.2052012798114931</v>
      </c>
      <c r="Y850" s="11">
        <f t="shared" si="719"/>
        <v>69.052946796963937</v>
      </c>
      <c r="Z850" s="13">
        <f t="shared" si="720"/>
        <v>3.7124214669573254E-2</v>
      </c>
      <c r="AA850" s="13">
        <f t="shared" si="721"/>
        <v>0.35725874901159538</v>
      </c>
      <c r="AB850" s="13">
        <f t="shared" si="722"/>
        <v>0.93326770648903368</v>
      </c>
      <c r="AC850" s="13">
        <f t="shared" si="723"/>
        <v>3.7115687779816386E-2</v>
      </c>
      <c r="AD850" s="13">
        <f t="shared" si="724"/>
        <v>0.84151343122372824</v>
      </c>
      <c r="AE850" s="13">
        <f t="shared" si="725"/>
        <v>0.40524231186382492</v>
      </c>
      <c r="AF850" s="13">
        <f t="shared" si="726"/>
        <v>0.91420931338247824</v>
      </c>
      <c r="AG850" s="11">
        <f t="shared" si="727"/>
        <v>23.906312538288699</v>
      </c>
      <c r="AH850" s="13">
        <f t="shared" si="728"/>
        <v>4.4664455590091094</v>
      </c>
      <c r="AI850" s="11">
        <f t="shared" si="729"/>
        <v>149.99347290451908</v>
      </c>
      <c r="AJ850" s="6">
        <f t="shared" si="730"/>
        <v>0.91633308393035551</v>
      </c>
      <c r="AK850" s="13">
        <f t="shared" si="731"/>
        <v>-9.3211588245873145</v>
      </c>
      <c r="AL850" s="6">
        <f t="shared" si="732"/>
        <v>0.90233271608131005</v>
      </c>
      <c r="AM850" s="6">
        <f t="shared" si="733"/>
        <v>-10.223491540668624</v>
      </c>
      <c r="AN850" s="11">
        <f t="shared" si="734"/>
        <v>175.51260565678422</v>
      </c>
      <c r="AO850" s="6">
        <f t="shared" si="735"/>
        <v>173.7026768703966</v>
      </c>
      <c r="AP850" s="6">
        <f t="shared" si="736"/>
        <v>104.63941041787001</v>
      </c>
      <c r="AQ850" s="8">
        <f t="shared" si="737"/>
        <v>75.210857373780613</v>
      </c>
      <c r="AR850" s="109">
        <f t="shared" si="738"/>
        <v>0.50009865376899776</v>
      </c>
      <c r="AS850" s="109">
        <f t="shared" si="739"/>
        <v>-0.95655737233951732</v>
      </c>
      <c r="AT850" s="109">
        <f t="shared" si="740"/>
        <v>152.39893949191364</v>
      </c>
      <c r="AU850" s="10">
        <f t="shared" si="741"/>
        <v>398802.1026723432</v>
      </c>
      <c r="AV850" s="8">
        <f t="shared" si="742"/>
        <v>29.962994435851368</v>
      </c>
      <c r="AW850" s="12"/>
      <c r="AX850" s="110">
        <f t="shared" si="743"/>
        <v>332.4</v>
      </c>
      <c r="AY850" s="111">
        <f t="shared" si="744"/>
        <v>0</v>
      </c>
      <c r="AZ850" s="12"/>
      <c r="BA850" s="14">
        <f t="shared" si="751"/>
        <v>-10.3</v>
      </c>
      <c r="BB850" s="112">
        <f t="shared" si="745"/>
        <v>0</v>
      </c>
      <c r="BC850" s="112">
        <f t="shared" si="746"/>
        <v>0</v>
      </c>
      <c r="BD850" s="12"/>
      <c r="BE850" s="111">
        <f t="shared" si="747"/>
        <v>0</v>
      </c>
      <c r="BF850" s="12"/>
    </row>
    <row r="851" spans="1:58">
      <c r="A851">
        <f t="shared" si="700"/>
        <v>14</v>
      </c>
      <c r="B851" s="106">
        <v>0.58888888888888902</v>
      </c>
      <c r="C851" s="6">
        <f t="shared" si="701"/>
        <v>14.133333333333336</v>
      </c>
      <c r="D851" s="7">
        <f t="shared" si="748"/>
        <v>16</v>
      </c>
      <c r="E851" s="7">
        <f t="shared" si="749"/>
        <v>9</v>
      </c>
      <c r="F851" s="7">
        <f t="shared" si="750"/>
        <v>2022</v>
      </c>
      <c r="G851" s="12"/>
      <c r="H851" s="101">
        <f t="shared" si="702"/>
        <v>-10.289507715176155</v>
      </c>
      <c r="I851" s="102">
        <f t="shared" si="703"/>
        <v>-10.367620098689015</v>
      </c>
      <c r="J851" s="101">
        <f t="shared" si="704"/>
        <v>62.756600124759402</v>
      </c>
      <c r="K851" s="101">
        <f t="shared" si="705"/>
        <v>332.61261769513737</v>
      </c>
      <c r="L851" s="11">
        <f t="shared" si="706"/>
        <v>2459839.0888888887</v>
      </c>
      <c r="M851" s="108">
        <f t="shared" si="707"/>
        <v>0.22707977792987577</v>
      </c>
      <c r="N851" s="11">
        <f t="shared" si="708"/>
        <v>217.24084075167775</v>
      </c>
      <c r="O851" s="5">
        <f t="shared" si="709"/>
        <v>0.17922061739409401</v>
      </c>
      <c r="P851" s="11">
        <f t="shared" si="710"/>
        <v>16350.989416014811</v>
      </c>
      <c r="Q851" s="6">
        <f t="shared" si="711"/>
        <v>2.3941694163504472</v>
      </c>
      <c r="R851" s="13">
        <f t="shared" si="712"/>
        <v>4.4014437493728922</v>
      </c>
      <c r="S851" s="13">
        <f t="shared" si="713"/>
        <v>4.3459856623000688</v>
      </c>
      <c r="T851" s="13">
        <f t="shared" si="714"/>
        <v>0.32598693632902181</v>
      </c>
      <c r="U851" s="13">
        <f t="shared" si="715"/>
        <v>0.40397366220664238</v>
      </c>
      <c r="V851" s="13">
        <f t="shared" si="716"/>
        <v>-8.3659843882711158</v>
      </c>
      <c r="W851" s="8">
        <f t="shared" si="717"/>
        <v>380.14613393156753</v>
      </c>
      <c r="X851" s="13">
        <f t="shared" si="718"/>
        <v>1.2053481836398376</v>
      </c>
      <c r="Y851" s="11">
        <f t="shared" si="719"/>
        <v>69.061363766322401</v>
      </c>
      <c r="Z851" s="13">
        <f t="shared" si="720"/>
        <v>3.7136241438475139E-2</v>
      </c>
      <c r="AA851" s="13">
        <f t="shared" si="721"/>
        <v>0.35712148500983681</v>
      </c>
      <c r="AB851" s="13">
        <f t="shared" si="722"/>
        <v>0.93331976212458523</v>
      </c>
      <c r="AC851" s="13">
        <f t="shared" si="723"/>
        <v>3.7127706259295082E-2</v>
      </c>
      <c r="AD851" s="13">
        <f t="shared" si="724"/>
        <v>0.8415564122912701</v>
      </c>
      <c r="AE851" s="13">
        <f t="shared" si="725"/>
        <v>0.40527404293368535</v>
      </c>
      <c r="AF851" s="13">
        <f t="shared" si="726"/>
        <v>0.91419524726624202</v>
      </c>
      <c r="AG851" s="11">
        <f t="shared" si="727"/>
        <v>23.90830121893562</v>
      </c>
      <c r="AH851" s="13">
        <f t="shared" si="728"/>
        <v>4.4670436535401921</v>
      </c>
      <c r="AI851" s="11">
        <f t="shared" si="729"/>
        <v>150.23518594857487</v>
      </c>
      <c r="AJ851" s="6">
        <f t="shared" si="730"/>
        <v>0.91632731019791736</v>
      </c>
      <c r="AK851" s="13">
        <f t="shared" si="731"/>
        <v>-9.3873524047501071</v>
      </c>
      <c r="AL851" s="6">
        <f t="shared" si="732"/>
        <v>0.9021553104260488</v>
      </c>
      <c r="AM851" s="6">
        <f t="shared" si="733"/>
        <v>-10.289507715176155</v>
      </c>
      <c r="AN851" s="11">
        <f t="shared" si="734"/>
        <v>175.51329013408031</v>
      </c>
      <c r="AO851" s="6">
        <f t="shared" si="735"/>
        <v>173.70335397449199</v>
      </c>
      <c r="AP851" s="6">
        <f t="shared" si="736"/>
        <v>104.63166956660052</v>
      </c>
      <c r="AQ851" s="8">
        <f t="shared" si="737"/>
        <v>75.218592943085056</v>
      </c>
      <c r="AR851" s="109">
        <f t="shared" si="738"/>
        <v>0.49644096333940946</v>
      </c>
      <c r="AS851" s="109">
        <f t="shared" si="739"/>
        <v>-0.95824814245521484</v>
      </c>
      <c r="AT851" s="109">
        <f t="shared" si="740"/>
        <v>152.61261769513737</v>
      </c>
      <c r="AU851" s="10">
        <f t="shared" si="741"/>
        <v>398804.67355525697</v>
      </c>
      <c r="AV851" s="8">
        <f t="shared" si="742"/>
        <v>29.962801290047327</v>
      </c>
      <c r="AW851" s="12"/>
      <c r="AX851" s="110">
        <f t="shared" si="743"/>
        <v>332.6</v>
      </c>
      <c r="AY851" s="111">
        <f t="shared" si="744"/>
        <v>0</v>
      </c>
      <c r="AZ851" s="12"/>
      <c r="BA851" s="14">
        <f t="shared" si="751"/>
        <v>-10.4</v>
      </c>
      <c r="BB851" s="112">
        <f t="shared" si="745"/>
        <v>0</v>
      </c>
      <c r="BC851" s="112">
        <f t="shared" si="746"/>
        <v>0</v>
      </c>
      <c r="BD851" s="12"/>
      <c r="BE851" s="111">
        <f t="shared" si="747"/>
        <v>0</v>
      </c>
      <c r="BF851" s="12"/>
    </row>
    <row r="852" spans="1:58">
      <c r="A852">
        <f t="shared" si="700"/>
        <v>14</v>
      </c>
      <c r="B852" s="106">
        <v>0.58958333333333302</v>
      </c>
      <c r="C852" s="6">
        <f t="shared" si="701"/>
        <v>14.149999999999991</v>
      </c>
      <c r="D852" s="7">
        <f t="shared" si="748"/>
        <v>16</v>
      </c>
      <c r="E852" s="7">
        <f t="shared" si="749"/>
        <v>9</v>
      </c>
      <c r="F852" s="7">
        <f t="shared" si="750"/>
        <v>2022</v>
      </c>
      <c r="G852" s="12"/>
      <c r="H852" s="101">
        <f t="shared" si="702"/>
        <v>-10.355034450463377</v>
      </c>
      <c r="I852" s="102">
        <f t="shared" si="703"/>
        <v>-10.432880783832328</v>
      </c>
      <c r="J852" s="101">
        <f t="shared" si="704"/>
        <v>62.750072941854832</v>
      </c>
      <c r="K852" s="101">
        <f t="shared" si="705"/>
        <v>332.82648795243585</v>
      </c>
      <c r="L852" s="11">
        <f t="shared" si="706"/>
        <v>2459839.0895833331</v>
      </c>
      <c r="M852" s="108">
        <f t="shared" si="707"/>
        <v>0.22707979694272734</v>
      </c>
      <c r="N852" s="11">
        <f t="shared" si="708"/>
        <v>217.49152521416545</v>
      </c>
      <c r="O852" s="5">
        <f t="shared" si="709"/>
        <v>0.1792460348240752</v>
      </c>
      <c r="P852" s="11">
        <f t="shared" si="710"/>
        <v>16348.34914378613</v>
      </c>
      <c r="Q852" s="6">
        <f t="shared" si="711"/>
        <v>2.3943277685243078</v>
      </c>
      <c r="R852" s="13">
        <f t="shared" si="712"/>
        <v>4.4014556951845902</v>
      </c>
      <c r="S852" s="13">
        <f t="shared" si="713"/>
        <v>4.3461334183400577</v>
      </c>
      <c r="T852" s="13">
        <f t="shared" si="714"/>
        <v>0.3261472805694316</v>
      </c>
      <c r="U852" s="13">
        <f t="shared" si="715"/>
        <v>0.40412170556575705</v>
      </c>
      <c r="V852" s="13">
        <f t="shared" si="716"/>
        <v>-8.366119556110684</v>
      </c>
      <c r="W852" s="8">
        <f t="shared" si="717"/>
        <v>380.10564716430309</v>
      </c>
      <c r="X852" s="13">
        <f t="shared" si="718"/>
        <v>1.2054950856614586</v>
      </c>
      <c r="Y852" s="11">
        <f t="shared" si="719"/>
        <v>69.069780632163216</v>
      </c>
      <c r="Z852" s="13">
        <f t="shared" si="720"/>
        <v>3.7148267250739733E-2</v>
      </c>
      <c r="AA852" s="13">
        <f t="shared" si="721"/>
        <v>0.3569842150710455</v>
      </c>
      <c r="AB852" s="13">
        <f t="shared" si="722"/>
        <v>0.93337179682474125</v>
      </c>
      <c r="AC852" s="13">
        <f t="shared" si="723"/>
        <v>3.713972377742622E-2</v>
      </c>
      <c r="AD852" s="13">
        <f t="shared" si="724"/>
        <v>0.84159937453289124</v>
      </c>
      <c r="AE852" s="13">
        <f t="shared" si="725"/>
        <v>0.40530576479487151</v>
      </c>
      <c r="AF852" s="13">
        <f t="shared" si="726"/>
        <v>0.91418118391489789</v>
      </c>
      <c r="AG852" s="11">
        <f t="shared" si="727"/>
        <v>23.910289353034361</v>
      </c>
      <c r="AH852" s="13">
        <f t="shared" si="728"/>
        <v>4.4676417585824781</v>
      </c>
      <c r="AI852" s="11">
        <f t="shared" si="729"/>
        <v>150.47689883542827</v>
      </c>
      <c r="AJ852" s="6">
        <f t="shared" si="730"/>
        <v>0.91632153773109248</v>
      </c>
      <c r="AK852" s="13">
        <f t="shared" si="731"/>
        <v>-9.4530564632411611</v>
      </c>
      <c r="AL852" s="6">
        <f t="shared" si="732"/>
        <v>0.90197798722221634</v>
      </c>
      <c r="AM852" s="6">
        <f t="shared" si="733"/>
        <v>-10.355034450463377</v>
      </c>
      <c r="AN852" s="11">
        <f t="shared" si="734"/>
        <v>175.5139746113764</v>
      </c>
      <c r="AO852" s="6">
        <f t="shared" si="735"/>
        <v>173.70403107884053</v>
      </c>
      <c r="AP852" s="6">
        <f t="shared" si="736"/>
        <v>104.62392882437445</v>
      </c>
      <c r="AQ852" s="8">
        <f t="shared" si="737"/>
        <v>75.226328406154764</v>
      </c>
      <c r="AR852" s="109">
        <f t="shared" si="738"/>
        <v>0.4927744399855552</v>
      </c>
      <c r="AS852" s="109">
        <f t="shared" si="739"/>
        <v>-0.95992666498215917</v>
      </c>
      <c r="AT852" s="109">
        <f t="shared" si="740"/>
        <v>152.82648795243583</v>
      </c>
      <c r="AU852" s="10">
        <f t="shared" si="741"/>
        <v>398807.24393365183</v>
      </c>
      <c r="AV852" s="8">
        <f t="shared" si="742"/>
        <v>29.96260818463616</v>
      </c>
      <c r="AW852" s="12"/>
      <c r="AX852" s="110">
        <f t="shared" si="743"/>
        <v>332.8</v>
      </c>
      <c r="AY852" s="111">
        <f t="shared" si="744"/>
        <v>0</v>
      </c>
      <c r="AZ852" s="12"/>
      <c r="BA852" s="14">
        <f t="shared" si="751"/>
        <v>-10.4</v>
      </c>
      <c r="BB852" s="112">
        <f t="shared" si="745"/>
        <v>0</v>
      </c>
      <c r="BC852" s="112">
        <f t="shared" si="746"/>
        <v>0</v>
      </c>
      <c r="BD852" s="12"/>
      <c r="BE852" s="111">
        <f t="shared" si="747"/>
        <v>0</v>
      </c>
      <c r="BF852" s="12"/>
    </row>
    <row r="853" spans="1:58">
      <c r="A853">
        <f t="shared" si="700"/>
        <v>14</v>
      </c>
      <c r="B853" s="106">
        <v>0.59027777777777801</v>
      </c>
      <c r="C853" s="6">
        <f t="shared" si="701"/>
        <v>14.166666666666671</v>
      </c>
      <c r="D853" s="7">
        <f t="shared" si="748"/>
        <v>16</v>
      </c>
      <c r="E853" s="7">
        <f t="shared" si="749"/>
        <v>9</v>
      </c>
      <c r="F853" s="7">
        <f t="shared" si="750"/>
        <v>2022</v>
      </c>
      <c r="G853" s="12"/>
      <c r="H853" s="101">
        <f t="shared" si="702"/>
        <v>-10.420070448570922</v>
      </c>
      <c r="I853" s="102">
        <f t="shared" si="703"/>
        <v>-10.497650503119759</v>
      </c>
      <c r="J853" s="101">
        <f t="shared" si="704"/>
        <v>62.74354561182399</v>
      </c>
      <c r="K853" s="101">
        <f t="shared" si="705"/>
        <v>333.04054963031081</v>
      </c>
      <c r="L853" s="11">
        <f t="shared" si="706"/>
        <v>2459839.090277778</v>
      </c>
      <c r="M853" s="108">
        <f t="shared" si="707"/>
        <v>0.22707981595559165</v>
      </c>
      <c r="N853" s="11">
        <f t="shared" si="708"/>
        <v>217.74220984475687</v>
      </c>
      <c r="O853" s="5">
        <f t="shared" si="709"/>
        <v>0.17927145227105257</v>
      </c>
      <c r="P853" s="11">
        <f t="shared" si="710"/>
        <v>16345.708497168138</v>
      </c>
      <c r="Q853" s="6">
        <f t="shared" si="711"/>
        <v>2.3944861208042445</v>
      </c>
      <c r="R853" s="13">
        <f t="shared" si="712"/>
        <v>4.4014676410043014</v>
      </c>
      <c r="S853" s="13">
        <f t="shared" si="713"/>
        <v>4.34628117447898</v>
      </c>
      <c r="T853" s="13">
        <f t="shared" si="714"/>
        <v>0.32630762491698873</v>
      </c>
      <c r="U853" s="13">
        <f t="shared" si="715"/>
        <v>0.40426974709292729</v>
      </c>
      <c r="V853" s="13">
        <f t="shared" si="716"/>
        <v>-8.3662547240409708</v>
      </c>
      <c r="W853" s="8">
        <f t="shared" si="717"/>
        <v>380.06515547863972</v>
      </c>
      <c r="X853" s="13">
        <f t="shared" si="718"/>
        <v>1.2056419859747791</v>
      </c>
      <c r="Y853" s="11">
        <f t="shared" si="719"/>
        <v>69.078197400125632</v>
      </c>
      <c r="Z853" s="13">
        <f t="shared" si="720"/>
        <v>3.716029211414873E-2</v>
      </c>
      <c r="AA853" s="13">
        <f t="shared" si="721"/>
        <v>0.3568469391065559</v>
      </c>
      <c r="AB853" s="13">
        <f t="shared" si="722"/>
        <v>0.93342381062400781</v>
      </c>
      <c r="AC853" s="13">
        <f t="shared" si="723"/>
        <v>3.7151740341985658E-2</v>
      </c>
      <c r="AD853" s="13">
        <f t="shared" si="724"/>
        <v>0.8416423179771586</v>
      </c>
      <c r="AE853" s="13">
        <f t="shared" si="725"/>
        <v>0.40533747746824178</v>
      </c>
      <c r="AF853" s="13">
        <f t="shared" si="726"/>
        <v>0.9141671233202836</v>
      </c>
      <c r="AG853" s="11">
        <f t="shared" si="727"/>
        <v>23.912276941869401</v>
      </c>
      <c r="AH853" s="13">
        <f t="shared" si="728"/>
        <v>4.4682398745333654</v>
      </c>
      <c r="AI853" s="11">
        <f t="shared" si="729"/>
        <v>150.71861172675639</v>
      </c>
      <c r="AJ853" s="6">
        <f t="shared" si="730"/>
        <v>0.91631576652612179</v>
      </c>
      <c r="AK853" s="13">
        <f t="shared" si="731"/>
        <v>-9.5182696718597022</v>
      </c>
      <c r="AL853" s="6">
        <f t="shared" si="732"/>
        <v>0.90180077671122016</v>
      </c>
      <c r="AM853" s="6">
        <f t="shared" si="733"/>
        <v>-10.420070448570922</v>
      </c>
      <c r="AN853" s="11">
        <f t="shared" si="734"/>
        <v>175.51465908913269</v>
      </c>
      <c r="AO853" s="6">
        <f t="shared" si="735"/>
        <v>173.7047081838974</v>
      </c>
      <c r="AP853" s="6">
        <f t="shared" si="736"/>
        <v>104.61618818600978</v>
      </c>
      <c r="AQ853" s="8">
        <f t="shared" si="737"/>
        <v>75.234063768168198</v>
      </c>
      <c r="AR853" s="109">
        <f t="shared" si="738"/>
        <v>0.48909914651751157</v>
      </c>
      <c r="AS853" s="109">
        <f t="shared" si="739"/>
        <v>-0.96159291163126959</v>
      </c>
      <c r="AT853" s="109">
        <f t="shared" si="740"/>
        <v>153.04054963031078</v>
      </c>
      <c r="AU853" s="10">
        <f t="shared" si="741"/>
        <v>398809.8138091708</v>
      </c>
      <c r="AV853" s="8">
        <f t="shared" si="742"/>
        <v>29.962415119492924</v>
      </c>
      <c r="AW853" s="12"/>
      <c r="AX853" s="110">
        <f t="shared" si="743"/>
        <v>333</v>
      </c>
      <c r="AY853" s="111">
        <f t="shared" si="744"/>
        <v>0</v>
      </c>
      <c r="AZ853" s="12"/>
      <c r="BA853" s="14">
        <f t="shared" si="751"/>
        <v>-10.5</v>
      </c>
      <c r="BB853" s="112">
        <f t="shared" si="745"/>
        <v>0</v>
      </c>
      <c r="BC853" s="112">
        <f t="shared" si="746"/>
        <v>0</v>
      </c>
      <c r="BD853" s="12"/>
      <c r="BE853" s="111">
        <f t="shared" si="747"/>
        <v>0</v>
      </c>
      <c r="BF853" s="12"/>
    </row>
    <row r="854" spans="1:58">
      <c r="A854">
        <f t="shared" si="700"/>
        <v>14</v>
      </c>
      <c r="B854" s="106">
        <v>0.59097222222222201</v>
      </c>
      <c r="C854" s="6">
        <f t="shared" si="701"/>
        <v>14.183333333333328</v>
      </c>
      <c r="D854" s="7">
        <f t="shared" si="748"/>
        <v>16</v>
      </c>
      <c r="E854" s="7">
        <f t="shared" si="749"/>
        <v>9</v>
      </c>
      <c r="F854" s="7">
        <f t="shared" si="750"/>
        <v>2022</v>
      </c>
      <c r="G854" s="12"/>
      <c r="H854" s="101">
        <f t="shared" si="702"/>
        <v>-10.48461428704543</v>
      </c>
      <c r="I854" s="102">
        <f t="shared" si="703"/>
        <v>-10.561928088509056</v>
      </c>
      <c r="J854" s="101">
        <f t="shared" si="704"/>
        <v>62.737018143510049</v>
      </c>
      <c r="K854" s="101">
        <f t="shared" si="705"/>
        <v>333.25480164735609</v>
      </c>
      <c r="L854" s="11">
        <f t="shared" si="706"/>
        <v>2459839.0909722224</v>
      </c>
      <c r="M854" s="108">
        <f t="shared" si="707"/>
        <v>0.22707983496844319</v>
      </c>
      <c r="N854" s="11">
        <f t="shared" si="708"/>
        <v>217.99289430724457</v>
      </c>
      <c r="O854" s="5">
        <f t="shared" si="709"/>
        <v>0.17929686970097691</v>
      </c>
      <c r="P854" s="11">
        <f t="shared" si="710"/>
        <v>16343.067479808271</v>
      </c>
      <c r="Q854" s="6">
        <f t="shared" si="711"/>
        <v>2.3946444729781051</v>
      </c>
      <c r="R854" s="13">
        <f t="shared" si="712"/>
        <v>4.4014795868159773</v>
      </c>
      <c r="S854" s="13">
        <f t="shared" si="713"/>
        <v>4.3464289305189689</v>
      </c>
      <c r="T854" s="13">
        <f t="shared" si="714"/>
        <v>0.32646796915668419</v>
      </c>
      <c r="U854" s="13">
        <f t="shared" si="715"/>
        <v>0.40441778659010541</v>
      </c>
      <c r="V854" s="13">
        <f t="shared" si="716"/>
        <v>-8.3663898918812531</v>
      </c>
      <c r="W854" s="8">
        <f t="shared" si="717"/>
        <v>380.02465892960998</v>
      </c>
      <c r="X854" s="13">
        <f t="shared" si="718"/>
        <v>1.2057888843835447</v>
      </c>
      <c r="Y854" s="11">
        <f t="shared" si="719"/>
        <v>69.086614058965083</v>
      </c>
      <c r="Z854" s="13">
        <f t="shared" si="720"/>
        <v>3.7172316012382065E-2</v>
      </c>
      <c r="AA854" s="13">
        <f t="shared" si="721"/>
        <v>0.35670965730307652</v>
      </c>
      <c r="AB854" s="13">
        <f t="shared" si="722"/>
        <v>0.93347580345255954</v>
      </c>
      <c r="AC854" s="13">
        <f t="shared" si="723"/>
        <v>3.7163755936664149E-2</v>
      </c>
      <c r="AD854" s="13">
        <f t="shared" si="724"/>
        <v>0.84168524256649346</v>
      </c>
      <c r="AE854" s="13">
        <f t="shared" si="725"/>
        <v>0.40536918091106089</v>
      </c>
      <c r="AF854" s="13">
        <f t="shared" si="726"/>
        <v>0.91415306550243303</v>
      </c>
      <c r="AG854" s="11">
        <f t="shared" si="727"/>
        <v>23.914263982739474</v>
      </c>
      <c r="AH854" s="13">
        <f t="shared" si="728"/>
        <v>4.4688380005904316</v>
      </c>
      <c r="AI854" s="11">
        <f t="shared" si="729"/>
        <v>150.96032429838812</v>
      </c>
      <c r="AJ854" s="6">
        <f t="shared" si="730"/>
        <v>0.91630999659083268</v>
      </c>
      <c r="AK854" s="13">
        <f t="shared" si="731"/>
        <v>-9.5829905776805209</v>
      </c>
      <c r="AL854" s="6">
        <f t="shared" si="732"/>
        <v>0.90162370936490899</v>
      </c>
      <c r="AM854" s="6">
        <f t="shared" si="733"/>
        <v>-10.48461428704543</v>
      </c>
      <c r="AN854" s="11">
        <f t="shared" si="734"/>
        <v>175.51534356642514</v>
      </c>
      <c r="AO854" s="6">
        <f t="shared" si="735"/>
        <v>173.70538528874852</v>
      </c>
      <c r="AP854" s="6">
        <f t="shared" si="736"/>
        <v>104.60844766184098</v>
      </c>
      <c r="AQ854" s="8">
        <f t="shared" si="737"/>
        <v>75.241799018797906</v>
      </c>
      <c r="AR854" s="109">
        <f t="shared" si="738"/>
        <v>0.48541515329160234</v>
      </c>
      <c r="AS854" s="109">
        <f t="shared" si="739"/>
        <v>-0.96324685098702989</v>
      </c>
      <c r="AT854" s="109">
        <f t="shared" si="740"/>
        <v>153.25480164735609</v>
      </c>
      <c r="AU854" s="10">
        <f t="shared" si="741"/>
        <v>398812.38317829784</v>
      </c>
      <c r="AV854" s="8">
        <f t="shared" si="742"/>
        <v>29.962222094880246</v>
      </c>
      <c r="AW854" s="12"/>
      <c r="AX854" s="110">
        <f t="shared" si="743"/>
        <v>333.3</v>
      </c>
      <c r="AY854" s="111">
        <f t="shared" si="744"/>
        <v>0</v>
      </c>
      <c r="AZ854" s="12"/>
      <c r="BA854" s="14">
        <f t="shared" si="751"/>
        <v>-10.6</v>
      </c>
      <c r="BB854" s="112">
        <f t="shared" si="745"/>
        <v>0</v>
      </c>
      <c r="BC854" s="112">
        <f t="shared" si="746"/>
        <v>0</v>
      </c>
      <c r="BD854" s="12"/>
      <c r="BE854" s="111">
        <f t="shared" si="747"/>
        <v>0</v>
      </c>
      <c r="BF854" s="12"/>
    </row>
    <row r="855" spans="1:58">
      <c r="A855">
        <f t="shared" si="700"/>
        <v>14</v>
      </c>
      <c r="B855" s="106">
        <v>0.59166666666666701</v>
      </c>
      <c r="C855" s="6">
        <f t="shared" si="701"/>
        <v>14.200000000000008</v>
      </c>
      <c r="D855" s="7">
        <f t="shared" si="748"/>
        <v>16</v>
      </c>
      <c r="E855" s="7">
        <f t="shared" si="749"/>
        <v>9</v>
      </c>
      <c r="F855" s="7">
        <f t="shared" si="750"/>
        <v>2022</v>
      </c>
      <c r="G855" s="12"/>
      <c r="H855" s="101">
        <f t="shared" si="702"/>
        <v>-10.548664680597581</v>
      </c>
      <c r="I855" s="102">
        <f t="shared" si="703"/>
        <v>-10.625712489092226</v>
      </c>
      <c r="J855" s="101">
        <f t="shared" si="704"/>
        <v>62.73049053262816</v>
      </c>
      <c r="K855" s="101">
        <f t="shared" si="705"/>
        <v>333.46924333516267</v>
      </c>
      <c r="L855" s="11">
        <f t="shared" si="706"/>
        <v>2459839.0916666668</v>
      </c>
      <c r="M855" s="108">
        <f t="shared" si="707"/>
        <v>0.22707985398129477</v>
      </c>
      <c r="N855" s="11">
        <f t="shared" si="708"/>
        <v>218.24357876973227</v>
      </c>
      <c r="O855" s="5">
        <f t="shared" si="709"/>
        <v>0.1793222871309581</v>
      </c>
      <c r="P855" s="11">
        <f t="shared" si="710"/>
        <v>16340.426090046127</v>
      </c>
      <c r="Q855" s="6">
        <f t="shared" si="711"/>
        <v>2.3948028251519662</v>
      </c>
      <c r="R855" s="13">
        <f t="shared" si="712"/>
        <v>4.4014915326276984</v>
      </c>
      <c r="S855" s="13">
        <f t="shared" si="713"/>
        <v>4.3465766865589588</v>
      </c>
      <c r="T855" s="13">
        <f t="shared" si="714"/>
        <v>0.32662831339673681</v>
      </c>
      <c r="U855" s="13">
        <f t="shared" si="715"/>
        <v>0.404565824157745</v>
      </c>
      <c r="V855" s="13">
        <f t="shared" si="716"/>
        <v>-8.3665250597211802</v>
      </c>
      <c r="W855" s="8">
        <f t="shared" si="717"/>
        <v>379.98415749129271</v>
      </c>
      <c r="X855" s="13">
        <f t="shared" si="718"/>
        <v>1.2059357809872104</v>
      </c>
      <c r="Y855" s="11">
        <f t="shared" si="719"/>
        <v>69.095030614379937</v>
      </c>
      <c r="Z855" s="13">
        <f t="shared" si="720"/>
        <v>3.7184338953369464E-2</v>
      </c>
      <c r="AA855" s="13">
        <f t="shared" si="721"/>
        <v>0.35657236957098165</v>
      </c>
      <c r="AB855" s="13">
        <f t="shared" si="722"/>
        <v>0.93352777534528009</v>
      </c>
      <c r="AC855" s="13">
        <f t="shared" si="723"/>
        <v>3.7175770569385494E-2</v>
      </c>
      <c r="AD855" s="13">
        <f t="shared" si="724"/>
        <v>0.84172814832975063</v>
      </c>
      <c r="AE855" s="13">
        <f t="shared" si="725"/>
        <v>0.40540087514447321</v>
      </c>
      <c r="AF855" s="13">
        <f t="shared" si="726"/>
        <v>0.91413901045305757</v>
      </c>
      <c r="AG855" s="11">
        <f t="shared" si="727"/>
        <v>23.916250476946971</v>
      </c>
      <c r="AH855" s="13">
        <f t="shared" si="728"/>
        <v>4.469436137155224</v>
      </c>
      <c r="AI855" s="11">
        <f t="shared" si="729"/>
        <v>151.20203671240392</v>
      </c>
      <c r="AJ855" s="6">
        <f t="shared" si="730"/>
        <v>0.91630422792145427</v>
      </c>
      <c r="AK855" s="13">
        <f t="shared" si="731"/>
        <v>-9.6472178654273506</v>
      </c>
      <c r="AL855" s="6">
        <f t="shared" si="732"/>
        <v>0.90144681517022984</v>
      </c>
      <c r="AM855" s="6">
        <f t="shared" si="733"/>
        <v>-10.548664680597581</v>
      </c>
      <c r="AN855" s="11">
        <f t="shared" si="734"/>
        <v>175.51602804372124</v>
      </c>
      <c r="AO855" s="6">
        <f t="shared" si="735"/>
        <v>173.70606239385637</v>
      </c>
      <c r="AP855" s="6">
        <f t="shared" si="736"/>
        <v>104.60070724663422</v>
      </c>
      <c r="AQ855" s="8">
        <f t="shared" si="737"/>
        <v>75.249534163274149</v>
      </c>
      <c r="AR855" s="109">
        <f t="shared" si="738"/>
        <v>0.48172252342815608</v>
      </c>
      <c r="AS855" s="109">
        <f t="shared" si="739"/>
        <v>-0.96488845520909872</v>
      </c>
      <c r="AT855" s="109">
        <f t="shared" si="740"/>
        <v>153.46924333516264</v>
      </c>
      <c r="AU855" s="10">
        <f t="shared" si="741"/>
        <v>398814.95204268111</v>
      </c>
      <c r="AV855" s="8">
        <f t="shared" si="742"/>
        <v>29.962029110672795</v>
      </c>
      <c r="AW855" s="12"/>
      <c r="AX855" s="110">
        <f t="shared" si="743"/>
        <v>333.5</v>
      </c>
      <c r="AY855" s="111">
        <f t="shared" si="744"/>
        <v>0</v>
      </c>
      <c r="AZ855" s="12"/>
      <c r="BA855" s="14">
        <f t="shared" si="751"/>
        <v>-10.6</v>
      </c>
      <c r="BB855" s="112">
        <f t="shared" si="745"/>
        <v>0</v>
      </c>
      <c r="BC855" s="112">
        <f t="shared" si="746"/>
        <v>0</v>
      </c>
      <c r="BD855" s="12"/>
      <c r="BE855" s="111">
        <f t="shared" si="747"/>
        <v>0</v>
      </c>
      <c r="BF855" s="12"/>
    </row>
    <row r="856" spans="1:58">
      <c r="A856">
        <f t="shared" si="700"/>
        <v>14</v>
      </c>
      <c r="B856" s="106">
        <v>0.59236111111111101</v>
      </c>
      <c r="C856" s="6">
        <f t="shared" si="701"/>
        <v>14.216666666666665</v>
      </c>
      <c r="D856" s="7">
        <f t="shared" si="748"/>
        <v>16</v>
      </c>
      <c r="E856" s="7">
        <f t="shared" si="749"/>
        <v>9</v>
      </c>
      <c r="F856" s="7">
        <f t="shared" si="750"/>
        <v>2022</v>
      </c>
      <c r="G856" s="12"/>
      <c r="H856" s="101">
        <f t="shared" si="702"/>
        <v>-10.612220306338386</v>
      </c>
      <c r="I856" s="102">
        <f t="shared" si="703"/>
        <v>-10.689002598475595</v>
      </c>
      <c r="J856" s="101">
        <f t="shared" si="704"/>
        <v>62.723962779312146</v>
      </c>
      <c r="K856" s="101">
        <f t="shared" si="705"/>
        <v>333.68387386392817</v>
      </c>
      <c r="L856" s="11">
        <f t="shared" si="706"/>
        <v>2459839.0923611112</v>
      </c>
      <c r="M856" s="108">
        <f t="shared" si="707"/>
        <v>0.22707987299414631</v>
      </c>
      <c r="N856" s="11">
        <f t="shared" si="708"/>
        <v>218.4942632317543</v>
      </c>
      <c r="O856" s="5">
        <f t="shared" si="709"/>
        <v>0.17934770456088245</v>
      </c>
      <c r="P856" s="11">
        <f t="shared" si="710"/>
        <v>16337.784327996604</v>
      </c>
      <c r="Q856" s="6">
        <f t="shared" si="711"/>
        <v>2.3949611773254698</v>
      </c>
      <c r="R856" s="13">
        <f t="shared" si="712"/>
        <v>4.4015034784393743</v>
      </c>
      <c r="S856" s="13">
        <f t="shared" si="713"/>
        <v>4.3467244425985907</v>
      </c>
      <c r="T856" s="13">
        <f t="shared" si="714"/>
        <v>0.32678865763678944</v>
      </c>
      <c r="U856" s="13">
        <f t="shared" si="715"/>
        <v>0.40471385979599273</v>
      </c>
      <c r="V856" s="13">
        <f t="shared" si="716"/>
        <v>-8.3666602275603914</v>
      </c>
      <c r="W856" s="8">
        <f t="shared" si="717"/>
        <v>379.94365116470334</v>
      </c>
      <c r="X856" s="13">
        <f t="shared" si="718"/>
        <v>1.2060826757856191</v>
      </c>
      <c r="Y856" s="11">
        <f t="shared" si="719"/>
        <v>69.103447066361184</v>
      </c>
      <c r="Z856" s="13">
        <f t="shared" si="720"/>
        <v>3.7196360936890452E-2</v>
      </c>
      <c r="AA856" s="13">
        <f t="shared" si="721"/>
        <v>0.35643507591372886</v>
      </c>
      <c r="AB856" s="13">
        <f t="shared" si="722"/>
        <v>0.93357972630177599</v>
      </c>
      <c r="AC856" s="13">
        <f t="shared" si="723"/>
        <v>3.7187784239928905E-2</v>
      </c>
      <c r="AD856" s="13">
        <f t="shared" si="724"/>
        <v>0.84177103526665642</v>
      </c>
      <c r="AE856" s="13">
        <f t="shared" si="725"/>
        <v>0.40543256016811957</v>
      </c>
      <c r="AF856" s="13">
        <f t="shared" si="726"/>
        <v>0.91412495817340211</v>
      </c>
      <c r="AG856" s="11">
        <f t="shared" si="727"/>
        <v>23.918236424446544</v>
      </c>
      <c r="AH856" s="13">
        <f t="shared" si="728"/>
        <v>4.4700342842237077</v>
      </c>
      <c r="AI856" s="11">
        <f t="shared" si="729"/>
        <v>151.44374896839869</v>
      </c>
      <c r="AJ856" s="6">
        <f t="shared" si="730"/>
        <v>0.91629846051809627</v>
      </c>
      <c r="AK856" s="13">
        <f t="shared" si="731"/>
        <v>-9.7109501822361324</v>
      </c>
      <c r="AL856" s="6">
        <f t="shared" si="732"/>
        <v>0.90127012410225427</v>
      </c>
      <c r="AM856" s="6">
        <f t="shared" si="733"/>
        <v>-10.612220306338386</v>
      </c>
      <c r="AN856" s="11">
        <f t="shared" si="734"/>
        <v>175.51671252101551</v>
      </c>
      <c r="AO856" s="6">
        <f t="shared" si="735"/>
        <v>173.70673949921553</v>
      </c>
      <c r="AP856" s="6">
        <f t="shared" si="736"/>
        <v>104.59296694039574</v>
      </c>
      <c r="AQ856" s="8">
        <f t="shared" si="737"/>
        <v>75.257269201590645</v>
      </c>
      <c r="AR856" s="109">
        <f t="shared" si="738"/>
        <v>0.47802132266874042</v>
      </c>
      <c r="AS856" s="109">
        <f t="shared" si="739"/>
        <v>-0.966517695552363</v>
      </c>
      <c r="AT856" s="109">
        <f t="shared" si="740"/>
        <v>153.68387386392814</v>
      </c>
      <c r="AU856" s="10">
        <f t="shared" si="741"/>
        <v>398817.52040224121</v>
      </c>
      <c r="AV856" s="8">
        <f t="shared" si="742"/>
        <v>29.961836166875027</v>
      </c>
      <c r="AW856" s="12"/>
      <c r="AX856" s="110">
        <f t="shared" si="743"/>
        <v>333.7</v>
      </c>
      <c r="AY856" s="111">
        <f t="shared" si="744"/>
        <v>0</v>
      </c>
      <c r="AZ856" s="12"/>
      <c r="BA856" s="14">
        <f t="shared" si="751"/>
        <v>-10.7</v>
      </c>
      <c r="BB856" s="112">
        <f t="shared" si="745"/>
        <v>0</v>
      </c>
      <c r="BC856" s="112">
        <f t="shared" si="746"/>
        <v>0</v>
      </c>
      <c r="BD856" s="12"/>
      <c r="BE856" s="111">
        <f t="shared" si="747"/>
        <v>0</v>
      </c>
      <c r="BF856" s="12"/>
    </row>
    <row r="857" spans="1:58">
      <c r="A857">
        <f t="shared" si="700"/>
        <v>14</v>
      </c>
      <c r="B857" s="106">
        <v>0.593055555555556</v>
      </c>
      <c r="C857" s="6">
        <f t="shared" si="701"/>
        <v>14.233333333333345</v>
      </c>
      <c r="D857" s="7">
        <f t="shared" si="748"/>
        <v>16</v>
      </c>
      <c r="E857" s="7">
        <f t="shared" si="749"/>
        <v>9</v>
      </c>
      <c r="F857" s="7">
        <f t="shared" si="750"/>
        <v>2022</v>
      </c>
      <c r="G857" s="12"/>
      <c r="H857" s="101">
        <f t="shared" si="702"/>
        <v>-10.675279848100018</v>
      </c>
      <c r="I857" s="102">
        <f t="shared" si="703"/>
        <v>-10.751797300239502</v>
      </c>
      <c r="J857" s="101">
        <f t="shared" si="704"/>
        <v>62.71743488365388</v>
      </c>
      <c r="K857" s="101">
        <f t="shared" si="705"/>
        <v>333.89869238749361</v>
      </c>
      <c r="L857" s="11">
        <f t="shared" si="706"/>
        <v>2459839.0930555556</v>
      </c>
      <c r="M857" s="108">
        <f t="shared" si="707"/>
        <v>0.22707989200699785</v>
      </c>
      <c r="N857" s="11">
        <f t="shared" si="708"/>
        <v>218.744947694242</v>
      </c>
      <c r="O857" s="5">
        <f t="shared" si="709"/>
        <v>0.17937312199080679</v>
      </c>
      <c r="P857" s="11">
        <f t="shared" si="710"/>
        <v>16335.142193765258</v>
      </c>
      <c r="Q857" s="6">
        <f t="shared" si="711"/>
        <v>2.3951195294989733</v>
      </c>
      <c r="R857" s="13">
        <f t="shared" si="712"/>
        <v>4.4015154242510723</v>
      </c>
      <c r="S857" s="13">
        <f t="shared" si="713"/>
        <v>4.3468721986385797</v>
      </c>
      <c r="T857" s="13">
        <f t="shared" si="714"/>
        <v>0.3269490018764849</v>
      </c>
      <c r="U857" s="13">
        <f t="shared" si="715"/>
        <v>0.40486189350494961</v>
      </c>
      <c r="V857" s="13">
        <f t="shared" si="716"/>
        <v>-8.3667953954006737</v>
      </c>
      <c r="W857" s="8">
        <f t="shared" si="717"/>
        <v>379.90313995016481</v>
      </c>
      <c r="X857" s="13">
        <f t="shared" si="718"/>
        <v>1.2062295687796392</v>
      </c>
      <c r="Y857" s="11">
        <f t="shared" si="719"/>
        <v>69.111863414958577</v>
      </c>
      <c r="Z857" s="13">
        <f t="shared" si="720"/>
        <v>3.720838196271746E-2</v>
      </c>
      <c r="AA857" s="13">
        <f t="shared" si="721"/>
        <v>0.35629777633381826</v>
      </c>
      <c r="AB857" s="13">
        <f t="shared" si="722"/>
        <v>0.93363165632202039</v>
      </c>
      <c r="AC857" s="13">
        <f t="shared" si="723"/>
        <v>3.7199796948066535E-2</v>
      </c>
      <c r="AD857" s="13">
        <f t="shared" si="724"/>
        <v>0.84181390337727713</v>
      </c>
      <c r="AE857" s="13">
        <f t="shared" si="725"/>
        <v>0.40546423598178039</v>
      </c>
      <c r="AF857" s="13">
        <f t="shared" si="726"/>
        <v>0.9141109086646495</v>
      </c>
      <c r="AG857" s="11">
        <f t="shared" si="727"/>
        <v>23.920221825201605</v>
      </c>
      <c r="AH857" s="13">
        <f t="shared" si="728"/>
        <v>4.470632441796087</v>
      </c>
      <c r="AI857" s="11">
        <f t="shared" si="729"/>
        <v>151.68546106730071</v>
      </c>
      <c r="AJ857" s="6">
        <f t="shared" si="730"/>
        <v>0.91629269438083738</v>
      </c>
      <c r="AK857" s="13">
        <f t="shared" si="731"/>
        <v>-9.7741861820985925</v>
      </c>
      <c r="AL857" s="6">
        <f t="shared" si="732"/>
        <v>0.90109366600142538</v>
      </c>
      <c r="AM857" s="6">
        <f t="shared" si="733"/>
        <v>-10.675279848100018</v>
      </c>
      <c r="AN857" s="11">
        <f t="shared" si="734"/>
        <v>175.5173969983116</v>
      </c>
      <c r="AO857" s="6">
        <f t="shared" si="735"/>
        <v>173.70741660482958</v>
      </c>
      <c r="AP857" s="6">
        <f t="shared" si="736"/>
        <v>104.58522674308209</v>
      </c>
      <c r="AQ857" s="8">
        <f t="shared" si="737"/>
        <v>75.265004133790825</v>
      </c>
      <c r="AR857" s="109">
        <f t="shared" si="738"/>
        <v>0.47431161688681478</v>
      </c>
      <c r="AS857" s="109">
        <f t="shared" si="739"/>
        <v>-0.96813454350067596</v>
      </c>
      <c r="AT857" s="109">
        <f t="shared" si="740"/>
        <v>153.89869238749361</v>
      </c>
      <c r="AU857" s="10">
        <f t="shared" si="741"/>
        <v>398820.08825691196</v>
      </c>
      <c r="AV857" s="8">
        <f t="shared" si="742"/>
        <v>29.961643263490394</v>
      </c>
      <c r="AW857" s="12"/>
      <c r="AX857" s="110">
        <f t="shared" si="743"/>
        <v>333.9</v>
      </c>
      <c r="AY857" s="111">
        <f t="shared" si="744"/>
        <v>0</v>
      </c>
      <c r="AZ857" s="12"/>
      <c r="BA857" s="14">
        <f t="shared" si="751"/>
        <v>-10.8</v>
      </c>
      <c r="BB857" s="112">
        <f t="shared" si="745"/>
        <v>0</v>
      </c>
      <c r="BC857" s="112">
        <f t="shared" si="746"/>
        <v>0</v>
      </c>
      <c r="BD857" s="12"/>
      <c r="BE857" s="111">
        <f t="shared" si="747"/>
        <v>0</v>
      </c>
      <c r="BF857" s="12"/>
    </row>
    <row r="858" spans="1:58">
      <c r="A858">
        <f t="shared" si="700"/>
        <v>14</v>
      </c>
      <c r="B858" s="106">
        <v>0.59375</v>
      </c>
      <c r="C858" s="6">
        <f t="shared" si="701"/>
        <v>14.25</v>
      </c>
      <c r="D858" s="7">
        <f t="shared" si="748"/>
        <v>16</v>
      </c>
      <c r="E858" s="7">
        <f t="shared" si="749"/>
        <v>9</v>
      </c>
      <c r="F858" s="7">
        <f t="shared" si="750"/>
        <v>2022</v>
      </c>
      <c r="G858" s="12"/>
      <c r="H858" s="101">
        <f t="shared" si="702"/>
        <v>-10.73784199579913</v>
      </c>
      <c r="I858" s="102">
        <f t="shared" si="703"/>
        <v>-10.814095468523224</v>
      </c>
      <c r="J858" s="101">
        <f t="shared" si="704"/>
        <v>62.710906845742109</v>
      </c>
      <c r="K858" s="101">
        <f t="shared" si="705"/>
        <v>334.11369804094375</v>
      </c>
      <c r="L858" s="11">
        <f t="shared" si="706"/>
        <v>2459839.09375</v>
      </c>
      <c r="M858" s="108">
        <f t="shared" si="707"/>
        <v>0.22707991101984942</v>
      </c>
      <c r="N858" s="11">
        <f t="shared" si="708"/>
        <v>218.9956321567297</v>
      </c>
      <c r="O858" s="5">
        <f t="shared" si="709"/>
        <v>0.17939853942078798</v>
      </c>
      <c r="P858" s="11">
        <f t="shared" si="710"/>
        <v>16332.499687451218</v>
      </c>
      <c r="Q858" s="6">
        <f t="shared" si="711"/>
        <v>2.3952778816728344</v>
      </c>
      <c r="R858" s="13">
        <f t="shared" si="712"/>
        <v>4.4015273700627704</v>
      </c>
      <c r="S858" s="13">
        <f t="shared" si="713"/>
        <v>4.3470199546785695</v>
      </c>
      <c r="T858" s="13">
        <f t="shared" si="714"/>
        <v>0.32710934611689468</v>
      </c>
      <c r="U858" s="13">
        <f t="shared" si="715"/>
        <v>0.4050099252861189</v>
      </c>
      <c r="V858" s="13">
        <f t="shared" si="716"/>
        <v>-8.3669305632402438</v>
      </c>
      <c r="W858" s="8">
        <f t="shared" si="717"/>
        <v>379.86262384918467</v>
      </c>
      <c r="X858" s="13">
        <f t="shared" si="718"/>
        <v>1.2063764599701086</v>
      </c>
      <c r="Y858" s="11">
        <f t="shared" si="719"/>
        <v>69.12027966022012</v>
      </c>
      <c r="Z858" s="13">
        <f t="shared" si="720"/>
        <v>3.7220402030744414E-2</v>
      </c>
      <c r="AA858" s="13">
        <f t="shared" si="721"/>
        <v>0.35616047083377655</v>
      </c>
      <c r="AB858" s="13">
        <f t="shared" si="722"/>
        <v>0.93368356540597119</v>
      </c>
      <c r="AC858" s="13">
        <f t="shared" si="723"/>
        <v>3.7211808693691915E-2</v>
      </c>
      <c r="AD858" s="13">
        <f t="shared" si="724"/>
        <v>0.84185675266161641</v>
      </c>
      <c r="AE858" s="13">
        <f t="shared" si="725"/>
        <v>0.40549590258534107</v>
      </c>
      <c r="AF858" s="13">
        <f t="shared" si="726"/>
        <v>0.91409686192793571</v>
      </c>
      <c r="AG858" s="11">
        <f t="shared" si="727"/>
        <v>23.92220667918215</v>
      </c>
      <c r="AH858" s="13">
        <f t="shared" si="728"/>
        <v>4.4712306098723564</v>
      </c>
      <c r="AI858" s="11">
        <f t="shared" si="729"/>
        <v>151.92717300864433</v>
      </c>
      <c r="AJ858" s="6">
        <f t="shared" si="730"/>
        <v>0.91628692950976653</v>
      </c>
      <c r="AK858" s="13">
        <f t="shared" si="731"/>
        <v>-9.8369245252261841</v>
      </c>
      <c r="AL858" s="6">
        <f t="shared" si="732"/>
        <v>0.90091747057294636</v>
      </c>
      <c r="AM858" s="6">
        <f t="shared" si="733"/>
        <v>-10.73784199579913</v>
      </c>
      <c r="AN858" s="11">
        <f t="shared" si="734"/>
        <v>175.51808147560769</v>
      </c>
      <c r="AO858" s="6">
        <f t="shared" si="735"/>
        <v>173.70809371069674</v>
      </c>
      <c r="AP858" s="6">
        <f t="shared" si="736"/>
        <v>104.57748665464609</v>
      </c>
      <c r="AQ858" s="8">
        <f t="shared" si="737"/>
        <v>75.27273895992181</v>
      </c>
      <c r="AR858" s="109">
        <f t="shared" si="738"/>
        <v>0.47059347212832531</v>
      </c>
      <c r="AS858" s="109">
        <f t="shared" si="739"/>
        <v>-0.96973897074924531</v>
      </c>
      <c r="AT858" s="109">
        <f t="shared" si="740"/>
        <v>154.11369804094375</v>
      </c>
      <c r="AU858" s="10">
        <f t="shared" si="741"/>
        <v>398822.6556066231</v>
      </c>
      <c r="AV858" s="8">
        <f t="shared" si="742"/>
        <v>29.961450400522665</v>
      </c>
      <c r="AW858" s="12"/>
      <c r="AX858" s="110">
        <f t="shared" si="743"/>
        <v>334.1</v>
      </c>
      <c r="AY858" s="111">
        <f t="shared" si="744"/>
        <v>0</v>
      </c>
      <c r="AZ858" s="12"/>
      <c r="BA858" s="14">
        <f t="shared" si="751"/>
        <v>-10.8</v>
      </c>
      <c r="BB858" s="112">
        <f t="shared" si="745"/>
        <v>0</v>
      </c>
      <c r="BC858" s="112">
        <f t="shared" si="746"/>
        <v>0</v>
      </c>
      <c r="BD858" s="12"/>
      <c r="BE858" s="111">
        <f t="shared" si="747"/>
        <v>0</v>
      </c>
      <c r="BF858" s="12"/>
    </row>
    <row r="859" spans="1:58">
      <c r="A859">
        <f t="shared" si="700"/>
        <v>14</v>
      </c>
      <c r="B859" s="106">
        <v>0.594444444444444</v>
      </c>
      <c r="C859" s="6">
        <f t="shared" si="701"/>
        <v>14.266666666666655</v>
      </c>
      <c r="D859" s="7">
        <f t="shared" si="748"/>
        <v>16</v>
      </c>
      <c r="E859" s="7">
        <f t="shared" si="749"/>
        <v>9</v>
      </c>
      <c r="F859" s="7">
        <f t="shared" si="750"/>
        <v>2022</v>
      </c>
      <c r="G859" s="12"/>
      <c r="H859" s="101">
        <f t="shared" si="702"/>
        <v>-10.799905446082276</v>
      </c>
      <c r="I859" s="102">
        <f t="shared" si="703"/>
        <v>-10.875895969794078</v>
      </c>
      <c r="J859" s="101">
        <f t="shared" si="704"/>
        <v>62.704378665712035</v>
      </c>
      <c r="K859" s="101">
        <f t="shared" si="705"/>
        <v>334.32888994231695</v>
      </c>
      <c r="L859" s="11">
        <f t="shared" si="706"/>
        <v>2459839.0944444444</v>
      </c>
      <c r="M859" s="108">
        <f t="shared" si="707"/>
        <v>0.22707993003270097</v>
      </c>
      <c r="N859" s="11">
        <f t="shared" si="708"/>
        <v>219.2463166192174</v>
      </c>
      <c r="O859" s="5">
        <f t="shared" si="709"/>
        <v>0.17942395685071233</v>
      </c>
      <c r="P859" s="11">
        <f t="shared" si="710"/>
        <v>16329.856809170102</v>
      </c>
      <c r="Q859" s="6">
        <f t="shared" si="711"/>
        <v>2.395436233846695</v>
      </c>
      <c r="R859" s="13">
        <f t="shared" si="712"/>
        <v>4.4015393158744684</v>
      </c>
      <c r="S859" s="13">
        <f t="shared" si="713"/>
        <v>4.3471677107182014</v>
      </c>
      <c r="T859" s="13">
        <f t="shared" si="714"/>
        <v>0.3272696903565902</v>
      </c>
      <c r="U859" s="13">
        <f t="shared" si="715"/>
        <v>0.40515795513857561</v>
      </c>
      <c r="V859" s="13">
        <f t="shared" si="716"/>
        <v>-8.367065731079812</v>
      </c>
      <c r="W859" s="8">
        <f t="shared" si="717"/>
        <v>379.8221028624252</v>
      </c>
      <c r="X859" s="13">
        <f t="shared" si="718"/>
        <v>1.2065233493568734</v>
      </c>
      <c r="Y859" s="11">
        <f t="shared" si="719"/>
        <v>69.128695802137017</v>
      </c>
      <c r="Z859" s="13">
        <f t="shared" si="720"/>
        <v>3.7232421140660769E-2</v>
      </c>
      <c r="AA859" s="13">
        <f t="shared" si="721"/>
        <v>0.35602315941705909</v>
      </c>
      <c r="AB859" s="13">
        <f t="shared" si="722"/>
        <v>0.93373545355324106</v>
      </c>
      <c r="AC859" s="13">
        <f t="shared" si="723"/>
        <v>3.722381947649428E-2</v>
      </c>
      <c r="AD859" s="13">
        <f t="shared" si="724"/>
        <v>0.84189958311944246</v>
      </c>
      <c r="AE859" s="13">
        <f t="shared" si="725"/>
        <v>0.40552755997836248</v>
      </c>
      <c r="AF859" s="13">
        <f t="shared" si="726"/>
        <v>0.91408281796454072</v>
      </c>
      <c r="AG859" s="11">
        <f t="shared" si="727"/>
        <v>23.924190986337816</v>
      </c>
      <c r="AH859" s="13">
        <f t="shared" si="728"/>
        <v>4.471828788448553</v>
      </c>
      <c r="AI859" s="11">
        <f t="shared" si="729"/>
        <v>152.16888479248911</v>
      </c>
      <c r="AJ859" s="6">
        <f t="shared" si="730"/>
        <v>0.91628116590499276</v>
      </c>
      <c r="AK859" s="13">
        <f t="shared" si="731"/>
        <v>-9.899163878699591</v>
      </c>
      <c r="AL859" s="6">
        <f t="shared" si="732"/>
        <v>0.90074156738268429</v>
      </c>
      <c r="AM859" s="6">
        <f t="shared" si="733"/>
        <v>-10.799905446082276</v>
      </c>
      <c r="AN859" s="11">
        <f t="shared" si="734"/>
        <v>175.51876595290014</v>
      </c>
      <c r="AO859" s="6">
        <f t="shared" si="735"/>
        <v>173.7087708168134</v>
      </c>
      <c r="AP859" s="6">
        <f t="shared" si="736"/>
        <v>104.56974667509567</v>
      </c>
      <c r="AQ859" s="8">
        <f t="shared" si="737"/>
        <v>75.280473679975643</v>
      </c>
      <c r="AR859" s="109">
        <f t="shared" si="738"/>
        <v>0.46686695458115135</v>
      </c>
      <c r="AS859" s="109">
        <f t="shared" si="739"/>
        <v>-0.97133094921754082</v>
      </c>
      <c r="AT859" s="109">
        <f t="shared" si="740"/>
        <v>154.32888994231695</v>
      </c>
      <c r="AU859" s="10">
        <f t="shared" si="741"/>
        <v>398825.22245129512</v>
      </c>
      <c r="AV859" s="8">
        <f t="shared" si="742"/>
        <v>29.961257577976308</v>
      </c>
      <c r="AW859" s="12"/>
      <c r="AX859" s="110">
        <f t="shared" si="743"/>
        <v>334.3</v>
      </c>
      <c r="AY859" s="111">
        <f t="shared" si="744"/>
        <v>0</v>
      </c>
      <c r="AZ859" s="12"/>
      <c r="BA859" s="14">
        <f t="shared" si="751"/>
        <v>-10.9</v>
      </c>
      <c r="BB859" s="112">
        <f t="shared" si="745"/>
        <v>0</v>
      </c>
      <c r="BC859" s="112">
        <f t="shared" si="746"/>
        <v>0</v>
      </c>
      <c r="BD859" s="12"/>
      <c r="BE859" s="111">
        <f t="shared" si="747"/>
        <v>0</v>
      </c>
      <c r="BF859" s="12"/>
    </row>
    <row r="860" spans="1:58">
      <c r="A860">
        <f t="shared" si="700"/>
        <v>14</v>
      </c>
      <c r="B860" s="106">
        <v>0.59513888888888899</v>
      </c>
      <c r="C860" s="6">
        <f t="shared" si="701"/>
        <v>14.283333333333335</v>
      </c>
      <c r="D860" s="7">
        <f t="shared" si="748"/>
        <v>16</v>
      </c>
      <c r="E860" s="7">
        <f t="shared" si="749"/>
        <v>9</v>
      </c>
      <c r="F860" s="7">
        <f t="shared" si="750"/>
        <v>2022</v>
      </c>
      <c r="G860" s="12"/>
      <c r="H860" s="101">
        <f t="shared" si="702"/>
        <v>-10.861468902226752</v>
      </c>
      <c r="I860" s="102">
        <f t="shared" si="703"/>
        <v>-10.937197663790103</v>
      </c>
      <c r="J860" s="101">
        <f t="shared" si="704"/>
        <v>62.697850343658565</v>
      </c>
      <c r="K860" s="101">
        <f t="shared" si="705"/>
        <v>334.5442671921171</v>
      </c>
      <c r="L860" s="11">
        <f t="shared" si="706"/>
        <v>2459839.0951388888</v>
      </c>
      <c r="M860" s="108">
        <f t="shared" si="707"/>
        <v>0.22707994904555254</v>
      </c>
      <c r="N860" s="11">
        <f t="shared" si="708"/>
        <v>219.49700108170509</v>
      </c>
      <c r="O860" s="5">
        <f t="shared" si="709"/>
        <v>0.17944937428063668</v>
      </c>
      <c r="P860" s="11">
        <f t="shared" si="710"/>
        <v>16327.213559033997</v>
      </c>
      <c r="Q860" s="6">
        <f t="shared" si="711"/>
        <v>2.3955945860205556</v>
      </c>
      <c r="R860" s="13">
        <f t="shared" si="712"/>
        <v>4.4015512616861665</v>
      </c>
      <c r="S860" s="13">
        <f t="shared" si="713"/>
        <v>4.3473154667581904</v>
      </c>
      <c r="T860" s="13">
        <f t="shared" si="714"/>
        <v>0.32743003459664283</v>
      </c>
      <c r="U860" s="13">
        <f t="shared" si="715"/>
        <v>0.40530598306388577</v>
      </c>
      <c r="V860" s="13">
        <f t="shared" si="716"/>
        <v>-8.3672008989197373</v>
      </c>
      <c r="W860" s="8">
        <f t="shared" si="717"/>
        <v>379.78157699066799</v>
      </c>
      <c r="X860" s="13">
        <f t="shared" si="718"/>
        <v>1.2066702369408346</v>
      </c>
      <c r="Y860" s="11">
        <f t="shared" si="719"/>
        <v>69.137111840760866</v>
      </c>
      <c r="Z860" s="13">
        <f t="shared" si="720"/>
        <v>3.724443929236218E-2</v>
      </c>
      <c r="AA860" s="13">
        <f t="shared" si="721"/>
        <v>0.35588584208613339</v>
      </c>
      <c r="AB860" s="13">
        <f t="shared" si="722"/>
        <v>0.93378732076381032</v>
      </c>
      <c r="AC860" s="13">
        <f t="shared" si="723"/>
        <v>3.72358292963689E-2</v>
      </c>
      <c r="AD860" s="13">
        <f t="shared" si="724"/>
        <v>0.84194239475077892</v>
      </c>
      <c r="AE860" s="13">
        <f t="shared" si="725"/>
        <v>0.40555920816074087</v>
      </c>
      <c r="AF860" s="13">
        <f t="shared" si="726"/>
        <v>0.91406877677559517</v>
      </c>
      <c r="AG860" s="11">
        <f t="shared" si="727"/>
        <v>23.926174746639294</v>
      </c>
      <c r="AH860" s="13">
        <f t="shared" si="728"/>
        <v>4.4724269775249237</v>
      </c>
      <c r="AI860" s="11">
        <f t="shared" si="729"/>
        <v>152.41059641883123</v>
      </c>
      <c r="AJ860" s="6">
        <f t="shared" si="730"/>
        <v>0.91627540356660508</v>
      </c>
      <c r="AK860" s="13">
        <f t="shared" si="731"/>
        <v>-9.96090291637171</v>
      </c>
      <c r="AL860" s="6">
        <f t="shared" si="732"/>
        <v>0.90056598585504211</v>
      </c>
      <c r="AM860" s="6">
        <f t="shared" si="733"/>
        <v>-10.861468902226752</v>
      </c>
      <c r="AN860" s="11">
        <f t="shared" si="734"/>
        <v>175.51945043019805</v>
      </c>
      <c r="AO860" s="6">
        <f t="shared" si="735"/>
        <v>173.70944792318863</v>
      </c>
      <c r="AP860" s="6">
        <f t="shared" si="736"/>
        <v>104.56200680439098</v>
      </c>
      <c r="AQ860" s="8">
        <f t="shared" si="737"/>
        <v>75.288208293992142</v>
      </c>
      <c r="AR860" s="109">
        <f t="shared" si="738"/>
        <v>0.46313213058294039</v>
      </c>
      <c r="AS860" s="109">
        <f t="shared" si="739"/>
        <v>-0.97291045104641549</v>
      </c>
      <c r="AT860" s="109">
        <f t="shared" si="740"/>
        <v>154.5442671921171</v>
      </c>
      <c r="AU860" s="10">
        <f t="shared" si="741"/>
        <v>398827.78879085789</v>
      </c>
      <c r="AV860" s="8">
        <f t="shared" si="742"/>
        <v>29.961064795855062</v>
      </c>
      <c r="AW860" s="12"/>
      <c r="AX860" s="110">
        <f t="shared" si="743"/>
        <v>334.5</v>
      </c>
      <c r="AY860" s="111">
        <f t="shared" si="744"/>
        <v>0</v>
      </c>
      <c r="AZ860" s="12"/>
      <c r="BA860" s="14">
        <f t="shared" si="751"/>
        <v>-10.9</v>
      </c>
      <c r="BB860" s="112">
        <f t="shared" si="745"/>
        <v>0</v>
      </c>
      <c r="BC860" s="112">
        <f t="shared" si="746"/>
        <v>0</v>
      </c>
      <c r="BD860" s="12"/>
      <c r="BE860" s="111">
        <f t="shared" si="747"/>
        <v>0</v>
      </c>
      <c r="BF860" s="12"/>
    </row>
    <row r="861" spans="1:58">
      <c r="A861">
        <f t="shared" si="700"/>
        <v>14</v>
      </c>
      <c r="B861" s="106">
        <v>0.59583333333333299</v>
      </c>
      <c r="C861" s="6">
        <f t="shared" si="701"/>
        <v>14.299999999999992</v>
      </c>
      <c r="D861" s="7">
        <f t="shared" si="748"/>
        <v>16</v>
      </c>
      <c r="E861" s="7">
        <f t="shared" si="749"/>
        <v>9</v>
      </c>
      <c r="F861" s="7">
        <f t="shared" si="750"/>
        <v>2022</v>
      </c>
      <c r="G861" s="12"/>
      <c r="H861" s="101">
        <f t="shared" si="702"/>
        <v>-10.922531074171324</v>
      </c>
      <c r="I861" s="102">
        <f t="shared" si="703"/>
        <v>-10.997999404513957</v>
      </c>
      <c r="J861" s="101">
        <f t="shared" si="704"/>
        <v>62.691321879677851</v>
      </c>
      <c r="K861" s="101">
        <f t="shared" si="705"/>
        <v>334.75982887298773</v>
      </c>
      <c r="L861" s="11">
        <f t="shared" si="706"/>
        <v>2459839.0958333332</v>
      </c>
      <c r="M861" s="108">
        <f t="shared" si="707"/>
        <v>0.22707996805840408</v>
      </c>
      <c r="N861" s="11">
        <f t="shared" si="708"/>
        <v>219.74768554372713</v>
      </c>
      <c r="O861" s="5">
        <f t="shared" si="709"/>
        <v>0.17947479171056102</v>
      </c>
      <c r="P861" s="11">
        <f t="shared" si="710"/>
        <v>16324.569937157838</v>
      </c>
      <c r="Q861" s="6">
        <f t="shared" si="711"/>
        <v>2.3957529381940592</v>
      </c>
      <c r="R861" s="13">
        <f t="shared" si="712"/>
        <v>4.4015632074978646</v>
      </c>
      <c r="S861" s="13">
        <f t="shared" si="713"/>
        <v>4.3474632227981802</v>
      </c>
      <c r="T861" s="13">
        <f t="shared" si="714"/>
        <v>0.32759037883669545</v>
      </c>
      <c r="U861" s="13">
        <f t="shared" si="715"/>
        <v>0.40545400906219609</v>
      </c>
      <c r="V861" s="13">
        <f t="shared" si="716"/>
        <v>-8.3673360667596643</v>
      </c>
      <c r="W861" s="8">
        <f t="shared" si="717"/>
        <v>379.74104623492639</v>
      </c>
      <c r="X861" s="13">
        <f t="shared" si="718"/>
        <v>1.2068171227225493</v>
      </c>
      <c r="Y861" s="11">
        <f t="shared" si="719"/>
        <v>69.145527776123586</v>
      </c>
      <c r="Z861" s="13">
        <f t="shared" si="720"/>
        <v>3.7256456485628295E-2</v>
      </c>
      <c r="AA861" s="13">
        <f t="shared" si="721"/>
        <v>0.3557485188437895</v>
      </c>
      <c r="AB861" s="13">
        <f t="shared" si="722"/>
        <v>0.93383916703754222</v>
      </c>
      <c r="AC861" s="13">
        <f t="shared" si="723"/>
        <v>3.7247838153095132E-2</v>
      </c>
      <c r="AD861" s="13">
        <f t="shared" si="724"/>
        <v>0.84198518755558793</v>
      </c>
      <c r="AE861" s="13">
        <f t="shared" si="725"/>
        <v>0.40559084713221921</v>
      </c>
      <c r="AF861" s="13">
        <f t="shared" si="726"/>
        <v>0.91405473836229789</v>
      </c>
      <c r="AG861" s="11">
        <f t="shared" si="727"/>
        <v>23.928157960047635</v>
      </c>
      <c r="AH861" s="13">
        <f t="shared" si="728"/>
        <v>4.4730251771003786</v>
      </c>
      <c r="AI861" s="11">
        <f t="shared" si="729"/>
        <v>152.65230788722147</v>
      </c>
      <c r="AJ861" s="6">
        <f t="shared" si="730"/>
        <v>0.91626964249471199</v>
      </c>
      <c r="AK861" s="13">
        <f t="shared" si="731"/>
        <v>-10.022140318900767</v>
      </c>
      <c r="AL861" s="6">
        <f t="shared" si="732"/>
        <v>0.90039075527055734</v>
      </c>
      <c r="AM861" s="6">
        <f t="shared" si="733"/>
        <v>-10.922531074171324</v>
      </c>
      <c r="AN861" s="11">
        <f t="shared" si="734"/>
        <v>175.52013490749232</v>
      </c>
      <c r="AO861" s="6">
        <f t="shared" si="735"/>
        <v>173.71012502981333</v>
      </c>
      <c r="AP861" s="6">
        <f t="shared" si="736"/>
        <v>104.55426704249365</v>
      </c>
      <c r="AQ861" s="8">
        <f t="shared" si="737"/>
        <v>75.29594280200962</v>
      </c>
      <c r="AR861" s="109">
        <f t="shared" si="738"/>
        <v>0.45938906662586038</v>
      </c>
      <c r="AS861" s="109">
        <f t="shared" si="739"/>
        <v>-0.97447744859579899</v>
      </c>
      <c r="AT861" s="109">
        <f t="shared" si="740"/>
        <v>154.75982887298773</v>
      </c>
      <c r="AU861" s="10">
        <f t="shared" si="741"/>
        <v>398830.35462523211</v>
      </c>
      <c r="AV861" s="8">
        <f t="shared" si="742"/>
        <v>29.960872054163382</v>
      </c>
      <c r="AW861" s="12"/>
      <c r="AX861" s="110">
        <f t="shared" si="743"/>
        <v>334.8</v>
      </c>
      <c r="AY861" s="111">
        <f t="shared" si="744"/>
        <v>0</v>
      </c>
      <c r="AZ861" s="12"/>
      <c r="BA861" s="14">
        <f t="shared" si="751"/>
        <v>-11</v>
      </c>
      <c r="BB861" s="112">
        <f t="shared" si="745"/>
        <v>0</v>
      </c>
      <c r="BC861" s="112">
        <f t="shared" si="746"/>
        <v>0</v>
      </c>
      <c r="BD861" s="12"/>
      <c r="BE861" s="111">
        <f t="shared" si="747"/>
        <v>0</v>
      </c>
      <c r="BF861" s="12"/>
    </row>
    <row r="862" spans="1:58">
      <c r="A862">
        <f t="shared" si="700"/>
        <v>14</v>
      </c>
      <c r="B862" s="106">
        <v>0.59652777777777799</v>
      </c>
      <c r="C862" s="6">
        <f t="shared" si="701"/>
        <v>14.316666666666672</v>
      </c>
      <c r="D862" s="7">
        <f t="shared" si="748"/>
        <v>16</v>
      </c>
      <c r="E862" s="7">
        <f t="shared" si="749"/>
        <v>9</v>
      </c>
      <c r="F862" s="7">
        <f t="shared" si="750"/>
        <v>2022</v>
      </c>
      <c r="G862" s="12"/>
      <c r="H862" s="101">
        <f t="shared" si="702"/>
        <v>-10.983090679078408</v>
      </c>
      <c r="I862" s="102">
        <f t="shared" si="703"/>
        <v>-11.058300041684161</v>
      </c>
      <c r="J862" s="101">
        <f t="shared" si="704"/>
        <v>62.684793273865978</v>
      </c>
      <c r="K862" s="101">
        <f t="shared" si="705"/>
        <v>334.97557405136632</v>
      </c>
      <c r="L862" s="11">
        <f t="shared" si="706"/>
        <v>2459839.0965277776</v>
      </c>
      <c r="M862" s="108">
        <f t="shared" si="707"/>
        <v>0.22707998707125565</v>
      </c>
      <c r="N862" s="11">
        <f t="shared" si="708"/>
        <v>219.99837000621483</v>
      </c>
      <c r="O862" s="5">
        <f t="shared" si="709"/>
        <v>0.17950020914054221</v>
      </c>
      <c r="P862" s="11">
        <f t="shared" si="710"/>
        <v>16321.925943635828</v>
      </c>
      <c r="Q862" s="6">
        <f t="shared" si="711"/>
        <v>2.3959112903679203</v>
      </c>
      <c r="R862" s="13">
        <f t="shared" si="712"/>
        <v>4.4015751533095626</v>
      </c>
      <c r="S862" s="13">
        <f t="shared" si="713"/>
        <v>4.3476109788381692</v>
      </c>
      <c r="T862" s="13">
        <f t="shared" si="714"/>
        <v>0.32775072307674807</v>
      </c>
      <c r="U862" s="13">
        <f t="shared" si="715"/>
        <v>0.40560203313391102</v>
      </c>
      <c r="V862" s="13">
        <f t="shared" si="716"/>
        <v>-8.3674712345995896</v>
      </c>
      <c r="W862" s="8">
        <f t="shared" si="717"/>
        <v>379.70051059612985</v>
      </c>
      <c r="X862" s="13">
        <f t="shared" si="718"/>
        <v>1.2069640067028309</v>
      </c>
      <c r="Y862" s="11">
        <f t="shared" si="719"/>
        <v>69.153943608271817</v>
      </c>
      <c r="Z862" s="13">
        <f t="shared" si="720"/>
        <v>3.7268472720259654E-2</v>
      </c>
      <c r="AA862" s="13">
        <f t="shared" si="721"/>
        <v>0.35561118969257716</v>
      </c>
      <c r="AB862" s="13">
        <f t="shared" si="722"/>
        <v>0.93389099237439011</v>
      </c>
      <c r="AC862" s="13">
        <f t="shared" si="723"/>
        <v>3.72598460464732E-2</v>
      </c>
      <c r="AD862" s="13">
        <f t="shared" si="724"/>
        <v>0.84202796153390636</v>
      </c>
      <c r="AE862" s="13">
        <f t="shared" si="725"/>
        <v>0.40562247689259573</v>
      </c>
      <c r="AF862" s="13">
        <f t="shared" si="726"/>
        <v>0.91404070272582261</v>
      </c>
      <c r="AG862" s="11">
        <f t="shared" si="727"/>
        <v>23.930140626527376</v>
      </c>
      <c r="AH862" s="13">
        <f t="shared" si="728"/>
        <v>4.4736233871748672</v>
      </c>
      <c r="AI862" s="11">
        <f t="shared" si="729"/>
        <v>152.89401919859182</v>
      </c>
      <c r="AJ862" s="6">
        <f t="shared" si="730"/>
        <v>0.9162638826893893</v>
      </c>
      <c r="AK862" s="13">
        <f t="shared" si="731"/>
        <v>-10.082874774316466</v>
      </c>
      <c r="AL862" s="6">
        <f t="shared" si="732"/>
        <v>0.90021590476194291</v>
      </c>
      <c r="AM862" s="6">
        <f t="shared" si="733"/>
        <v>-10.983090679078408</v>
      </c>
      <c r="AN862" s="11">
        <f t="shared" si="734"/>
        <v>175.52081938478841</v>
      </c>
      <c r="AO862" s="6">
        <f t="shared" si="735"/>
        <v>173.71080213669299</v>
      </c>
      <c r="AP862" s="6">
        <f t="shared" si="736"/>
        <v>104.54652738936528</v>
      </c>
      <c r="AQ862" s="8">
        <f t="shared" si="737"/>
        <v>75.303677204066432</v>
      </c>
      <c r="AR862" s="109">
        <f t="shared" si="738"/>
        <v>0.45563782932710989</v>
      </c>
      <c r="AS862" s="109">
        <f t="shared" si="739"/>
        <v>-0.97603191445698123</v>
      </c>
      <c r="AT862" s="109">
        <f t="shared" si="740"/>
        <v>154.97557405136632</v>
      </c>
      <c r="AU862" s="10">
        <f t="shared" si="741"/>
        <v>398832.91995435324</v>
      </c>
      <c r="AV862" s="8">
        <f t="shared" si="742"/>
        <v>29.960679352904595</v>
      </c>
      <c r="AW862" s="12"/>
      <c r="AX862" s="110">
        <f t="shared" si="743"/>
        <v>335</v>
      </c>
      <c r="AY862" s="111">
        <f t="shared" si="744"/>
        <v>0</v>
      </c>
      <c r="AZ862" s="12"/>
      <c r="BA862" s="14">
        <f t="shared" si="751"/>
        <v>-11.1</v>
      </c>
      <c r="BB862" s="112">
        <f t="shared" si="745"/>
        <v>0</v>
      </c>
      <c r="BC862" s="112">
        <f t="shared" si="746"/>
        <v>0</v>
      </c>
      <c r="BD862" s="12"/>
      <c r="BE862" s="111">
        <f t="shared" si="747"/>
        <v>0</v>
      </c>
      <c r="BF862" s="12"/>
    </row>
    <row r="863" spans="1:58">
      <c r="A863">
        <f t="shared" si="700"/>
        <v>14</v>
      </c>
      <c r="B863" s="106">
        <v>0.59722222222222199</v>
      </c>
      <c r="C863" s="6">
        <f t="shared" si="701"/>
        <v>14.333333333333329</v>
      </c>
      <c r="D863" s="7">
        <f t="shared" si="748"/>
        <v>16</v>
      </c>
      <c r="E863" s="7">
        <f t="shared" si="749"/>
        <v>9</v>
      </c>
      <c r="F863" s="7">
        <f t="shared" si="750"/>
        <v>2022</v>
      </c>
      <c r="G863" s="12"/>
      <c r="H863" s="101">
        <f t="shared" si="702"/>
        <v>-11.043146440738608</v>
      </c>
      <c r="I863" s="102">
        <f t="shared" si="703"/>
        <v>-11.118098420967526</v>
      </c>
      <c r="J863" s="101">
        <f t="shared" si="704"/>
        <v>62.67826452635812</v>
      </c>
      <c r="K863" s="101">
        <f t="shared" si="705"/>
        <v>335.19150177509073</v>
      </c>
      <c r="L863" s="11">
        <f t="shared" si="706"/>
        <v>2459839.097222222</v>
      </c>
      <c r="M863" s="108">
        <f t="shared" si="707"/>
        <v>0.22708000608410719</v>
      </c>
      <c r="N863" s="11">
        <f t="shared" si="708"/>
        <v>220.24905446870252</v>
      </c>
      <c r="O863" s="5">
        <f t="shared" si="709"/>
        <v>0.17952562657046656</v>
      </c>
      <c r="P863" s="11">
        <f t="shared" si="710"/>
        <v>16319.281578582924</v>
      </c>
      <c r="Q863" s="6">
        <f t="shared" si="711"/>
        <v>2.3960696425417809</v>
      </c>
      <c r="R863" s="13">
        <f t="shared" si="712"/>
        <v>4.4015870991212607</v>
      </c>
      <c r="S863" s="13">
        <f t="shared" si="713"/>
        <v>4.3477587348778011</v>
      </c>
      <c r="T863" s="13">
        <f t="shared" si="714"/>
        <v>0.32791106731644354</v>
      </c>
      <c r="U863" s="13">
        <f t="shared" si="715"/>
        <v>0.40575005527917735</v>
      </c>
      <c r="V863" s="13">
        <f t="shared" si="716"/>
        <v>-8.3676064024391579</v>
      </c>
      <c r="W863" s="8">
        <f t="shared" si="717"/>
        <v>379.65997007529194</v>
      </c>
      <c r="X863" s="13">
        <f t="shared" si="718"/>
        <v>1.207110888881523</v>
      </c>
      <c r="Y863" s="11">
        <f t="shared" si="719"/>
        <v>69.162359337196548</v>
      </c>
      <c r="Z863" s="13">
        <f t="shared" si="720"/>
        <v>3.7280487996036019E-2</v>
      </c>
      <c r="AA863" s="13">
        <f t="shared" si="721"/>
        <v>0.35547385463595238</v>
      </c>
      <c r="AB863" s="13">
        <f t="shared" si="722"/>
        <v>0.93394279677396319</v>
      </c>
      <c r="AC863" s="13">
        <f t="shared" si="723"/>
        <v>3.7271852976282577E-2</v>
      </c>
      <c r="AD863" s="13">
        <f t="shared" si="724"/>
        <v>0.84207071668546329</v>
      </c>
      <c r="AE863" s="13">
        <f t="shared" si="725"/>
        <v>0.4056540974415126</v>
      </c>
      <c r="AF863" s="13">
        <f t="shared" si="726"/>
        <v>0.91402666986741243</v>
      </c>
      <c r="AG863" s="11">
        <f t="shared" si="727"/>
        <v>23.932122746033258</v>
      </c>
      <c r="AH863" s="13">
        <f t="shared" si="728"/>
        <v>4.4742216077443446</v>
      </c>
      <c r="AI863" s="11">
        <f t="shared" si="729"/>
        <v>153.13573035253734</v>
      </c>
      <c r="AJ863" s="6">
        <f t="shared" si="730"/>
        <v>0.91625812415074515</v>
      </c>
      <c r="AK863" s="13">
        <f t="shared" si="731"/>
        <v>-10.143104977425152</v>
      </c>
      <c r="AL863" s="6">
        <f t="shared" si="732"/>
        <v>0.90004146331345602</v>
      </c>
      <c r="AM863" s="6">
        <f t="shared" si="733"/>
        <v>-11.043146440738608</v>
      </c>
      <c r="AN863" s="11">
        <f t="shared" si="734"/>
        <v>175.52150386208268</v>
      </c>
      <c r="AO863" s="6">
        <f t="shared" si="735"/>
        <v>173.71147924382393</v>
      </c>
      <c r="AP863" s="6">
        <f t="shared" si="736"/>
        <v>104.53878784501379</v>
      </c>
      <c r="AQ863" s="8">
        <f t="shared" si="737"/>
        <v>75.311411500154662</v>
      </c>
      <c r="AR863" s="109">
        <f t="shared" si="738"/>
        <v>0.45187848546982329</v>
      </c>
      <c r="AS863" s="109">
        <f t="shared" si="739"/>
        <v>-0.97757382143558491</v>
      </c>
      <c r="AT863" s="109">
        <f t="shared" si="740"/>
        <v>155.19150177509073</v>
      </c>
      <c r="AU863" s="10">
        <f t="shared" si="741"/>
        <v>398835.48477814201</v>
      </c>
      <c r="AV863" s="8">
        <f t="shared" si="742"/>
        <v>29.960486692083144</v>
      </c>
      <c r="AW863" s="12"/>
      <c r="AX863" s="110">
        <f t="shared" si="743"/>
        <v>335.2</v>
      </c>
      <c r="AY863" s="111">
        <f t="shared" si="744"/>
        <v>0</v>
      </c>
      <c r="AZ863" s="12"/>
      <c r="BA863" s="14">
        <f t="shared" si="751"/>
        <v>-11.1</v>
      </c>
      <c r="BB863" s="112">
        <f t="shared" si="745"/>
        <v>0</v>
      </c>
      <c r="BC863" s="112">
        <f t="shared" si="746"/>
        <v>0</v>
      </c>
      <c r="BD863" s="12"/>
      <c r="BE863" s="111">
        <f t="shared" si="747"/>
        <v>0</v>
      </c>
      <c r="BF863" s="12"/>
    </row>
    <row r="864" spans="1:58">
      <c r="A864">
        <f t="shared" si="700"/>
        <v>14</v>
      </c>
      <c r="B864" s="106">
        <v>0.59791666666666698</v>
      </c>
      <c r="C864" s="6">
        <f t="shared" si="701"/>
        <v>14.350000000000009</v>
      </c>
      <c r="D864" s="7">
        <f t="shared" si="748"/>
        <v>16</v>
      </c>
      <c r="E864" s="7">
        <f t="shared" si="749"/>
        <v>9</v>
      </c>
      <c r="F864" s="7">
        <f t="shared" si="750"/>
        <v>2022</v>
      </c>
      <c r="G864" s="12"/>
      <c r="H864" s="101">
        <f t="shared" si="702"/>
        <v>-11.102697129855514</v>
      </c>
      <c r="I864" s="102">
        <f t="shared" si="703"/>
        <v>-11.177393424855342</v>
      </c>
      <c r="J864" s="101">
        <f t="shared" si="704"/>
        <v>62.671735632844097</v>
      </c>
      <c r="K864" s="101">
        <f t="shared" si="705"/>
        <v>335.40761121993864</v>
      </c>
      <c r="L864" s="11">
        <f t="shared" si="706"/>
        <v>2459839.0979166669</v>
      </c>
      <c r="M864" s="108">
        <f t="shared" si="707"/>
        <v>0.22708002509697151</v>
      </c>
      <c r="N864" s="11">
        <f t="shared" si="708"/>
        <v>220.49973909929395</v>
      </c>
      <c r="O864" s="5">
        <f t="shared" si="709"/>
        <v>0.17955104401750077</v>
      </c>
      <c r="P864" s="11">
        <f t="shared" si="710"/>
        <v>16316.636840339375</v>
      </c>
      <c r="Q864" s="6">
        <f t="shared" si="711"/>
        <v>2.3962279948217176</v>
      </c>
      <c r="R864" s="13">
        <f t="shared" si="712"/>
        <v>4.4015990449409506</v>
      </c>
      <c r="S864" s="13">
        <f t="shared" si="713"/>
        <v>4.3479064910167233</v>
      </c>
      <c r="T864" s="13">
        <f t="shared" si="714"/>
        <v>0.32807141166400067</v>
      </c>
      <c r="U864" s="13">
        <f t="shared" si="715"/>
        <v>0.4058980755984512</v>
      </c>
      <c r="V864" s="13">
        <f t="shared" si="716"/>
        <v>-8.3677415703694464</v>
      </c>
      <c r="W864" s="8">
        <f t="shared" si="717"/>
        <v>379.61942464597496</v>
      </c>
      <c r="X864" s="13">
        <f t="shared" si="718"/>
        <v>1.2072577693584399</v>
      </c>
      <c r="Y864" s="11">
        <f t="shared" si="719"/>
        <v>69.170774968616769</v>
      </c>
      <c r="Z864" s="13">
        <f t="shared" si="720"/>
        <v>3.7292502320878773E-2</v>
      </c>
      <c r="AA864" s="13">
        <f t="shared" si="721"/>
        <v>0.35533651358389085</v>
      </c>
      <c r="AB864" s="13">
        <f t="shared" si="722"/>
        <v>0.93399458027111115</v>
      </c>
      <c r="AC864" s="13">
        <f t="shared" si="723"/>
        <v>3.7283858950438689E-2</v>
      </c>
      <c r="AD864" s="13">
        <f t="shared" si="724"/>
        <v>0.84211345303908502</v>
      </c>
      <c r="AE864" s="13">
        <f t="shared" si="725"/>
        <v>0.40568570880009308</v>
      </c>
      <c r="AF864" s="13">
        <f t="shared" si="726"/>
        <v>0.91401263977877578</v>
      </c>
      <c r="AG864" s="11">
        <f t="shared" si="727"/>
        <v>23.934104319866595</v>
      </c>
      <c r="AH864" s="13">
        <f t="shared" si="728"/>
        <v>4.4748198392119702</v>
      </c>
      <c r="AI864" s="11">
        <f t="shared" si="729"/>
        <v>153.3774415111144</v>
      </c>
      <c r="AJ864" s="6">
        <f t="shared" si="730"/>
        <v>0.91625236687501244</v>
      </c>
      <c r="AK864" s="13">
        <f t="shared" si="731"/>
        <v>-10.202829670214976</v>
      </c>
      <c r="AL864" s="6">
        <f t="shared" si="732"/>
        <v>0.8998674596405376</v>
      </c>
      <c r="AM864" s="6">
        <f t="shared" si="733"/>
        <v>-11.102697129855514</v>
      </c>
      <c r="AN864" s="11">
        <f t="shared" si="734"/>
        <v>175.52218833983534</v>
      </c>
      <c r="AO864" s="6">
        <f t="shared" si="735"/>
        <v>173.71215635166143</v>
      </c>
      <c r="AP864" s="6">
        <f t="shared" si="736"/>
        <v>104.53104840417762</v>
      </c>
      <c r="AQ864" s="8">
        <f t="shared" si="737"/>
        <v>75.319145695532256</v>
      </c>
      <c r="AR864" s="109">
        <f t="shared" si="738"/>
        <v>0.44811109944638294</v>
      </c>
      <c r="AS864" s="109">
        <f t="shared" si="739"/>
        <v>-0.97910314358466377</v>
      </c>
      <c r="AT864" s="109">
        <f t="shared" si="740"/>
        <v>155.40761121993862</v>
      </c>
      <c r="AU864" s="10">
        <f t="shared" si="741"/>
        <v>398838.0490982458</v>
      </c>
      <c r="AV864" s="8">
        <f t="shared" si="742"/>
        <v>29.960294071573788</v>
      </c>
      <c r="AW864" s="12"/>
      <c r="AX864" s="110">
        <f t="shared" si="743"/>
        <v>335.4</v>
      </c>
      <c r="AY864" s="111">
        <f t="shared" si="744"/>
        <v>0</v>
      </c>
      <c r="AZ864" s="12"/>
      <c r="BA864" s="14">
        <f t="shared" si="751"/>
        <v>-11.2</v>
      </c>
      <c r="BB864" s="112">
        <f t="shared" si="745"/>
        <v>0</v>
      </c>
      <c r="BC864" s="112">
        <f t="shared" si="746"/>
        <v>0</v>
      </c>
      <c r="BD864" s="12"/>
      <c r="BE864" s="111">
        <f t="shared" si="747"/>
        <v>0</v>
      </c>
      <c r="BF864" s="12"/>
    </row>
    <row r="865" spans="1:58">
      <c r="A865">
        <f t="shared" si="700"/>
        <v>14</v>
      </c>
      <c r="B865" s="106">
        <v>0.59861111111111098</v>
      </c>
      <c r="C865" s="6">
        <f t="shared" si="701"/>
        <v>14.366666666666664</v>
      </c>
      <c r="D865" s="7">
        <f t="shared" si="748"/>
        <v>16</v>
      </c>
      <c r="E865" s="7">
        <f t="shared" si="749"/>
        <v>9</v>
      </c>
      <c r="F865" s="7">
        <f t="shared" si="750"/>
        <v>2022</v>
      </c>
      <c r="G865" s="12"/>
      <c r="H865" s="101">
        <f t="shared" si="702"/>
        <v>-11.161741404712721</v>
      </c>
      <c r="I865" s="102">
        <f t="shared" si="703"/>
        <v>-11.236183814723248</v>
      </c>
      <c r="J865" s="101">
        <f t="shared" si="704"/>
        <v>62.665206602226874</v>
      </c>
      <c r="K865" s="101">
        <f t="shared" si="705"/>
        <v>335.62390110960797</v>
      </c>
      <c r="L865" s="11">
        <f t="shared" si="706"/>
        <v>2459839.0986111113</v>
      </c>
      <c r="M865" s="108">
        <f t="shared" si="707"/>
        <v>0.22708004410982305</v>
      </c>
      <c r="N865" s="11">
        <f t="shared" si="708"/>
        <v>220.75042356178164</v>
      </c>
      <c r="O865" s="5">
        <f t="shared" si="709"/>
        <v>0.17957646144742512</v>
      </c>
      <c r="P865" s="11">
        <f t="shared" si="710"/>
        <v>16313.991732564018</v>
      </c>
      <c r="Q865" s="6">
        <f t="shared" si="711"/>
        <v>2.3963863469952211</v>
      </c>
      <c r="R865" s="13">
        <f t="shared" si="712"/>
        <v>4.4016109907526486</v>
      </c>
      <c r="S865" s="13">
        <f t="shared" si="713"/>
        <v>4.3480542470567123</v>
      </c>
      <c r="T865" s="13">
        <f t="shared" si="714"/>
        <v>0.32823175590405329</v>
      </c>
      <c r="U865" s="13">
        <f t="shared" si="715"/>
        <v>0.4060460938933837</v>
      </c>
      <c r="V865" s="13">
        <f t="shared" si="716"/>
        <v>-8.3678767382093717</v>
      </c>
      <c r="W865" s="8">
        <f t="shared" si="717"/>
        <v>379.57887436339229</v>
      </c>
      <c r="X865" s="13">
        <f t="shared" si="718"/>
        <v>1.2074046479363121</v>
      </c>
      <c r="Y865" s="11">
        <f t="shared" si="719"/>
        <v>69.179190491229718</v>
      </c>
      <c r="Z865" s="13">
        <f t="shared" si="720"/>
        <v>3.7304515678455628E-2</v>
      </c>
      <c r="AA865" s="13">
        <f t="shared" si="721"/>
        <v>0.3551991667241593</v>
      </c>
      <c r="AB865" s="13">
        <f t="shared" si="722"/>
        <v>0.93404634279595067</v>
      </c>
      <c r="AC865" s="13">
        <f t="shared" si="723"/>
        <v>3.7295863952620169E-2</v>
      </c>
      <c r="AD865" s="13">
        <f t="shared" si="724"/>
        <v>0.8421561705371452</v>
      </c>
      <c r="AE865" s="13">
        <f t="shared" si="725"/>
        <v>0.40571731092556751</v>
      </c>
      <c r="AF865" s="13">
        <f t="shared" si="726"/>
        <v>0.91399861247997882</v>
      </c>
      <c r="AG865" s="11">
        <f t="shared" si="727"/>
        <v>23.936085345323534</v>
      </c>
      <c r="AH865" s="13">
        <f t="shared" si="728"/>
        <v>4.4754180807708703</v>
      </c>
      <c r="AI865" s="11">
        <f t="shared" si="729"/>
        <v>153.6191523502186</v>
      </c>
      <c r="AJ865" s="6">
        <f t="shared" si="730"/>
        <v>0.91624661087001225</v>
      </c>
      <c r="AK865" s="13">
        <f t="shared" si="731"/>
        <v>-10.262047482058961</v>
      </c>
      <c r="AL865" s="6">
        <f t="shared" si="732"/>
        <v>0.89969392265376125</v>
      </c>
      <c r="AM865" s="6">
        <f t="shared" si="733"/>
        <v>-11.161741404712721</v>
      </c>
      <c r="AN865" s="11">
        <f t="shared" si="734"/>
        <v>175.52287281713143</v>
      </c>
      <c r="AO865" s="6">
        <f t="shared" si="735"/>
        <v>173.71283345930041</v>
      </c>
      <c r="AP865" s="6">
        <f t="shared" si="736"/>
        <v>104.5233090772582</v>
      </c>
      <c r="AQ865" s="8">
        <f t="shared" si="737"/>
        <v>75.326879779804841</v>
      </c>
      <c r="AR865" s="109">
        <f t="shared" si="738"/>
        <v>0.44433574337220788</v>
      </c>
      <c r="AS865" s="109">
        <f t="shared" si="739"/>
        <v>-0.98061985210922564</v>
      </c>
      <c r="AT865" s="109">
        <f t="shared" si="740"/>
        <v>155.62390110960797</v>
      </c>
      <c r="AU865" s="10">
        <f t="shared" si="741"/>
        <v>398840.61291115027</v>
      </c>
      <c r="AV865" s="8">
        <f t="shared" si="742"/>
        <v>29.960101491638984</v>
      </c>
      <c r="AW865" s="12"/>
      <c r="AX865" s="110">
        <f t="shared" si="743"/>
        <v>335.6</v>
      </c>
      <c r="AY865" s="111">
        <f t="shared" si="744"/>
        <v>0</v>
      </c>
      <c r="AZ865" s="12"/>
      <c r="BA865" s="14">
        <f t="shared" si="751"/>
        <v>-11.2</v>
      </c>
      <c r="BB865" s="112">
        <f t="shared" si="745"/>
        <v>0</v>
      </c>
      <c r="BC865" s="112">
        <f t="shared" si="746"/>
        <v>0</v>
      </c>
      <c r="BD865" s="12"/>
      <c r="BE865" s="111">
        <f t="shared" si="747"/>
        <v>0</v>
      </c>
      <c r="BF865" s="12"/>
    </row>
    <row r="866" spans="1:58">
      <c r="A866">
        <f t="shared" si="700"/>
        <v>14</v>
      </c>
      <c r="B866" s="106">
        <v>0.59930555555555598</v>
      </c>
      <c r="C866" s="6">
        <f t="shared" si="701"/>
        <v>14.383333333333344</v>
      </c>
      <c r="D866" s="7">
        <f t="shared" si="748"/>
        <v>16</v>
      </c>
      <c r="E866" s="7">
        <f t="shared" si="749"/>
        <v>9</v>
      </c>
      <c r="F866" s="7">
        <f t="shared" si="750"/>
        <v>2022</v>
      </c>
      <c r="G866" s="12"/>
      <c r="H866" s="101">
        <f t="shared" si="702"/>
        <v>-11.220278050687824</v>
      </c>
      <c r="I866" s="102">
        <f t="shared" si="703"/>
        <v>-11.294468469973468</v>
      </c>
      <c r="J866" s="101">
        <f t="shared" si="704"/>
        <v>62.658677430214915</v>
      </c>
      <c r="K866" s="101">
        <f t="shared" si="705"/>
        <v>335.84037058470506</v>
      </c>
      <c r="L866" s="11">
        <f t="shared" si="706"/>
        <v>2459839.0993055557</v>
      </c>
      <c r="M866" s="108">
        <f t="shared" si="707"/>
        <v>0.22708006312267462</v>
      </c>
      <c r="N866" s="11">
        <f t="shared" si="708"/>
        <v>221.00110802380368</v>
      </c>
      <c r="O866" s="5">
        <f t="shared" si="709"/>
        <v>0.17960187887734946</v>
      </c>
      <c r="P866" s="11">
        <f t="shared" si="710"/>
        <v>16311.346253579235</v>
      </c>
      <c r="Q866" s="6">
        <f t="shared" si="711"/>
        <v>2.3965446991690822</v>
      </c>
      <c r="R866" s="13">
        <f t="shared" si="712"/>
        <v>4.4016229365643467</v>
      </c>
      <c r="S866" s="13">
        <f t="shared" si="713"/>
        <v>4.3482020030967021</v>
      </c>
      <c r="T866" s="13">
        <f t="shared" si="714"/>
        <v>0.32839210014410591</v>
      </c>
      <c r="U866" s="13">
        <f t="shared" si="715"/>
        <v>0.40619411026362778</v>
      </c>
      <c r="V866" s="13">
        <f t="shared" si="716"/>
        <v>-8.3680119060492988</v>
      </c>
      <c r="W866" s="8">
        <f t="shared" si="717"/>
        <v>379.53831920137299</v>
      </c>
      <c r="X866" s="13">
        <f t="shared" si="718"/>
        <v>1.2075515247145097</v>
      </c>
      <c r="Y866" s="11">
        <f t="shared" si="719"/>
        <v>69.187605910728919</v>
      </c>
      <c r="Z866" s="13">
        <f t="shared" si="720"/>
        <v>3.7316528076623619E-2</v>
      </c>
      <c r="AA866" s="13">
        <f t="shared" si="721"/>
        <v>0.35506181396715375</v>
      </c>
      <c r="AB866" s="13">
        <f t="shared" si="722"/>
        <v>0.93409808438318964</v>
      </c>
      <c r="AC866" s="13">
        <f t="shared" si="723"/>
        <v>3.7307867990678131E-2</v>
      </c>
      <c r="AD866" s="13">
        <f t="shared" si="724"/>
        <v>0.84219886920836562</v>
      </c>
      <c r="AE866" s="13">
        <f t="shared" si="725"/>
        <v>0.40574890383894391</v>
      </c>
      <c r="AF866" s="13">
        <f t="shared" si="726"/>
        <v>0.91398458796278148</v>
      </c>
      <c r="AG866" s="11">
        <f t="shared" si="727"/>
        <v>23.938065823698139</v>
      </c>
      <c r="AH866" s="13">
        <f t="shared" si="728"/>
        <v>4.4760163328223967</v>
      </c>
      <c r="AI866" s="11">
        <f t="shared" si="729"/>
        <v>153.86086303146772</v>
      </c>
      <c r="AJ866" s="6">
        <f t="shared" si="730"/>
        <v>0.91624085613196382</v>
      </c>
      <c r="AK866" s="13">
        <f t="shared" si="731"/>
        <v>-10.320757169931223</v>
      </c>
      <c r="AL866" s="6">
        <f t="shared" si="732"/>
        <v>0.89952088075660142</v>
      </c>
      <c r="AM866" s="6">
        <f t="shared" si="733"/>
        <v>-11.220278050687824</v>
      </c>
      <c r="AN866" s="11">
        <f t="shared" si="734"/>
        <v>175.52355729442752</v>
      </c>
      <c r="AO866" s="6">
        <f t="shared" si="735"/>
        <v>173.71351056719254</v>
      </c>
      <c r="AP866" s="6">
        <f t="shared" si="736"/>
        <v>104.51556985901588</v>
      </c>
      <c r="AQ866" s="8">
        <f t="shared" si="737"/>
        <v>75.334613758208491</v>
      </c>
      <c r="AR866" s="109">
        <f t="shared" si="738"/>
        <v>0.44055248193645369</v>
      </c>
      <c r="AS866" s="109">
        <f t="shared" si="739"/>
        <v>-0.98212392151641148</v>
      </c>
      <c r="AT866" s="109">
        <f t="shared" si="740"/>
        <v>155.84037058470503</v>
      </c>
      <c r="AU866" s="10">
        <f t="shared" si="741"/>
        <v>398843.17621850863</v>
      </c>
      <c r="AV866" s="8">
        <f t="shared" si="742"/>
        <v>29.959908952153029</v>
      </c>
      <c r="AW866" s="12"/>
      <c r="AX866" s="110">
        <f t="shared" si="743"/>
        <v>335.8</v>
      </c>
      <c r="AY866" s="111">
        <f t="shared" si="744"/>
        <v>0</v>
      </c>
      <c r="AZ866" s="12"/>
      <c r="BA866" s="14">
        <f t="shared" si="751"/>
        <v>-11.3</v>
      </c>
      <c r="BB866" s="112">
        <f t="shared" si="745"/>
        <v>0</v>
      </c>
      <c r="BC866" s="112">
        <f t="shared" si="746"/>
        <v>0</v>
      </c>
      <c r="BD866" s="12"/>
      <c r="BE866" s="111">
        <f t="shared" si="747"/>
        <v>0</v>
      </c>
      <c r="BF866" s="12"/>
    </row>
    <row r="867" spans="1:58">
      <c r="A867">
        <f t="shared" si="700"/>
        <v>14</v>
      </c>
      <c r="B867" s="106">
        <v>0.6</v>
      </c>
      <c r="C867" s="6">
        <f t="shared" si="701"/>
        <v>14.399999999999999</v>
      </c>
      <c r="D867" s="7">
        <f t="shared" si="748"/>
        <v>16</v>
      </c>
      <c r="E867" s="7">
        <f t="shared" si="749"/>
        <v>9</v>
      </c>
      <c r="F867" s="7">
        <f t="shared" si="750"/>
        <v>2022</v>
      </c>
      <c r="G867" s="12"/>
      <c r="H867" s="101">
        <f t="shared" si="702"/>
        <v>-11.278305820779449</v>
      </c>
      <c r="I867" s="102">
        <f t="shared" si="703"/>
        <v>-11.352246229855391</v>
      </c>
      <c r="J867" s="101">
        <f t="shared" si="704"/>
        <v>62.652148116910226</v>
      </c>
      <c r="K867" s="101">
        <f t="shared" si="705"/>
        <v>336.05701862496858</v>
      </c>
      <c r="L867" s="11">
        <f t="shared" si="706"/>
        <v>2459839.1</v>
      </c>
      <c r="M867" s="108">
        <f t="shared" si="707"/>
        <v>0.22708008213552616</v>
      </c>
      <c r="N867" s="11">
        <f t="shared" si="708"/>
        <v>221.25179248629138</v>
      </c>
      <c r="O867" s="5">
        <f t="shared" si="709"/>
        <v>0.17962729630727381</v>
      </c>
      <c r="P867" s="11">
        <f t="shared" si="710"/>
        <v>16308.700403507226</v>
      </c>
      <c r="Q867" s="6">
        <f t="shared" si="711"/>
        <v>2.3967030513425858</v>
      </c>
      <c r="R867" s="13">
        <f t="shared" si="712"/>
        <v>4.4016348823760447</v>
      </c>
      <c r="S867" s="13">
        <f t="shared" si="713"/>
        <v>4.348349759136334</v>
      </c>
      <c r="T867" s="13">
        <f t="shared" si="714"/>
        <v>0.32855244438415859</v>
      </c>
      <c r="U867" s="13">
        <f t="shared" si="715"/>
        <v>0.40634212470972386</v>
      </c>
      <c r="V867" s="13">
        <f t="shared" si="716"/>
        <v>-8.36814707388851</v>
      </c>
      <c r="W867" s="8">
        <f t="shared" si="717"/>
        <v>379.49775916103852</v>
      </c>
      <c r="X867" s="13">
        <f t="shared" si="718"/>
        <v>1.2076983996936259</v>
      </c>
      <c r="Y867" s="11">
        <f t="shared" si="719"/>
        <v>69.19602122714835</v>
      </c>
      <c r="Z867" s="13">
        <f t="shared" si="720"/>
        <v>3.7328539515195554E-2</v>
      </c>
      <c r="AA867" s="13">
        <f t="shared" si="721"/>
        <v>0.35492445531562888</v>
      </c>
      <c r="AB867" s="13">
        <f t="shared" si="722"/>
        <v>0.93414980503270406</v>
      </c>
      <c r="AC867" s="13">
        <f t="shared" si="723"/>
        <v>3.7319871064425081E-2</v>
      </c>
      <c r="AD867" s="13">
        <f t="shared" si="724"/>
        <v>0.84224154905270721</v>
      </c>
      <c r="AE867" s="13">
        <f t="shared" si="725"/>
        <v>0.40578048754000062</v>
      </c>
      <c r="AF867" s="13">
        <f t="shared" si="726"/>
        <v>0.9139705662283657</v>
      </c>
      <c r="AG867" s="11">
        <f t="shared" si="727"/>
        <v>23.940045754953701</v>
      </c>
      <c r="AH867" s="13">
        <f t="shared" si="728"/>
        <v>4.4766145953655734</v>
      </c>
      <c r="AI867" s="11">
        <f t="shared" si="729"/>
        <v>154.10257355580779</v>
      </c>
      <c r="AJ867" s="6">
        <f t="shared" si="730"/>
        <v>0.91623510266098396</v>
      </c>
      <c r="AK867" s="13">
        <f t="shared" si="731"/>
        <v>-10.378957458470945</v>
      </c>
      <c r="AL867" s="6">
        <f t="shared" si="732"/>
        <v>0.89934836230850457</v>
      </c>
      <c r="AM867" s="6">
        <f t="shared" si="733"/>
        <v>-11.278305820779449</v>
      </c>
      <c r="AN867" s="11">
        <f t="shared" si="734"/>
        <v>175.52424177172361</v>
      </c>
      <c r="AO867" s="6">
        <f t="shared" si="735"/>
        <v>173.7141876753378</v>
      </c>
      <c r="AP867" s="6">
        <f t="shared" si="736"/>
        <v>104.50783074941931</v>
      </c>
      <c r="AQ867" s="8">
        <f t="shared" si="737"/>
        <v>75.342347630774498</v>
      </c>
      <c r="AR867" s="109">
        <f t="shared" si="738"/>
        <v>0.43676138247023943</v>
      </c>
      <c r="AS867" s="109">
        <f t="shared" si="739"/>
        <v>-0.98361532551714081</v>
      </c>
      <c r="AT867" s="109">
        <f t="shared" si="740"/>
        <v>156.05701862496855</v>
      </c>
      <c r="AU867" s="10">
        <f t="shared" si="741"/>
        <v>398845.73902023747</v>
      </c>
      <c r="AV867" s="8">
        <f t="shared" si="742"/>
        <v>29.959716453120695</v>
      </c>
      <c r="AW867" s="12"/>
      <c r="AX867" s="110">
        <f t="shared" si="743"/>
        <v>336.1</v>
      </c>
      <c r="AY867" s="111">
        <f t="shared" si="744"/>
        <v>0</v>
      </c>
      <c r="AZ867" s="12"/>
      <c r="BA867" s="14">
        <f t="shared" si="751"/>
        <v>-11.4</v>
      </c>
      <c r="BB867" s="112">
        <f t="shared" si="745"/>
        <v>0</v>
      </c>
      <c r="BC867" s="112">
        <f t="shared" si="746"/>
        <v>0</v>
      </c>
      <c r="BD867" s="12"/>
      <c r="BE867" s="111">
        <f t="shared" si="747"/>
        <v>0</v>
      </c>
      <c r="BF867" s="12"/>
    </row>
    <row r="868" spans="1:58">
      <c r="A868">
        <f t="shared" si="700"/>
        <v>14</v>
      </c>
      <c r="B868" s="106">
        <v>0.60069444444444398</v>
      </c>
      <c r="C868" s="6">
        <f t="shared" si="701"/>
        <v>14.416666666666655</v>
      </c>
      <c r="D868" s="7">
        <f t="shared" si="748"/>
        <v>16</v>
      </c>
      <c r="E868" s="7">
        <f t="shared" si="749"/>
        <v>9</v>
      </c>
      <c r="F868" s="7">
        <f t="shared" si="750"/>
        <v>2022</v>
      </c>
      <c r="G868" s="12"/>
      <c r="H868" s="101">
        <f t="shared" si="702"/>
        <v>-11.335823475110544</v>
      </c>
      <c r="I868" s="102">
        <f t="shared" si="703"/>
        <v>-11.409515933364487</v>
      </c>
      <c r="J868" s="101">
        <f t="shared" si="704"/>
        <v>62.645618662417426</v>
      </c>
      <c r="K868" s="101">
        <f t="shared" si="705"/>
        <v>336.27384419166117</v>
      </c>
      <c r="L868" s="11">
        <f t="shared" si="706"/>
        <v>2459839.1006944445</v>
      </c>
      <c r="M868" s="108">
        <f t="shared" si="707"/>
        <v>0.22708010114837771</v>
      </c>
      <c r="N868" s="11">
        <f t="shared" si="708"/>
        <v>221.50247694877908</v>
      </c>
      <c r="O868" s="5">
        <f t="shared" si="709"/>
        <v>0.17965271373719816</v>
      </c>
      <c r="P868" s="11">
        <f t="shared" si="710"/>
        <v>16306.054182446078</v>
      </c>
      <c r="Q868" s="6">
        <f t="shared" si="711"/>
        <v>2.3968614035164464</v>
      </c>
      <c r="R868" s="13">
        <f t="shared" si="712"/>
        <v>4.4016468281877206</v>
      </c>
      <c r="S868" s="13">
        <f t="shared" si="713"/>
        <v>4.348497515176323</v>
      </c>
      <c r="T868" s="13">
        <f t="shared" si="714"/>
        <v>0.32871278862385406</v>
      </c>
      <c r="U868" s="13">
        <f t="shared" si="715"/>
        <v>0.40649013723173694</v>
      </c>
      <c r="V868" s="13">
        <f t="shared" si="716"/>
        <v>-8.3682822417287923</v>
      </c>
      <c r="W868" s="8">
        <f t="shared" si="717"/>
        <v>379.4571942427209</v>
      </c>
      <c r="X868" s="13">
        <f t="shared" si="718"/>
        <v>1.207845272874136</v>
      </c>
      <c r="Y868" s="11">
        <f t="shared" si="719"/>
        <v>69.204436440515252</v>
      </c>
      <c r="Z868" s="13">
        <f t="shared" si="720"/>
        <v>3.7340549993941291E-2</v>
      </c>
      <c r="AA868" s="13">
        <f t="shared" si="721"/>
        <v>0.3547870907724498</v>
      </c>
      <c r="AB868" s="13">
        <f t="shared" si="722"/>
        <v>0.9342015047443295</v>
      </c>
      <c r="AC868" s="13">
        <f t="shared" si="723"/>
        <v>3.7331873173630598E-2</v>
      </c>
      <c r="AD868" s="13">
        <f t="shared" si="724"/>
        <v>0.84228421007011056</v>
      </c>
      <c r="AE868" s="13">
        <f t="shared" si="725"/>
        <v>0.40581206202846087</v>
      </c>
      <c r="AF868" s="13">
        <f t="shared" si="726"/>
        <v>0.9139565472779374</v>
      </c>
      <c r="AG868" s="11">
        <f t="shared" si="727"/>
        <v>23.942025139050045</v>
      </c>
      <c r="AH868" s="13">
        <f t="shared" si="728"/>
        <v>4.4772128683989614</v>
      </c>
      <c r="AI868" s="11">
        <f t="shared" si="729"/>
        <v>154.34428392279466</v>
      </c>
      <c r="AJ868" s="6">
        <f t="shared" si="730"/>
        <v>0.9162293504571426</v>
      </c>
      <c r="AK868" s="13">
        <f t="shared" si="731"/>
        <v>-10.436647079603178</v>
      </c>
      <c r="AL868" s="6">
        <f t="shared" si="732"/>
        <v>0.89917639550736617</v>
      </c>
      <c r="AM868" s="6">
        <f t="shared" si="733"/>
        <v>-11.335823475110544</v>
      </c>
      <c r="AN868" s="11">
        <f t="shared" si="734"/>
        <v>175.52492624901606</v>
      </c>
      <c r="AO868" s="6">
        <f t="shared" si="735"/>
        <v>173.71486478373257</v>
      </c>
      <c r="AP868" s="6">
        <f t="shared" si="736"/>
        <v>104.50009174844028</v>
      </c>
      <c r="AQ868" s="8">
        <f t="shared" si="737"/>
        <v>75.350081397531056</v>
      </c>
      <c r="AR868" s="109">
        <f t="shared" si="738"/>
        <v>0.43296251246570633</v>
      </c>
      <c r="AS868" s="109">
        <f t="shared" si="739"/>
        <v>-0.9850940380391483</v>
      </c>
      <c r="AT868" s="109">
        <f t="shared" si="740"/>
        <v>156.2738441916612</v>
      </c>
      <c r="AU868" s="10">
        <f t="shared" si="741"/>
        <v>398848.30131627532</v>
      </c>
      <c r="AV868" s="8">
        <f t="shared" si="742"/>
        <v>29.959523994545076</v>
      </c>
      <c r="AW868" s="12"/>
      <c r="AX868" s="110">
        <f t="shared" si="743"/>
        <v>336.3</v>
      </c>
      <c r="AY868" s="111">
        <f t="shared" si="744"/>
        <v>0</v>
      </c>
      <c r="AZ868" s="12"/>
      <c r="BA868" s="14">
        <f t="shared" si="751"/>
        <v>-11.4</v>
      </c>
      <c r="BB868" s="112">
        <f t="shared" si="745"/>
        <v>0</v>
      </c>
      <c r="BC868" s="112">
        <f t="shared" si="746"/>
        <v>0</v>
      </c>
      <c r="BD868" s="12"/>
      <c r="BE868" s="111">
        <f t="shared" si="747"/>
        <v>0</v>
      </c>
      <c r="BF868" s="12"/>
    </row>
    <row r="869" spans="1:58">
      <c r="A869">
        <f t="shared" si="700"/>
        <v>14</v>
      </c>
      <c r="B869" s="106">
        <v>0.60138888888888897</v>
      </c>
      <c r="C869" s="6">
        <f t="shared" si="701"/>
        <v>14.433333333333335</v>
      </c>
      <c r="D869" s="7">
        <f t="shared" si="748"/>
        <v>16</v>
      </c>
      <c r="E869" s="7">
        <f t="shared" si="749"/>
        <v>9</v>
      </c>
      <c r="F869" s="7">
        <f t="shared" si="750"/>
        <v>2022</v>
      </c>
      <c r="G869" s="12"/>
      <c r="H869" s="101">
        <f t="shared" si="702"/>
        <v>-11.392829781475166</v>
      </c>
      <c r="I869" s="102">
        <f t="shared" si="703"/>
        <v>-11.466276420311244</v>
      </c>
      <c r="J869" s="101">
        <f t="shared" si="704"/>
        <v>62.639089066830813</v>
      </c>
      <c r="K869" s="101">
        <f t="shared" si="705"/>
        <v>336.49084622924954</v>
      </c>
      <c r="L869" s="11">
        <f t="shared" si="706"/>
        <v>2459839.1013888889</v>
      </c>
      <c r="M869" s="108">
        <f t="shared" si="707"/>
        <v>0.22708012016122928</v>
      </c>
      <c r="N869" s="11">
        <f t="shared" si="708"/>
        <v>221.75316141126677</v>
      </c>
      <c r="O869" s="5">
        <f t="shared" si="709"/>
        <v>0.17967813116717934</v>
      </c>
      <c r="P869" s="11">
        <f t="shared" si="710"/>
        <v>16303.407590510098</v>
      </c>
      <c r="Q869" s="6">
        <f t="shared" si="711"/>
        <v>2.3970197556903075</v>
      </c>
      <c r="R869" s="13">
        <f t="shared" si="712"/>
        <v>4.4016587739994408</v>
      </c>
      <c r="S869" s="13">
        <f t="shared" si="713"/>
        <v>4.3486452712163128</v>
      </c>
      <c r="T869" s="13">
        <f t="shared" si="714"/>
        <v>0.32887313286390668</v>
      </c>
      <c r="U869" s="13">
        <f t="shared" si="715"/>
        <v>0.40663814783088548</v>
      </c>
      <c r="V869" s="13">
        <f t="shared" si="716"/>
        <v>-8.3684174095687194</v>
      </c>
      <c r="W869" s="8">
        <f t="shared" si="717"/>
        <v>379.41662444778683</v>
      </c>
      <c r="X869" s="13">
        <f t="shared" si="718"/>
        <v>1.2079921442569512</v>
      </c>
      <c r="Y869" s="11">
        <f t="shared" si="719"/>
        <v>69.212851550881808</v>
      </c>
      <c r="Z869" s="13">
        <f t="shared" si="720"/>
        <v>3.7352559512730803E-2</v>
      </c>
      <c r="AA869" s="13">
        <f t="shared" si="721"/>
        <v>0.35464972034007286</v>
      </c>
      <c r="AB869" s="13">
        <f t="shared" si="722"/>
        <v>0.9342531835180532</v>
      </c>
      <c r="AC869" s="13">
        <f t="shared" si="723"/>
        <v>3.73438743181643E-2</v>
      </c>
      <c r="AD869" s="13">
        <f t="shared" si="724"/>
        <v>0.84232685226061588</v>
      </c>
      <c r="AE869" s="13">
        <f t="shared" si="725"/>
        <v>0.40584362730420021</v>
      </c>
      <c r="AF869" s="13">
        <f t="shared" si="726"/>
        <v>0.91394253111263479</v>
      </c>
      <c r="AG869" s="11">
        <f t="shared" si="727"/>
        <v>23.944003975956559</v>
      </c>
      <c r="AH869" s="13">
        <f t="shared" si="728"/>
        <v>4.4778111519228583</v>
      </c>
      <c r="AI869" s="11">
        <f t="shared" si="729"/>
        <v>154.58599413242391</v>
      </c>
      <c r="AJ869" s="6">
        <f t="shared" si="730"/>
        <v>0.91622359952054744</v>
      </c>
      <c r="AK869" s="13">
        <f t="shared" si="731"/>
        <v>-10.49382477308942</v>
      </c>
      <c r="AL869" s="6">
        <f t="shared" si="732"/>
        <v>0.89900500838574571</v>
      </c>
      <c r="AM869" s="6">
        <f t="shared" si="733"/>
        <v>-11.392829781475166</v>
      </c>
      <c r="AN869" s="11">
        <f t="shared" si="734"/>
        <v>175.52561072631397</v>
      </c>
      <c r="AO869" s="6">
        <f t="shared" si="735"/>
        <v>173.71554189238586</v>
      </c>
      <c r="AP869" s="6">
        <f t="shared" si="736"/>
        <v>104.49235285603829</v>
      </c>
      <c r="AQ869" s="8">
        <f t="shared" si="737"/>
        <v>75.357815058518597</v>
      </c>
      <c r="AR869" s="109">
        <f t="shared" si="738"/>
        <v>0.42915593954619335</v>
      </c>
      <c r="AS869" s="109">
        <f t="shared" si="739"/>
        <v>-0.98656003323883656</v>
      </c>
      <c r="AT869" s="109">
        <f t="shared" si="740"/>
        <v>156.49084622924951</v>
      </c>
      <c r="AU869" s="10">
        <f t="shared" si="741"/>
        <v>398850.86310654326</v>
      </c>
      <c r="AV869" s="8">
        <f t="shared" si="742"/>
        <v>29.959331576430596</v>
      </c>
      <c r="AW869" s="12"/>
      <c r="AX869" s="110">
        <f t="shared" si="743"/>
        <v>336.5</v>
      </c>
      <c r="AY869" s="111">
        <f t="shared" si="744"/>
        <v>0</v>
      </c>
      <c r="AZ869" s="12"/>
      <c r="BA869" s="14">
        <f t="shared" si="751"/>
        <v>-11.5</v>
      </c>
      <c r="BB869" s="112">
        <f t="shared" si="745"/>
        <v>0</v>
      </c>
      <c r="BC869" s="112">
        <f t="shared" si="746"/>
        <v>0</v>
      </c>
      <c r="BD869" s="12"/>
      <c r="BE869" s="111">
        <f t="shared" si="747"/>
        <v>0</v>
      </c>
      <c r="BF869" s="12"/>
    </row>
    <row r="870" spans="1:58">
      <c r="A870">
        <f t="shared" si="700"/>
        <v>14</v>
      </c>
      <c r="B870" s="106">
        <v>0.60208333333333297</v>
      </c>
      <c r="C870" s="6">
        <f t="shared" si="701"/>
        <v>14.449999999999992</v>
      </c>
      <c r="D870" s="7">
        <f t="shared" si="748"/>
        <v>16</v>
      </c>
      <c r="E870" s="7">
        <f t="shared" si="749"/>
        <v>9</v>
      </c>
      <c r="F870" s="7">
        <f t="shared" si="750"/>
        <v>2022</v>
      </c>
      <c r="G870" s="12"/>
      <c r="H870" s="101">
        <f t="shared" si="702"/>
        <v>-11.449323515367126</v>
      </c>
      <c r="I870" s="102">
        <f t="shared" si="703"/>
        <v>-11.522526531836693</v>
      </c>
      <c r="J870" s="101">
        <f t="shared" si="704"/>
        <v>62.632559330281026</v>
      </c>
      <c r="K870" s="101">
        <f t="shared" si="705"/>
        <v>336.7080236651077</v>
      </c>
      <c r="L870" s="11">
        <f t="shared" si="706"/>
        <v>2459839.1020833333</v>
      </c>
      <c r="M870" s="108">
        <f t="shared" si="707"/>
        <v>0.22708013917408082</v>
      </c>
      <c r="N870" s="11">
        <f t="shared" si="708"/>
        <v>222.00384587375447</v>
      </c>
      <c r="O870" s="5">
        <f t="shared" si="709"/>
        <v>0.17970354859710369</v>
      </c>
      <c r="P870" s="11">
        <f t="shared" si="710"/>
        <v>16300.760627814239</v>
      </c>
      <c r="Q870" s="6">
        <f t="shared" si="711"/>
        <v>2.397178107863811</v>
      </c>
      <c r="R870" s="13">
        <f t="shared" si="712"/>
        <v>4.4016707198111167</v>
      </c>
      <c r="S870" s="13">
        <f t="shared" si="713"/>
        <v>4.3487930272559447</v>
      </c>
      <c r="T870" s="13">
        <f t="shared" si="714"/>
        <v>0.3290334771039593</v>
      </c>
      <c r="U870" s="13">
        <f t="shared" si="715"/>
        <v>0.40678615650731659</v>
      </c>
      <c r="V870" s="13">
        <f t="shared" si="716"/>
        <v>-8.3685525774079306</v>
      </c>
      <c r="W870" s="8">
        <f t="shared" si="717"/>
        <v>379.37604977725084</v>
      </c>
      <c r="X870" s="13">
        <f t="shared" si="718"/>
        <v>1.2081390138419148</v>
      </c>
      <c r="Y870" s="11">
        <f t="shared" si="719"/>
        <v>69.221266558239066</v>
      </c>
      <c r="Z870" s="13">
        <f t="shared" si="720"/>
        <v>3.7364568071344084E-2</v>
      </c>
      <c r="AA870" s="13">
        <f t="shared" si="721"/>
        <v>0.35451234402195309</v>
      </c>
      <c r="AB870" s="13">
        <f t="shared" si="722"/>
        <v>0.93430484135348701</v>
      </c>
      <c r="AC870" s="13">
        <f t="shared" si="723"/>
        <v>3.7355874497805891E-2</v>
      </c>
      <c r="AD870" s="13">
        <f t="shared" si="724"/>
        <v>0.84236947562395481</v>
      </c>
      <c r="AE870" s="13">
        <f t="shared" si="725"/>
        <v>0.40587518336686196</v>
      </c>
      <c r="AF870" s="13">
        <f t="shared" si="726"/>
        <v>0.91392851773369899</v>
      </c>
      <c r="AG870" s="11">
        <f t="shared" si="727"/>
        <v>23.945982265628068</v>
      </c>
      <c r="AH870" s="13">
        <f t="shared" si="728"/>
        <v>4.4784094459332104</v>
      </c>
      <c r="AI870" s="11">
        <f t="shared" si="729"/>
        <v>154.82770418475633</v>
      </c>
      <c r="AJ870" s="6">
        <f t="shared" si="730"/>
        <v>0.91621784985130628</v>
      </c>
      <c r="AK870" s="13">
        <f t="shared" si="731"/>
        <v>-10.550489286558687</v>
      </c>
      <c r="AL870" s="6">
        <f t="shared" si="732"/>
        <v>0.89883422880844055</v>
      </c>
      <c r="AM870" s="6">
        <f t="shared" si="733"/>
        <v>-11.449323515367126</v>
      </c>
      <c r="AN870" s="11">
        <f t="shared" si="734"/>
        <v>175.52629520360824</v>
      </c>
      <c r="AO870" s="6">
        <f t="shared" si="735"/>
        <v>173.71621900128869</v>
      </c>
      <c r="AP870" s="6">
        <f t="shared" si="736"/>
        <v>104.48461407221598</v>
      </c>
      <c r="AQ870" s="8">
        <f t="shared" si="737"/>
        <v>75.365548613734489</v>
      </c>
      <c r="AR870" s="109">
        <f t="shared" si="738"/>
        <v>0.42534173147087678</v>
      </c>
      <c r="AS870" s="109">
        <f t="shared" si="739"/>
        <v>-0.98801328549910961</v>
      </c>
      <c r="AT870" s="109">
        <f t="shared" si="740"/>
        <v>156.70802366510767</v>
      </c>
      <c r="AU870" s="10">
        <f t="shared" si="741"/>
        <v>398853.42439096235</v>
      </c>
      <c r="AV870" s="8">
        <f t="shared" si="742"/>
        <v>29.959139198781664</v>
      </c>
      <c r="AW870" s="12"/>
      <c r="AX870" s="110">
        <f t="shared" si="743"/>
        <v>336.7</v>
      </c>
      <c r="AY870" s="111">
        <f t="shared" si="744"/>
        <v>0</v>
      </c>
      <c r="AZ870" s="12"/>
      <c r="BA870" s="14">
        <f t="shared" si="751"/>
        <v>-11.5</v>
      </c>
      <c r="BB870" s="112">
        <f t="shared" si="745"/>
        <v>0</v>
      </c>
      <c r="BC870" s="112">
        <f t="shared" si="746"/>
        <v>0</v>
      </c>
      <c r="BD870" s="12"/>
      <c r="BE870" s="111">
        <f t="shared" si="747"/>
        <v>0</v>
      </c>
      <c r="BF870" s="12"/>
    </row>
    <row r="871" spans="1:58">
      <c r="A871">
        <f t="shared" si="700"/>
        <v>14</v>
      </c>
      <c r="B871" s="106">
        <v>0.60277777777777797</v>
      </c>
      <c r="C871" s="6">
        <f t="shared" si="701"/>
        <v>14.466666666666672</v>
      </c>
      <c r="D871" s="7">
        <f t="shared" si="748"/>
        <v>16</v>
      </c>
      <c r="E871" s="7">
        <f t="shared" si="749"/>
        <v>9</v>
      </c>
      <c r="F871" s="7">
        <f t="shared" si="750"/>
        <v>2022</v>
      </c>
      <c r="G871" s="12"/>
      <c r="H871" s="101">
        <f t="shared" si="702"/>
        <v>-11.505303459906767</v>
      </c>
      <c r="I871" s="102">
        <f t="shared" si="703"/>
        <v>-11.57826511079187</v>
      </c>
      <c r="J871" s="101">
        <f t="shared" si="704"/>
        <v>62.626029452844236</v>
      </c>
      <c r="K871" s="101">
        <f t="shared" si="705"/>
        <v>336.92537540902123</v>
      </c>
      <c r="L871" s="11">
        <f t="shared" si="706"/>
        <v>2459839.1027777777</v>
      </c>
      <c r="M871" s="108">
        <f t="shared" si="707"/>
        <v>0.22708015818693239</v>
      </c>
      <c r="N871" s="11">
        <f t="shared" si="708"/>
        <v>222.25453033577651</v>
      </c>
      <c r="O871" s="5">
        <f t="shared" si="709"/>
        <v>0.17972896602708488</v>
      </c>
      <c r="P871" s="11">
        <f t="shared" si="710"/>
        <v>16298.113294456392</v>
      </c>
      <c r="Q871" s="6">
        <f t="shared" si="711"/>
        <v>2.3973364600376716</v>
      </c>
      <c r="R871" s="13">
        <f t="shared" si="712"/>
        <v>4.4016826656228378</v>
      </c>
      <c r="S871" s="13">
        <f t="shared" si="713"/>
        <v>4.3489407832959337</v>
      </c>
      <c r="T871" s="13">
        <f t="shared" si="714"/>
        <v>0.32919382134401193</v>
      </c>
      <c r="U871" s="13">
        <f t="shared" si="715"/>
        <v>0.4069341632614526</v>
      </c>
      <c r="V871" s="13">
        <f t="shared" si="716"/>
        <v>-8.3686877452478559</v>
      </c>
      <c r="W871" s="8">
        <f t="shared" si="717"/>
        <v>379.33547023156302</v>
      </c>
      <c r="X871" s="13">
        <f t="shared" si="718"/>
        <v>1.2082858816302156</v>
      </c>
      <c r="Y871" s="11">
        <f t="shared" si="719"/>
        <v>69.229681462655122</v>
      </c>
      <c r="Z871" s="13">
        <f t="shared" si="720"/>
        <v>3.7376575669581066E-2</v>
      </c>
      <c r="AA871" s="13">
        <f t="shared" si="721"/>
        <v>0.35437496182028816</v>
      </c>
      <c r="AB871" s="13">
        <f t="shared" si="722"/>
        <v>0.93435647825071921</v>
      </c>
      <c r="AC871" s="13">
        <f t="shared" si="723"/>
        <v>3.7367873712355018E-2</v>
      </c>
      <c r="AD871" s="13">
        <f t="shared" si="724"/>
        <v>0.84241208016028779</v>
      </c>
      <c r="AE871" s="13">
        <f t="shared" si="725"/>
        <v>0.40590673021629742</v>
      </c>
      <c r="AF871" s="13">
        <f t="shared" si="726"/>
        <v>0.91391450714227851</v>
      </c>
      <c r="AG871" s="11">
        <f t="shared" si="727"/>
        <v>23.947960008032432</v>
      </c>
      <c r="AH871" s="13">
        <f t="shared" si="728"/>
        <v>4.4790077504315002</v>
      </c>
      <c r="AI871" s="11">
        <f t="shared" si="729"/>
        <v>155.06941407930401</v>
      </c>
      <c r="AJ871" s="6">
        <f t="shared" si="730"/>
        <v>0.91621210144948784</v>
      </c>
      <c r="AK871" s="13">
        <f t="shared" si="731"/>
        <v>-10.606639375436398</v>
      </c>
      <c r="AL871" s="6">
        <f t="shared" si="732"/>
        <v>0.89866408447036916</v>
      </c>
      <c r="AM871" s="6">
        <f t="shared" si="733"/>
        <v>-11.505303459906767</v>
      </c>
      <c r="AN871" s="11">
        <f t="shared" si="734"/>
        <v>175.52697968090251</v>
      </c>
      <c r="AO871" s="6">
        <f t="shared" si="735"/>
        <v>173.71689611044459</v>
      </c>
      <c r="AP871" s="6">
        <f t="shared" si="736"/>
        <v>104.47687539691144</v>
      </c>
      <c r="AQ871" s="8">
        <f t="shared" si="737"/>
        <v>75.373282063240552</v>
      </c>
      <c r="AR871" s="109">
        <f t="shared" si="738"/>
        <v>0.42151995614327098</v>
      </c>
      <c r="AS871" s="109">
        <f t="shared" si="739"/>
        <v>-0.98945376942658347</v>
      </c>
      <c r="AT871" s="109">
        <f t="shared" si="740"/>
        <v>156.92537540902123</v>
      </c>
      <c r="AU871" s="10">
        <f t="shared" si="741"/>
        <v>398855.98516947113</v>
      </c>
      <c r="AV871" s="8">
        <f t="shared" si="742"/>
        <v>29.95894686160138</v>
      </c>
      <c r="AW871" s="12"/>
      <c r="AX871" s="110">
        <f t="shared" si="743"/>
        <v>336.9</v>
      </c>
      <c r="AY871" s="111">
        <f t="shared" si="744"/>
        <v>0</v>
      </c>
      <c r="AZ871" s="12"/>
      <c r="BA871" s="14">
        <f t="shared" si="751"/>
        <v>-11.6</v>
      </c>
      <c r="BB871" s="112">
        <f t="shared" si="745"/>
        <v>0</v>
      </c>
      <c r="BC871" s="112">
        <f t="shared" si="746"/>
        <v>0</v>
      </c>
      <c r="BD871" s="12"/>
      <c r="BE871" s="111">
        <f t="shared" si="747"/>
        <v>0</v>
      </c>
      <c r="BF871" s="12"/>
    </row>
    <row r="872" spans="1:58">
      <c r="A872">
        <f t="shared" si="700"/>
        <v>14</v>
      </c>
      <c r="B872" s="106">
        <v>0.60347222222222197</v>
      </c>
      <c r="C872" s="6">
        <f t="shared" si="701"/>
        <v>14.483333333333327</v>
      </c>
      <c r="D872" s="7">
        <f t="shared" si="748"/>
        <v>16</v>
      </c>
      <c r="E872" s="7">
        <f t="shared" si="749"/>
        <v>9</v>
      </c>
      <c r="F872" s="7">
        <f t="shared" si="750"/>
        <v>2022</v>
      </c>
      <c r="G872" s="12"/>
      <c r="H872" s="101">
        <f t="shared" si="702"/>
        <v>-11.560768406450046</v>
      </c>
      <c r="I872" s="102">
        <f t="shared" si="703"/>
        <v>-11.6334910027646</v>
      </c>
      <c r="J872" s="101">
        <f t="shared" si="704"/>
        <v>62.619499434660419</v>
      </c>
      <c r="K872" s="101">
        <f t="shared" si="705"/>
        <v>337.14290035505076</v>
      </c>
      <c r="L872" s="11">
        <f t="shared" si="706"/>
        <v>2459839.1034722221</v>
      </c>
      <c r="M872" s="108">
        <f t="shared" si="707"/>
        <v>0.22708017719978393</v>
      </c>
      <c r="N872" s="11">
        <f t="shared" si="708"/>
        <v>222.50521479826421</v>
      </c>
      <c r="O872" s="5">
        <f t="shared" si="709"/>
        <v>0.17975438345700923</v>
      </c>
      <c r="P872" s="11">
        <f t="shared" si="710"/>
        <v>16295.465590551266</v>
      </c>
      <c r="Q872" s="6">
        <f t="shared" si="711"/>
        <v>2.3974948122115327</v>
      </c>
      <c r="R872" s="13">
        <f t="shared" si="712"/>
        <v>4.4016946114345137</v>
      </c>
      <c r="S872" s="13">
        <f t="shared" si="713"/>
        <v>4.3490885393359235</v>
      </c>
      <c r="T872" s="13">
        <f t="shared" si="714"/>
        <v>0.32935416558406461</v>
      </c>
      <c r="U872" s="13">
        <f t="shared" si="715"/>
        <v>0.4070821680937976</v>
      </c>
      <c r="V872" s="13">
        <f t="shared" si="716"/>
        <v>-8.3688229130877829</v>
      </c>
      <c r="W872" s="8">
        <f t="shared" si="717"/>
        <v>379.29488581185342</v>
      </c>
      <c r="X872" s="13">
        <f t="shared" si="718"/>
        <v>1.2084327476216952</v>
      </c>
      <c r="Y872" s="11">
        <f t="shared" si="719"/>
        <v>69.238096264120898</v>
      </c>
      <c r="Z872" s="13">
        <f t="shared" si="720"/>
        <v>3.7388582307251776E-2</v>
      </c>
      <c r="AA872" s="13">
        <f t="shared" si="721"/>
        <v>0.35423757373853382</v>
      </c>
      <c r="AB872" s="13">
        <f t="shared" si="722"/>
        <v>0.93440809420936077</v>
      </c>
      <c r="AC872" s="13">
        <f t="shared" si="723"/>
        <v>3.7379871961621396E-2</v>
      </c>
      <c r="AD872" s="13">
        <f t="shared" si="724"/>
        <v>0.84245466586933371</v>
      </c>
      <c r="AE872" s="13">
        <f t="shared" si="725"/>
        <v>0.40593826785217729</v>
      </c>
      <c r="AF872" s="13">
        <f t="shared" si="726"/>
        <v>0.91390049933960205</v>
      </c>
      <c r="AG872" s="11">
        <f t="shared" si="727"/>
        <v>23.94993720312619</v>
      </c>
      <c r="AH872" s="13">
        <f t="shared" si="728"/>
        <v>4.4796060654136456</v>
      </c>
      <c r="AI872" s="11">
        <f t="shared" si="729"/>
        <v>155.31112381705952</v>
      </c>
      <c r="AJ872" s="6">
        <f t="shared" si="730"/>
        <v>0.91620635431520037</v>
      </c>
      <c r="AK872" s="13">
        <f t="shared" si="731"/>
        <v>-10.662273803557474</v>
      </c>
      <c r="AL872" s="6">
        <f t="shared" si="732"/>
        <v>0.8984946028925731</v>
      </c>
      <c r="AM872" s="6">
        <f t="shared" si="733"/>
        <v>-11.560768406450046</v>
      </c>
      <c r="AN872" s="11">
        <f t="shared" si="734"/>
        <v>175.5276641581986</v>
      </c>
      <c r="AO872" s="6">
        <f t="shared" si="735"/>
        <v>173.7175732198555</v>
      </c>
      <c r="AP872" s="6">
        <f t="shared" si="736"/>
        <v>104.46913683013832</v>
      </c>
      <c r="AQ872" s="8">
        <f t="shared" si="737"/>
        <v>75.381015407023128</v>
      </c>
      <c r="AR872" s="109">
        <f t="shared" si="738"/>
        <v>0.41769068157792633</v>
      </c>
      <c r="AS872" s="109">
        <f t="shared" si="739"/>
        <v>-0.99088145986359222</v>
      </c>
      <c r="AT872" s="109">
        <f t="shared" si="740"/>
        <v>157.14290035505073</v>
      </c>
      <c r="AU872" s="10">
        <f t="shared" si="741"/>
        <v>398858.5454419906</v>
      </c>
      <c r="AV872" s="8">
        <f t="shared" si="742"/>
        <v>29.958754564894178</v>
      </c>
      <c r="AW872" s="12"/>
      <c r="AX872" s="110">
        <f t="shared" si="743"/>
        <v>337.1</v>
      </c>
      <c r="AY872" s="111">
        <f t="shared" si="744"/>
        <v>0</v>
      </c>
      <c r="AZ872" s="12"/>
      <c r="BA872" s="14">
        <f t="shared" si="751"/>
        <v>-11.6</v>
      </c>
      <c r="BB872" s="112">
        <f t="shared" si="745"/>
        <v>0</v>
      </c>
      <c r="BC872" s="112">
        <f t="shared" si="746"/>
        <v>0</v>
      </c>
      <c r="BD872" s="12"/>
      <c r="BE872" s="111">
        <f t="shared" si="747"/>
        <v>0</v>
      </c>
      <c r="BF872" s="12"/>
    </row>
    <row r="873" spans="1:58">
      <c r="A873">
        <f t="shared" si="700"/>
        <v>14</v>
      </c>
      <c r="B873" s="106">
        <v>0.60416666666666696</v>
      </c>
      <c r="C873" s="6">
        <f t="shared" si="701"/>
        <v>14.500000000000007</v>
      </c>
      <c r="D873" s="7">
        <f t="shared" si="748"/>
        <v>16</v>
      </c>
      <c r="E873" s="7">
        <f t="shared" si="749"/>
        <v>9</v>
      </c>
      <c r="F873" s="7">
        <f t="shared" si="750"/>
        <v>2022</v>
      </c>
      <c r="G873" s="12"/>
      <c r="H873" s="101">
        <f t="shared" si="702"/>
        <v>-11.615717153956156</v>
      </c>
      <c r="I873" s="102">
        <f t="shared" si="703"/>
        <v>-11.688203055840564</v>
      </c>
      <c r="J873" s="101">
        <f t="shared" si="704"/>
        <v>62.612969275796985</v>
      </c>
      <c r="K873" s="101">
        <f t="shared" si="705"/>
        <v>337.36059737893072</v>
      </c>
      <c r="L873" s="11">
        <f t="shared" si="706"/>
        <v>2459839.1041666665</v>
      </c>
      <c r="M873" s="108">
        <f t="shared" si="707"/>
        <v>0.2270801962126355</v>
      </c>
      <c r="N873" s="11">
        <f t="shared" si="708"/>
        <v>222.7558992607519</v>
      </c>
      <c r="O873" s="5">
        <f t="shared" si="709"/>
        <v>0.17977980088699042</v>
      </c>
      <c r="P873" s="11">
        <f t="shared" si="710"/>
        <v>16292.817516208037</v>
      </c>
      <c r="Q873" s="6">
        <f t="shared" si="711"/>
        <v>2.3976531643853933</v>
      </c>
      <c r="R873" s="13">
        <f t="shared" si="712"/>
        <v>4.4017065572462117</v>
      </c>
      <c r="S873" s="13">
        <f t="shared" si="713"/>
        <v>4.3492362953759125</v>
      </c>
      <c r="T873" s="13">
        <f t="shared" si="714"/>
        <v>0.32951450982411723</v>
      </c>
      <c r="U873" s="13">
        <f t="shared" si="715"/>
        <v>0.40723017100482872</v>
      </c>
      <c r="V873" s="13">
        <f t="shared" si="716"/>
        <v>-8.3689580809277082</v>
      </c>
      <c r="W873" s="8">
        <f t="shared" si="717"/>
        <v>379.25429651902766</v>
      </c>
      <c r="X873" s="13">
        <f t="shared" si="718"/>
        <v>1.2085796118175971</v>
      </c>
      <c r="Y873" s="11">
        <f t="shared" si="719"/>
        <v>69.24651096270766</v>
      </c>
      <c r="Z873" s="13">
        <f t="shared" si="720"/>
        <v>3.7400587984162945E-2</v>
      </c>
      <c r="AA873" s="13">
        <f t="shared" si="721"/>
        <v>0.35410017977883601</v>
      </c>
      <c r="AB873" s="13">
        <f t="shared" si="722"/>
        <v>0.9344596892295195</v>
      </c>
      <c r="AC873" s="13">
        <f t="shared" si="723"/>
        <v>3.7391869245411449E-2</v>
      </c>
      <c r="AD873" s="13">
        <f t="shared" si="724"/>
        <v>0.84249723275126864</v>
      </c>
      <c r="AE873" s="13">
        <f t="shared" si="725"/>
        <v>0.4059697962743668</v>
      </c>
      <c r="AF873" s="13">
        <f t="shared" si="726"/>
        <v>0.91388649432681146</v>
      </c>
      <c r="AG873" s="11">
        <f t="shared" si="727"/>
        <v>23.951913850878082</v>
      </c>
      <c r="AH873" s="13">
        <f t="shared" si="728"/>
        <v>4.4802043908813474</v>
      </c>
      <c r="AI873" s="11">
        <f t="shared" si="729"/>
        <v>155.55283339753169</v>
      </c>
      <c r="AJ873" s="6">
        <f t="shared" si="730"/>
        <v>0.91620060844853835</v>
      </c>
      <c r="AK873" s="13">
        <f t="shared" si="731"/>
        <v>-10.717391342534409</v>
      </c>
      <c r="AL873" s="6">
        <f t="shared" si="732"/>
        <v>0.89832581142174683</v>
      </c>
      <c r="AM873" s="6">
        <f t="shared" si="733"/>
        <v>-11.615717153956156</v>
      </c>
      <c r="AN873" s="11">
        <f t="shared" si="734"/>
        <v>175.52834863549288</v>
      </c>
      <c r="AO873" s="6">
        <f t="shared" si="735"/>
        <v>173.71825032951767</v>
      </c>
      <c r="AP873" s="6">
        <f t="shared" si="736"/>
        <v>104.46139837182439</v>
      </c>
      <c r="AQ873" s="8">
        <f t="shared" si="737"/>
        <v>75.388748645154408</v>
      </c>
      <c r="AR873" s="109">
        <f t="shared" si="738"/>
        <v>0.41385397594608581</v>
      </c>
      <c r="AS873" s="109">
        <f t="shared" si="739"/>
        <v>-0.99229633187157851</v>
      </c>
      <c r="AT873" s="109">
        <f t="shared" si="740"/>
        <v>157.36059737893069</v>
      </c>
      <c r="AU873" s="10">
        <f t="shared" si="741"/>
        <v>398861.10520844784</v>
      </c>
      <c r="AV873" s="8">
        <f t="shared" si="742"/>
        <v>29.958562308664021</v>
      </c>
      <c r="AW873" s="12"/>
      <c r="AX873" s="110">
        <f t="shared" si="743"/>
        <v>337.4</v>
      </c>
      <c r="AY873" s="111">
        <f t="shared" si="744"/>
        <v>0</v>
      </c>
      <c r="AZ873" s="12"/>
      <c r="BA873" s="14">
        <f t="shared" si="751"/>
        <v>-11.7</v>
      </c>
      <c r="BB873" s="112">
        <f t="shared" si="745"/>
        <v>0</v>
      </c>
      <c r="BC873" s="112">
        <f t="shared" si="746"/>
        <v>0</v>
      </c>
      <c r="BD873" s="12"/>
      <c r="BE873" s="111">
        <f t="shared" si="747"/>
        <v>0</v>
      </c>
      <c r="BF873" s="12"/>
    </row>
    <row r="874" spans="1:58">
      <c r="A874">
        <f t="shared" si="700"/>
        <v>14</v>
      </c>
      <c r="B874" s="106">
        <v>0.60486111111111096</v>
      </c>
      <c r="C874" s="6">
        <f t="shared" si="701"/>
        <v>14.516666666666662</v>
      </c>
      <c r="D874" s="7">
        <f t="shared" si="748"/>
        <v>16</v>
      </c>
      <c r="E874" s="7">
        <f t="shared" si="749"/>
        <v>9</v>
      </c>
      <c r="F874" s="7">
        <f t="shared" si="750"/>
        <v>2022</v>
      </c>
      <c r="G874" s="12"/>
      <c r="H874" s="101">
        <f t="shared" si="702"/>
        <v>-11.670148509600935</v>
      </c>
      <c r="I874" s="102">
        <f t="shared" si="703"/>
        <v>-11.74240012157737</v>
      </c>
      <c r="J874" s="101">
        <f t="shared" si="704"/>
        <v>62.606438976395204</v>
      </c>
      <c r="K874" s="101">
        <f t="shared" si="705"/>
        <v>337.57846533994348</v>
      </c>
      <c r="L874" s="11">
        <f t="shared" si="706"/>
        <v>2459839.1048611109</v>
      </c>
      <c r="M874" s="108">
        <f t="shared" si="707"/>
        <v>0.22708021522548705</v>
      </c>
      <c r="N874" s="11">
        <f t="shared" si="708"/>
        <v>223.0065837232396</v>
      </c>
      <c r="O874" s="5">
        <f t="shared" si="709"/>
        <v>0.17980521831691476</v>
      </c>
      <c r="P874" s="11">
        <f t="shared" si="710"/>
        <v>16290.16907154167</v>
      </c>
      <c r="Q874" s="6">
        <f t="shared" si="711"/>
        <v>2.3978115165588969</v>
      </c>
      <c r="R874" s="13">
        <f t="shared" si="712"/>
        <v>4.4017185030579098</v>
      </c>
      <c r="S874" s="13">
        <f t="shared" si="713"/>
        <v>4.3493840514155444</v>
      </c>
      <c r="T874" s="13">
        <f t="shared" si="714"/>
        <v>0.32967485406381269</v>
      </c>
      <c r="U874" s="13">
        <f t="shared" si="715"/>
        <v>0.40737817199469295</v>
      </c>
      <c r="V874" s="13">
        <f t="shared" si="716"/>
        <v>-8.3690932487672764</v>
      </c>
      <c r="W874" s="8">
        <f t="shared" si="717"/>
        <v>379.21370235409836</v>
      </c>
      <c r="X874" s="13">
        <f t="shared" si="718"/>
        <v>1.208726474217765</v>
      </c>
      <c r="Y874" s="11">
        <f t="shared" si="719"/>
        <v>69.254925558406455</v>
      </c>
      <c r="Z874" s="13">
        <f t="shared" si="720"/>
        <v>3.7412592700094643E-2</v>
      </c>
      <c r="AA874" s="13">
        <f t="shared" si="721"/>
        <v>0.35396277994464886</v>
      </c>
      <c r="AB874" s="13">
        <f t="shared" si="722"/>
        <v>0.93451126331080858</v>
      </c>
      <c r="AC874" s="13">
        <f t="shared" si="723"/>
        <v>3.7403865563504973E-2</v>
      </c>
      <c r="AD874" s="13">
        <f t="shared" si="724"/>
        <v>0.84253978080582492</v>
      </c>
      <c r="AE874" s="13">
        <f t="shared" si="725"/>
        <v>0.40600131548251012</v>
      </c>
      <c r="AF874" s="13">
        <f t="shared" si="726"/>
        <v>0.91387249210514665</v>
      </c>
      <c r="AG874" s="11">
        <f t="shared" si="727"/>
        <v>23.953889951242992</v>
      </c>
      <c r="AH874" s="13">
        <f t="shared" si="728"/>
        <v>4.4808027268305448</v>
      </c>
      <c r="AI874" s="11">
        <f t="shared" si="729"/>
        <v>155.79454282078143</v>
      </c>
      <c r="AJ874" s="6">
        <f t="shared" si="730"/>
        <v>0.91619486384960924</v>
      </c>
      <c r="AK874" s="13">
        <f t="shared" si="731"/>
        <v>-10.771990772374748</v>
      </c>
      <c r="AL874" s="6">
        <f t="shared" si="732"/>
        <v>0.89815773722618797</v>
      </c>
      <c r="AM874" s="6">
        <f t="shared" si="733"/>
        <v>-11.670148509600935</v>
      </c>
      <c r="AN874" s="11">
        <f t="shared" si="734"/>
        <v>175.52903311278897</v>
      </c>
      <c r="AO874" s="6">
        <f t="shared" si="735"/>
        <v>173.71892743943482</v>
      </c>
      <c r="AP874" s="6">
        <f t="shared" si="736"/>
        <v>104.45366002198489</v>
      </c>
      <c r="AQ874" s="8">
        <f t="shared" si="737"/>
        <v>75.39648177761913</v>
      </c>
      <c r="AR874" s="109">
        <f t="shared" si="738"/>
        <v>0.41000990754229066</v>
      </c>
      <c r="AS874" s="109">
        <f t="shared" si="739"/>
        <v>-0.99369836074314066</v>
      </c>
      <c r="AT874" s="109">
        <f t="shared" si="740"/>
        <v>157.57846533994348</v>
      </c>
      <c r="AU874" s="10">
        <f t="shared" si="741"/>
        <v>398863.66446876392</v>
      </c>
      <c r="AV874" s="8">
        <f t="shared" si="742"/>
        <v>29.958370092915331</v>
      </c>
      <c r="AW874" s="12"/>
      <c r="AX874" s="110">
        <f t="shared" si="743"/>
        <v>337.6</v>
      </c>
      <c r="AY874" s="111">
        <f t="shared" si="744"/>
        <v>0</v>
      </c>
      <c r="AZ874" s="12"/>
      <c r="BA874" s="14">
        <f t="shared" si="751"/>
        <v>-11.7</v>
      </c>
      <c r="BB874" s="112">
        <f t="shared" si="745"/>
        <v>0</v>
      </c>
      <c r="BC874" s="112">
        <f t="shared" si="746"/>
        <v>0</v>
      </c>
      <c r="BD874" s="12"/>
      <c r="BE874" s="111">
        <f t="shared" si="747"/>
        <v>0</v>
      </c>
      <c r="BF874" s="12"/>
    </row>
    <row r="875" spans="1:58">
      <c r="A875">
        <f t="shared" si="700"/>
        <v>14</v>
      </c>
      <c r="B875" s="106">
        <v>0.60555555555555596</v>
      </c>
      <c r="C875" s="6">
        <f t="shared" si="701"/>
        <v>14.533333333333342</v>
      </c>
      <c r="D875" s="7">
        <f t="shared" si="748"/>
        <v>16</v>
      </c>
      <c r="E875" s="7">
        <f t="shared" si="749"/>
        <v>9</v>
      </c>
      <c r="F875" s="7">
        <f t="shared" si="750"/>
        <v>2022</v>
      </c>
      <c r="G875" s="12"/>
      <c r="H875" s="101">
        <f t="shared" si="702"/>
        <v>-11.72406132468117</v>
      </c>
      <c r="I875" s="102">
        <f t="shared" si="703"/>
        <v>-11.796081091092463</v>
      </c>
      <c r="J875" s="101">
        <f t="shared" si="704"/>
        <v>62.599908532160953</v>
      </c>
      <c r="K875" s="101">
        <f t="shared" si="705"/>
        <v>337.79650322669829</v>
      </c>
      <c r="L875" s="11">
        <f t="shared" si="706"/>
        <v>2459839.1055555558</v>
      </c>
      <c r="M875" s="108">
        <f t="shared" si="707"/>
        <v>0.22708023423835136</v>
      </c>
      <c r="N875" s="11">
        <f t="shared" si="708"/>
        <v>223.25726835383102</v>
      </c>
      <c r="O875" s="5">
        <f t="shared" si="709"/>
        <v>0.17983063576389213</v>
      </c>
      <c r="P875" s="11">
        <f t="shared" si="710"/>
        <v>16287.520254876632</v>
      </c>
      <c r="Q875" s="6">
        <f t="shared" si="711"/>
        <v>2.3979698688388336</v>
      </c>
      <c r="R875" s="13">
        <f t="shared" si="712"/>
        <v>4.4017304488776219</v>
      </c>
      <c r="S875" s="13">
        <f t="shared" si="713"/>
        <v>4.3495318075548237</v>
      </c>
      <c r="T875" s="13">
        <f t="shared" si="714"/>
        <v>0.32983519841136982</v>
      </c>
      <c r="U875" s="13">
        <f t="shared" si="715"/>
        <v>0.4075261711637691</v>
      </c>
      <c r="V875" s="13">
        <f t="shared" si="716"/>
        <v>-8.3692284166982773</v>
      </c>
      <c r="W875" s="8">
        <f t="shared" si="717"/>
        <v>379.17310329037542</v>
      </c>
      <c r="X875" s="13">
        <f t="shared" si="718"/>
        <v>1.2088733349215794</v>
      </c>
      <c r="Y875" s="11">
        <f t="shared" si="719"/>
        <v>69.263340056911332</v>
      </c>
      <c r="Z875" s="13">
        <f t="shared" si="720"/>
        <v>3.7424596462955206E-2</v>
      </c>
      <c r="AA875" s="13">
        <f t="shared" si="721"/>
        <v>0.35382537414629522</v>
      </c>
      <c r="AB875" s="13">
        <f t="shared" si="722"/>
        <v>0.93456281648777606</v>
      </c>
      <c r="AC875" s="13">
        <f t="shared" si="723"/>
        <v>3.7415860923804327E-2</v>
      </c>
      <c r="AD875" s="13">
        <f t="shared" si="724"/>
        <v>0.84258231006155759</v>
      </c>
      <c r="AE875" s="13">
        <f t="shared" si="725"/>
        <v>0.40603282549759845</v>
      </c>
      <c r="AF875" s="13">
        <f t="shared" si="726"/>
        <v>0.91385849266636288</v>
      </c>
      <c r="AG875" s="11">
        <f t="shared" si="727"/>
        <v>23.955865505514179</v>
      </c>
      <c r="AH875" s="13">
        <f t="shared" si="728"/>
        <v>4.4814010736627239</v>
      </c>
      <c r="AI875" s="11">
        <f t="shared" si="729"/>
        <v>156.03625224889015</v>
      </c>
      <c r="AJ875" s="6">
        <f t="shared" si="730"/>
        <v>0.91618912051463219</v>
      </c>
      <c r="AK875" s="13">
        <f t="shared" si="731"/>
        <v>-10.826070917499415</v>
      </c>
      <c r="AL875" s="6">
        <f t="shared" si="732"/>
        <v>0.89799040718175438</v>
      </c>
      <c r="AM875" s="6">
        <f t="shared" si="733"/>
        <v>-11.72406132468117</v>
      </c>
      <c r="AN875" s="11">
        <f t="shared" si="734"/>
        <v>175.52971759054344</v>
      </c>
      <c r="AO875" s="6">
        <f t="shared" si="735"/>
        <v>173.71960455005853</v>
      </c>
      <c r="AP875" s="6">
        <f t="shared" si="736"/>
        <v>104.44592177537945</v>
      </c>
      <c r="AQ875" s="8">
        <f t="shared" si="737"/>
        <v>75.404214809654093</v>
      </c>
      <c r="AR875" s="109">
        <f t="shared" si="738"/>
        <v>0.4061585422078442</v>
      </c>
      <c r="AS875" s="109">
        <f t="shared" si="739"/>
        <v>-0.99508752292643554</v>
      </c>
      <c r="AT875" s="109">
        <f t="shared" si="740"/>
        <v>157.79650322669832</v>
      </c>
      <c r="AU875" s="10">
        <f t="shared" si="741"/>
        <v>398866.22322459274</v>
      </c>
      <c r="AV875" s="8">
        <f t="shared" si="742"/>
        <v>29.958177917522367</v>
      </c>
      <c r="AW875" s="12"/>
      <c r="AX875" s="110">
        <f t="shared" si="743"/>
        <v>337.8</v>
      </c>
      <c r="AY875" s="111">
        <f t="shared" si="744"/>
        <v>0</v>
      </c>
      <c r="AZ875" s="12"/>
      <c r="BA875" s="14">
        <f t="shared" si="751"/>
        <v>-11.8</v>
      </c>
      <c r="BB875" s="112">
        <f t="shared" si="745"/>
        <v>0</v>
      </c>
      <c r="BC875" s="112">
        <f t="shared" si="746"/>
        <v>0</v>
      </c>
      <c r="BD875" s="12"/>
      <c r="BE875" s="111">
        <f t="shared" si="747"/>
        <v>0</v>
      </c>
      <c r="BF875" s="12"/>
    </row>
    <row r="876" spans="1:58">
      <c r="A876">
        <f t="shared" si="700"/>
        <v>14</v>
      </c>
      <c r="B876" s="106">
        <v>0.60624999999999996</v>
      </c>
      <c r="C876" s="6">
        <f t="shared" si="701"/>
        <v>14.549999999999999</v>
      </c>
      <c r="D876" s="7">
        <f t="shared" si="748"/>
        <v>16</v>
      </c>
      <c r="E876" s="7">
        <f t="shared" si="749"/>
        <v>9</v>
      </c>
      <c r="F876" s="7">
        <f t="shared" si="750"/>
        <v>2022</v>
      </c>
      <c r="G876" s="12"/>
      <c r="H876" s="101">
        <f t="shared" si="702"/>
        <v>-11.777454350388794</v>
      </c>
      <c r="I876" s="102">
        <f t="shared" si="703"/>
        <v>-11.849244751771826</v>
      </c>
      <c r="J876" s="101">
        <f t="shared" si="704"/>
        <v>62.593377951964598</v>
      </c>
      <c r="K876" s="101">
        <f t="shared" si="705"/>
        <v>338.01470957189025</v>
      </c>
      <c r="L876" s="11">
        <f t="shared" si="706"/>
        <v>2459839.1062500002</v>
      </c>
      <c r="M876" s="108">
        <f t="shared" si="707"/>
        <v>0.2270802532512029</v>
      </c>
      <c r="N876" s="11">
        <f t="shared" si="708"/>
        <v>223.50795281585306</v>
      </c>
      <c r="O876" s="5">
        <f t="shared" si="709"/>
        <v>0.17985605319381648</v>
      </c>
      <c r="P876" s="11">
        <f t="shared" si="710"/>
        <v>16284.871069871744</v>
      </c>
      <c r="Q876" s="6">
        <f t="shared" si="711"/>
        <v>2.3981282210126942</v>
      </c>
      <c r="R876" s="13">
        <f t="shared" si="712"/>
        <v>4.4017423946892977</v>
      </c>
      <c r="S876" s="13">
        <f t="shared" si="713"/>
        <v>4.3496795635944565</v>
      </c>
      <c r="T876" s="13">
        <f t="shared" si="714"/>
        <v>0.32999554265142245</v>
      </c>
      <c r="U876" s="13">
        <f t="shared" si="715"/>
        <v>0.40767416831371028</v>
      </c>
      <c r="V876" s="13">
        <f t="shared" si="716"/>
        <v>-8.3693635845374903</v>
      </c>
      <c r="W876" s="8">
        <f t="shared" si="717"/>
        <v>379.13249938385792</v>
      </c>
      <c r="X876" s="13">
        <f t="shared" si="718"/>
        <v>1.2090201937324849</v>
      </c>
      <c r="Y876" s="11">
        <f t="shared" si="719"/>
        <v>69.271754446960529</v>
      </c>
      <c r="Z876" s="13">
        <f t="shared" si="720"/>
        <v>3.7436599256428116E-2</v>
      </c>
      <c r="AA876" s="13">
        <f t="shared" si="721"/>
        <v>0.3536879625709845</v>
      </c>
      <c r="AB876" s="13">
        <f t="shared" si="722"/>
        <v>0.93461434869109472</v>
      </c>
      <c r="AC876" s="13">
        <f t="shared" si="723"/>
        <v>3.7427855310003984E-2</v>
      </c>
      <c r="AD876" s="13">
        <f t="shared" si="724"/>
        <v>0.84262482046134413</v>
      </c>
      <c r="AE876" s="13">
        <f t="shared" si="725"/>
        <v>0.40606432627709793</v>
      </c>
      <c r="AF876" s="13">
        <f t="shared" si="726"/>
        <v>0.91384449603043871</v>
      </c>
      <c r="AG876" s="11">
        <f t="shared" si="727"/>
        <v>23.957840511002139</v>
      </c>
      <c r="AH876" s="13">
        <f t="shared" si="728"/>
        <v>4.4819994305736754</v>
      </c>
      <c r="AI876" s="11">
        <f t="shared" si="729"/>
        <v>156.27796135724793</v>
      </c>
      <c r="AJ876" s="6">
        <f t="shared" si="730"/>
        <v>0.9161833784514184</v>
      </c>
      <c r="AK876" s="13">
        <f t="shared" si="731"/>
        <v>-10.879630502070883</v>
      </c>
      <c r="AL876" s="6">
        <f t="shared" si="732"/>
        <v>0.89782384831791096</v>
      </c>
      <c r="AM876" s="6">
        <f t="shared" si="733"/>
        <v>-11.777454350388794</v>
      </c>
      <c r="AN876" s="11">
        <f t="shared" si="734"/>
        <v>175.53040206783953</v>
      </c>
      <c r="AO876" s="6">
        <f t="shared" si="735"/>
        <v>173.72028166048199</v>
      </c>
      <c r="AP876" s="6">
        <f t="shared" si="736"/>
        <v>104.43818364236685</v>
      </c>
      <c r="AQ876" s="8">
        <f t="shared" si="737"/>
        <v>75.411947730907485</v>
      </c>
      <c r="AR876" s="109">
        <f t="shared" si="738"/>
        <v>0.40229995367100646</v>
      </c>
      <c r="AS876" s="109">
        <f t="shared" si="739"/>
        <v>-0.99646379230573467</v>
      </c>
      <c r="AT876" s="109">
        <f t="shared" si="740"/>
        <v>158.01470957189025</v>
      </c>
      <c r="AU876" s="10">
        <f t="shared" si="741"/>
        <v>398868.78147242323</v>
      </c>
      <c r="AV876" s="8">
        <f t="shared" si="742"/>
        <v>29.957985782747329</v>
      </c>
      <c r="AW876" s="12"/>
      <c r="AX876" s="110">
        <f t="shared" si="743"/>
        <v>338</v>
      </c>
      <c r="AY876" s="111">
        <f t="shared" si="744"/>
        <v>0</v>
      </c>
      <c r="AZ876" s="12"/>
      <c r="BA876" s="14">
        <f t="shared" si="751"/>
        <v>-11.8</v>
      </c>
      <c r="BB876" s="112">
        <f t="shared" si="745"/>
        <v>0</v>
      </c>
      <c r="BC876" s="112">
        <f t="shared" si="746"/>
        <v>0</v>
      </c>
      <c r="BD876" s="12"/>
      <c r="BE876" s="111">
        <f t="shared" si="747"/>
        <v>0</v>
      </c>
      <c r="BF876" s="12"/>
    </row>
    <row r="877" spans="1:58">
      <c r="A877">
        <f t="shared" si="700"/>
        <v>14</v>
      </c>
      <c r="B877" s="106">
        <v>0.60694444444444495</v>
      </c>
      <c r="C877" s="6">
        <f t="shared" si="701"/>
        <v>14.566666666666679</v>
      </c>
      <c r="D877" s="7">
        <f t="shared" si="748"/>
        <v>16</v>
      </c>
      <c r="E877" s="7">
        <f t="shared" si="749"/>
        <v>9</v>
      </c>
      <c r="F877" s="7">
        <f t="shared" si="750"/>
        <v>2022</v>
      </c>
      <c r="G877" s="12"/>
      <c r="H877" s="101">
        <f t="shared" si="702"/>
        <v>-11.830326455224364</v>
      </c>
      <c r="I877" s="102">
        <f t="shared" si="703"/>
        <v>-11.901890004041135</v>
      </c>
      <c r="J877" s="101">
        <f t="shared" si="704"/>
        <v>62.586847231508337</v>
      </c>
      <c r="K877" s="101">
        <f t="shared" si="705"/>
        <v>338.23308333125624</v>
      </c>
      <c r="L877" s="11">
        <f t="shared" si="706"/>
        <v>2459839.1069444446</v>
      </c>
      <c r="M877" s="108">
        <f t="shared" si="707"/>
        <v>0.22708027226405447</v>
      </c>
      <c r="N877" s="11">
        <f t="shared" si="708"/>
        <v>223.75863727834076</v>
      </c>
      <c r="O877" s="5">
        <f t="shared" si="709"/>
        <v>0.17988147062379767</v>
      </c>
      <c r="P877" s="11">
        <f t="shared" si="710"/>
        <v>16282.221514867084</v>
      </c>
      <c r="Q877" s="6">
        <f t="shared" si="711"/>
        <v>2.3982865731865552</v>
      </c>
      <c r="R877" s="13">
        <f t="shared" si="712"/>
        <v>4.401754340501018</v>
      </c>
      <c r="S877" s="13">
        <f t="shared" si="713"/>
        <v>4.3498273196344455</v>
      </c>
      <c r="T877" s="13">
        <f t="shared" si="714"/>
        <v>0.33015588689147507</v>
      </c>
      <c r="U877" s="13">
        <f t="shared" si="715"/>
        <v>0.40782216354425438</v>
      </c>
      <c r="V877" s="13">
        <f t="shared" si="716"/>
        <v>-8.3694987523774156</v>
      </c>
      <c r="W877" s="8">
        <f t="shared" si="717"/>
        <v>379.09189060760127</v>
      </c>
      <c r="X877" s="13">
        <f t="shared" si="718"/>
        <v>1.2091670507499379</v>
      </c>
      <c r="Y877" s="11">
        <f t="shared" si="719"/>
        <v>69.28016873425247</v>
      </c>
      <c r="Z877" s="13">
        <f t="shared" si="720"/>
        <v>3.7448601088368186E-2</v>
      </c>
      <c r="AA877" s="13">
        <f t="shared" si="721"/>
        <v>0.35355054512897388</v>
      </c>
      <c r="AB877" s="13">
        <f t="shared" si="722"/>
        <v>0.93466585995535523</v>
      </c>
      <c r="AC877" s="13">
        <f t="shared" si="723"/>
        <v>3.7439848729952825E-2</v>
      </c>
      <c r="AD877" s="13">
        <f t="shared" si="724"/>
        <v>0.84266731203379952</v>
      </c>
      <c r="AE877" s="13">
        <f t="shared" si="725"/>
        <v>0.40609581784196774</v>
      </c>
      <c r="AF877" s="13">
        <f t="shared" si="726"/>
        <v>0.91383050218914408</v>
      </c>
      <c r="AG877" s="11">
        <f t="shared" si="727"/>
        <v>23.959814968998096</v>
      </c>
      <c r="AH877" s="13">
        <f t="shared" si="728"/>
        <v>4.4825977979652141</v>
      </c>
      <c r="AI877" s="11">
        <f t="shared" si="729"/>
        <v>156.51967030886254</v>
      </c>
      <c r="AJ877" s="6">
        <f t="shared" si="730"/>
        <v>0.91617763765620508</v>
      </c>
      <c r="AK877" s="13">
        <f t="shared" si="731"/>
        <v>-10.9326683680837</v>
      </c>
      <c r="AL877" s="6">
        <f t="shared" si="732"/>
        <v>0.89765808714066475</v>
      </c>
      <c r="AM877" s="6">
        <f t="shared" si="733"/>
        <v>-11.830326455224364</v>
      </c>
      <c r="AN877" s="11">
        <f t="shared" si="734"/>
        <v>175.5310865451338</v>
      </c>
      <c r="AO877" s="6">
        <f t="shared" si="735"/>
        <v>173.72095877115669</v>
      </c>
      <c r="AP877" s="6">
        <f t="shared" si="736"/>
        <v>104.43044561770225</v>
      </c>
      <c r="AQ877" s="8">
        <f t="shared" si="737"/>
        <v>75.419680546620611</v>
      </c>
      <c r="AR877" s="109">
        <f t="shared" si="738"/>
        <v>0.39843420802112611</v>
      </c>
      <c r="AS877" s="109">
        <f t="shared" si="739"/>
        <v>-0.9978271458013479</v>
      </c>
      <c r="AT877" s="109">
        <f t="shared" si="740"/>
        <v>158.23308333125621</v>
      </c>
      <c r="AU877" s="10">
        <f t="shared" si="741"/>
        <v>398871.33921390102</v>
      </c>
      <c r="AV877" s="8">
        <f t="shared" si="742"/>
        <v>29.957793688465106</v>
      </c>
      <c r="AW877" s="12"/>
      <c r="AX877" s="110">
        <f t="shared" si="743"/>
        <v>338.2</v>
      </c>
      <c r="AY877" s="111">
        <f t="shared" si="744"/>
        <v>0</v>
      </c>
      <c r="AZ877" s="12"/>
      <c r="BA877" s="14">
        <f t="shared" si="751"/>
        <v>-11.9</v>
      </c>
      <c r="BB877" s="112">
        <f t="shared" si="745"/>
        <v>0</v>
      </c>
      <c r="BC877" s="112">
        <f t="shared" si="746"/>
        <v>0</v>
      </c>
      <c r="BD877" s="12"/>
      <c r="BE877" s="111">
        <f t="shared" si="747"/>
        <v>0</v>
      </c>
      <c r="BF877" s="12"/>
    </row>
    <row r="878" spans="1:58">
      <c r="A878">
        <f t="shared" si="700"/>
        <v>14</v>
      </c>
      <c r="B878" s="106">
        <v>0.60763888888888895</v>
      </c>
      <c r="C878" s="6">
        <f t="shared" si="701"/>
        <v>14.583333333333336</v>
      </c>
      <c r="D878" s="7">
        <f t="shared" si="748"/>
        <v>16</v>
      </c>
      <c r="E878" s="7">
        <f t="shared" si="749"/>
        <v>9</v>
      </c>
      <c r="F878" s="7">
        <f t="shared" si="750"/>
        <v>2022</v>
      </c>
      <c r="G878" s="12"/>
      <c r="H878" s="101">
        <f t="shared" si="702"/>
        <v>-11.882676479536897</v>
      </c>
      <c r="I878" s="102">
        <f t="shared" si="703"/>
        <v>-11.954015716803752</v>
      </c>
      <c r="J878" s="101">
        <f t="shared" si="704"/>
        <v>62.580316370933986</v>
      </c>
      <c r="K878" s="101">
        <f t="shared" si="705"/>
        <v>338.4516232964811</v>
      </c>
      <c r="L878" s="11">
        <f t="shared" si="706"/>
        <v>2459839.107638889</v>
      </c>
      <c r="M878" s="108">
        <f t="shared" si="707"/>
        <v>0.22708029127690602</v>
      </c>
      <c r="N878" s="11">
        <f t="shared" si="708"/>
        <v>224.00932174082845</v>
      </c>
      <c r="O878" s="5">
        <f t="shared" si="709"/>
        <v>0.17990688805372201</v>
      </c>
      <c r="P878" s="11">
        <f t="shared" si="710"/>
        <v>16279.571589975607</v>
      </c>
      <c r="Q878" s="6">
        <f t="shared" si="711"/>
        <v>2.3984449253600588</v>
      </c>
      <c r="R878" s="13">
        <f t="shared" si="712"/>
        <v>4.4017662863126938</v>
      </c>
      <c r="S878" s="13">
        <f t="shared" si="713"/>
        <v>4.3499750756740774</v>
      </c>
      <c r="T878" s="13">
        <f t="shared" si="714"/>
        <v>0.33031623113152769</v>
      </c>
      <c r="U878" s="13">
        <f t="shared" si="715"/>
        <v>0.4079701568558971</v>
      </c>
      <c r="V878" s="13">
        <f t="shared" si="716"/>
        <v>-8.3696339202166268</v>
      </c>
      <c r="W878" s="8">
        <f t="shared" si="717"/>
        <v>379.05127696297382</v>
      </c>
      <c r="X878" s="13">
        <f t="shared" si="718"/>
        <v>1.2093139059737716</v>
      </c>
      <c r="Y878" s="11">
        <f t="shared" si="719"/>
        <v>69.288582918777593</v>
      </c>
      <c r="Z878" s="13">
        <f t="shared" si="720"/>
        <v>3.7460601958586089E-2</v>
      </c>
      <c r="AA878" s="13">
        <f t="shared" si="721"/>
        <v>0.35341312182372614</v>
      </c>
      <c r="AB878" s="13">
        <f t="shared" si="722"/>
        <v>0.93471735028016723</v>
      </c>
      <c r="AC878" s="13">
        <f t="shared" si="723"/>
        <v>3.7451841183461225E-2</v>
      </c>
      <c r="AD878" s="13">
        <f t="shared" si="724"/>
        <v>0.84270978477864134</v>
      </c>
      <c r="AE878" s="13">
        <f t="shared" si="725"/>
        <v>0.40612730019187843</v>
      </c>
      <c r="AF878" s="13">
        <f t="shared" si="726"/>
        <v>0.91381651114370643</v>
      </c>
      <c r="AG878" s="11">
        <f t="shared" si="727"/>
        <v>23.961788879458595</v>
      </c>
      <c r="AH878" s="13">
        <f t="shared" si="728"/>
        <v>4.4831961758332159</v>
      </c>
      <c r="AI878" s="11">
        <f t="shared" si="729"/>
        <v>156.76137910333023</v>
      </c>
      <c r="AJ878" s="6">
        <f t="shared" si="730"/>
        <v>0.91617189812910282</v>
      </c>
      <c r="AK878" s="13">
        <f t="shared" si="731"/>
        <v>-10.985183329455666</v>
      </c>
      <c r="AL878" s="6">
        <f t="shared" si="732"/>
        <v>0.89749315008123087</v>
      </c>
      <c r="AM878" s="6">
        <f t="shared" si="733"/>
        <v>-11.882676479536897</v>
      </c>
      <c r="AN878" s="11">
        <f t="shared" si="734"/>
        <v>175.53177102242989</v>
      </c>
      <c r="AO878" s="6">
        <f t="shared" si="735"/>
        <v>173.72163588208636</v>
      </c>
      <c r="AP878" s="6">
        <f t="shared" si="736"/>
        <v>104.42270770140159</v>
      </c>
      <c r="AQ878" s="8">
        <f t="shared" si="737"/>
        <v>75.427413256777513</v>
      </c>
      <c r="AR878" s="109">
        <f t="shared" si="738"/>
        <v>0.39456137407606828</v>
      </c>
      <c r="AS878" s="109">
        <f t="shared" si="739"/>
        <v>-0.99917755961999544</v>
      </c>
      <c r="AT878" s="109">
        <f t="shared" si="740"/>
        <v>158.45162329648113</v>
      </c>
      <c r="AU878" s="10">
        <f t="shared" si="741"/>
        <v>398873.89644894574</v>
      </c>
      <c r="AV878" s="8">
        <f t="shared" si="742"/>
        <v>29.957601634680227</v>
      </c>
      <c r="AW878" s="12"/>
      <c r="AX878" s="110">
        <f t="shared" si="743"/>
        <v>338.5</v>
      </c>
      <c r="AY878" s="111">
        <f t="shared" si="744"/>
        <v>0</v>
      </c>
      <c r="AZ878" s="12"/>
      <c r="BA878" s="14">
        <f t="shared" si="751"/>
        <v>-12</v>
      </c>
      <c r="BB878" s="112">
        <f t="shared" si="745"/>
        <v>0</v>
      </c>
      <c r="BC878" s="112">
        <f t="shared" si="746"/>
        <v>0</v>
      </c>
      <c r="BD878" s="12"/>
      <c r="BE878" s="111">
        <f t="shared" si="747"/>
        <v>0</v>
      </c>
      <c r="BF878" s="12"/>
    </row>
    <row r="879" spans="1:58">
      <c r="A879">
        <f t="shared" si="700"/>
        <v>14</v>
      </c>
      <c r="B879" s="106">
        <v>0.60833333333333295</v>
      </c>
      <c r="C879" s="6">
        <f t="shared" si="701"/>
        <v>14.599999999999991</v>
      </c>
      <c r="D879" s="7">
        <f t="shared" si="748"/>
        <v>16</v>
      </c>
      <c r="E879" s="7">
        <f t="shared" si="749"/>
        <v>9</v>
      </c>
      <c r="F879" s="7">
        <f t="shared" si="750"/>
        <v>2022</v>
      </c>
      <c r="G879" s="12"/>
      <c r="H879" s="101">
        <f t="shared" si="702"/>
        <v>-11.934503272321681</v>
      </c>
      <c r="I879" s="102">
        <f t="shared" si="703"/>
        <v>-12.005620764333978</v>
      </c>
      <c r="J879" s="101">
        <f t="shared" si="704"/>
        <v>62.573785370311171</v>
      </c>
      <c r="K879" s="101">
        <f t="shared" si="705"/>
        <v>338.67032824296268</v>
      </c>
      <c r="L879" s="11">
        <f t="shared" si="706"/>
        <v>2459839.1083333334</v>
      </c>
      <c r="M879" s="108">
        <f t="shared" si="707"/>
        <v>0.22708031028975759</v>
      </c>
      <c r="N879" s="11">
        <f t="shared" si="708"/>
        <v>224.26000620331615</v>
      </c>
      <c r="O879" s="5">
        <f t="shared" si="709"/>
        <v>0.1799323054837032</v>
      </c>
      <c r="P879" s="11">
        <f t="shared" si="710"/>
        <v>16276.921295297023</v>
      </c>
      <c r="Q879" s="6">
        <f t="shared" si="711"/>
        <v>2.3986032775339194</v>
      </c>
      <c r="R879" s="13">
        <f t="shared" si="712"/>
        <v>4.4017782321244141</v>
      </c>
      <c r="S879" s="13">
        <f t="shared" si="713"/>
        <v>4.3501228317144243</v>
      </c>
      <c r="T879" s="13">
        <f t="shared" si="714"/>
        <v>0.33047657537158032</v>
      </c>
      <c r="U879" s="13">
        <f t="shared" si="715"/>
        <v>0.40811814824906972</v>
      </c>
      <c r="V879" s="13">
        <f t="shared" si="716"/>
        <v>-8.3697690880572679</v>
      </c>
      <c r="W879" s="8">
        <f t="shared" si="717"/>
        <v>379.01065845018599</v>
      </c>
      <c r="X879" s="13">
        <f t="shared" si="718"/>
        <v>1.2094607594051843</v>
      </c>
      <c r="Y879" s="11">
        <f t="shared" si="719"/>
        <v>69.296997000604549</v>
      </c>
      <c r="Z879" s="13">
        <f t="shared" si="720"/>
        <v>3.7472601866881561E-2</v>
      </c>
      <c r="AA879" s="13">
        <f t="shared" si="721"/>
        <v>0.35327569265742836</v>
      </c>
      <c r="AB879" s="13">
        <f t="shared" si="722"/>
        <v>0.93476881966562397</v>
      </c>
      <c r="AC879" s="13">
        <f t="shared" si="723"/>
        <v>3.7463832670328635E-2</v>
      </c>
      <c r="AD879" s="13">
        <f t="shared" si="724"/>
        <v>0.84275223869603455</v>
      </c>
      <c r="AE879" s="13">
        <f t="shared" si="725"/>
        <v>0.40615877332668332</v>
      </c>
      <c r="AF879" s="13">
        <f t="shared" si="726"/>
        <v>0.91380252289527186</v>
      </c>
      <c r="AG879" s="11">
        <f t="shared" si="727"/>
        <v>23.963762242351628</v>
      </c>
      <c r="AH879" s="13">
        <f t="shared" si="728"/>
        <v>4.4837945641791874</v>
      </c>
      <c r="AI879" s="11">
        <f t="shared" si="729"/>
        <v>157.00308774062836</v>
      </c>
      <c r="AJ879" s="6">
        <f t="shared" si="730"/>
        <v>0.91616615987017669</v>
      </c>
      <c r="AK879" s="13">
        <f t="shared" si="731"/>
        <v>-11.037174208941815</v>
      </c>
      <c r="AL879" s="6">
        <f t="shared" si="732"/>
        <v>0.89732906337986662</v>
      </c>
      <c r="AM879" s="6">
        <f t="shared" si="733"/>
        <v>-11.934503272321681</v>
      </c>
      <c r="AN879" s="11">
        <f t="shared" si="734"/>
        <v>175.53245549972416</v>
      </c>
      <c r="AO879" s="6">
        <f t="shared" si="735"/>
        <v>173.72231299326737</v>
      </c>
      <c r="AP879" s="6">
        <f t="shared" si="736"/>
        <v>104.41496989339525</v>
      </c>
      <c r="AQ879" s="8">
        <f t="shared" si="737"/>
        <v>75.435145861447722</v>
      </c>
      <c r="AR879" s="109">
        <f t="shared" si="738"/>
        <v>0.39068152077354601</v>
      </c>
      <c r="AS879" s="109">
        <f t="shared" si="739"/>
        <v>-1.0005150102009384</v>
      </c>
      <c r="AT879" s="109">
        <f t="shared" si="740"/>
        <v>158.67032824296271</v>
      </c>
      <c r="AU879" s="10">
        <f t="shared" si="741"/>
        <v>398876.45317749772</v>
      </c>
      <c r="AV879" s="8">
        <f t="shared" si="742"/>
        <v>29.957409621395659</v>
      </c>
      <c r="AW879" s="12"/>
      <c r="AX879" s="110">
        <f t="shared" si="743"/>
        <v>338.7</v>
      </c>
      <c r="AY879" s="111">
        <f t="shared" si="744"/>
        <v>0</v>
      </c>
      <c r="AZ879" s="12"/>
      <c r="BA879" s="14">
        <f t="shared" si="751"/>
        <v>-12</v>
      </c>
      <c r="BB879" s="112">
        <f t="shared" si="745"/>
        <v>0</v>
      </c>
      <c r="BC879" s="112">
        <f t="shared" si="746"/>
        <v>0</v>
      </c>
      <c r="BD879" s="12"/>
      <c r="BE879" s="111">
        <f t="shared" si="747"/>
        <v>0</v>
      </c>
      <c r="BF879" s="12"/>
    </row>
    <row r="880" spans="1:58">
      <c r="A880">
        <f t="shared" si="700"/>
        <v>14</v>
      </c>
      <c r="B880" s="106">
        <v>0.60902777777777795</v>
      </c>
      <c r="C880" s="6">
        <f t="shared" si="701"/>
        <v>14.616666666666671</v>
      </c>
      <c r="D880" s="7">
        <f t="shared" si="748"/>
        <v>16</v>
      </c>
      <c r="E880" s="7">
        <f t="shared" si="749"/>
        <v>9</v>
      </c>
      <c r="F880" s="7">
        <f t="shared" si="750"/>
        <v>2022</v>
      </c>
      <c r="G880" s="12"/>
      <c r="H880" s="101">
        <f t="shared" si="702"/>
        <v>-11.985805691273423</v>
      </c>
      <c r="I880" s="102">
        <f t="shared" si="703"/>
        <v>-12.056704026566354</v>
      </c>
      <c r="J880" s="101">
        <f t="shared" si="704"/>
        <v>62.567254229779088</v>
      </c>
      <c r="K880" s="101">
        <f t="shared" si="705"/>
        <v>338.88919692960701</v>
      </c>
      <c r="L880" s="11">
        <f t="shared" si="706"/>
        <v>2459839.1090277778</v>
      </c>
      <c r="M880" s="108">
        <f t="shared" si="707"/>
        <v>0.22708032930260913</v>
      </c>
      <c r="N880" s="11">
        <f t="shared" si="708"/>
        <v>224.51069066580385</v>
      </c>
      <c r="O880" s="5">
        <f t="shared" si="709"/>
        <v>0.17995772291362755</v>
      </c>
      <c r="P880" s="11">
        <f t="shared" si="710"/>
        <v>16274.270630948269</v>
      </c>
      <c r="Q880" s="6">
        <f t="shared" si="711"/>
        <v>2.3987616297074235</v>
      </c>
      <c r="R880" s="13">
        <f t="shared" si="712"/>
        <v>4.40179017793609</v>
      </c>
      <c r="S880" s="13">
        <f t="shared" si="713"/>
        <v>4.3502705877540562</v>
      </c>
      <c r="T880" s="13">
        <f t="shared" si="714"/>
        <v>0.33063691961127584</v>
      </c>
      <c r="U880" s="13">
        <f t="shared" si="715"/>
        <v>0.40826613772392906</v>
      </c>
      <c r="V880" s="13">
        <f t="shared" si="716"/>
        <v>-8.3699042558968362</v>
      </c>
      <c r="W880" s="8">
        <f t="shared" si="717"/>
        <v>378.97003507095599</v>
      </c>
      <c r="X880" s="13">
        <f t="shared" si="718"/>
        <v>1.2096076110440284</v>
      </c>
      <c r="Y880" s="11">
        <f t="shared" si="719"/>
        <v>69.305410979724897</v>
      </c>
      <c r="Z880" s="13">
        <f t="shared" si="720"/>
        <v>3.7484600813039073E-2</v>
      </c>
      <c r="AA880" s="13">
        <f t="shared" si="721"/>
        <v>0.35313825763352535</v>
      </c>
      <c r="AB880" s="13">
        <f t="shared" si="722"/>
        <v>0.93482026811134356</v>
      </c>
      <c r="AC880" s="13">
        <f t="shared" si="723"/>
        <v>3.747582319033925E-2</v>
      </c>
      <c r="AD880" s="13">
        <f t="shared" si="724"/>
        <v>0.84279467378571493</v>
      </c>
      <c r="AE880" s="13">
        <f t="shared" si="725"/>
        <v>0.40619023724603243</v>
      </c>
      <c r="AF880" s="13">
        <f t="shared" si="726"/>
        <v>0.91378853744507649</v>
      </c>
      <c r="AG880" s="11">
        <f t="shared" si="727"/>
        <v>23.965735057632447</v>
      </c>
      <c r="AH880" s="13">
        <f t="shared" si="728"/>
        <v>4.4843929629990926</v>
      </c>
      <c r="AI880" s="11">
        <f t="shared" si="729"/>
        <v>157.24479622081748</v>
      </c>
      <c r="AJ880" s="6">
        <f t="shared" si="730"/>
        <v>0.9161604228795539</v>
      </c>
      <c r="AK880" s="13">
        <f t="shared" si="731"/>
        <v>-11.088639838189826</v>
      </c>
      <c r="AL880" s="6">
        <f t="shared" si="732"/>
        <v>0.89716585308359798</v>
      </c>
      <c r="AM880" s="6">
        <f t="shared" si="733"/>
        <v>-11.985805691273423</v>
      </c>
      <c r="AN880" s="11">
        <f t="shared" si="734"/>
        <v>175.53313997701844</v>
      </c>
      <c r="AO880" s="6">
        <f t="shared" si="735"/>
        <v>173.72299010470152</v>
      </c>
      <c r="AP880" s="6">
        <f t="shared" si="736"/>
        <v>104.40723219369613</v>
      </c>
      <c r="AQ880" s="8">
        <f t="shared" si="737"/>
        <v>75.442878360618366</v>
      </c>
      <c r="AR880" s="109">
        <f t="shared" si="738"/>
        <v>0.38679471717463448</v>
      </c>
      <c r="AS880" s="109">
        <f t="shared" si="739"/>
        <v>-1.0018394742143937</v>
      </c>
      <c r="AT880" s="109">
        <f t="shared" si="740"/>
        <v>158.88919692960698</v>
      </c>
      <c r="AU880" s="10">
        <f t="shared" si="741"/>
        <v>398879.00939946942</v>
      </c>
      <c r="AV880" s="8">
        <f t="shared" si="742"/>
        <v>29.957217648616471</v>
      </c>
      <c r="AW880" s="12"/>
      <c r="AX880" s="110">
        <f t="shared" si="743"/>
        <v>338.9</v>
      </c>
      <c r="AY880" s="111">
        <f t="shared" si="744"/>
        <v>0</v>
      </c>
      <c r="AZ880" s="12"/>
      <c r="BA880" s="14">
        <f t="shared" si="751"/>
        <v>-12.1</v>
      </c>
      <c r="BB880" s="112">
        <f t="shared" si="745"/>
        <v>0</v>
      </c>
      <c r="BC880" s="112">
        <f t="shared" si="746"/>
        <v>0</v>
      </c>
      <c r="BD880" s="12"/>
      <c r="BE880" s="111">
        <f t="shared" si="747"/>
        <v>0</v>
      </c>
      <c r="BF880" s="12"/>
    </row>
    <row r="881" spans="1:58">
      <c r="A881">
        <f t="shared" si="700"/>
        <v>14</v>
      </c>
      <c r="B881" s="106">
        <v>0.60972222222222205</v>
      </c>
      <c r="C881" s="6">
        <f t="shared" si="701"/>
        <v>14.633333333333329</v>
      </c>
      <c r="D881" s="7">
        <f t="shared" si="748"/>
        <v>16</v>
      </c>
      <c r="E881" s="7">
        <f t="shared" si="749"/>
        <v>9</v>
      </c>
      <c r="F881" s="7">
        <f t="shared" si="750"/>
        <v>2022</v>
      </c>
      <c r="G881" s="12"/>
      <c r="H881" s="101">
        <f t="shared" si="702"/>
        <v>-12.036582602727419</v>
      </c>
      <c r="I881" s="102">
        <f t="shared" si="703"/>
        <v>-12.107264389257352</v>
      </c>
      <c r="J881" s="101">
        <f t="shared" si="704"/>
        <v>62.560722949429795</v>
      </c>
      <c r="K881" s="101">
        <f t="shared" si="705"/>
        <v>339.1082280983573</v>
      </c>
      <c r="L881" s="11">
        <f t="shared" si="706"/>
        <v>2459839.1097222222</v>
      </c>
      <c r="M881" s="108">
        <f t="shared" si="707"/>
        <v>0.22708034831546067</v>
      </c>
      <c r="N881" s="11">
        <f t="shared" si="708"/>
        <v>224.76137512782589</v>
      </c>
      <c r="O881" s="5">
        <f t="shared" si="709"/>
        <v>0.1799831403435519</v>
      </c>
      <c r="P881" s="11">
        <f t="shared" si="710"/>
        <v>16271.619597026831</v>
      </c>
      <c r="Q881" s="6">
        <f t="shared" si="711"/>
        <v>2.3989199818812841</v>
      </c>
      <c r="R881" s="13">
        <f t="shared" si="712"/>
        <v>4.401802123747788</v>
      </c>
      <c r="S881" s="13">
        <f t="shared" si="713"/>
        <v>4.3504183437936881</v>
      </c>
      <c r="T881" s="13">
        <f t="shared" si="714"/>
        <v>0.33079726385132846</v>
      </c>
      <c r="U881" s="13">
        <f t="shared" si="715"/>
        <v>0.40841412528161208</v>
      </c>
      <c r="V881" s="13">
        <f t="shared" si="716"/>
        <v>-8.3700394237360474</v>
      </c>
      <c r="W881" s="8">
        <f t="shared" si="717"/>
        <v>378.92940682596884</v>
      </c>
      <c r="X881" s="13">
        <f t="shared" si="718"/>
        <v>1.209754460891133</v>
      </c>
      <c r="Y881" s="11">
        <f t="shared" si="719"/>
        <v>69.31382485618613</v>
      </c>
      <c r="Z881" s="13">
        <f t="shared" si="720"/>
        <v>3.7496598796918905E-2</v>
      </c>
      <c r="AA881" s="13">
        <f t="shared" si="721"/>
        <v>0.35300081675454797</v>
      </c>
      <c r="AB881" s="13">
        <f t="shared" si="722"/>
        <v>0.934871695617287</v>
      </c>
      <c r="AC881" s="13">
        <f t="shared" si="723"/>
        <v>3.7487812743353006E-2</v>
      </c>
      <c r="AD881" s="13">
        <f t="shared" si="724"/>
        <v>0.84283709004770235</v>
      </c>
      <c r="AE881" s="13">
        <f t="shared" si="725"/>
        <v>0.40622169194978169</v>
      </c>
      <c r="AF881" s="13">
        <f t="shared" si="726"/>
        <v>0.91377455479426473</v>
      </c>
      <c r="AG881" s="11">
        <f t="shared" si="727"/>
        <v>23.96770732526922</v>
      </c>
      <c r="AH881" s="13">
        <f t="shared" si="728"/>
        <v>4.4849913722928774</v>
      </c>
      <c r="AI881" s="11">
        <f t="shared" si="729"/>
        <v>157.48650454343272</v>
      </c>
      <c r="AJ881" s="6">
        <f t="shared" si="730"/>
        <v>0.91615468715730242</v>
      </c>
      <c r="AK881" s="13">
        <f t="shared" si="731"/>
        <v>-11.139579057683333</v>
      </c>
      <c r="AL881" s="6">
        <f t="shared" si="732"/>
        <v>0.8970035450440853</v>
      </c>
      <c r="AM881" s="6">
        <f t="shared" si="733"/>
        <v>-12.036582602727419</v>
      </c>
      <c r="AN881" s="11">
        <f t="shared" si="734"/>
        <v>175.53382445431453</v>
      </c>
      <c r="AO881" s="6">
        <f t="shared" si="735"/>
        <v>173.72366721639062</v>
      </c>
      <c r="AP881" s="6">
        <f t="shared" si="736"/>
        <v>104.39949460226119</v>
      </c>
      <c r="AQ881" s="8">
        <f t="shared" si="737"/>
        <v>75.450610754332416</v>
      </c>
      <c r="AR881" s="109">
        <f t="shared" si="738"/>
        <v>0.38290103247233986</v>
      </c>
      <c r="AS881" s="109">
        <f t="shared" si="739"/>
        <v>-1.0031509285590294</v>
      </c>
      <c r="AT881" s="109">
        <f t="shared" si="740"/>
        <v>159.1082280983573</v>
      </c>
      <c r="AU881" s="10">
        <f t="shared" si="741"/>
        <v>398881.56511479954</v>
      </c>
      <c r="AV881" s="8">
        <f t="shared" si="742"/>
        <v>29.957025716345751</v>
      </c>
      <c r="AW881" s="12"/>
      <c r="AX881" s="110">
        <f t="shared" si="743"/>
        <v>339.1</v>
      </c>
      <c r="AY881" s="111">
        <f t="shared" si="744"/>
        <v>0</v>
      </c>
      <c r="AZ881" s="12"/>
      <c r="BA881" s="14">
        <f t="shared" si="751"/>
        <v>-12.1</v>
      </c>
      <c r="BB881" s="112">
        <f t="shared" si="745"/>
        <v>0</v>
      </c>
      <c r="BC881" s="112">
        <f t="shared" si="746"/>
        <v>0</v>
      </c>
      <c r="BD881" s="12"/>
      <c r="BE881" s="111">
        <f t="shared" si="747"/>
        <v>0</v>
      </c>
      <c r="BF881" s="12"/>
    </row>
    <row r="882" spans="1:58">
      <c r="A882">
        <f t="shared" si="700"/>
        <v>14</v>
      </c>
      <c r="B882" s="106">
        <v>0.61041666666666705</v>
      </c>
      <c r="C882" s="6">
        <f t="shared" si="701"/>
        <v>14.650000000000009</v>
      </c>
      <c r="D882" s="7">
        <f t="shared" si="748"/>
        <v>16</v>
      </c>
      <c r="E882" s="7">
        <f t="shared" si="749"/>
        <v>9</v>
      </c>
      <c r="F882" s="7">
        <f t="shared" si="750"/>
        <v>2022</v>
      </c>
      <c r="G882" s="12"/>
      <c r="H882" s="101">
        <f t="shared" si="702"/>
        <v>-12.086832882198907</v>
      </c>
      <c r="I882" s="102">
        <f t="shared" si="703"/>
        <v>-12.15730074472774</v>
      </c>
      <c r="J882" s="101">
        <f t="shared" si="704"/>
        <v>62.554191529362491</v>
      </c>
      <c r="K882" s="101">
        <f t="shared" si="705"/>
        <v>339.32742047601562</v>
      </c>
      <c r="L882" s="11">
        <f t="shared" si="706"/>
        <v>2459839.1104166666</v>
      </c>
      <c r="M882" s="108">
        <f t="shared" si="707"/>
        <v>0.22708036732831224</v>
      </c>
      <c r="N882" s="11">
        <f t="shared" si="708"/>
        <v>225.01205959031358</v>
      </c>
      <c r="O882" s="5">
        <f t="shared" si="709"/>
        <v>0.18000855777347624</v>
      </c>
      <c r="P882" s="11">
        <f t="shared" si="710"/>
        <v>16268.968193653151</v>
      </c>
      <c r="Q882" s="6">
        <f t="shared" si="711"/>
        <v>2.3990783340551447</v>
      </c>
      <c r="R882" s="13">
        <f t="shared" si="712"/>
        <v>4.4018140695594861</v>
      </c>
      <c r="S882" s="13">
        <f t="shared" si="713"/>
        <v>4.350566099834035</v>
      </c>
      <c r="T882" s="13">
        <f t="shared" si="714"/>
        <v>0.33095760809138108</v>
      </c>
      <c r="U882" s="13">
        <f t="shared" si="715"/>
        <v>0.40856211092229255</v>
      </c>
      <c r="V882" s="13">
        <f t="shared" si="716"/>
        <v>-8.3701745915766885</v>
      </c>
      <c r="W882" s="8">
        <f t="shared" si="717"/>
        <v>378.88877371551922</v>
      </c>
      <c r="X882" s="13">
        <f t="shared" si="718"/>
        <v>1.2099013089470831</v>
      </c>
      <c r="Y882" s="11">
        <f t="shared" si="719"/>
        <v>69.322238630021772</v>
      </c>
      <c r="Z882" s="13">
        <f t="shared" si="720"/>
        <v>3.7508595818300065E-2</v>
      </c>
      <c r="AA882" s="13">
        <f t="shared" si="721"/>
        <v>0.35286337002325613</v>
      </c>
      <c r="AB882" s="13">
        <f t="shared" si="722"/>
        <v>0.93492310218333197</v>
      </c>
      <c r="AC882" s="13">
        <f t="shared" si="723"/>
        <v>3.7499801329148645E-2</v>
      </c>
      <c r="AD882" s="13">
        <f t="shared" si="724"/>
        <v>0.8428794874819725</v>
      </c>
      <c r="AE882" s="13">
        <f t="shared" si="725"/>
        <v>0.40625313743767955</v>
      </c>
      <c r="AF882" s="13">
        <f t="shared" si="726"/>
        <v>0.91376057494402863</v>
      </c>
      <c r="AG882" s="11">
        <f t="shared" si="727"/>
        <v>23.969679045223359</v>
      </c>
      <c r="AH882" s="13">
        <f t="shared" si="728"/>
        <v>4.4855897920595265</v>
      </c>
      <c r="AI882" s="11">
        <f t="shared" si="729"/>
        <v>157.72821270942069</v>
      </c>
      <c r="AJ882" s="6">
        <f t="shared" si="730"/>
        <v>0.91614895270351959</v>
      </c>
      <c r="AK882" s="13">
        <f t="shared" si="731"/>
        <v>-11.189990717285053</v>
      </c>
      <c r="AL882" s="6">
        <f t="shared" si="732"/>
        <v>0.89684216491385405</v>
      </c>
      <c r="AM882" s="6">
        <f t="shared" si="733"/>
        <v>-12.086832882198907</v>
      </c>
      <c r="AN882" s="11">
        <f t="shared" si="734"/>
        <v>175.5345089316088</v>
      </c>
      <c r="AO882" s="6">
        <f t="shared" si="735"/>
        <v>173.72434432833103</v>
      </c>
      <c r="AP882" s="6">
        <f t="shared" si="736"/>
        <v>104.39175711905594</v>
      </c>
      <c r="AQ882" s="8">
        <f t="shared" si="737"/>
        <v>75.458343042624307</v>
      </c>
      <c r="AR882" s="109">
        <f t="shared" si="738"/>
        <v>0.37900053595915856</v>
      </c>
      <c r="AS882" s="109">
        <f t="shared" si="739"/>
        <v>-1.0044493503724188</v>
      </c>
      <c r="AT882" s="109">
        <f t="shared" si="740"/>
        <v>159.32742047601559</v>
      </c>
      <c r="AU882" s="10">
        <f t="shared" si="741"/>
        <v>398884.12032341404</v>
      </c>
      <c r="AV882" s="8">
        <f t="shared" si="742"/>
        <v>29.956833824587548</v>
      </c>
      <c r="AW882" s="12"/>
      <c r="AX882" s="110">
        <f t="shared" si="743"/>
        <v>339.3</v>
      </c>
      <c r="AY882" s="111">
        <f t="shared" si="744"/>
        <v>0</v>
      </c>
      <c r="AZ882" s="12"/>
      <c r="BA882" s="14">
        <f t="shared" si="751"/>
        <v>-12.2</v>
      </c>
      <c r="BB882" s="112">
        <f t="shared" si="745"/>
        <v>0</v>
      </c>
      <c r="BC882" s="112">
        <f t="shared" si="746"/>
        <v>0</v>
      </c>
      <c r="BD882" s="12"/>
      <c r="BE882" s="111">
        <f t="shared" si="747"/>
        <v>0</v>
      </c>
      <c r="BF882" s="12"/>
    </row>
    <row r="883" spans="1:58">
      <c r="A883">
        <f t="shared" si="700"/>
        <v>14</v>
      </c>
      <c r="B883" s="106">
        <v>0.61111111111111105</v>
      </c>
      <c r="C883" s="6">
        <f t="shared" si="701"/>
        <v>14.666666666666664</v>
      </c>
      <c r="D883" s="7">
        <f t="shared" si="748"/>
        <v>16</v>
      </c>
      <c r="E883" s="7">
        <f t="shared" si="749"/>
        <v>9</v>
      </c>
      <c r="F883" s="7">
        <f t="shared" si="750"/>
        <v>2022</v>
      </c>
      <c r="G883" s="12"/>
      <c r="H883" s="101">
        <f t="shared" si="702"/>
        <v>-12.136555413862158</v>
      </c>
      <c r="I883" s="102">
        <f t="shared" si="703"/>
        <v>-12.206811991535288</v>
      </c>
      <c r="J883" s="101">
        <f t="shared" si="704"/>
        <v>62.547659969685199</v>
      </c>
      <c r="K883" s="101">
        <f t="shared" si="705"/>
        <v>339.54677277178615</v>
      </c>
      <c r="L883" s="11">
        <f t="shared" si="706"/>
        <v>2459839.111111111</v>
      </c>
      <c r="M883" s="108">
        <f t="shared" si="707"/>
        <v>0.22708038634116379</v>
      </c>
      <c r="N883" s="11">
        <f t="shared" si="708"/>
        <v>225.26274405280128</v>
      </c>
      <c r="O883" s="5">
        <f t="shared" si="709"/>
        <v>0.18003397520340059</v>
      </c>
      <c r="P883" s="11">
        <f t="shared" si="710"/>
        <v>16266.316420936571</v>
      </c>
      <c r="Q883" s="6">
        <f t="shared" si="711"/>
        <v>2.3992366862286483</v>
      </c>
      <c r="R883" s="13">
        <f t="shared" si="712"/>
        <v>4.4018260153711841</v>
      </c>
      <c r="S883" s="13">
        <f t="shared" si="713"/>
        <v>4.3507138558736669</v>
      </c>
      <c r="T883" s="13">
        <f t="shared" si="714"/>
        <v>0.33111795233143371</v>
      </c>
      <c r="U883" s="13">
        <f t="shared" si="715"/>
        <v>0.40871009464644859</v>
      </c>
      <c r="V883" s="13">
        <f t="shared" si="716"/>
        <v>-8.3703097594158997</v>
      </c>
      <c r="W883" s="8">
        <f t="shared" si="717"/>
        <v>378.84813574145591</v>
      </c>
      <c r="X883" s="13">
        <f t="shared" si="718"/>
        <v>1.210048155212408</v>
      </c>
      <c r="Y883" s="11">
        <f t="shared" si="719"/>
        <v>69.330652301262148</v>
      </c>
      <c r="Z883" s="13">
        <f t="shared" si="720"/>
        <v>3.7520591876994212E-2</v>
      </c>
      <c r="AA883" s="13">
        <f t="shared" si="721"/>
        <v>0.35272591744246101</v>
      </c>
      <c r="AB883" s="13">
        <f t="shared" si="722"/>
        <v>0.93497448780933567</v>
      </c>
      <c r="AC883" s="13">
        <f t="shared" si="723"/>
        <v>3.7511788947537539E-2</v>
      </c>
      <c r="AD883" s="13">
        <f t="shared" si="724"/>
        <v>0.84292186608846931</v>
      </c>
      <c r="AE883" s="13">
        <f t="shared" si="725"/>
        <v>0.406284573709496</v>
      </c>
      <c r="AF883" s="13">
        <f t="shared" si="726"/>
        <v>0.91374659789555068</v>
      </c>
      <c r="AG883" s="11">
        <f t="shared" si="727"/>
        <v>23.971650217457643</v>
      </c>
      <c r="AH883" s="13">
        <f t="shared" si="728"/>
        <v>4.486188222297776</v>
      </c>
      <c r="AI883" s="11">
        <f t="shared" si="729"/>
        <v>157.96992071833463</v>
      </c>
      <c r="AJ883" s="6">
        <f t="shared" si="730"/>
        <v>0.91614321951832223</v>
      </c>
      <c r="AK883" s="13">
        <f t="shared" si="731"/>
        <v>-11.23987367571644</v>
      </c>
      <c r="AL883" s="6">
        <f t="shared" si="732"/>
        <v>0.89668173814571739</v>
      </c>
      <c r="AM883" s="6">
        <f t="shared" si="733"/>
        <v>-12.136555413862158</v>
      </c>
      <c r="AN883" s="11">
        <f t="shared" si="734"/>
        <v>175.53519340890489</v>
      </c>
      <c r="AO883" s="6">
        <f t="shared" si="735"/>
        <v>173.7250214405264</v>
      </c>
      <c r="AP883" s="6">
        <f t="shared" si="736"/>
        <v>104.38401974405635</v>
      </c>
      <c r="AQ883" s="8">
        <f t="shared" si="737"/>
        <v>75.466075225518054</v>
      </c>
      <c r="AR883" s="109">
        <f t="shared" si="738"/>
        <v>0.37509329707102651</v>
      </c>
      <c r="AS883" s="109">
        <f t="shared" si="739"/>
        <v>-1.0057347170166175</v>
      </c>
      <c r="AT883" s="109">
        <f t="shared" si="740"/>
        <v>159.54677277178615</v>
      </c>
      <c r="AU883" s="10">
        <f t="shared" si="741"/>
        <v>398886.67502522969</v>
      </c>
      <c r="AV883" s="8">
        <f t="shared" si="742"/>
        <v>29.956641973346613</v>
      </c>
      <c r="AW883" s="12"/>
      <c r="AX883" s="110">
        <f t="shared" si="743"/>
        <v>339.5</v>
      </c>
      <c r="AY883" s="111">
        <f t="shared" si="744"/>
        <v>0</v>
      </c>
      <c r="AZ883" s="12"/>
      <c r="BA883" s="14">
        <f t="shared" si="751"/>
        <v>-12.2</v>
      </c>
      <c r="BB883" s="112">
        <f t="shared" si="745"/>
        <v>0</v>
      </c>
      <c r="BC883" s="112">
        <f t="shared" si="746"/>
        <v>0</v>
      </c>
      <c r="BD883" s="12"/>
      <c r="BE883" s="111">
        <f t="shared" si="747"/>
        <v>0</v>
      </c>
      <c r="BF883" s="12"/>
    </row>
    <row r="884" spans="1:58">
      <c r="A884">
        <f t="shared" si="700"/>
        <v>14</v>
      </c>
      <c r="B884" s="106">
        <v>0.61180555555555605</v>
      </c>
      <c r="C884" s="6">
        <f t="shared" si="701"/>
        <v>14.683333333333344</v>
      </c>
      <c r="D884" s="7">
        <f t="shared" si="748"/>
        <v>16</v>
      </c>
      <c r="E884" s="7">
        <f t="shared" si="749"/>
        <v>9</v>
      </c>
      <c r="F884" s="7">
        <f t="shared" si="750"/>
        <v>2022</v>
      </c>
      <c r="G884" s="12"/>
      <c r="H884" s="101">
        <f t="shared" si="702"/>
        <v>-12.185749091049926</v>
      </c>
      <c r="I884" s="102">
        <f t="shared" si="703"/>
        <v>-12.255797035150596</v>
      </c>
      <c r="J884" s="101">
        <f t="shared" si="704"/>
        <v>62.541128270486332</v>
      </c>
      <c r="K884" s="101">
        <f t="shared" si="705"/>
        <v>339.76628367901924</v>
      </c>
      <c r="L884" s="11">
        <f t="shared" si="706"/>
        <v>2459839.1118055554</v>
      </c>
      <c r="M884" s="108">
        <f t="shared" si="707"/>
        <v>0.22708040535401536</v>
      </c>
      <c r="N884" s="11">
        <f t="shared" si="708"/>
        <v>225.51342851528898</v>
      </c>
      <c r="O884" s="5">
        <f t="shared" si="709"/>
        <v>0.18005939263338178</v>
      </c>
      <c r="P884" s="11">
        <f t="shared" si="710"/>
        <v>16263.664278976752</v>
      </c>
      <c r="Q884" s="6">
        <f t="shared" si="711"/>
        <v>2.3993950384025093</v>
      </c>
      <c r="R884" s="13">
        <f t="shared" si="712"/>
        <v>4.4018379611828822</v>
      </c>
      <c r="S884" s="13">
        <f t="shared" si="713"/>
        <v>4.3508616119136558</v>
      </c>
      <c r="T884" s="13">
        <f t="shared" si="714"/>
        <v>0.33127829657148633</v>
      </c>
      <c r="U884" s="13">
        <f t="shared" si="715"/>
        <v>0.40885807645451144</v>
      </c>
      <c r="V884" s="13">
        <f t="shared" si="716"/>
        <v>-8.370444927255825</v>
      </c>
      <c r="W884" s="8">
        <f t="shared" si="717"/>
        <v>378.80749290398762</v>
      </c>
      <c r="X884" s="13">
        <f t="shared" si="718"/>
        <v>1.2101949996879484</v>
      </c>
      <c r="Y884" s="11">
        <f t="shared" si="719"/>
        <v>69.339065869955419</v>
      </c>
      <c r="Z884" s="13">
        <f t="shared" si="720"/>
        <v>3.7532586972801235E-2</v>
      </c>
      <c r="AA884" s="13">
        <f t="shared" si="721"/>
        <v>0.35258845901468283</v>
      </c>
      <c r="AB884" s="13">
        <f t="shared" si="722"/>
        <v>0.9350258524952656</v>
      </c>
      <c r="AC884" s="13">
        <f t="shared" si="723"/>
        <v>3.7523775598319285E-2</v>
      </c>
      <c r="AD884" s="13">
        <f t="shared" si="724"/>
        <v>0.84296422586724273</v>
      </c>
      <c r="AE884" s="13">
        <f t="shared" si="725"/>
        <v>0.40631600076503438</v>
      </c>
      <c r="AF884" s="13">
        <f t="shared" si="726"/>
        <v>0.91373262364999785</v>
      </c>
      <c r="AG884" s="11">
        <f t="shared" si="727"/>
        <v>23.973620841936945</v>
      </c>
      <c r="AH884" s="13">
        <f t="shared" si="728"/>
        <v>4.4867866630076509</v>
      </c>
      <c r="AI884" s="11">
        <f t="shared" si="729"/>
        <v>158.21162857017421</v>
      </c>
      <c r="AJ884" s="6">
        <f t="shared" si="730"/>
        <v>0.91613748760177571</v>
      </c>
      <c r="AK884" s="13">
        <f t="shared" si="731"/>
        <v>-11.289226801060929</v>
      </c>
      <c r="AL884" s="6">
        <f t="shared" si="732"/>
        <v>0.89652228998899652</v>
      </c>
      <c r="AM884" s="6">
        <f t="shared" si="733"/>
        <v>-12.185749091049926</v>
      </c>
      <c r="AN884" s="11">
        <f t="shared" si="734"/>
        <v>175.53587788620098</v>
      </c>
      <c r="AO884" s="6">
        <f t="shared" si="735"/>
        <v>173.72569855297493</v>
      </c>
      <c r="AP884" s="6">
        <f t="shared" si="736"/>
        <v>104.37628247721513</v>
      </c>
      <c r="AQ884" s="8">
        <f t="shared" si="737"/>
        <v>75.47380730306088</v>
      </c>
      <c r="AR884" s="109">
        <f t="shared" si="738"/>
        <v>0.37117938535645967</v>
      </c>
      <c r="AS884" s="109">
        <f t="shared" si="739"/>
        <v>-1.0070070060883971</v>
      </c>
      <c r="AT884" s="109">
        <f t="shared" si="740"/>
        <v>159.76628367901924</v>
      </c>
      <c r="AU884" s="10">
        <f t="shared" si="741"/>
        <v>398889.22922018683</v>
      </c>
      <c r="AV884" s="8">
        <f t="shared" si="742"/>
        <v>29.956450162625899</v>
      </c>
      <c r="AW884" s="12"/>
      <c r="AX884" s="110">
        <f t="shared" si="743"/>
        <v>339.8</v>
      </c>
      <c r="AY884" s="111">
        <f t="shared" si="744"/>
        <v>0</v>
      </c>
      <c r="AZ884" s="12"/>
      <c r="BA884" s="14">
        <f t="shared" si="751"/>
        <v>-12.3</v>
      </c>
      <c r="BB884" s="112">
        <f t="shared" si="745"/>
        <v>0</v>
      </c>
      <c r="BC884" s="112">
        <f t="shared" si="746"/>
        <v>0</v>
      </c>
      <c r="BD884" s="12"/>
      <c r="BE884" s="111">
        <f t="shared" si="747"/>
        <v>0</v>
      </c>
      <c r="BF884" s="12"/>
    </row>
    <row r="885" spans="1:58">
      <c r="A885">
        <f t="shared" si="700"/>
        <v>14</v>
      </c>
      <c r="B885" s="106">
        <v>0.61250000000000004</v>
      </c>
      <c r="C885" s="6">
        <f t="shared" si="701"/>
        <v>14.700000000000001</v>
      </c>
      <c r="D885" s="7">
        <f t="shared" si="748"/>
        <v>16</v>
      </c>
      <c r="E885" s="7">
        <f t="shared" si="749"/>
        <v>9</v>
      </c>
      <c r="F885" s="7">
        <f t="shared" si="750"/>
        <v>2022</v>
      </c>
      <c r="G885" s="12"/>
      <c r="H885" s="101">
        <f t="shared" si="702"/>
        <v>-12.234412816278249</v>
      </c>
      <c r="I885" s="102">
        <f t="shared" si="703"/>
        <v>-12.304254788148279</v>
      </c>
      <c r="J885" s="101">
        <f t="shared" si="704"/>
        <v>62.534596431904433</v>
      </c>
      <c r="K885" s="101">
        <f t="shared" si="705"/>
        <v>339.98595187494368</v>
      </c>
      <c r="L885" s="11">
        <f t="shared" si="706"/>
        <v>2459839.1124999998</v>
      </c>
      <c r="M885" s="108">
        <f t="shared" si="707"/>
        <v>0.2270804243668669</v>
      </c>
      <c r="N885" s="11">
        <f t="shared" si="708"/>
        <v>225.76411297777668</v>
      </c>
      <c r="O885" s="5">
        <f t="shared" si="709"/>
        <v>0.18008481006330612</v>
      </c>
      <c r="P885" s="11">
        <f t="shared" si="710"/>
        <v>16261.011767886917</v>
      </c>
      <c r="Q885" s="6">
        <f t="shared" si="711"/>
        <v>2.39955339057637</v>
      </c>
      <c r="R885" s="13">
        <f t="shared" si="712"/>
        <v>4.4018499069945811</v>
      </c>
      <c r="S885" s="13">
        <f t="shared" si="713"/>
        <v>4.3510093679532886</v>
      </c>
      <c r="T885" s="13">
        <f t="shared" si="714"/>
        <v>0.33143864081118185</v>
      </c>
      <c r="U885" s="13">
        <f t="shared" si="715"/>
        <v>0.40900605634661985</v>
      </c>
      <c r="V885" s="13">
        <f t="shared" si="716"/>
        <v>-8.370580095095395</v>
      </c>
      <c r="W885" s="8">
        <f t="shared" si="717"/>
        <v>378.76684520436538</v>
      </c>
      <c r="X885" s="13">
        <f t="shared" si="718"/>
        <v>1.210341842373539</v>
      </c>
      <c r="Y885" s="11">
        <f t="shared" si="719"/>
        <v>69.347479336092135</v>
      </c>
      <c r="Z885" s="13">
        <f t="shared" si="720"/>
        <v>3.754458110550199E-2</v>
      </c>
      <c r="AA885" s="13">
        <f t="shared" si="721"/>
        <v>0.35245099474338226</v>
      </c>
      <c r="AB885" s="13">
        <f t="shared" si="722"/>
        <v>0.93507719624073571</v>
      </c>
      <c r="AC885" s="13">
        <f t="shared" si="723"/>
        <v>3.753576128127447E-2</v>
      </c>
      <c r="AD885" s="13">
        <f t="shared" si="724"/>
        <v>0.84300656681802588</v>
      </c>
      <c r="AE885" s="13">
        <f t="shared" si="725"/>
        <v>0.4063474186039398</v>
      </c>
      <c r="AF885" s="13">
        <f t="shared" si="726"/>
        <v>0.9137186522086076</v>
      </c>
      <c r="AG885" s="11">
        <f t="shared" si="727"/>
        <v>23.975590918616209</v>
      </c>
      <c r="AH885" s="13">
        <f t="shared" si="728"/>
        <v>4.4873851141850372</v>
      </c>
      <c r="AI885" s="11">
        <f t="shared" si="729"/>
        <v>158.4533362650011</v>
      </c>
      <c r="AJ885" s="6">
        <f t="shared" si="730"/>
        <v>0.91613175695398941</v>
      </c>
      <c r="AK885" s="13">
        <f t="shared" si="731"/>
        <v>-11.338048970790869</v>
      </c>
      <c r="AL885" s="6">
        <f t="shared" si="732"/>
        <v>0.89636384548738002</v>
      </c>
      <c r="AM885" s="6">
        <f t="shared" si="733"/>
        <v>-12.234412816278249</v>
      </c>
      <c r="AN885" s="11">
        <f t="shared" si="734"/>
        <v>175.53656236349707</v>
      </c>
      <c r="AO885" s="6">
        <f t="shared" si="735"/>
        <v>173.72637566567664</v>
      </c>
      <c r="AP885" s="6">
        <f t="shared" si="736"/>
        <v>104.36854531854438</v>
      </c>
      <c r="AQ885" s="8">
        <f t="shared" si="737"/>
        <v>75.481539275240678</v>
      </c>
      <c r="AR885" s="109">
        <f t="shared" si="738"/>
        <v>0.36725887048149503</v>
      </c>
      <c r="AS885" s="109">
        <f t="shared" si="739"/>
        <v>-1.0082661954174141</v>
      </c>
      <c r="AT885" s="109">
        <f t="shared" si="740"/>
        <v>159.98595187494368</v>
      </c>
      <c r="AU885" s="10">
        <f t="shared" si="741"/>
        <v>398891.78290820541</v>
      </c>
      <c r="AV885" s="8">
        <f t="shared" si="742"/>
        <v>29.956258392429927</v>
      </c>
      <c r="AW885" s="12"/>
      <c r="AX885" s="110">
        <f t="shared" si="743"/>
        <v>340</v>
      </c>
      <c r="AY885" s="111">
        <f t="shared" si="744"/>
        <v>0</v>
      </c>
      <c r="AZ885" s="12"/>
      <c r="BA885" s="14">
        <f t="shared" si="751"/>
        <v>-12.3</v>
      </c>
      <c r="BB885" s="112">
        <f t="shared" si="745"/>
        <v>0</v>
      </c>
      <c r="BC885" s="112">
        <f t="shared" si="746"/>
        <v>0</v>
      </c>
      <c r="BD885" s="12"/>
      <c r="BE885" s="111">
        <f t="shared" si="747"/>
        <v>0</v>
      </c>
      <c r="BF885" s="12"/>
    </row>
    <row r="886" spans="1:58">
      <c r="A886">
        <f t="shared" si="700"/>
        <v>14</v>
      </c>
      <c r="B886" s="106">
        <v>0.61319444444444404</v>
      </c>
      <c r="C886" s="6">
        <f t="shared" si="701"/>
        <v>14.716666666666658</v>
      </c>
      <c r="D886" s="7">
        <f t="shared" si="748"/>
        <v>16</v>
      </c>
      <c r="E886" s="7">
        <f t="shared" si="749"/>
        <v>9</v>
      </c>
      <c r="F886" s="7">
        <f t="shared" si="750"/>
        <v>2022</v>
      </c>
      <c r="G886" s="12"/>
      <c r="H886" s="101">
        <f t="shared" si="702"/>
        <v>-12.282545501189846</v>
      </c>
      <c r="I886" s="102">
        <f t="shared" si="703"/>
        <v>-12.352184170305929</v>
      </c>
      <c r="J886" s="101">
        <f t="shared" si="704"/>
        <v>62.528064454007136</v>
      </c>
      <c r="K886" s="101">
        <f t="shared" si="705"/>
        <v>340.20577602020057</v>
      </c>
      <c r="L886" s="11">
        <f t="shared" si="706"/>
        <v>2459839.1131944442</v>
      </c>
      <c r="M886" s="108">
        <f t="shared" si="707"/>
        <v>0.22708044337971847</v>
      </c>
      <c r="N886" s="11">
        <f t="shared" si="708"/>
        <v>226.01479743979871</v>
      </c>
      <c r="O886" s="5">
        <f t="shared" si="709"/>
        <v>0.18011022749328731</v>
      </c>
      <c r="P886" s="11">
        <f t="shared" si="710"/>
        <v>16258.358887781222</v>
      </c>
      <c r="Q886" s="6">
        <f t="shared" si="711"/>
        <v>2.399711742750231</v>
      </c>
      <c r="R886" s="13">
        <f t="shared" si="712"/>
        <v>4.4018618528062792</v>
      </c>
      <c r="S886" s="13">
        <f t="shared" si="713"/>
        <v>4.3511571239936346</v>
      </c>
      <c r="T886" s="13">
        <f t="shared" si="714"/>
        <v>0.33159898505123447</v>
      </c>
      <c r="U886" s="13">
        <f t="shared" si="715"/>
        <v>0.40915403432399172</v>
      </c>
      <c r="V886" s="13">
        <f t="shared" si="716"/>
        <v>-8.3707152629360344</v>
      </c>
      <c r="W886" s="8">
        <f t="shared" si="717"/>
        <v>378.72619264301181</v>
      </c>
      <c r="X886" s="13">
        <f t="shared" si="718"/>
        <v>1.2104886832704473</v>
      </c>
      <c r="Y886" s="11">
        <f t="shared" si="719"/>
        <v>69.355892699744899</v>
      </c>
      <c r="Z886" s="13">
        <f t="shared" si="720"/>
        <v>3.7556574274962264E-2</v>
      </c>
      <c r="AA886" s="13">
        <f t="shared" si="721"/>
        <v>0.35231352463067916</v>
      </c>
      <c r="AB886" s="13">
        <f t="shared" si="722"/>
        <v>0.93512851904586214</v>
      </c>
      <c r="AC886" s="13">
        <f t="shared" si="723"/>
        <v>3.7547745996268547E-2</v>
      </c>
      <c r="AD886" s="13">
        <f t="shared" si="724"/>
        <v>0.84304888894097874</v>
      </c>
      <c r="AE886" s="13">
        <f t="shared" si="725"/>
        <v>0.40637882722613494</v>
      </c>
      <c r="AF886" s="13">
        <f t="shared" si="726"/>
        <v>0.9137046835724939</v>
      </c>
      <c r="AG886" s="11">
        <f t="shared" si="727"/>
        <v>23.977560447467773</v>
      </c>
      <c r="AH886" s="13">
        <f t="shared" si="728"/>
        <v>4.4879835758316746</v>
      </c>
      <c r="AI886" s="11">
        <f t="shared" si="729"/>
        <v>158.6950438023236</v>
      </c>
      <c r="AJ886" s="6">
        <f t="shared" si="730"/>
        <v>0.91612602757504791</v>
      </c>
      <c r="AK886" s="13">
        <f t="shared" si="731"/>
        <v>-11.386339071712952</v>
      </c>
      <c r="AL886" s="6">
        <f t="shared" si="732"/>
        <v>0.89620642947689377</v>
      </c>
      <c r="AM886" s="6">
        <f t="shared" si="733"/>
        <v>-12.282545501189846</v>
      </c>
      <c r="AN886" s="11">
        <f t="shared" si="734"/>
        <v>175.53724684079134</v>
      </c>
      <c r="AO886" s="6">
        <f t="shared" si="735"/>
        <v>173.72705277862963</v>
      </c>
      <c r="AP886" s="6">
        <f t="shared" si="736"/>
        <v>104.36080826797229</v>
      </c>
      <c r="AQ886" s="8">
        <f t="shared" si="737"/>
        <v>75.489271142129198</v>
      </c>
      <c r="AR886" s="109">
        <f t="shared" si="738"/>
        <v>0.36333182223844684</v>
      </c>
      <c r="AS886" s="109">
        <f t="shared" si="739"/>
        <v>-1.0095122630638445</v>
      </c>
      <c r="AT886" s="109">
        <f t="shared" si="740"/>
        <v>160.2057760202006</v>
      </c>
      <c r="AU886" s="10">
        <f t="shared" si="741"/>
        <v>398894.3360892171</v>
      </c>
      <c r="AV886" s="8">
        <f t="shared" si="742"/>
        <v>29.956066662762314</v>
      </c>
      <c r="AW886" s="12"/>
      <c r="AX886" s="110">
        <f t="shared" si="743"/>
        <v>340.2</v>
      </c>
      <c r="AY886" s="111">
        <f t="shared" si="744"/>
        <v>0</v>
      </c>
      <c r="AZ886" s="12"/>
      <c r="BA886" s="14">
        <f t="shared" si="751"/>
        <v>-12.4</v>
      </c>
      <c r="BB886" s="112">
        <f t="shared" si="745"/>
        <v>0</v>
      </c>
      <c r="BC886" s="112">
        <f t="shared" si="746"/>
        <v>0</v>
      </c>
      <c r="BD886" s="12"/>
      <c r="BE886" s="111">
        <f t="shared" si="747"/>
        <v>0</v>
      </c>
      <c r="BF886" s="12"/>
    </row>
    <row r="887" spans="1:58">
      <c r="A887">
        <f t="shared" si="700"/>
        <v>14</v>
      </c>
      <c r="B887" s="106">
        <v>0.61388888888888904</v>
      </c>
      <c r="C887" s="6">
        <f t="shared" si="701"/>
        <v>14.733333333333338</v>
      </c>
      <c r="D887" s="7">
        <f t="shared" si="748"/>
        <v>16</v>
      </c>
      <c r="E887" s="7">
        <f t="shared" si="749"/>
        <v>9</v>
      </c>
      <c r="F887" s="7">
        <f t="shared" si="750"/>
        <v>2022</v>
      </c>
      <c r="G887" s="12"/>
      <c r="H887" s="101">
        <f t="shared" si="702"/>
        <v>-12.330146098846805</v>
      </c>
      <c r="I887" s="102">
        <f t="shared" si="703"/>
        <v>-12.399584140905793</v>
      </c>
      <c r="J887" s="101">
        <f t="shared" si="704"/>
        <v>62.52153233255153</v>
      </c>
      <c r="K887" s="101">
        <f t="shared" si="705"/>
        <v>340.42575490833531</v>
      </c>
      <c r="L887" s="11">
        <f t="shared" si="706"/>
        <v>2459839.1138888891</v>
      </c>
      <c r="M887" s="108">
        <f t="shared" si="707"/>
        <v>0.22708046239258275</v>
      </c>
      <c r="N887" s="11">
        <f t="shared" si="708"/>
        <v>226.26548207039014</v>
      </c>
      <c r="O887" s="5">
        <f t="shared" si="709"/>
        <v>0.18013564494026468</v>
      </c>
      <c r="P887" s="11">
        <f t="shared" si="710"/>
        <v>16255.705636991503</v>
      </c>
      <c r="Q887" s="6">
        <f t="shared" si="711"/>
        <v>2.3998700950298102</v>
      </c>
      <c r="R887" s="13">
        <f t="shared" si="712"/>
        <v>4.4018737986259682</v>
      </c>
      <c r="S887" s="13">
        <f t="shared" si="713"/>
        <v>4.3513048801321998</v>
      </c>
      <c r="T887" s="13">
        <f t="shared" si="714"/>
        <v>0.33175932939879155</v>
      </c>
      <c r="U887" s="13">
        <f t="shared" si="715"/>
        <v>0.40930201048596587</v>
      </c>
      <c r="V887" s="13">
        <f t="shared" si="716"/>
        <v>-8.3708504308656089</v>
      </c>
      <c r="W887" s="8">
        <f t="shared" si="717"/>
        <v>378.68553519447983</v>
      </c>
      <c r="X887" s="13">
        <f t="shared" si="718"/>
        <v>1.2106355224770187</v>
      </c>
      <c r="Y887" s="11">
        <f t="shared" si="719"/>
        <v>69.364305966548486</v>
      </c>
      <c r="Z887" s="13">
        <f t="shared" si="720"/>
        <v>3.756856648900473E-2</v>
      </c>
      <c r="AA887" s="13">
        <f t="shared" si="721"/>
        <v>0.35217604858780238</v>
      </c>
      <c r="AB887" s="13">
        <f t="shared" si="722"/>
        <v>0.93517982094466989</v>
      </c>
      <c r="AC887" s="13">
        <f t="shared" si="723"/>
        <v>3.7559729751118258E-2</v>
      </c>
      <c r="AD887" s="13">
        <f t="shared" si="724"/>
        <v>0.84309119226421048</v>
      </c>
      <c r="AE887" s="13">
        <f t="shared" si="725"/>
        <v>0.40641022665232451</v>
      </c>
      <c r="AF887" s="13">
        <f t="shared" si="726"/>
        <v>0.91369071773352617</v>
      </c>
      <c r="AG887" s="11">
        <f t="shared" si="727"/>
        <v>23.979529429767208</v>
      </c>
      <c r="AH887" s="13">
        <f t="shared" si="728"/>
        <v>4.4885820483449539</v>
      </c>
      <c r="AI887" s="11">
        <f t="shared" si="729"/>
        <v>158.93675134521584</v>
      </c>
      <c r="AJ887" s="6">
        <f t="shared" si="730"/>
        <v>0.91612029946123219</v>
      </c>
      <c r="AK887" s="13">
        <f t="shared" si="731"/>
        <v>-11.434096032369204</v>
      </c>
      <c r="AL887" s="6">
        <f t="shared" si="732"/>
        <v>0.89605006647760121</v>
      </c>
      <c r="AM887" s="6">
        <f t="shared" si="733"/>
        <v>-12.330146098846805</v>
      </c>
      <c r="AN887" s="11">
        <f t="shared" si="734"/>
        <v>175.537931318544</v>
      </c>
      <c r="AO887" s="6">
        <f t="shared" si="735"/>
        <v>173.72772989228926</v>
      </c>
      <c r="AP887" s="6">
        <f t="shared" si="736"/>
        <v>104.35307132032149</v>
      </c>
      <c r="AQ887" s="8">
        <f t="shared" si="737"/>
        <v>75.497002908900313</v>
      </c>
      <c r="AR887" s="109">
        <f t="shared" si="738"/>
        <v>0.35939830787170751</v>
      </c>
      <c r="AS887" s="109">
        <f t="shared" si="739"/>
        <v>-1.0107451881509621</v>
      </c>
      <c r="AT887" s="109">
        <f t="shared" si="740"/>
        <v>160.42575490833534</v>
      </c>
      <c r="AU887" s="10">
        <f t="shared" si="741"/>
        <v>398896.88876484864</v>
      </c>
      <c r="AV887" s="8">
        <f t="shared" si="742"/>
        <v>29.955874973499377</v>
      </c>
      <c r="AW887" s="12"/>
      <c r="AX887" s="110">
        <f t="shared" si="743"/>
        <v>340.4</v>
      </c>
      <c r="AY887" s="111">
        <f t="shared" si="744"/>
        <v>0</v>
      </c>
      <c r="AZ887" s="12"/>
      <c r="BA887" s="14">
        <f t="shared" si="751"/>
        <v>-12.4</v>
      </c>
      <c r="BB887" s="112">
        <f t="shared" si="745"/>
        <v>0</v>
      </c>
      <c r="BC887" s="112">
        <f t="shared" si="746"/>
        <v>0</v>
      </c>
      <c r="BD887" s="12"/>
      <c r="BE887" s="111">
        <f t="shared" si="747"/>
        <v>0</v>
      </c>
      <c r="BF887" s="12"/>
    </row>
    <row r="888" spans="1:58">
      <c r="A888">
        <f t="shared" si="700"/>
        <v>14</v>
      </c>
      <c r="B888" s="106">
        <v>0.61458333333333304</v>
      </c>
      <c r="C888" s="6">
        <f t="shared" si="701"/>
        <v>14.749999999999993</v>
      </c>
      <c r="D888" s="7">
        <f t="shared" si="748"/>
        <v>16</v>
      </c>
      <c r="E888" s="7">
        <f t="shared" si="749"/>
        <v>9</v>
      </c>
      <c r="F888" s="7">
        <f t="shared" si="750"/>
        <v>2022</v>
      </c>
      <c r="G888" s="12"/>
      <c r="H888" s="101">
        <f t="shared" si="702"/>
        <v>-12.377213475872535</v>
      </c>
      <c r="I888" s="102">
        <f t="shared" si="703"/>
        <v>-12.446453571550615</v>
      </c>
      <c r="J888" s="101">
        <f t="shared" si="704"/>
        <v>62.515000076396618</v>
      </c>
      <c r="K888" s="101">
        <f t="shared" si="705"/>
        <v>340.64588687307833</v>
      </c>
      <c r="L888" s="11">
        <f t="shared" si="706"/>
        <v>2459839.1145833335</v>
      </c>
      <c r="M888" s="108">
        <f t="shared" si="707"/>
        <v>0.22708048140543433</v>
      </c>
      <c r="N888" s="11">
        <f t="shared" si="708"/>
        <v>226.51616653287783</v>
      </c>
      <c r="O888" s="5">
        <f t="shared" si="709"/>
        <v>0.18016106237018903</v>
      </c>
      <c r="P888" s="11">
        <f t="shared" si="710"/>
        <v>16253.052019172666</v>
      </c>
      <c r="Q888" s="6">
        <f t="shared" si="711"/>
        <v>2.4000284472036713</v>
      </c>
      <c r="R888" s="13">
        <f t="shared" si="712"/>
        <v>4.4018857444376662</v>
      </c>
      <c r="S888" s="13">
        <f t="shared" si="713"/>
        <v>4.3514526361721888</v>
      </c>
      <c r="T888" s="13">
        <f t="shared" si="714"/>
        <v>0.33191967363884423</v>
      </c>
      <c r="U888" s="13">
        <f t="shared" si="715"/>
        <v>0.40944998463453708</v>
      </c>
      <c r="V888" s="13">
        <f t="shared" si="716"/>
        <v>-8.3709855987055342</v>
      </c>
      <c r="W888" s="8">
        <f t="shared" si="717"/>
        <v>378.64487291332756</v>
      </c>
      <c r="X888" s="13">
        <f t="shared" si="718"/>
        <v>1.2107823597970355</v>
      </c>
      <c r="Y888" s="11">
        <f t="shared" si="719"/>
        <v>69.37271912526046</v>
      </c>
      <c r="Z888" s="13">
        <f t="shared" si="720"/>
        <v>3.7580557731346949E-2</v>
      </c>
      <c r="AA888" s="13">
        <f t="shared" si="721"/>
        <v>0.35203856680176399</v>
      </c>
      <c r="AB888" s="13">
        <f t="shared" si="722"/>
        <v>0.93523110186827985</v>
      </c>
      <c r="AC888" s="13">
        <f t="shared" si="723"/>
        <v>3.7571712529552222E-2</v>
      </c>
      <c r="AD888" s="13">
        <f t="shared" si="724"/>
        <v>0.84313347673099603</v>
      </c>
      <c r="AE888" s="13">
        <f t="shared" si="725"/>
        <v>0.40644161684018415</v>
      </c>
      <c r="AF888" s="13">
        <f t="shared" si="726"/>
        <v>0.91367675471160859</v>
      </c>
      <c r="AG888" s="11">
        <f t="shared" si="727"/>
        <v>23.981497862837646</v>
      </c>
      <c r="AH888" s="13">
        <f t="shared" si="728"/>
        <v>4.4891805309217361</v>
      </c>
      <c r="AI888" s="11">
        <f t="shared" si="729"/>
        <v>159.1784585690518</v>
      </c>
      <c r="AJ888" s="6">
        <f t="shared" si="730"/>
        <v>0.91611457262027907</v>
      </c>
      <c r="AK888" s="13">
        <f t="shared" si="731"/>
        <v>-11.481318694760754</v>
      </c>
      <c r="AL888" s="6">
        <f t="shared" si="732"/>
        <v>0.895894781111781</v>
      </c>
      <c r="AM888" s="6">
        <f t="shared" si="733"/>
        <v>-12.377213475872535</v>
      </c>
      <c r="AN888" s="11">
        <f t="shared" si="734"/>
        <v>175.53861579584009</v>
      </c>
      <c r="AO888" s="6">
        <f t="shared" si="735"/>
        <v>173.72840700575037</v>
      </c>
      <c r="AP888" s="6">
        <f t="shared" si="736"/>
        <v>104.34533448593301</v>
      </c>
      <c r="AQ888" s="8">
        <f t="shared" si="737"/>
        <v>75.504734565219906</v>
      </c>
      <c r="AR888" s="109">
        <f t="shared" si="738"/>
        <v>0.35545840267937712</v>
      </c>
      <c r="AS888" s="109">
        <f t="shared" si="739"/>
        <v>-1.011964947552759</v>
      </c>
      <c r="AT888" s="109">
        <f t="shared" si="740"/>
        <v>160.64588687307835</v>
      </c>
      <c r="AU888" s="10">
        <f t="shared" si="741"/>
        <v>398899.44093162077</v>
      </c>
      <c r="AV888" s="8">
        <f t="shared" si="742"/>
        <v>29.955683324900903</v>
      </c>
      <c r="AW888" s="12"/>
      <c r="AX888" s="110">
        <f t="shared" si="743"/>
        <v>340.6</v>
      </c>
      <c r="AY888" s="111">
        <f t="shared" si="744"/>
        <v>0</v>
      </c>
      <c r="AZ888" s="12"/>
      <c r="BA888" s="14">
        <f t="shared" si="751"/>
        <v>-12.4</v>
      </c>
      <c r="BB888" s="112">
        <f t="shared" si="745"/>
        <v>0</v>
      </c>
      <c r="BC888" s="112">
        <f t="shared" si="746"/>
        <v>0</v>
      </c>
      <c r="BD888" s="12"/>
      <c r="BE888" s="111">
        <f t="shared" si="747"/>
        <v>0</v>
      </c>
      <c r="BF888" s="12"/>
    </row>
    <row r="889" spans="1:58">
      <c r="A889">
        <f t="shared" si="700"/>
        <v>14</v>
      </c>
      <c r="B889" s="106">
        <v>0.61527777777777803</v>
      </c>
      <c r="C889" s="6">
        <f t="shared" si="701"/>
        <v>14.766666666666673</v>
      </c>
      <c r="D889" s="7">
        <f t="shared" si="748"/>
        <v>16</v>
      </c>
      <c r="E889" s="7">
        <f t="shared" si="749"/>
        <v>9</v>
      </c>
      <c r="F889" s="7">
        <f t="shared" si="750"/>
        <v>2022</v>
      </c>
      <c r="G889" s="12"/>
      <c r="H889" s="101">
        <f t="shared" si="702"/>
        <v>-12.423746604476964</v>
      </c>
      <c r="I889" s="102">
        <f t="shared" si="703"/>
        <v>-12.492791437505796</v>
      </c>
      <c r="J889" s="101">
        <f t="shared" si="704"/>
        <v>62.508467681257393</v>
      </c>
      <c r="K889" s="101">
        <f t="shared" si="705"/>
        <v>340.86617067525674</v>
      </c>
      <c r="L889" s="11">
        <f t="shared" si="706"/>
        <v>2459839.1152777779</v>
      </c>
      <c r="M889" s="108">
        <f t="shared" si="707"/>
        <v>0.22708050041828587</v>
      </c>
      <c r="N889" s="11">
        <f t="shared" si="708"/>
        <v>226.76685099536553</v>
      </c>
      <c r="O889" s="5">
        <f t="shared" si="709"/>
        <v>0.18018647980011337</v>
      </c>
      <c r="P889" s="11">
        <f t="shared" si="710"/>
        <v>16250.398032669747</v>
      </c>
      <c r="Q889" s="6">
        <f t="shared" si="711"/>
        <v>2.4001867993771748</v>
      </c>
      <c r="R889" s="13">
        <f t="shared" si="712"/>
        <v>4.4018976902493652</v>
      </c>
      <c r="S889" s="13">
        <f t="shared" si="713"/>
        <v>4.3516003922121778</v>
      </c>
      <c r="T889" s="13">
        <f t="shared" si="714"/>
        <v>0.33208001787853969</v>
      </c>
      <c r="U889" s="13">
        <f t="shared" si="715"/>
        <v>0.40959795686910805</v>
      </c>
      <c r="V889" s="13">
        <f t="shared" si="716"/>
        <v>-8.3711207665458165</v>
      </c>
      <c r="W889" s="8">
        <f t="shared" si="717"/>
        <v>378.60420577338198</v>
      </c>
      <c r="X889" s="13">
        <f t="shared" si="718"/>
        <v>1.2109291953296215</v>
      </c>
      <c r="Y889" s="11">
        <f t="shared" si="719"/>
        <v>69.38113218156019</v>
      </c>
      <c r="Z889" s="13">
        <f t="shared" si="720"/>
        <v>3.7592548009813952E-2</v>
      </c>
      <c r="AA889" s="13">
        <f t="shared" si="721"/>
        <v>0.35190107918306957</v>
      </c>
      <c r="AB889" s="13">
        <f t="shared" si="722"/>
        <v>0.935282361851005</v>
      </c>
      <c r="AC889" s="13">
        <f t="shared" si="723"/>
        <v>3.7583694339389531E-2</v>
      </c>
      <c r="AD889" s="13">
        <f t="shared" si="724"/>
        <v>0.8431757423697076</v>
      </c>
      <c r="AE889" s="13">
        <f t="shared" si="725"/>
        <v>0.40647299781053531</v>
      </c>
      <c r="AF889" s="13">
        <f t="shared" si="726"/>
        <v>0.91366279449855925</v>
      </c>
      <c r="AG889" s="11">
        <f t="shared" si="727"/>
        <v>23.983465747961947</v>
      </c>
      <c r="AH889" s="13">
        <f t="shared" si="728"/>
        <v>4.4897790239626065</v>
      </c>
      <c r="AI889" s="11">
        <f t="shared" si="729"/>
        <v>159.42016563592642</v>
      </c>
      <c r="AJ889" s="6">
        <f t="shared" si="730"/>
        <v>0.91610884704846895</v>
      </c>
      <c r="AK889" s="13">
        <f t="shared" si="731"/>
        <v>-11.528006007005745</v>
      </c>
      <c r="AL889" s="6">
        <f t="shared" si="732"/>
        <v>0.89574059747121959</v>
      </c>
      <c r="AM889" s="6">
        <f t="shared" si="733"/>
        <v>-12.423746604476964</v>
      </c>
      <c r="AN889" s="11">
        <f t="shared" si="734"/>
        <v>175.53930027313436</v>
      </c>
      <c r="AO889" s="6">
        <f t="shared" si="735"/>
        <v>173.72908411946281</v>
      </c>
      <c r="AP889" s="6">
        <f t="shared" si="736"/>
        <v>104.33759775957948</v>
      </c>
      <c r="AQ889" s="8">
        <f t="shared" si="737"/>
        <v>75.512466116311813</v>
      </c>
      <c r="AR889" s="109">
        <f t="shared" si="738"/>
        <v>0.35151217415441871</v>
      </c>
      <c r="AS889" s="109">
        <f t="shared" si="739"/>
        <v>-1.0131715208645753</v>
      </c>
      <c r="AT889" s="109">
        <f t="shared" si="740"/>
        <v>160.86617067525674</v>
      </c>
      <c r="AU889" s="10">
        <f t="shared" si="741"/>
        <v>398901.99259116052</v>
      </c>
      <c r="AV889" s="8">
        <f t="shared" si="742"/>
        <v>29.955491716843191</v>
      </c>
      <c r="AW889" s="12"/>
      <c r="AX889" s="110">
        <f t="shared" si="743"/>
        <v>340.9</v>
      </c>
      <c r="AY889" s="111">
        <f t="shared" si="744"/>
        <v>0</v>
      </c>
      <c r="AZ889" s="12"/>
      <c r="BA889" s="14">
        <f t="shared" si="751"/>
        <v>-12.5</v>
      </c>
      <c r="BB889" s="112">
        <f t="shared" si="745"/>
        <v>0</v>
      </c>
      <c r="BC889" s="112">
        <f t="shared" si="746"/>
        <v>0</v>
      </c>
      <c r="BD889" s="12"/>
      <c r="BE889" s="111">
        <f t="shared" si="747"/>
        <v>0</v>
      </c>
      <c r="BF889" s="12"/>
    </row>
    <row r="890" spans="1:58">
      <c r="A890">
        <f t="shared" si="700"/>
        <v>14</v>
      </c>
      <c r="B890" s="106">
        <v>0.61597222222222203</v>
      </c>
      <c r="C890" s="6">
        <f t="shared" si="701"/>
        <v>14.783333333333328</v>
      </c>
      <c r="D890" s="7">
        <f t="shared" si="748"/>
        <v>16</v>
      </c>
      <c r="E890" s="7">
        <f t="shared" si="749"/>
        <v>9</v>
      </c>
      <c r="F890" s="7">
        <f t="shared" si="750"/>
        <v>2022</v>
      </c>
      <c r="G890" s="12"/>
      <c r="H890" s="101">
        <f t="shared" si="702"/>
        <v>-12.469744434406858</v>
      </c>
      <c r="I890" s="102">
        <f t="shared" si="703"/>
        <v>-12.538596690307619</v>
      </c>
      <c r="J890" s="101">
        <f t="shared" si="704"/>
        <v>62.501935147229716</v>
      </c>
      <c r="K890" s="101">
        <f t="shared" si="705"/>
        <v>341.08660491250873</v>
      </c>
      <c r="L890" s="11">
        <f t="shared" si="706"/>
        <v>2459839.1159722223</v>
      </c>
      <c r="M890" s="108">
        <f t="shared" si="707"/>
        <v>0.22708051943113744</v>
      </c>
      <c r="N890" s="11">
        <f t="shared" si="708"/>
        <v>227.01753545785323</v>
      </c>
      <c r="O890" s="5">
        <f t="shared" si="709"/>
        <v>0.18021189723009456</v>
      </c>
      <c r="P890" s="11">
        <f t="shared" si="710"/>
        <v>16247.743677576285</v>
      </c>
      <c r="Q890" s="6">
        <f t="shared" si="711"/>
        <v>2.4003451515510354</v>
      </c>
      <c r="R890" s="13">
        <f t="shared" si="712"/>
        <v>4.4019096360610632</v>
      </c>
      <c r="S890" s="13">
        <f t="shared" si="713"/>
        <v>4.3517481482521676</v>
      </c>
      <c r="T890" s="13">
        <f t="shared" si="714"/>
        <v>0.33224036211894947</v>
      </c>
      <c r="U890" s="13">
        <f t="shared" si="715"/>
        <v>0.40974592719115521</v>
      </c>
      <c r="V890" s="13">
        <f t="shared" si="716"/>
        <v>-8.3712559343853865</v>
      </c>
      <c r="W890" s="8">
        <f t="shared" si="717"/>
        <v>378.56353377592319</v>
      </c>
      <c r="X890" s="13">
        <f t="shared" si="718"/>
        <v>1.2110760290755871</v>
      </c>
      <c r="Y890" s="11">
        <f t="shared" si="719"/>
        <v>69.389545135494117</v>
      </c>
      <c r="Z890" s="13">
        <f t="shared" si="720"/>
        <v>3.7604537324297041E-2</v>
      </c>
      <c r="AA890" s="13">
        <f t="shared" si="721"/>
        <v>0.3517635857342653</v>
      </c>
      <c r="AB890" s="13">
        <f t="shared" si="722"/>
        <v>0.93533360089280071</v>
      </c>
      <c r="AC890" s="13">
        <f t="shared" si="723"/>
        <v>3.7595675180521142E-2</v>
      </c>
      <c r="AD890" s="13">
        <f t="shared" si="724"/>
        <v>0.84321798918034763</v>
      </c>
      <c r="AE890" s="13">
        <f t="shared" si="725"/>
        <v>0.40650436956326003</v>
      </c>
      <c r="AF890" s="13">
        <f t="shared" si="726"/>
        <v>0.91364883709550926</v>
      </c>
      <c r="AG890" s="11">
        <f t="shared" si="727"/>
        <v>23.985433085109921</v>
      </c>
      <c r="AH890" s="13">
        <f t="shared" si="728"/>
        <v>4.4903775274673974</v>
      </c>
      <c r="AI890" s="11">
        <f t="shared" si="729"/>
        <v>159.66187254584227</v>
      </c>
      <c r="AJ890" s="6">
        <f t="shared" si="730"/>
        <v>0.91610312274587535</v>
      </c>
      <c r="AK890" s="13">
        <f t="shared" si="731"/>
        <v>-11.574156894871672</v>
      </c>
      <c r="AL890" s="6">
        <f t="shared" si="732"/>
        <v>0.89558753953518577</v>
      </c>
      <c r="AM890" s="6">
        <f t="shared" si="733"/>
        <v>-12.469744434406858</v>
      </c>
      <c r="AN890" s="11">
        <f t="shared" si="734"/>
        <v>175.53998475043227</v>
      </c>
      <c r="AO890" s="6">
        <f t="shared" si="735"/>
        <v>173.72976123343204</v>
      </c>
      <c r="AP890" s="6">
        <f t="shared" si="736"/>
        <v>104.32986114122254</v>
      </c>
      <c r="AQ890" s="8">
        <f t="shared" si="737"/>
        <v>75.520197562214378</v>
      </c>
      <c r="AR890" s="109">
        <f t="shared" si="738"/>
        <v>0.34755969253780944</v>
      </c>
      <c r="AS890" s="109">
        <f t="shared" si="739"/>
        <v>-1.0143648870852449</v>
      </c>
      <c r="AT890" s="109">
        <f t="shared" si="740"/>
        <v>161.08660491250876</v>
      </c>
      <c r="AU890" s="10">
        <f t="shared" si="741"/>
        <v>398904.54374340415</v>
      </c>
      <c r="AV890" s="8">
        <f t="shared" si="742"/>
        <v>29.955300149329513</v>
      </c>
      <c r="AW890" s="12"/>
      <c r="AX890" s="110">
        <f t="shared" si="743"/>
        <v>341.1</v>
      </c>
      <c r="AY890" s="111">
        <f t="shared" si="744"/>
        <v>0</v>
      </c>
      <c r="AZ890" s="12"/>
      <c r="BA890" s="14">
        <f t="shared" si="751"/>
        <v>-12.5</v>
      </c>
      <c r="BB890" s="112">
        <f t="shared" si="745"/>
        <v>0</v>
      </c>
      <c r="BC890" s="112">
        <f t="shared" si="746"/>
        <v>0</v>
      </c>
      <c r="BD890" s="12"/>
      <c r="BE890" s="111">
        <f t="shared" si="747"/>
        <v>0</v>
      </c>
      <c r="BF890" s="12"/>
    </row>
    <row r="891" spans="1:58">
      <c r="A891">
        <f t="shared" si="700"/>
        <v>14</v>
      </c>
      <c r="B891" s="106">
        <v>0.61666666666666703</v>
      </c>
      <c r="C891" s="6">
        <f t="shared" si="701"/>
        <v>14.800000000000008</v>
      </c>
      <c r="D891" s="7">
        <f t="shared" si="748"/>
        <v>16</v>
      </c>
      <c r="E891" s="7">
        <f t="shared" si="749"/>
        <v>9</v>
      </c>
      <c r="F891" s="7">
        <f t="shared" si="750"/>
        <v>2022</v>
      </c>
      <c r="G891" s="12"/>
      <c r="H891" s="101">
        <f t="shared" si="702"/>
        <v>-12.515205925088718</v>
      </c>
      <c r="I891" s="102">
        <f t="shared" si="703"/>
        <v>-12.583868289880677</v>
      </c>
      <c r="J891" s="101">
        <f t="shared" si="704"/>
        <v>62.495402474443807</v>
      </c>
      <c r="K891" s="101">
        <f t="shared" si="705"/>
        <v>341.30718816647425</v>
      </c>
      <c r="L891" s="11">
        <f t="shared" si="706"/>
        <v>2459839.1166666667</v>
      </c>
      <c r="M891" s="108">
        <f t="shared" si="707"/>
        <v>0.22708053844398898</v>
      </c>
      <c r="N891" s="11">
        <f t="shared" si="708"/>
        <v>227.26821991987526</v>
      </c>
      <c r="O891" s="5">
        <f t="shared" si="709"/>
        <v>0.18023731466001891</v>
      </c>
      <c r="P891" s="11">
        <f t="shared" si="710"/>
        <v>16245.088954007972</v>
      </c>
      <c r="Q891" s="6">
        <f t="shared" si="711"/>
        <v>2.4005035037248965</v>
      </c>
      <c r="R891" s="13">
        <f t="shared" si="712"/>
        <v>4.4019215818727613</v>
      </c>
      <c r="S891" s="13">
        <f t="shared" si="713"/>
        <v>4.3518959042917995</v>
      </c>
      <c r="T891" s="13">
        <f t="shared" si="714"/>
        <v>0.33240070635864494</v>
      </c>
      <c r="U891" s="13">
        <f t="shared" si="715"/>
        <v>0.40989389559975459</v>
      </c>
      <c r="V891" s="13">
        <f t="shared" si="716"/>
        <v>-8.3713911022249547</v>
      </c>
      <c r="W891" s="8">
        <f t="shared" si="717"/>
        <v>378.52285692160956</v>
      </c>
      <c r="X891" s="13">
        <f t="shared" si="718"/>
        <v>1.2112228610347793</v>
      </c>
      <c r="Y891" s="11">
        <f t="shared" si="719"/>
        <v>69.397957987053459</v>
      </c>
      <c r="Z891" s="13">
        <f t="shared" si="720"/>
        <v>3.7616525674486853E-2</v>
      </c>
      <c r="AA891" s="13">
        <f t="shared" si="721"/>
        <v>0.35162608645880061</v>
      </c>
      <c r="AB891" s="13">
        <f t="shared" si="722"/>
        <v>0.93538481899329007</v>
      </c>
      <c r="AC891" s="13">
        <f t="shared" si="723"/>
        <v>3.7607655052637502E-2</v>
      </c>
      <c r="AD891" s="13">
        <f t="shared" si="724"/>
        <v>0.84326021716269339</v>
      </c>
      <c r="AE891" s="13">
        <f t="shared" si="725"/>
        <v>0.40653573209792448</v>
      </c>
      <c r="AF891" s="13">
        <f t="shared" si="726"/>
        <v>0.91363488250373004</v>
      </c>
      <c r="AG891" s="11">
        <f t="shared" si="727"/>
        <v>23.98739987423156</v>
      </c>
      <c r="AH891" s="13">
        <f t="shared" si="728"/>
        <v>4.4909760414320905</v>
      </c>
      <c r="AI891" s="11">
        <f t="shared" si="729"/>
        <v>159.90357929839391</v>
      </c>
      <c r="AJ891" s="6">
        <f t="shared" si="730"/>
        <v>0.91609739971260495</v>
      </c>
      <c r="AK891" s="13">
        <f t="shared" si="731"/>
        <v>-11.619770294025635</v>
      </c>
      <c r="AL891" s="6">
        <f t="shared" si="732"/>
        <v>0.89543563106308444</v>
      </c>
      <c r="AM891" s="6">
        <f t="shared" si="733"/>
        <v>-12.515205925088718</v>
      </c>
      <c r="AN891" s="11">
        <f t="shared" si="734"/>
        <v>175.54066922772472</v>
      </c>
      <c r="AO891" s="6">
        <f t="shared" si="735"/>
        <v>173.73043834764897</v>
      </c>
      <c r="AP891" s="6">
        <f t="shared" si="736"/>
        <v>104.32212463086449</v>
      </c>
      <c r="AQ891" s="8">
        <f t="shared" si="737"/>
        <v>75.52792890292524</v>
      </c>
      <c r="AR891" s="109">
        <f t="shared" si="738"/>
        <v>0.34360102818826682</v>
      </c>
      <c r="AS891" s="109">
        <f t="shared" si="739"/>
        <v>-1.0155450254464051</v>
      </c>
      <c r="AT891" s="109">
        <f t="shared" si="740"/>
        <v>161.30718816647422</v>
      </c>
      <c r="AU891" s="10">
        <f t="shared" si="741"/>
        <v>398907.09438827296</v>
      </c>
      <c r="AV891" s="8">
        <f t="shared" si="742"/>
        <v>29.955108622364275</v>
      </c>
      <c r="AW891" s="12"/>
      <c r="AX891" s="110">
        <f t="shared" si="743"/>
        <v>341.3</v>
      </c>
      <c r="AY891" s="111">
        <f t="shared" si="744"/>
        <v>0</v>
      </c>
      <c r="AZ891" s="12"/>
      <c r="BA891" s="14">
        <f t="shared" si="751"/>
        <v>-12.6</v>
      </c>
      <c r="BB891" s="112">
        <f t="shared" si="745"/>
        <v>0</v>
      </c>
      <c r="BC891" s="112">
        <f t="shared" si="746"/>
        <v>0</v>
      </c>
      <c r="BD891" s="12"/>
      <c r="BE891" s="111">
        <f t="shared" si="747"/>
        <v>0</v>
      </c>
      <c r="BF891" s="12"/>
    </row>
    <row r="892" spans="1:58">
      <c r="A892">
        <f t="shared" si="700"/>
        <v>14</v>
      </c>
      <c r="B892" s="106">
        <v>0.61736111111111103</v>
      </c>
      <c r="C892" s="6">
        <f t="shared" si="701"/>
        <v>14.816666666666665</v>
      </c>
      <c r="D892" s="7">
        <f t="shared" si="748"/>
        <v>16</v>
      </c>
      <c r="E892" s="7">
        <f t="shared" si="749"/>
        <v>9</v>
      </c>
      <c r="F892" s="7">
        <f t="shared" si="750"/>
        <v>2022</v>
      </c>
      <c r="G892" s="12"/>
      <c r="H892" s="101">
        <f t="shared" si="702"/>
        <v>-12.560130046017008</v>
      </c>
      <c r="I892" s="102">
        <f t="shared" si="703"/>
        <v>-12.628605205027325</v>
      </c>
      <c r="J892" s="101">
        <f t="shared" si="704"/>
        <v>62.48886966297701</v>
      </c>
      <c r="K892" s="101">
        <f t="shared" si="705"/>
        <v>341.52791900447198</v>
      </c>
      <c r="L892" s="11">
        <f t="shared" si="706"/>
        <v>2459839.1173611111</v>
      </c>
      <c r="M892" s="108">
        <f t="shared" si="707"/>
        <v>0.22708055745684055</v>
      </c>
      <c r="N892" s="11">
        <f t="shared" si="708"/>
        <v>227.51890438236296</v>
      </c>
      <c r="O892" s="5">
        <f t="shared" si="709"/>
        <v>0.1802627320900001</v>
      </c>
      <c r="P892" s="11">
        <f t="shared" si="710"/>
        <v>16242.433862076981</v>
      </c>
      <c r="Q892" s="6">
        <f t="shared" si="711"/>
        <v>2.4006618558987571</v>
      </c>
      <c r="R892" s="13">
        <f t="shared" si="712"/>
        <v>4.4019335276844593</v>
      </c>
      <c r="S892" s="13">
        <f t="shared" si="713"/>
        <v>4.3520436603317885</v>
      </c>
      <c r="T892" s="13">
        <f t="shared" si="714"/>
        <v>0.33256105059869756</v>
      </c>
      <c r="U892" s="13">
        <f t="shared" si="715"/>
        <v>0.41004186209647292</v>
      </c>
      <c r="V892" s="13">
        <f t="shared" si="716"/>
        <v>-8.37152627006488</v>
      </c>
      <c r="W892" s="8">
        <f t="shared" si="717"/>
        <v>378.48217521121893</v>
      </c>
      <c r="X892" s="13">
        <f t="shared" si="718"/>
        <v>1.2113696912084559</v>
      </c>
      <c r="Y892" s="11">
        <f t="shared" si="719"/>
        <v>69.406370736310308</v>
      </c>
      <c r="Z892" s="13">
        <f t="shared" si="720"/>
        <v>3.7628513060279777E-2</v>
      </c>
      <c r="AA892" s="13">
        <f t="shared" si="721"/>
        <v>0.35148858135880251</v>
      </c>
      <c r="AB892" s="13">
        <f t="shared" si="722"/>
        <v>0.93543601615258565</v>
      </c>
      <c r="AC892" s="13">
        <f t="shared" si="723"/>
        <v>3.761963395563464E-2</v>
      </c>
      <c r="AD892" s="13">
        <f t="shared" si="724"/>
        <v>0.84330242631688956</v>
      </c>
      <c r="AE892" s="13">
        <f t="shared" si="725"/>
        <v>0.40656708541447806</v>
      </c>
      <c r="AF892" s="13">
        <f t="shared" si="726"/>
        <v>0.91362093072432204</v>
      </c>
      <c r="AG892" s="11">
        <f t="shared" si="727"/>
        <v>23.9893661153009</v>
      </c>
      <c r="AH892" s="13">
        <f t="shared" si="728"/>
        <v>4.491574565858361</v>
      </c>
      <c r="AI892" s="11">
        <f t="shared" si="729"/>
        <v>160.14528589448753</v>
      </c>
      <c r="AJ892" s="6">
        <f t="shared" si="730"/>
        <v>0.91609167794874535</v>
      </c>
      <c r="AK892" s="13">
        <f t="shared" si="731"/>
        <v>-11.66484515042591</v>
      </c>
      <c r="AL892" s="6">
        <f t="shared" si="732"/>
        <v>0.89528489559109836</v>
      </c>
      <c r="AM892" s="6">
        <f t="shared" si="733"/>
        <v>-12.560130046017008</v>
      </c>
      <c r="AN892" s="11">
        <f t="shared" si="734"/>
        <v>175.54135370502081</v>
      </c>
      <c r="AO892" s="6">
        <f t="shared" si="735"/>
        <v>173.73111546212269</v>
      </c>
      <c r="AP892" s="6">
        <f t="shared" si="736"/>
        <v>104.31438822844505</v>
      </c>
      <c r="AQ892" s="8">
        <f t="shared" si="737"/>
        <v>75.535660138504639</v>
      </c>
      <c r="AR892" s="109">
        <f t="shared" si="738"/>
        <v>0.33963625155282029</v>
      </c>
      <c r="AS892" s="109">
        <f t="shared" si="739"/>
        <v>-1.0167119154216147</v>
      </c>
      <c r="AT892" s="109">
        <f t="shared" si="740"/>
        <v>161.52791900447195</v>
      </c>
      <c r="AU892" s="10">
        <f t="shared" si="741"/>
        <v>398909.6445256974</v>
      </c>
      <c r="AV892" s="8">
        <f t="shared" si="742"/>
        <v>29.954917135951185</v>
      </c>
      <c r="AW892" s="12"/>
      <c r="AX892" s="110">
        <f t="shared" si="743"/>
        <v>341.5</v>
      </c>
      <c r="AY892" s="111">
        <f t="shared" si="744"/>
        <v>0</v>
      </c>
      <c r="AZ892" s="12"/>
      <c r="BA892" s="14">
        <f t="shared" si="751"/>
        <v>-12.6</v>
      </c>
      <c r="BB892" s="112">
        <f t="shared" si="745"/>
        <v>0</v>
      </c>
      <c r="BC892" s="112">
        <f t="shared" si="746"/>
        <v>0</v>
      </c>
      <c r="BD892" s="12"/>
      <c r="BE892" s="111">
        <f t="shared" si="747"/>
        <v>0</v>
      </c>
      <c r="BF892" s="12"/>
    </row>
    <row r="893" spans="1:58">
      <c r="A893">
        <f t="shared" si="700"/>
        <v>14</v>
      </c>
      <c r="B893" s="106">
        <v>0.61805555555555602</v>
      </c>
      <c r="C893" s="6">
        <f t="shared" si="701"/>
        <v>14.833333333333345</v>
      </c>
      <c r="D893" s="7">
        <f t="shared" si="748"/>
        <v>16</v>
      </c>
      <c r="E893" s="7">
        <f t="shared" si="749"/>
        <v>9</v>
      </c>
      <c r="F893" s="7">
        <f t="shared" si="750"/>
        <v>2022</v>
      </c>
      <c r="G893" s="12"/>
      <c r="H893" s="101">
        <f t="shared" si="702"/>
        <v>-12.604515776376678</v>
      </c>
      <c r="I893" s="102">
        <f t="shared" si="703"/>
        <v>-12.672806413147896</v>
      </c>
      <c r="J893" s="101">
        <f t="shared" si="704"/>
        <v>62.482336712964269</v>
      </c>
      <c r="K893" s="101">
        <f t="shared" si="705"/>
        <v>341.74879597720633</v>
      </c>
      <c r="L893" s="11">
        <f t="shared" si="706"/>
        <v>2459839.1180555555</v>
      </c>
      <c r="M893" s="108">
        <f t="shared" si="707"/>
        <v>0.2270805764696921</v>
      </c>
      <c r="N893" s="11">
        <f t="shared" si="708"/>
        <v>227.76958884485066</v>
      </c>
      <c r="O893" s="5">
        <f t="shared" si="709"/>
        <v>0.18028814951992445</v>
      </c>
      <c r="P893" s="11">
        <f t="shared" si="710"/>
        <v>16239.778401898331</v>
      </c>
      <c r="Q893" s="6">
        <f t="shared" si="711"/>
        <v>2.4008202080722607</v>
      </c>
      <c r="R893" s="13">
        <f t="shared" si="712"/>
        <v>4.4019454734961574</v>
      </c>
      <c r="S893" s="13">
        <f t="shared" si="713"/>
        <v>4.3521914163717783</v>
      </c>
      <c r="T893" s="13">
        <f t="shared" si="714"/>
        <v>0.33272139483875018</v>
      </c>
      <c r="U893" s="13">
        <f t="shared" si="715"/>
        <v>0.4101898266814577</v>
      </c>
      <c r="V893" s="13">
        <f t="shared" si="716"/>
        <v>-8.3716614379048071</v>
      </c>
      <c r="W893" s="8">
        <f t="shared" si="717"/>
        <v>378.44148864576243</v>
      </c>
      <c r="X893" s="13">
        <f t="shared" si="718"/>
        <v>1.2115165195964603</v>
      </c>
      <c r="Y893" s="11">
        <f t="shared" si="719"/>
        <v>69.414783383255667</v>
      </c>
      <c r="Z893" s="13">
        <f t="shared" si="720"/>
        <v>3.7640499481456445E-2</v>
      </c>
      <c r="AA893" s="13">
        <f t="shared" si="721"/>
        <v>0.35135107043772257</v>
      </c>
      <c r="AB893" s="13">
        <f t="shared" si="722"/>
        <v>0.9354871923703072</v>
      </c>
      <c r="AC893" s="13">
        <f t="shared" si="723"/>
        <v>3.763161188929294E-2</v>
      </c>
      <c r="AD893" s="13">
        <f t="shared" si="724"/>
        <v>0.84334461664267468</v>
      </c>
      <c r="AE893" s="13">
        <f t="shared" si="725"/>
        <v>0.40659842951256797</v>
      </c>
      <c r="AF893" s="13">
        <f t="shared" si="726"/>
        <v>0.91360698175852029</v>
      </c>
      <c r="AG893" s="11">
        <f t="shared" si="727"/>
        <v>23.991331808273031</v>
      </c>
      <c r="AH893" s="13">
        <f t="shared" si="728"/>
        <v>4.4921731007421144</v>
      </c>
      <c r="AI893" s="11">
        <f t="shared" si="729"/>
        <v>160.38699233371895</v>
      </c>
      <c r="AJ893" s="6">
        <f t="shared" si="730"/>
        <v>0.91608595745440236</v>
      </c>
      <c r="AK893" s="13">
        <f t="shared" si="731"/>
        <v>-11.709380419945287</v>
      </c>
      <c r="AL893" s="6">
        <f t="shared" si="732"/>
        <v>0.89513535643139042</v>
      </c>
      <c r="AM893" s="6">
        <f t="shared" si="733"/>
        <v>-12.604515776376678</v>
      </c>
      <c r="AN893" s="11">
        <f t="shared" si="734"/>
        <v>175.5420381823169</v>
      </c>
      <c r="AO893" s="6">
        <f t="shared" si="735"/>
        <v>173.73179257684959</v>
      </c>
      <c r="AP893" s="6">
        <f t="shared" si="736"/>
        <v>104.30665193397216</v>
      </c>
      <c r="AQ893" s="8">
        <f t="shared" si="737"/>
        <v>75.543391268944632</v>
      </c>
      <c r="AR893" s="109">
        <f t="shared" si="738"/>
        <v>0.33566543320849912</v>
      </c>
      <c r="AS893" s="109">
        <f t="shared" si="739"/>
        <v>-1.0178655367136367</v>
      </c>
      <c r="AT893" s="109">
        <f t="shared" si="740"/>
        <v>161.74879597720636</v>
      </c>
      <c r="AU893" s="10">
        <f t="shared" si="741"/>
        <v>398912.19415559917</v>
      </c>
      <c r="AV893" s="8">
        <f t="shared" si="742"/>
        <v>29.95472569009463</v>
      </c>
      <c r="AW893" s="12"/>
      <c r="AX893" s="110">
        <f t="shared" si="743"/>
        <v>341.7</v>
      </c>
      <c r="AY893" s="111">
        <f t="shared" si="744"/>
        <v>0</v>
      </c>
      <c r="AZ893" s="12"/>
      <c r="BA893" s="14">
        <f t="shared" si="751"/>
        <v>-12.7</v>
      </c>
      <c r="BB893" s="112">
        <f t="shared" si="745"/>
        <v>0</v>
      </c>
      <c r="BC893" s="112">
        <f t="shared" si="746"/>
        <v>0</v>
      </c>
      <c r="BD893" s="12"/>
      <c r="BE893" s="111">
        <f t="shared" si="747"/>
        <v>0</v>
      </c>
      <c r="BF893" s="12"/>
    </row>
    <row r="894" spans="1:58">
      <c r="A894">
        <f t="shared" si="700"/>
        <v>14</v>
      </c>
      <c r="B894" s="106">
        <v>0.61875000000000002</v>
      </c>
      <c r="C894" s="6">
        <f t="shared" si="701"/>
        <v>14.850000000000001</v>
      </c>
      <c r="D894" s="7">
        <f t="shared" si="748"/>
        <v>16</v>
      </c>
      <c r="E894" s="7">
        <f t="shared" si="749"/>
        <v>9</v>
      </c>
      <c r="F894" s="7">
        <f t="shared" si="750"/>
        <v>2022</v>
      </c>
      <c r="G894" s="12"/>
      <c r="H894" s="101">
        <f t="shared" si="702"/>
        <v>-12.648362105448738</v>
      </c>
      <c r="I894" s="102">
        <f t="shared" si="703"/>
        <v>-12.716470900734354</v>
      </c>
      <c r="J894" s="101">
        <f t="shared" si="704"/>
        <v>62.475803624497075</v>
      </c>
      <c r="K894" s="101">
        <f t="shared" si="705"/>
        <v>341.96981762044271</v>
      </c>
      <c r="L894" s="11">
        <f t="shared" si="706"/>
        <v>2459839.1187499999</v>
      </c>
      <c r="M894" s="108">
        <f t="shared" si="707"/>
        <v>0.22708059548254364</v>
      </c>
      <c r="N894" s="11">
        <f t="shared" si="708"/>
        <v>228.02027330733836</v>
      </c>
      <c r="O894" s="5">
        <f t="shared" si="709"/>
        <v>0.18031356694984879</v>
      </c>
      <c r="P894" s="11">
        <f t="shared" si="710"/>
        <v>16237.122573564646</v>
      </c>
      <c r="Q894" s="6">
        <f t="shared" si="711"/>
        <v>2.4009785602461218</v>
      </c>
      <c r="R894" s="13">
        <f t="shared" si="712"/>
        <v>4.4019574193078332</v>
      </c>
      <c r="S894" s="13">
        <f t="shared" si="713"/>
        <v>4.3523391724114102</v>
      </c>
      <c r="T894" s="13">
        <f t="shared" si="714"/>
        <v>0.3328817390784457</v>
      </c>
      <c r="U894" s="13">
        <f t="shared" si="715"/>
        <v>0.41033778935474807</v>
      </c>
      <c r="V894" s="13">
        <f t="shared" si="716"/>
        <v>-8.3717966057443753</v>
      </c>
      <c r="W894" s="8">
        <f t="shared" si="717"/>
        <v>378.40079722628786</v>
      </c>
      <c r="X894" s="13">
        <f t="shared" si="718"/>
        <v>1.2116633461995987</v>
      </c>
      <c r="Y894" s="11">
        <f t="shared" si="719"/>
        <v>69.423195927935737</v>
      </c>
      <c r="Z894" s="13">
        <f t="shared" si="720"/>
        <v>3.7652484937788798E-2</v>
      </c>
      <c r="AA894" s="13">
        <f t="shared" si="721"/>
        <v>0.35121355369811158</v>
      </c>
      <c r="AB894" s="13">
        <f t="shared" si="722"/>
        <v>0.93553834764641319</v>
      </c>
      <c r="AC894" s="13">
        <f t="shared" si="723"/>
        <v>3.7643588853384077E-2</v>
      </c>
      <c r="AD894" s="13">
        <f t="shared" si="724"/>
        <v>0.84338678814010126</v>
      </c>
      <c r="AE894" s="13">
        <f t="shared" si="725"/>
        <v>0.40662976439196824</v>
      </c>
      <c r="AF894" s="13">
        <f t="shared" si="726"/>
        <v>0.91359303560750305</v>
      </c>
      <c r="AG894" s="11">
        <f t="shared" si="727"/>
        <v>23.993296953110974</v>
      </c>
      <c r="AH894" s="13">
        <f t="shared" si="728"/>
        <v>4.4927716460832334</v>
      </c>
      <c r="AI894" s="11">
        <f t="shared" si="729"/>
        <v>160.62869861608985</v>
      </c>
      <c r="AJ894" s="6">
        <f t="shared" si="730"/>
        <v>0.91608023822965401</v>
      </c>
      <c r="AK894" s="13">
        <f t="shared" si="731"/>
        <v>-11.753375068780011</v>
      </c>
      <c r="AL894" s="6">
        <f t="shared" si="732"/>
        <v>0.89498703666872681</v>
      </c>
      <c r="AM894" s="6">
        <f t="shared" si="733"/>
        <v>-12.648362105448738</v>
      </c>
      <c r="AN894" s="11">
        <f t="shared" si="734"/>
        <v>175.54272265961299</v>
      </c>
      <c r="AO894" s="6">
        <f t="shared" si="735"/>
        <v>173.73246969182961</v>
      </c>
      <c r="AP894" s="6">
        <f t="shared" si="736"/>
        <v>104.29891574740229</v>
      </c>
      <c r="AQ894" s="8">
        <f t="shared" si="737"/>
        <v>75.551122294288689</v>
      </c>
      <c r="AR894" s="109">
        <f t="shared" si="738"/>
        <v>0.33168864383298113</v>
      </c>
      <c r="AS894" s="109">
        <f t="shared" si="739"/>
        <v>-1.0190058692633757</v>
      </c>
      <c r="AT894" s="109">
        <f t="shared" si="740"/>
        <v>161.96981762044271</v>
      </c>
      <c r="AU894" s="10">
        <f t="shared" si="741"/>
        <v>398914.74327791267</v>
      </c>
      <c r="AV894" s="8">
        <f t="shared" si="742"/>
        <v>29.954534284798008</v>
      </c>
      <c r="AW894" s="12"/>
      <c r="AX894" s="110">
        <f t="shared" si="743"/>
        <v>342</v>
      </c>
      <c r="AY894" s="111">
        <f t="shared" si="744"/>
        <v>0</v>
      </c>
      <c r="AZ894" s="12"/>
      <c r="BA894" s="14">
        <f t="shared" si="751"/>
        <v>-12.7</v>
      </c>
      <c r="BB894" s="112">
        <f t="shared" si="745"/>
        <v>0</v>
      </c>
      <c r="BC894" s="112">
        <f t="shared" si="746"/>
        <v>0</v>
      </c>
      <c r="BD894" s="12"/>
      <c r="BE894" s="111">
        <f t="shared" si="747"/>
        <v>0</v>
      </c>
      <c r="BF894" s="12"/>
    </row>
    <row r="895" spans="1:58">
      <c r="A895">
        <f t="shared" si="700"/>
        <v>14</v>
      </c>
      <c r="B895" s="106">
        <v>0.61944444444444402</v>
      </c>
      <c r="C895" s="6">
        <f t="shared" si="701"/>
        <v>14.866666666666656</v>
      </c>
      <c r="D895" s="7">
        <f t="shared" si="748"/>
        <v>16</v>
      </c>
      <c r="E895" s="7">
        <f t="shared" si="749"/>
        <v>9</v>
      </c>
      <c r="F895" s="7">
        <f t="shared" si="750"/>
        <v>2022</v>
      </c>
      <c r="G895" s="12"/>
      <c r="H895" s="101">
        <f t="shared" si="702"/>
        <v>-12.691668032622111</v>
      </c>
      <c r="I895" s="102">
        <f t="shared" si="703"/>
        <v>-12.759597663466009</v>
      </c>
      <c r="J895" s="101">
        <f t="shared" si="704"/>
        <v>62.469270397658939</v>
      </c>
      <c r="K895" s="101">
        <f t="shared" si="705"/>
        <v>342.19098245474083</v>
      </c>
      <c r="L895" s="11">
        <f t="shared" si="706"/>
        <v>2459839.1194444443</v>
      </c>
      <c r="M895" s="108">
        <f t="shared" si="707"/>
        <v>0.22708061449539521</v>
      </c>
      <c r="N895" s="11">
        <f t="shared" si="708"/>
        <v>228.27095776982605</v>
      </c>
      <c r="O895" s="5">
        <f t="shared" si="709"/>
        <v>0.18033898437982998</v>
      </c>
      <c r="P895" s="11">
        <f t="shared" si="710"/>
        <v>16234.466377195578</v>
      </c>
      <c r="Q895" s="6">
        <f t="shared" si="711"/>
        <v>2.4011369124199824</v>
      </c>
      <c r="R895" s="13">
        <f t="shared" si="712"/>
        <v>4.4019693651195535</v>
      </c>
      <c r="S895" s="13">
        <f t="shared" si="713"/>
        <v>4.3524869284513992</v>
      </c>
      <c r="T895" s="13">
        <f t="shared" si="714"/>
        <v>0.33304208331885549</v>
      </c>
      <c r="U895" s="13">
        <f t="shared" si="715"/>
        <v>0.41048575011794686</v>
      </c>
      <c r="V895" s="13">
        <f t="shared" si="716"/>
        <v>-8.3719317735839436</v>
      </c>
      <c r="W895" s="8">
        <f t="shared" si="717"/>
        <v>378.36010095356136</v>
      </c>
      <c r="X895" s="13">
        <f t="shared" si="718"/>
        <v>1.2118101710188085</v>
      </c>
      <c r="Y895" s="11">
        <f t="shared" si="719"/>
        <v>69.431608370404234</v>
      </c>
      <c r="Z895" s="13">
        <f t="shared" si="720"/>
        <v>3.7664469429176201E-2</v>
      </c>
      <c r="AA895" s="13">
        <f t="shared" si="721"/>
        <v>0.35107603114239555</v>
      </c>
      <c r="AB895" s="13">
        <f t="shared" si="722"/>
        <v>0.93558948198090397</v>
      </c>
      <c r="AC895" s="13">
        <f t="shared" si="723"/>
        <v>3.7655564847807084E-2</v>
      </c>
      <c r="AD895" s="13">
        <f t="shared" si="724"/>
        <v>0.84342894080921005</v>
      </c>
      <c r="AE895" s="13">
        <f t="shared" si="725"/>
        <v>0.40666109005258633</v>
      </c>
      <c r="AF895" s="13">
        <f t="shared" si="726"/>
        <v>0.91357909227238898</v>
      </c>
      <c r="AG895" s="11">
        <f t="shared" si="727"/>
        <v>23.995261549786147</v>
      </c>
      <c r="AH895" s="13">
        <f t="shared" si="728"/>
        <v>4.493370201882068</v>
      </c>
      <c r="AI895" s="11">
        <f t="shared" si="729"/>
        <v>160.87040474159505</v>
      </c>
      <c r="AJ895" s="6">
        <f t="shared" si="730"/>
        <v>0.91607452027459624</v>
      </c>
      <c r="AK895" s="13">
        <f t="shared" si="731"/>
        <v>-11.796828073463649</v>
      </c>
      <c r="AL895" s="6">
        <f t="shared" si="732"/>
        <v>0.89483995915846259</v>
      </c>
      <c r="AM895" s="6">
        <f t="shared" si="733"/>
        <v>-12.691668032622111</v>
      </c>
      <c r="AN895" s="11">
        <f t="shared" si="734"/>
        <v>175.54340713690726</v>
      </c>
      <c r="AO895" s="6">
        <f t="shared" si="735"/>
        <v>173.73314680706096</v>
      </c>
      <c r="AP895" s="6">
        <f t="shared" si="736"/>
        <v>104.29117966868252</v>
      </c>
      <c r="AQ895" s="8">
        <f t="shared" si="737"/>
        <v>75.558853214589675</v>
      </c>
      <c r="AR895" s="109">
        <f t="shared" si="738"/>
        <v>0.32770595421009069</v>
      </c>
      <c r="AS895" s="109">
        <f t="shared" si="739"/>
        <v>-1.0201328932482561</v>
      </c>
      <c r="AT895" s="109">
        <f t="shared" si="740"/>
        <v>162.19098245474086</v>
      </c>
      <c r="AU895" s="10">
        <f t="shared" si="741"/>
        <v>398917.29189256416</v>
      </c>
      <c r="AV895" s="8">
        <f t="shared" si="742"/>
        <v>29.954342920065354</v>
      </c>
      <c r="AW895" s="12"/>
      <c r="AX895" s="110">
        <f t="shared" si="743"/>
        <v>342.2</v>
      </c>
      <c r="AY895" s="111">
        <f t="shared" si="744"/>
        <v>0</v>
      </c>
      <c r="AZ895" s="12"/>
      <c r="BA895" s="14">
        <f t="shared" si="751"/>
        <v>-12.8</v>
      </c>
      <c r="BB895" s="112">
        <f t="shared" si="745"/>
        <v>0</v>
      </c>
      <c r="BC895" s="112">
        <f t="shared" si="746"/>
        <v>0</v>
      </c>
      <c r="BD895" s="12"/>
      <c r="BE895" s="111">
        <f t="shared" si="747"/>
        <v>0</v>
      </c>
      <c r="BF895" s="12"/>
    </row>
    <row r="896" spans="1:58">
      <c r="A896">
        <f t="shared" si="700"/>
        <v>14</v>
      </c>
      <c r="B896" s="106">
        <v>0.62013888888888902</v>
      </c>
      <c r="C896" s="6">
        <f t="shared" si="701"/>
        <v>14.883333333333336</v>
      </c>
      <c r="D896" s="7">
        <f t="shared" si="748"/>
        <v>16</v>
      </c>
      <c r="E896" s="7">
        <f t="shared" si="749"/>
        <v>9</v>
      </c>
      <c r="F896" s="7">
        <f t="shared" si="750"/>
        <v>2022</v>
      </c>
      <c r="G896" s="12"/>
      <c r="H896" s="101">
        <f t="shared" si="702"/>
        <v>-12.73443256744364</v>
      </c>
      <c r="I896" s="102">
        <f t="shared" si="703"/>
        <v>-12.802185706337722</v>
      </c>
      <c r="J896" s="101">
        <f t="shared" si="704"/>
        <v>62.46273703258781</v>
      </c>
      <c r="K896" s="101">
        <f t="shared" si="705"/>
        <v>342.41228898520149</v>
      </c>
      <c r="L896" s="11">
        <f t="shared" si="706"/>
        <v>2459839.1201388887</v>
      </c>
      <c r="M896" s="108">
        <f t="shared" si="707"/>
        <v>0.22708063350824675</v>
      </c>
      <c r="N896" s="11">
        <f t="shared" si="708"/>
        <v>228.52164223184809</v>
      </c>
      <c r="O896" s="5">
        <f t="shared" si="709"/>
        <v>0.18036440180975433</v>
      </c>
      <c r="P896" s="11">
        <f t="shared" si="710"/>
        <v>16231.809812906824</v>
      </c>
      <c r="Q896" s="6">
        <f t="shared" si="711"/>
        <v>2.401295264593486</v>
      </c>
      <c r="R896" s="13">
        <f t="shared" si="712"/>
        <v>4.4019813109312294</v>
      </c>
      <c r="S896" s="13">
        <f t="shared" si="713"/>
        <v>4.352634684491389</v>
      </c>
      <c r="T896" s="13">
        <f t="shared" si="714"/>
        <v>0.33320242755855095</v>
      </c>
      <c r="U896" s="13">
        <f t="shared" si="715"/>
        <v>0.41063370897013018</v>
      </c>
      <c r="V896" s="13">
        <f t="shared" si="716"/>
        <v>-8.3720669414242277</v>
      </c>
      <c r="W896" s="8">
        <f t="shared" si="717"/>
        <v>378.31939982823837</v>
      </c>
      <c r="X896" s="13">
        <f t="shared" si="718"/>
        <v>1.2119569940539361</v>
      </c>
      <c r="Y896" s="11">
        <f t="shared" si="719"/>
        <v>69.440020710652348</v>
      </c>
      <c r="Z896" s="13">
        <f t="shared" si="720"/>
        <v>3.7676452955309428E-2</v>
      </c>
      <c r="AA896" s="13">
        <f t="shared" si="721"/>
        <v>0.35093850277402383</v>
      </c>
      <c r="AB896" s="13">
        <f t="shared" si="722"/>
        <v>0.93564059537340438</v>
      </c>
      <c r="AC896" s="13">
        <f t="shared" si="723"/>
        <v>3.7667539872252534E-2</v>
      </c>
      <c r="AD896" s="13">
        <f t="shared" si="724"/>
        <v>0.84347107464977977</v>
      </c>
      <c r="AE896" s="13">
        <f t="shared" si="725"/>
        <v>0.40669240649398913</v>
      </c>
      <c r="AF896" s="13">
        <f t="shared" si="726"/>
        <v>0.91356515175444819</v>
      </c>
      <c r="AG896" s="11">
        <f t="shared" si="727"/>
        <v>23.99722559824859</v>
      </c>
      <c r="AH896" s="13">
        <f t="shared" si="728"/>
        <v>4.4939687681345823</v>
      </c>
      <c r="AI896" s="11">
        <f t="shared" si="729"/>
        <v>161.11211070982935</v>
      </c>
      <c r="AJ896" s="6">
        <f t="shared" si="730"/>
        <v>0.91606880358933573</v>
      </c>
      <c r="AK896" s="13">
        <f t="shared" si="731"/>
        <v>-11.839738420919263</v>
      </c>
      <c r="AL896" s="6">
        <f t="shared" si="732"/>
        <v>0.89469414652437707</v>
      </c>
      <c r="AM896" s="6">
        <f t="shared" si="733"/>
        <v>-12.73443256744364</v>
      </c>
      <c r="AN896" s="11">
        <f t="shared" si="734"/>
        <v>175.54409161419971</v>
      </c>
      <c r="AO896" s="6">
        <f t="shared" si="735"/>
        <v>173.73382392254368</v>
      </c>
      <c r="AP896" s="6">
        <f t="shared" si="736"/>
        <v>104.28344369782435</v>
      </c>
      <c r="AQ896" s="8">
        <f t="shared" si="737"/>
        <v>75.566584029836065</v>
      </c>
      <c r="AR896" s="109">
        <f t="shared" si="738"/>
        <v>0.32371743523503133</v>
      </c>
      <c r="AS896" s="109">
        <f t="shared" si="739"/>
        <v>-1.0212465890804361</v>
      </c>
      <c r="AT896" s="109">
        <f t="shared" si="740"/>
        <v>162.41228898520146</v>
      </c>
      <c r="AU896" s="10">
        <f t="shared" si="741"/>
        <v>398919.83999947523</v>
      </c>
      <c r="AV896" s="8">
        <f t="shared" si="742"/>
        <v>29.954151595901063</v>
      </c>
      <c r="AW896" s="12"/>
      <c r="AX896" s="110">
        <f t="shared" si="743"/>
        <v>342.4</v>
      </c>
      <c r="AY896" s="111">
        <f t="shared" si="744"/>
        <v>0</v>
      </c>
      <c r="AZ896" s="12"/>
      <c r="BA896" s="14">
        <f t="shared" si="751"/>
        <v>-12.8</v>
      </c>
      <c r="BB896" s="112">
        <f t="shared" si="745"/>
        <v>0</v>
      </c>
      <c r="BC896" s="112">
        <f t="shared" si="746"/>
        <v>0</v>
      </c>
      <c r="BD896" s="12"/>
      <c r="BE896" s="111">
        <f t="shared" si="747"/>
        <v>0</v>
      </c>
      <c r="BF896" s="12"/>
    </row>
    <row r="897" spans="1:58">
      <c r="A897">
        <f t="shared" si="700"/>
        <v>14</v>
      </c>
      <c r="B897" s="106">
        <v>0.62083333333333302</v>
      </c>
      <c r="C897" s="6">
        <f t="shared" si="701"/>
        <v>14.899999999999991</v>
      </c>
      <c r="D897" s="7">
        <f t="shared" si="748"/>
        <v>16</v>
      </c>
      <c r="E897" s="7">
        <f t="shared" si="749"/>
        <v>9</v>
      </c>
      <c r="F897" s="7">
        <f t="shared" si="750"/>
        <v>2022</v>
      </c>
      <c r="G897" s="12"/>
      <c r="H897" s="101">
        <f t="shared" si="702"/>
        <v>-12.776654729990501</v>
      </c>
      <c r="I897" s="102">
        <f t="shared" si="703"/>
        <v>-12.844234044104077</v>
      </c>
      <c r="J897" s="101">
        <f t="shared" si="704"/>
        <v>62.456203529381028</v>
      </c>
      <c r="K897" s="101">
        <f t="shared" si="705"/>
        <v>342.63373570317901</v>
      </c>
      <c r="L897" s="11">
        <f t="shared" si="706"/>
        <v>2459839.1208333331</v>
      </c>
      <c r="M897" s="108">
        <f t="shared" si="707"/>
        <v>0.22708065252109833</v>
      </c>
      <c r="N897" s="11">
        <f t="shared" si="708"/>
        <v>228.77232669433579</v>
      </c>
      <c r="O897" s="5">
        <f t="shared" si="709"/>
        <v>0.18038981923967867</v>
      </c>
      <c r="P897" s="11">
        <f t="shared" si="710"/>
        <v>16229.152880791944</v>
      </c>
      <c r="Q897" s="6">
        <f t="shared" si="711"/>
        <v>2.401453616767347</v>
      </c>
      <c r="R897" s="13">
        <f t="shared" si="712"/>
        <v>4.4019932567429274</v>
      </c>
      <c r="S897" s="13">
        <f t="shared" si="713"/>
        <v>4.352782440531378</v>
      </c>
      <c r="T897" s="13">
        <f t="shared" si="714"/>
        <v>0.33336277179860357</v>
      </c>
      <c r="U897" s="13">
        <f t="shared" si="715"/>
        <v>0.41078166591277471</v>
      </c>
      <c r="V897" s="13">
        <f t="shared" si="716"/>
        <v>-8.372202109264153</v>
      </c>
      <c r="W897" s="8">
        <f t="shared" si="717"/>
        <v>378.27869385160091</v>
      </c>
      <c r="X897" s="13">
        <f t="shared" si="718"/>
        <v>1.2121038153057921</v>
      </c>
      <c r="Y897" s="11">
        <f t="shared" si="719"/>
        <v>69.44843294872652</v>
      </c>
      <c r="Z897" s="13">
        <f t="shared" si="720"/>
        <v>3.7688435516080011E-2</v>
      </c>
      <c r="AA897" s="13">
        <f t="shared" si="721"/>
        <v>0.35080096859554083</v>
      </c>
      <c r="AB897" s="13">
        <f t="shared" si="722"/>
        <v>0.93569168782387124</v>
      </c>
      <c r="AC897" s="13">
        <f t="shared" si="723"/>
        <v>3.7679513926611626E-2</v>
      </c>
      <c r="AD897" s="13">
        <f t="shared" si="724"/>
        <v>0.84351318966181399</v>
      </c>
      <c r="AE897" s="13">
        <f t="shared" si="725"/>
        <v>0.40672371371605975</v>
      </c>
      <c r="AF897" s="13">
        <f t="shared" si="726"/>
        <v>0.91355121405480966</v>
      </c>
      <c r="AG897" s="11">
        <f t="shared" si="727"/>
        <v>23.999189098468189</v>
      </c>
      <c r="AH897" s="13">
        <f t="shared" si="728"/>
        <v>4.4945673448406049</v>
      </c>
      <c r="AI897" s="11">
        <f t="shared" si="729"/>
        <v>161.35381652172671</v>
      </c>
      <c r="AJ897" s="6">
        <f t="shared" si="730"/>
        <v>0.91606308817394588</v>
      </c>
      <c r="AK897" s="13">
        <f t="shared" si="731"/>
        <v>-11.882105108835077</v>
      </c>
      <c r="AL897" s="6">
        <f t="shared" si="732"/>
        <v>0.89454962115542436</v>
      </c>
      <c r="AM897" s="6">
        <f t="shared" si="733"/>
        <v>-12.776654729990501</v>
      </c>
      <c r="AN897" s="11">
        <f t="shared" si="734"/>
        <v>175.54477609149762</v>
      </c>
      <c r="AO897" s="6">
        <f t="shared" si="735"/>
        <v>173.734501038285</v>
      </c>
      <c r="AP897" s="6">
        <f t="shared" si="736"/>
        <v>104.27570783479123</v>
      </c>
      <c r="AQ897" s="8">
        <f t="shared" si="737"/>
        <v>75.574314740064395</v>
      </c>
      <c r="AR897" s="109">
        <f t="shared" si="738"/>
        <v>0.31972315788440836</v>
      </c>
      <c r="AS897" s="109">
        <f t="shared" si="739"/>
        <v>-1.0223469374154814</v>
      </c>
      <c r="AT897" s="109">
        <f t="shared" si="740"/>
        <v>162.63373570317904</v>
      </c>
      <c r="AU897" s="10">
        <f t="shared" si="741"/>
        <v>398922.38759858208</v>
      </c>
      <c r="AV897" s="8">
        <f t="shared" si="742"/>
        <v>29.953960312308386</v>
      </c>
      <c r="AW897" s="12"/>
      <c r="AX897" s="110">
        <f t="shared" si="743"/>
        <v>342.6</v>
      </c>
      <c r="AY897" s="111">
        <f t="shared" si="744"/>
        <v>0</v>
      </c>
      <c r="AZ897" s="12"/>
      <c r="BA897" s="14">
        <f t="shared" si="751"/>
        <v>-12.8</v>
      </c>
      <c r="BB897" s="112">
        <f t="shared" si="745"/>
        <v>0</v>
      </c>
      <c r="BC897" s="112">
        <f t="shared" si="746"/>
        <v>0</v>
      </c>
      <c r="BD897" s="12"/>
      <c r="BE897" s="111">
        <f t="shared" si="747"/>
        <v>0</v>
      </c>
      <c r="BF897" s="12"/>
    </row>
    <row r="898" spans="1:58">
      <c r="A898">
        <f t="shared" si="700"/>
        <v>14</v>
      </c>
      <c r="B898" s="106">
        <v>0.62152777777777801</v>
      </c>
      <c r="C898" s="6">
        <f t="shared" si="701"/>
        <v>14.916666666666671</v>
      </c>
      <c r="D898" s="7">
        <f t="shared" si="748"/>
        <v>16</v>
      </c>
      <c r="E898" s="7">
        <f t="shared" si="749"/>
        <v>9</v>
      </c>
      <c r="F898" s="7">
        <f t="shared" si="750"/>
        <v>2022</v>
      </c>
      <c r="G898" s="12"/>
      <c r="H898" s="101">
        <f t="shared" si="702"/>
        <v>-12.818333578252339</v>
      </c>
      <c r="I898" s="102">
        <f t="shared" si="703"/>
        <v>-12.885741728617726</v>
      </c>
      <c r="J898" s="101">
        <f t="shared" si="704"/>
        <v>62.449669883749401</v>
      </c>
      <c r="K898" s="101">
        <f t="shared" si="705"/>
        <v>342.85532123253938</v>
      </c>
      <c r="L898" s="11">
        <f t="shared" si="706"/>
        <v>2459839.121527778</v>
      </c>
      <c r="M898" s="108">
        <f t="shared" si="707"/>
        <v>0.22708067153396261</v>
      </c>
      <c r="N898" s="11">
        <f t="shared" si="708"/>
        <v>229.02301132492721</v>
      </c>
      <c r="O898" s="5">
        <f t="shared" si="709"/>
        <v>0.18041523668665604</v>
      </c>
      <c r="P898" s="11">
        <f t="shared" si="710"/>
        <v>16226.495579185545</v>
      </c>
      <c r="Q898" s="6">
        <f t="shared" si="711"/>
        <v>2.4016119690472837</v>
      </c>
      <c r="R898" s="13">
        <f t="shared" si="712"/>
        <v>4.4020052025626395</v>
      </c>
      <c r="S898" s="13">
        <f t="shared" si="713"/>
        <v>4.3529301966699432</v>
      </c>
      <c r="T898" s="13">
        <f t="shared" si="714"/>
        <v>0.3335231161461607</v>
      </c>
      <c r="U898" s="13">
        <f t="shared" si="715"/>
        <v>0.41092962104523179</v>
      </c>
      <c r="V898" s="13">
        <f t="shared" si="716"/>
        <v>-8.3723372771937257</v>
      </c>
      <c r="W898" s="8">
        <f t="shared" si="717"/>
        <v>378.23798299744817</v>
      </c>
      <c r="X898" s="13">
        <f t="shared" si="718"/>
        <v>1.2122506348734503</v>
      </c>
      <c r="Y898" s="11">
        <f t="shared" si="719"/>
        <v>69.456845090303275</v>
      </c>
      <c r="Z898" s="13">
        <f t="shared" si="720"/>
        <v>3.770041711930254E-2</v>
      </c>
      <c r="AA898" s="13">
        <f t="shared" si="721"/>
        <v>0.35066342851743704</v>
      </c>
      <c r="AB898" s="13">
        <f t="shared" si="722"/>
        <v>0.93574275936643825</v>
      </c>
      <c r="AC898" s="13">
        <f t="shared" si="723"/>
        <v>3.769148701869298E-2</v>
      </c>
      <c r="AD898" s="13">
        <f t="shared" si="724"/>
        <v>0.84355528587352491</v>
      </c>
      <c r="AE898" s="13">
        <f t="shared" si="725"/>
        <v>0.40675501173953843</v>
      </c>
      <c r="AF898" s="13">
        <f t="shared" si="726"/>
        <v>0.91353727916531569</v>
      </c>
      <c r="AG898" s="11">
        <f t="shared" si="727"/>
        <v>24.001152051722954</v>
      </c>
      <c r="AH898" s="13">
        <f t="shared" si="728"/>
        <v>4.4951659324006412</v>
      </c>
      <c r="AI898" s="11">
        <f t="shared" si="729"/>
        <v>161.59552233891759</v>
      </c>
      <c r="AJ898" s="6">
        <f t="shared" si="730"/>
        <v>0.91605737402470611</v>
      </c>
      <c r="AK898" s="13">
        <f t="shared" si="731"/>
        <v>-11.923927173142836</v>
      </c>
      <c r="AL898" s="6">
        <f t="shared" si="732"/>
        <v>0.89440640510950353</v>
      </c>
      <c r="AM898" s="6">
        <f t="shared" si="733"/>
        <v>-12.818333578252339</v>
      </c>
      <c r="AN898" s="11">
        <f t="shared" si="734"/>
        <v>175.54546056925028</v>
      </c>
      <c r="AO898" s="6">
        <f t="shared" si="735"/>
        <v>173.73517815472931</v>
      </c>
      <c r="AP898" s="6">
        <f t="shared" si="736"/>
        <v>104.26797207435311</v>
      </c>
      <c r="AQ898" s="8">
        <f t="shared" si="737"/>
        <v>75.58204535050119</v>
      </c>
      <c r="AR898" s="109">
        <f t="shared" si="738"/>
        <v>0.31572319057576059</v>
      </c>
      <c r="AS898" s="109">
        <f t="shared" si="739"/>
        <v>-1.0234339198645053</v>
      </c>
      <c r="AT898" s="109">
        <f t="shared" si="740"/>
        <v>162.85532123253941</v>
      </c>
      <c r="AU898" s="10">
        <f t="shared" si="741"/>
        <v>398924.93469151232</v>
      </c>
      <c r="AV898" s="8">
        <f t="shared" si="742"/>
        <v>29.953769069163648</v>
      </c>
      <c r="AW898" s="12"/>
      <c r="AX898" s="110">
        <f t="shared" si="743"/>
        <v>342.9</v>
      </c>
      <c r="AY898" s="111">
        <f t="shared" si="744"/>
        <v>0</v>
      </c>
      <c r="AZ898" s="12"/>
      <c r="BA898" s="14">
        <f t="shared" si="751"/>
        <v>-12.9</v>
      </c>
      <c r="BB898" s="112">
        <f t="shared" si="745"/>
        <v>0</v>
      </c>
      <c r="BC898" s="112">
        <f t="shared" si="746"/>
        <v>0</v>
      </c>
      <c r="BD898" s="12"/>
      <c r="BE898" s="111">
        <f t="shared" si="747"/>
        <v>0</v>
      </c>
      <c r="BF898" s="12"/>
    </row>
    <row r="899" spans="1:58">
      <c r="A899">
        <f t="shared" si="700"/>
        <v>14</v>
      </c>
      <c r="B899" s="106">
        <v>0.62222222222222201</v>
      </c>
      <c r="C899" s="6">
        <f t="shared" si="701"/>
        <v>14.933333333333328</v>
      </c>
      <c r="D899" s="7">
        <f t="shared" si="748"/>
        <v>16</v>
      </c>
      <c r="E899" s="7">
        <f t="shared" si="749"/>
        <v>9</v>
      </c>
      <c r="F899" s="7">
        <f t="shared" si="750"/>
        <v>2022</v>
      </c>
      <c r="G899" s="12"/>
      <c r="H899" s="101">
        <f t="shared" si="702"/>
        <v>-12.859468097122004</v>
      </c>
      <c r="I899" s="102">
        <f t="shared" si="703"/>
        <v>-12.926707738339756</v>
      </c>
      <c r="J899" s="101">
        <f t="shared" si="704"/>
        <v>62.443136104555528</v>
      </c>
      <c r="K899" s="101">
        <f t="shared" si="705"/>
        <v>343.07704373701006</v>
      </c>
      <c r="L899" s="11">
        <f t="shared" si="706"/>
        <v>2459839.1222222224</v>
      </c>
      <c r="M899" s="108">
        <f t="shared" si="707"/>
        <v>0.22708069054681418</v>
      </c>
      <c r="N899" s="11">
        <f t="shared" si="708"/>
        <v>229.27369578741491</v>
      </c>
      <c r="O899" s="5">
        <f t="shared" si="709"/>
        <v>0.18044065411663723</v>
      </c>
      <c r="P899" s="11">
        <f t="shared" si="710"/>
        <v>16223.837911761133</v>
      </c>
      <c r="Q899" s="6">
        <f t="shared" si="711"/>
        <v>2.4017703212211443</v>
      </c>
      <c r="R899" s="13">
        <f t="shared" si="712"/>
        <v>4.4020171483743376</v>
      </c>
      <c r="S899" s="13">
        <f t="shared" si="713"/>
        <v>4.3530779527099321</v>
      </c>
      <c r="T899" s="13">
        <f t="shared" si="714"/>
        <v>0.33368346038621333</v>
      </c>
      <c r="U899" s="13">
        <f t="shared" si="715"/>
        <v>0.41107757416958834</v>
      </c>
      <c r="V899" s="13">
        <f t="shared" si="716"/>
        <v>-8.372472445033651</v>
      </c>
      <c r="W899" s="8">
        <f t="shared" si="717"/>
        <v>378.19726732062225</v>
      </c>
      <c r="X899" s="13">
        <f t="shared" si="718"/>
        <v>1.2123974525607826</v>
      </c>
      <c r="Y899" s="11">
        <f t="shared" si="719"/>
        <v>69.465257124145282</v>
      </c>
      <c r="Z899" s="13">
        <f t="shared" si="720"/>
        <v>3.7712397748715411E-2</v>
      </c>
      <c r="AA899" s="13">
        <f t="shared" si="721"/>
        <v>0.35052588272674901</v>
      </c>
      <c r="AB899" s="13">
        <f t="shared" si="722"/>
        <v>0.93579380993256012</v>
      </c>
      <c r="AC899" s="13">
        <f t="shared" si="723"/>
        <v>3.7703459132246146E-2</v>
      </c>
      <c r="AD899" s="13">
        <f t="shared" si="724"/>
        <v>0.84359736322848511</v>
      </c>
      <c r="AE899" s="13">
        <f t="shared" si="725"/>
        <v>0.40678630052225295</v>
      </c>
      <c r="AF899" s="13">
        <f t="shared" si="726"/>
        <v>0.91352334710581939</v>
      </c>
      <c r="AG899" s="11">
        <f t="shared" si="727"/>
        <v>24.003114455345134</v>
      </c>
      <c r="AH899" s="13">
        <f t="shared" si="728"/>
        <v>4.4957645300116358</v>
      </c>
      <c r="AI899" s="11">
        <f t="shared" si="729"/>
        <v>161.83722783724039</v>
      </c>
      <c r="AJ899" s="6">
        <f t="shared" si="730"/>
        <v>0.91605166114935821</v>
      </c>
      <c r="AK899" s="13">
        <f t="shared" si="731"/>
        <v>-11.965203576628674</v>
      </c>
      <c r="AL899" s="6">
        <f t="shared" si="732"/>
        <v>0.89426452049333027</v>
      </c>
      <c r="AM899" s="6">
        <f t="shared" si="733"/>
        <v>-12.859468097122004</v>
      </c>
      <c r="AN899" s="11">
        <f t="shared" si="734"/>
        <v>175.54614504654819</v>
      </c>
      <c r="AO899" s="6">
        <f t="shared" si="735"/>
        <v>173.73585527097697</v>
      </c>
      <c r="AP899" s="6">
        <f t="shared" si="736"/>
        <v>104.26023642685141</v>
      </c>
      <c r="AQ899" s="8">
        <f t="shared" si="737"/>
        <v>75.58977585081189</v>
      </c>
      <c r="AR899" s="109">
        <f t="shared" si="738"/>
        <v>0.31171760986889274</v>
      </c>
      <c r="AS899" s="109">
        <f t="shared" si="739"/>
        <v>-1.0245075160963057</v>
      </c>
      <c r="AT899" s="109">
        <f t="shared" si="740"/>
        <v>163.07704373701009</v>
      </c>
      <c r="AU899" s="10">
        <f t="shared" si="741"/>
        <v>398927.48127478425</v>
      </c>
      <c r="AV899" s="8">
        <f t="shared" si="742"/>
        <v>29.953577866726718</v>
      </c>
      <c r="AW899" s="12"/>
      <c r="AX899" s="110">
        <f t="shared" si="743"/>
        <v>343.1</v>
      </c>
      <c r="AY899" s="111">
        <f t="shared" si="744"/>
        <v>0</v>
      </c>
      <c r="AZ899" s="12"/>
      <c r="BA899" s="14">
        <f t="shared" si="751"/>
        <v>-12.9</v>
      </c>
      <c r="BB899" s="112">
        <f t="shared" si="745"/>
        <v>0</v>
      </c>
      <c r="BC899" s="112">
        <f t="shared" si="746"/>
        <v>0</v>
      </c>
      <c r="BD899" s="12"/>
      <c r="BE899" s="111">
        <f t="shared" si="747"/>
        <v>0</v>
      </c>
      <c r="BF899" s="12"/>
    </row>
    <row r="900" spans="1:58">
      <c r="A900">
        <f t="shared" ref="A900:A963" si="752">HOUR(B900)</f>
        <v>14</v>
      </c>
      <c r="B900" s="106">
        <v>0.62291666666666701</v>
      </c>
      <c r="C900" s="6">
        <f t="shared" ref="C900:C963" si="753">B900*24</f>
        <v>14.950000000000008</v>
      </c>
      <c r="D900" s="7">
        <f t="shared" si="748"/>
        <v>16</v>
      </c>
      <c r="E900" s="7">
        <f t="shared" si="749"/>
        <v>9</v>
      </c>
      <c r="F900" s="7">
        <f t="shared" si="750"/>
        <v>2022</v>
      </c>
      <c r="G900" s="12"/>
      <c r="H900" s="101">
        <f t="shared" ref="H900:H963" si="754">AM900</f>
        <v>-12.900057366117437</v>
      </c>
      <c r="I900" s="102">
        <f t="shared" ref="I900:I963" si="755">H900+1.02/(TAN($G$7*(H900+10.3/(H900+5.11)))*60)</f>
        <v>-12.967131145432695</v>
      </c>
      <c r="J900" s="101">
        <f t="shared" ref="J900:J963" si="756">100*(1+COS($G$7*AQ900))/2</f>
        <v>62.436602187544864</v>
      </c>
      <c r="K900" s="101">
        <f t="shared" ref="K900:K963" si="757">IF(AI900&gt;180, AT900-180,AT900+180)</f>
        <v>343.29890181147744</v>
      </c>
      <c r="L900" s="11">
        <f t="shared" ref="L900:L963" si="758">INT(365.25*IF(E900&gt;2,F900+4716,F900-1+4716))+INT(30.6001*IF(E900&gt;2,E900+1,E900+12+1))+D900+C900/24+2-INT(IF(E900&gt;2,F900,F900-1)/100)+INT(INT(IF(E900&gt;2,F900,F900-1)/100)/4)-1524.5</f>
        <v>2459839.1229166668</v>
      </c>
      <c r="M900" s="108">
        <f t="shared" ref="M900:M963" si="759">(L900-2451545)/36525</f>
        <v>0.22708070955966572</v>
      </c>
      <c r="N900" s="11">
        <f t="shared" ref="N900:N963" si="760">MOD(280.46061837+360.98564736629*(L900-2451545)+0.000387933*M900^2-M900^3/38710000+$G$5,360)</f>
        <v>229.52438024990261</v>
      </c>
      <c r="O900" s="5">
        <f t="shared" ref="O900:O963" si="761">0.606433+1336.855225*M900 - INT(0.606433+1336.855225*M900)</f>
        <v>0.18046607154656158</v>
      </c>
      <c r="P900" s="11">
        <f t="shared" ref="P900:P963" si="762">22640*SIN(Q900)-4586*SIN(Q900-2*S900)+2370*SIN(2*S900)+769*SIN(2*Q900)-668*SIN(R900)-412*SIN(2*T900)-212*SIN(2*Q900-2*S900)-206*SIN(Q900+R900-2*S900)+192*SIN(Q900+2*S900)-165*SIN(R900-2*S900)-125*SIN(S900)-110*SIN(Q900+R900)+148*SIN(Q900-R900)-55*SIN(2*T900-2*S900)</f>
        <v>16221.179876853528</v>
      </c>
      <c r="Q900" s="6">
        <f t="shared" ref="Q900:Q963" si="763">2*PI()*(0.374897+1325.55241*M900 - INT(0.374897+1325.55241*M900))</f>
        <v>2.4019286733946479</v>
      </c>
      <c r="R900" s="13">
        <f t="shared" ref="R900:R963" si="764">2*PI()*(0.993133+99.997361*M900 - INT(0.993133+99.997361*M900))</f>
        <v>4.4020290941860134</v>
      </c>
      <c r="S900" s="13">
        <f t="shared" ref="S900:S963" si="765">2*PI()*(0.827361+1236.853086*M900 - INT(0.827361+1236.853086*M900))</f>
        <v>4.3532257087499211</v>
      </c>
      <c r="T900" s="13">
        <f t="shared" ref="T900:T963" si="766">2*PI()*(0.259086+1342.227825*M900 - INT(0.259086+1342.227825*M900))</f>
        <v>0.33384380462590879</v>
      </c>
      <c r="U900" s="13">
        <f t="shared" ref="U900:U963" si="767">T900+(P900+412*SIN(2*T900)+541*SIN(R900))/206264.8062</f>
        <v>0.4112255253851968</v>
      </c>
      <c r="V900" s="13">
        <f t="shared" ref="V900:V963" si="768">T900-2*S900</f>
        <v>-8.3726076128739333</v>
      </c>
      <c r="W900" s="8">
        <f t="shared" ref="W900:W963" si="769">-526*SIN(V900)+44*SIN(Q900+V900)-31*SIN(-Q900+V900)-23*SIN(R900+V900)+11*SIN(-R900+V900)-25*SIN(-2*Q900+T900)+21*SIN(-Q900+T900)</f>
        <v>378.15654679492582</v>
      </c>
      <c r="X900" s="13">
        <f t="shared" ref="X900:X963" si="770">2*PI()*(O900+P900/1296000-INT(O900+P900/1296000))</f>
        <v>1.2125442684661485</v>
      </c>
      <c r="Y900" s="11">
        <f t="shared" ref="Y900:Y963" si="771">X900/$G$7</f>
        <v>69.473669055888138</v>
      </c>
      <c r="Z900" s="13">
        <f t="shared" ref="Z900:Z963" si="772">(18520*SIN(U900)+W900)/206264.8062</f>
        <v>3.7724377412133914E-2</v>
      </c>
      <c r="AA900" s="13">
        <f t="shared" ref="AA900:AA963" si="773">COS(Z900)*COS(X900)</f>
        <v>0.35038833113464002</v>
      </c>
      <c r="AB900" s="13">
        <f t="shared" ref="AB900:AB963" si="774">COS(Z900)*SIN(X900)</f>
        <v>0.93584483955613462</v>
      </c>
      <c r="AC900" s="13">
        <f t="shared" ref="AC900:AC963" si="775">SIN(Z900)</f>
        <v>3.7715430275080439E-2</v>
      </c>
      <c r="AD900" s="13">
        <f t="shared" ref="AD900:AD963" si="776">COS($G$7*(23.4393-46.815*M900/3600))*AB900-SIN($G$7*(23.4393-46.815*M900/3600))*AC900</f>
        <v>0.8436394217546902</v>
      </c>
      <c r="AE900" s="13">
        <f t="shared" ref="AE900:AE963" si="777">SIN($G$7*(23.4393-46.815*M900/3600))*AB900+COS($G$7*(23.4393-46.815*M900/3600))*AC900</f>
        <v>0.40681758008485058</v>
      </c>
      <c r="AF900" s="13">
        <f t="shared" ref="AF900:AF963" si="778">SQRT(1-AE900*AE900)</f>
        <v>0.91350941786820461</v>
      </c>
      <c r="AG900" s="11">
        <f t="shared" ref="AG900:AG963" si="779">ATAN(AE900/AF900)/$G$7</f>
        <v>24.005076310606896</v>
      </c>
      <c r="AH900" s="13">
        <f t="shared" ref="AH900:AH963" si="780">IF(24*ATAN(AD900/(AA900+AF900))/PI()&gt;0,24*ATAN(AD900/(AA900+AF900))/PI(),24*ATAN(AD900/(AA900+AF900))/PI()+24)</f>
        <v>4.4963631380711409</v>
      </c>
      <c r="AI900" s="11">
        <f t="shared" ref="AI900:AI963" si="781">IF(N900-15*AH900&gt;0,N900-15*AH900,360+N900-15*AH900)</f>
        <v>162.07893317883548</v>
      </c>
      <c r="AJ900" s="6">
        <f t="shared" ref="AJ900:AJ963" si="782">0.950724+0.051818*COS(Q900)+0.009531*COS(2*S900-Q900)+0.007843*COS(2*S900)+0.002824*COS(2*Q900)+0.000857*COS(2*S900+Q900)+0.000533*COS(2*S900-R900)*(1-0.002495*(L900-2415020)/36525)+0.000401*COS(2*S900-R900-Q900)*(1-0.002495*(L900-2415020)/36525)+0.00032*COS(Q900-R900)*(1-0.002495*(L900-2415020)/36525)-0.000271*COS(S900)</f>
        <v>0.91604594954418028</v>
      </c>
      <c r="AK900" s="13">
        <f t="shared" ref="AK900:AK963" si="783">ASIN(COS($G$7*$G$3)*COS($G$7*AG900)*COS($G$7*AI900)+SIN($G$7*$G$3)*SIN($G$7*AG900))/$G$7</f>
        <v>-12.005933377233212</v>
      </c>
      <c r="AL900" s="6">
        <f t="shared" ref="AL900:AL963" si="784">ASIN((0.9983271+0.0016764*COS($G$7*2*$G$3))*COS($G$7*AK900)*SIN($G$7*AJ900))/$G$7</f>
        <v>0.89412398888422562</v>
      </c>
      <c r="AM900" s="6">
        <f t="shared" ref="AM900:AM963" si="785">AK900-AL900</f>
        <v>-12.900057366117437</v>
      </c>
      <c r="AN900" s="11">
        <f t="shared" ref="AN900:AN963" si="786" xml:space="preserve"> MOD(280.4664567 + 360007.6982779*M900/10 + 0.03032028*M900^2/100 + M900^3/49931000,360)</f>
        <v>175.54682952384064</v>
      </c>
      <c r="AO900" s="6">
        <f t="shared" ref="AO900:AO963" si="787" xml:space="preserve"> AN900 + (1.9146 - 0.004817*M900 - 0.000014*M900^2)*SIN(R900)+ (0.019993 - 0.000101*M900)*SIN(2*R900)+ 0.00029*SIN(3*R900)</f>
        <v>173.73653238747235</v>
      </c>
      <c r="AP900" s="6">
        <f t="shared" ref="AP900:AP963" si="788">ACOS(COS(X900-$G$7*AO900)*COS(Z900))/$G$7</f>
        <v>104.25250088709696</v>
      </c>
      <c r="AQ900" s="8">
        <f t="shared" ref="AQ900:AQ963" si="789">180 - AP900 -0.1468*(1-0.0549*SIN(R900))*SIN($G$7*AP900)/(1-0.0167*SIN($G$7*AO900))</f>
        <v>75.597506246182206</v>
      </c>
      <c r="AR900" s="109">
        <f t="shared" ref="AR900:AR963" si="790">SIN($G$7*AI900)</f>
        <v>0.30770648437741444</v>
      </c>
      <c r="AS900" s="109">
        <f t="shared" ref="AS900:AS963" si="791">COS($G$7*AI900)*SIN($G$7*$G$3) - TAN($G$7*AG900)*COS($G$7*$G$3)</f>
        <v>-1.0255677082091672</v>
      </c>
      <c r="AT900" s="109">
        <f t="shared" ref="AT900:AT963" si="792">IF(OR(AND(AR900*AS900&gt;0), AND(AR900&lt;0,AS900&gt;0)), MOD(ATAN2(AS900,AR900)/$G$7+360,360),  ATAN2(AS900,AR900)/$G$7)</f>
        <v>163.29890181147744</v>
      </c>
      <c r="AU900" s="10">
        <f t="shared" ref="AU900:AU963" si="793" xml:space="preserve"> 385000.56 + (-20905355*COS(Q900) - 3699111*COS(2*S900-Q900) - 2955968*COS(2*S900) - 569925*COS(2*Q900) + (1-0.002516*M900)*48888*COS(R900) - 3149*COS(2*T900)  +246158*COS(2*S900-2*Q900) -(1-0.002516*M900)*152138*COS(2*S900-R900-Q900) -170733*COS(2*S900+Q900) -(1-0.002516*M900)*204586*COS(2*S900-R900) -(1-0.002516*M900)*129620*COS(R900-Q900)  + 108743*COS(S900) +(1-0.002516*M900)*104755*COS(R900+Q900) +10321*COS(2*S900-2*T900) +79661*COS(Q900-2*T900) -34782*COS(4*S900-Q900) -23210*COS(3*Q900)  -21636*COS(4*S900-2*Q900) +(1-0.002516*M900)*24208*COS(2*S900+R900-Q900) +(1-0.002516*M900)*30824*COS(2*S900+R900) -8379*COS(S900-Q900) -(1-0.002516*M900)*16675*COS(S900+R900)  -(1-0.002516*M900)*12831*COS(2*S900-R900+Q900) -10445*COS(2*S900+2*Q900) -11650*COS(4*S900) +14403*COS(2*S900-3*Q900) -(1-0.002516*M900)*7003*COS(R900-2*Q900)  + (1-0.002516*M900)*10056*COS(2*S900-R900-2*Q900) +6322*COS(S900+Q900) -(1-0.002516*M900)*(1-0.002516*M900)*9884*COS(2*S900-2*R900) +(1-0.002516*M900)*5751*COS(R900+2*Q900) -(1-0.002516*M900)*(1-0.002516*M900)*4950*COS(2*S900-2*R900-Q900)  +4130*COS(2*S900+Q900-2*T900) -(1-0.002516*M900)*3958*COS(4*S900-R900-Q900) +3258*COS(3*S900-Q900) +(1-0.002516*M900)*2616*COS(2*S900+R900+Q900) -(1-0.002516*M900)*1897*COS(4*S900-R900-2*Q900)  -(1-0.002516*M900)*(1-0.002516*M900)*2117*COS(2*R900-Q900) +(1-0.002516*M900)*(1-0.002516*M900)*2354*COS(2*S900+2*R900-Q900) -1423*COS(4*S900+Q900) -1117*COS(4*Q900) -(1-0.002516*M900)*1571*COS(4*S900-R900)  -1739*COS(S900-2*Q900) -4421*COS(2*Q900-2*T900) +(1-0.002516*M900)*(1-0.002516*M900)*1165*COS(2*R900+Q900) +8752*COS(2*S900-Q900-2*T900))/1000</f>
        <v>398930.02735002595</v>
      </c>
      <c r="AV900" s="8">
        <f t="shared" ref="AV900:AV963" si="794">60*ATAN(3476/AU900)/$G$7</f>
        <v>29.953386704873878</v>
      </c>
      <c r="AW900" s="12"/>
      <c r="AX900" s="110">
        <f t="shared" ref="AX900:AX963" si="795">ROUND(K900,1)</f>
        <v>343.3</v>
      </c>
      <c r="AY900" s="111">
        <f t="shared" ref="AY900:AY963" si="796">IF(AND(AX900&lt;=180.2,AX900&gt;=179.8),B900, 0)</f>
        <v>0</v>
      </c>
      <c r="AZ900" s="12"/>
      <c r="BA900" s="14">
        <f t="shared" si="751"/>
        <v>-13</v>
      </c>
      <c r="BB900" s="112">
        <f t="shared" ref="BB900:BB963" si="797">IF(AND(BA900&gt;=0,BA899&lt;0),B900, 0)</f>
        <v>0</v>
      </c>
      <c r="BC900" s="112">
        <f t="shared" ref="BC900:BC963" si="798">IF(AND(BA900&lt;=0,BA899&gt;=0),B900, 0)</f>
        <v>0</v>
      </c>
      <c r="BD900" s="12"/>
      <c r="BE900" s="111">
        <f t="shared" ref="BE900:BE963" si="799">IF(K900=$BE$1,B900,0)</f>
        <v>0</v>
      </c>
      <c r="BF900" s="12"/>
    </row>
    <row r="901" spans="1:58">
      <c r="A901">
        <f t="shared" si="752"/>
        <v>14</v>
      </c>
      <c r="B901" s="106">
        <v>0.62361111111111101</v>
      </c>
      <c r="C901" s="6">
        <f t="shared" si="753"/>
        <v>14.966666666666665</v>
      </c>
      <c r="D901" s="7">
        <f t="shared" ref="D901:D964" si="800">$D$3</f>
        <v>16</v>
      </c>
      <c r="E901" s="7">
        <f t="shared" ref="E901:E964" si="801">$E$3</f>
        <v>9</v>
      </c>
      <c r="F901" s="7">
        <f t="shared" ref="F901:F964" si="802">$F$3</f>
        <v>2022</v>
      </c>
      <c r="G901" s="12"/>
      <c r="H901" s="101">
        <f t="shared" si="754"/>
        <v>-12.940100447181409</v>
      </c>
      <c r="I901" s="102">
        <f t="shared" si="755"/>
        <v>-13.007011004077288</v>
      </c>
      <c r="J901" s="101">
        <f t="shared" si="756"/>
        <v>62.430068132798908</v>
      </c>
      <c r="K901" s="101">
        <f t="shared" si="757"/>
        <v>343.52089388730036</v>
      </c>
      <c r="L901" s="11">
        <f t="shared" si="758"/>
        <v>2459839.1236111112</v>
      </c>
      <c r="M901" s="108">
        <f t="shared" si="759"/>
        <v>0.22708072857251729</v>
      </c>
      <c r="N901" s="11">
        <f t="shared" si="760"/>
        <v>229.77506471192464</v>
      </c>
      <c r="O901" s="5">
        <f t="shared" si="761"/>
        <v>0.18049148897654277</v>
      </c>
      <c r="P901" s="11">
        <f t="shared" si="762"/>
        <v>16218.521474556339</v>
      </c>
      <c r="Q901" s="6">
        <f t="shared" si="763"/>
        <v>2.4020870255685085</v>
      </c>
      <c r="R901" s="13">
        <f t="shared" si="764"/>
        <v>4.4020410399977337</v>
      </c>
      <c r="S901" s="13">
        <f t="shared" si="765"/>
        <v>4.3533734647899109</v>
      </c>
      <c r="T901" s="13">
        <f t="shared" si="766"/>
        <v>0.33400414886631857</v>
      </c>
      <c r="U901" s="13">
        <f t="shared" si="767"/>
        <v>0.41137347469353408</v>
      </c>
      <c r="V901" s="13">
        <f t="shared" si="768"/>
        <v>-8.3727427807135033</v>
      </c>
      <c r="W901" s="8">
        <f t="shared" si="769"/>
        <v>378.115821421639</v>
      </c>
      <c r="X901" s="13">
        <f t="shared" si="770"/>
        <v>1.2126910825907169</v>
      </c>
      <c r="Y901" s="11">
        <f t="shared" si="771"/>
        <v>69.482080885598819</v>
      </c>
      <c r="Z901" s="13">
        <f t="shared" si="772"/>
        <v>3.7736356109449649E-2</v>
      </c>
      <c r="AA901" s="13">
        <f t="shared" si="773"/>
        <v>0.35025077374331848</v>
      </c>
      <c r="AB901" s="13">
        <f t="shared" si="774"/>
        <v>0.93589584823724481</v>
      </c>
      <c r="AC901" s="13">
        <f t="shared" si="775"/>
        <v>3.7727400447087132E-2</v>
      </c>
      <c r="AD901" s="13">
        <f t="shared" si="776"/>
        <v>0.84368146145225942</v>
      </c>
      <c r="AE901" s="13">
        <f t="shared" si="777"/>
        <v>0.40684885042726449</v>
      </c>
      <c r="AF901" s="13">
        <f t="shared" si="778"/>
        <v>0.91349549145357767</v>
      </c>
      <c r="AG901" s="11">
        <f t="shared" si="779"/>
        <v>24.007037617481252</v>
      </c>
      <c r="AH901" s="13">
        <f t="shared" si="780"/>
        <v>4.4969617565804452</v>
      </c>
      <c r="AI901" s="11">
        <f t="shared" si="781"/>
        <v>162.32063836321797</v>
      </c>
      <c r="AJ901" s="6">
        <f t="shared" si="782"/>
        <v>0.9160402392092456</v>
      </c>
      <c r="AK901" s="13">
        <f t="shared" si="783"/>
        <v>-12.046115615468096</v>
      </c>
      <c r="AL901" s="6">
        <f t="shared" si="784"/>
        <v>0.89398483171331233</v>
      </c>
      <c r="AM901" s="6">
        <f t="shared" si="785"/>
        <v>-12.940100447181409</v>
      </c>
      <c r="AN901" s="11">
        <f t="shared" si="786"/>
        <v>175.54751400113673</v>
      </c>
      <c r="AO901" s="6">
        <f t="shared" si="787"/>
        <v>173.7372095042245</v>
      </c>
      <c r="AP901" s="6">
        <f t="shared" si="788"/>
        <v>104.24476545503448</v>
      </c>
      <c r="AQ901" s="8">
        <f t="shared" si="789"/>
        <v>75.605236536667348</v>
      </c>
      <c r="AR901" s="109">
        <f t="shared" si="790"/>
        <v>0.30368988550278886</v>
      </c>
      <c r="AS901" s="109">
        <f t="shared" si="791"/>
        <v>-1.0266144778044044</v>
      </c>
      <c r="AT901" s="109">
        <f t="shared" si="792"/>
        <v>163.52089388730036</v>
      </c>
      <c r="AU901" s="10">
        <f t="shared" si="793"/>
        <v>398932.57291717379</v>
      </c>
      <c r="AV901" s="8">
        <f t="shared" si="794"/>
        <v>29.953195583608387</v>
      </c>
      <c r="AW901" s="12"/>
      <c r="AX901" s="110">
        <f t="shared" si="795"/>
        <v>343.5</v>
      </c>
      <c r="AY901" s="111">
        <f t="shared" si="796"/>
        <v>0</v>
      </c>
      <c r="AZ901" s="12"/>
      <c r="BA901" s="14">
        <f t="shared" ref="BA901:BA964" si="803">ROUND(I901,1)</f>
        <v>-13</v>
      </c>
      <c r="BB901" s="112">
        <f t="shared" si="797"/>
        <v>0</v>
      </c>
      <c r="BC901" s="112">
        <f t="shared" si="798"/>
        <v>0</v>
      </c>
      <c r="BD901" s="12"/>
      <c r="BE901" s="111">
        <f t="shared" si="799"/>
        <v>0</v>
      </c>
      <c r="BF901" s="12"/>
    </row>
    <row r="902" spans="1:58">
      <c r="A902">
        <f t="shared" si="752"/>
        <v>14</v>
      </c>
      <c r="B902" s="106">
        <v>0.624305555555556</v>
      </c>
      <c r="C902" s="6">
        <f t="shared" si="753"/>
        <v>14.983333333333345</v>
      </c>
      <c r="D902" s="7">
        <f t="shared" si="800"/>
        <v>16</v>
      </c>
      <c r="E902" s="7">
        <f t="shared" si="801"/>
        <v>9</v>
      </c>
      <c r="F902" s="7">
        <f t="shared" si="802"/>
        <v>2022</v>
      </c>
      <c r="G902" s="12"/>
      <c r="H902" s="101">
        <f t="shared" si="754"/>
        <v>-12.97959641329064</v>
      </c>
      <c r="I902" s="102">
        <f t="shared" si="755"/>
        <v>-13.046346379016363</v>
      </c>
      <c r="J902" s="101">
        <f t="shared" si="756"/>
        <v>62.42353394045076</v>
      </c>
      <c r="K902" s="101">
        <f t="shared" si="757"/>
        <v>343.74301838282378</v>
      </c>
      <c r="L902" s="11">
        <f t="shared" si="758"/>
        <v>2459839.1243055556</v>
      </c>
      <c r="M902" s="108">
        <f t="shared" si="759"/>
        <v>0.22708074758536884</v>
      </c>
      <c r="N902" s="11">
        <f t="shared" si="760"/>
        <v>230.02574917441234</v>
      </c>
      <c r="O902" s="5">
        <f t="shared" si="761"/>
        <v>0.18051690640646711</v>
      </c>
      <c r="P902" s="11">
        <f t="shared" si="762"/>
        <v>16215.862704992729</v>
      </c>
      <c r="Q902" s="6">
        <f t="shared" si="763"/>
        <v>2.4022453777420125</v>
      </c>
      <c r="R902" s="13">
        <f t="shared" si="764"/>
        <v>4.4020529858094095</v>
      </c>
      <c r="S902" s="13">
        <f t="shared" si="765"/>
        <v>4.3535212208295428</v>
      </c>
      <c r="T902" s="13">
        <f t="shared" si="766"/>
        <v>0.33416449310601409</v>
      </c>
      <c r="U902" s="13">
        <f t="shared" si="767"/>
        <v>0.41152142209371262</v>
      </c>
      <c r="V902" s="13">
        <f t="shared" si="768"/>
        <v>-8.3728779485530715</v>
      </c>
      <c r="W902" s="8">
        <f t="shared" si="769"/>
        <v>378.07509120140679</v>
      </c>
      <c r="X902" s="13">
        <f t="shared" si="770"/>
        <v>1.2128378949343703</v>
      </c>
      <c r="Y902" s="11">
        <f t="shared" si="771"/>
        <v>69.49049261327059</v>
      </c>
      <c r="Z902" s="13">
        <f t="shared" si="772"/>
        <v>3.7748333840356571E-2</v>
      </c>
      <c r="AA902" s="13">
        <f t="shared" si="773"/>
        <v>0.35011321055619904</v>
      </c>
      <c r="AB902" s="13">
        <f t="shared" si="774"/>
        <v>0.93594683597552986</v>
      </c>
      <c r="AC902" s="13">
        <f t="shared" si="775"/>
        <v>3.7739369647959993E-2</v>
      </c>
      <c r="AD902" s="13">
        <f t="shared" si="776"/>
        <v>0.84372348232098349</v>
      </c>
      <c r="AE902" s="13">
        <f t="shared" si="777"/>
        <v>0.40688011154907022</v>
      </c>
      <c r="AF902" s="13">
        <f t="shared" si="778"/>
        <v>0.91348156786320334</v>
      </c>
      <c r="AG902" s="11">
        <f t="shared" si="779"/>
        <v>24.008998375918807</v>
      </c>
      <c r="AH902" s="13">
        <f t="shared" si="780"/>
        <v>4.4975603855356576</v>
      </c>
      <c r="AI902" s="11">
        <f t="shared" si="781"/>
        <v>162.56234339137748</v>
      </c>
      <c r="AJ902" s="6">
        <f t="shared" si="782"/>
        <v>0.91603453014466996</v>
      </c>
      <c r="AK902" s="13">
        <f t="shared" si="783"/>
        <v>-12.085749343125018</v>
      </c>
      <c r="AL902" s="6">
        <f t="shared" si="784"/>
        <v>0.89384707016562248</v>
      </c>
      <c r="AM902" s="6">
        <f t="shared" si="785"/>
        <v>-12.97959641329064</v>
      </c>
      <c r="AN902" s="11">
        <f t="shared" si="786"/>
        <v>175.54819847843282</v>
      </c>
      <c r="AO902" s="6">
        <f t="shared" si="787"/>
        <v>173.73788662122982</v>
      </c>
      <c r="AP902" s="6">
        <f t="shared" si="788"/>
        <v>104.23703013066979</v>
      </c>
      <c r="AQ902" s="8">
        <f t="shared" si="789"/>
        <v>75.612966722261476</v>
      </c>
      <c r="AR902" s="109">
        <f t="shared" si="790"/>
        <v>0.29966788471914346</v>
      </c>
      <c r="AS902" s="109">
        <f t="shared" si="791"/>
        <v>-1.0276478067280828</v>
      </c>
      <c r="AT902" s="109">
        <f t="shared" si="792"/>
        <v>163.74301838282378</v>
      </c>
      <c r="AU902" s="10">
        <f t="shared" si="793"/>
        <v>398935.11797614495</v>
      </c>
      <c r="AV902" s="8">
        <f t="shared" si="794"/>
        <v>29.953004502934963</v>
      </c>
      <c r="AW902" s="12"/>
      <c r="AX902" s="110">
        <f t="shared" si="795"/>
        <v>343.7</v>
      </c>
      <c r="AY902" s="111">
        <f t="shared" si="796"/>
        <v>0</v>
      </c>
      <c r="AZ902" s="12"/>
      <c r="BA902" s="14">
        <f t="shared" si="803"/>
        <v>-13</v>
      </c>
      <c r="BB902" s="112">
        <f t="shared" si="797"/>
        <v>0</v>
      </c>
      <c r="BC902" s="112">
        <f t="shared" si="798"/>
        <v>0</v>
      </c>
      <c r="BD902" s="12"/>
      <c r="BE902" s="111">
        <f t="shared" si="799"/>
        <v>0</v>
      </c>
      <c r="BF902" s="12"/>
    </row>
    <row r="903" spans="1:58">
      <c r="A903">
        <f t="shared" si="752"/>
        <v>15</v>
      </c>
      <c r="B903" s="106">
        <v>0.625</v>
      </c>
      <c r="C903" s="6">
        <f t="shared" si="753"/>
        <v>15</v>
      </c>
      <c r="D903" s="7">
        <f t="shared" si="800"/>
        <v>16</v>
      </c>
      <c r="E903" s="7">
        <f t="shared" si="801"/>
        <v>9</v>
      </c>
      <c r="F903" s="7">
        <f t="shared" si="802"/>
        <v>2022</v>
      </c>
      <c r="G903" s="12"/>
      <c r="H903" s="101">
        <f t="shared" si="754"/>
        <v>-13.018544347995084</v>
      </c>
      <c r="I903" s="102">
        <f t="shared" si="755"/>
        <v>-13.085136345144956</v>
      </c>
      <c r="J903" s="101">
        <f t="shared" si="756"/>
        <v>62.416999610589095</v>
      </c>
      <c r="K903" s="101">
        <f t="shared" si="757"/>
        <v>343.96527370083288</v>
      </c>
      <c r="L903" s="11">
        <f t="shared" si="758"/>
        <v>2459839.125</v>
      </c>
      <c r="M903" s="108">
        <f t="shared" si="759"/>
        <v>0.22708076659822041</v>
      </c>
      <c r="N903" s="11">
        <f t="shared" si="760"/>
        <v>230.27643363690004</v>
      </c>
      <c r="O903" s="5">
        <f t="shared" si="761"/>
        <v>0.18054232383639146</v>
      </c>
      <c r="P903" s="11">
        <f t="shared" si="762"/>
        <v>16213.203568259958</v>
      </c>
      <c r="Q903" s="6">
        <f t="shared" si="763"/>
        <v>2.4024037299158731</v>
      </c>
      <c r="R903" s="13">
        <f t="shared" si="764"/>
        <v>4.4020649316211307</v>
      </c>
      <c r="S903" s="13">
        <f t="shared" si="765"/>
        <v>4.3536689768695318</v>
      </c>
      <c r="T903" s="13">
        <f t="shared" si="766"/>
        <v>0.33432483734606672</v>
      </c>
      <c r="U903" s="13">
        <f t="shared" si="767"/>
        <v>0.41166936758722689</v>
      </c>
      <c r="V903" s="13">
        <f t="shared" si="768"/>
        <v>-8.3730131163929968</v>
      </c>
      <c r="W903" s="8">
        <f t="shared" si="769"/>
        <v>378.0343561350295</v>
      </c>
      <c r="X903" s="13">
        <f t="shared" si="770"/>
        <v>1.2129847054979375</v>
      </c>
      <c r="Y903" s="11">
        <f t="shared" si="771"/>
        <v>69.498904238950914</v>
      </c>
      <c r="Z903" s="13">
        <f t="shared" si="772"/>
        <v>3.7760310604745446E-2</v>
      </c>
      <c r="AA903" s="13">
        <f t="shared" si="773"/>
        <v>0.34997564157580796</v>
      </c>
      <c r="AB903" s="13">
        <f t="shared" si="774"/>
        <v>0.93599780277095401</v>
      </c>
      <c r="AC903" s="13">
        <f t="shared" si="775"/>
        <v>3.7751337877589462E-2</v>
      </c>
      <c r="AD903" s="13">
        <f t="shared" si="776"/>
        <v>0.84376548436087329</v>
      </c>
      <c r="AE903" s="13">
        <f t="shared" si="777"/>
        <v>0.40691136345015311</v>
      </c>
      <c r="AF903" s="13">
        <f t="shared" si="778"/>
        <v>0.9134676470982086</v>
      </c>
      <c r="AG903" s="11">
        <f t="shared" si="779"/>
        <v>24.010958585889583</v>
      </c>
      <c r="AH903" s="13">
        <f t="shared" si="780"/>
        <v>4.4981590249366681</v>
      </c>
      <c r="AI903" s="11">
        <f t="shared" si="781"/>
        <v>162.80404826285002</v>
      </c>
      <c r="AJ903" s="6">
        <f t="shared" si="782"/>
        <v>0.91602882235052041</v>
      </c>
      <c r="AK903" s="13">
        <f t="shared" si="783"/>
        <v>-12.124833622815419</v>
      </c>
      <c r="AL903" s="6">
        <f t="shared" si="784"/>
        <v>0.89371072517966366</v>
      </c>
      <c r="AM903" s="6">
        <f t="shared" si="785"/>
        <v>-13.018544347995084</v>
      </c>
      <c r="AN903" s="11">
        <f t="shared" si="786"/>
        <v>175.54888295572709</v>
      </c>
      <c r="AO903" s="6">
        <f t="shared" si="787"/>
        <v>173.7385637384865</v>
      </c>
      <c r="AP903" s="6">
        <f t="shared" si="788"/>
        <v>104.22929491395618</v>
      </c>
      <c r="AQ903" s="8">
        <f t="shared" si="789"/>
        <v>75.620696803011271</v>
      </c>
      <c r="AR903" s="109">
        <f t="shared" si="790"/>
        <v>0.29564055362065478</v>
      </c>
      <c r="AS903" s="109">
        <f t="shared" si="791"/>
        <v>-1.0286676770594918</v>
      </c>
      <c r="AT903" s="109">
        <f t="shared" si="792"/>
        <v>163.96527370083288</v>
      </c>
      <c r="AU903" s="10">
        <f t="shared" si="793"/>
        <v>398937.66252687894</v>
      </c>
      <c r="AV903" s="8">
        <f t="shared" si="794"/>
        <v>29.952813462856618</v>
      </c>
      <c r="AW903" s="12"/>
      <c r="AX903" s="110">
        <f t="shared" si="795"/>
        <v>344</v>
      </c>
      <c r="AY903" s="111">
        <f t="shared" si="796"/>
        <v>0</v>
      </c>
      <c r="AZ903" s="12"/>
      <c r="BA903" s="14">
        <f t="shared" si="803"/>
        <v>-13.1</v>
      </c>
      <c r="BB903" s="112">
        <f t="shared" si="797"/>
        <v>0</v>
      </c>
      <c r="BC903" s="112">
        <f t="shared" si="798"/>
        <v>0</v>
      </c>
      <c r="BD903" s="12"/>
      <c r="BE903" s="111">
        <f t="shared" si="799"/>
        <v>0</v>
      </c>
      <c r="BF903" s="12"/>
    </row>
    <row r="904" spans="1:58">
      <c r="A904">
        <f t="shared" si="752"/>
        <v>15</v>
      </c>
      <c r="B904" s="106">
        <v>0.625694444444444</v>
      </c>
      <c r="C904" s="6">
        <f t="shared" si="753"/>
        <v>15.016666666666655</v>
      </c>
      <c r="D904" s="7">
        <f t="shared" si="800"/>
        <v>16</v>
      </c>
      <c r="E904" s="7">
        <f t="shared" si="801"/>
        <v>9</v>
      </c>
      <c r="F904" s="7">
        <f t="shared" si="802"/>
        <v>2022</v>
      </c>
      <c r="G904" s="12"/>
      <c r="H904" s="101">
        <f t="shared" si="754"/>
        <v>-13.056943345870492</v>
      </c>
      <c r="I904" s="102">
        <f t="shared" si="755"/>
        <v>-13.123379988006818</v>
      </c>
      <c r="J904" s="101">
        <f t="shared" si="756"/>
        <v>62.410465143320394</v>
      </c>
      <c r="K904" s="101">
        <f t="shared" si="757"/>
        <v>344.18765823045419</v>
      </c>
      <c r="L904" s="11">
        <f t="shared" si="758"/>
        <v>2459839.1256944444</v>
      </c>
      <c r="M904" s="108">
        <f t="shared" si="759"/>
        <v>0.22708078561107195</v>
      </c>
      <c r="N904" s="11">
        <f t="shared" si="760"/>
        <v>230.52711809938774</v>
      </c>
      <c r="O904" s="5">
        <f t="shared" si="761"/>
        <v>0.18056774126631581</v>
      </c>
      <c r="P904" s="11">
        <f t="shared" si="762"/>
        <v>16210.54406447305</v>
      </c>
      <c r="Q904" s="6">
        <f t="shared" si="763"/>
        <v>2.4025620820897338</v>
      </c>
      <c r="R904" s="13">
        <f t="shared" si="764"/>
        <v>4.4020768774328056</v>
      </c>
      <c r="S904" s="13">
        <f t="shared" si="765"/>
        <v>4.3538167329095216</v>
      </c>
      <c r="T904" s="13">
        <f t="shared" si="766"/>
        <v>0.33448518158611934</v>
      </c>
      <c r="U904" s="13">
        <f t="shared" si="767"/>
        <v>0.4118173111742246</v>
      </c>
      <c r="V904" s="13">
        <f t="shared" si="768"/>
        <v>-8.3731482842329239</v>
      </c>
      <c r="W904" s="8">
        <f t="shared" si="769"/>
        <v>377.99361622351699</v>
      </c>
      <c r="X904" s="13">
        <f t="shared" si="770"/>
        <v>1.2131315142819756</v>
      </c>
      <c r="Y904" s="11">
        <f t="shared" si="771"/>
        <v>69.507315762671752</v>
      </c>
      <c r="Z904" s="13">
        <f t="shared" si="772"/>
        <v>3.777228640239727E-2</v>
      </c>
      <c r="AA904" s="13">
        <f t="shared" si="773"/>
        <v>0.34983806680492679</v>
      </c>
      <c r="AB904" s="13">
        <f t="shared" si="774"/>
        <v>0.93604874862339049</v>
      </c>
      <c r="AC904" s="13">
        <f t="shared" si="775"/>
        <v>3.7763305135756278E-2</v>
      </c>
      <c r="AD904" s="13">
        <f t="shared" si="776"/>
        <v>0.84380746757189962</v>
      </c>
      <c r="AE904" s="13">
        <f t="shared" si="777"/>
        <v>0.40694260613026151</v>
      </c>
      <c r="AF904" s="13">
        <f t="shared" si="778"/>
        <v>0.91345372915978118</v>
      </c>
      <c r="AG904" s="11">
        <f t="shared" si="779"/>
        <v>24.012918247355017</v>
      </c>
      <c r="AH904" s="13">
        <f t="shared" si="780"/>
        <v>4.4987576747823095</v>
      </c>
      <c r="AI904" s="11">
        <f t="shared" si="781"/>
        <v>163.04575297765308</v>
      </c>
      <c r="AJ904" s="6">
        <f t="shared" si="782"/>
        <v>0.91602311582690255</v>
      </c>
      <c r="AK904" s="13">
        <f t="shared" si="783"/>
        <v>-12.163367528426358</v>
      </c>
      <c r="AL904" s="6">
        <f t="shared" si="784"/>
        <v>0.89357581744413361</v>
      </c>
      <c r="AM904" s="6">
        <f t="shared" si="785"/>
        <v>-13.056943345870492</v>
      </c>
      <c r="AN904" s="11">
        <f t="shared" si="786"/>
        <v>175.54956743302319</v>
      </c>
      <c r="AO904" s="6">
        <f t="shared" si="787"/>
        <v>173.73924085599816</v>
      </c>
      <c r="AP904" s="6">
        <f t="shared" si="788"/>
        <v>104.22155980486798</v>
      </c>
      <c r="AQ904" s="8">
        <f t="shared" si="789"/>
        <v>75.628426778942355</v>
      </c>
      <c r="AR904" s="109">
        <f t="shared" si="790"/>
        <v>0.29160796388813004</v>
      </c>
      <c r="AS904" s="109">
        <f t="shared" si="791"/>
        <v>-1.0296740711193131</v>
      </c>
      <c r="AT904" s="109">
        <f t="shared" si="792"/>
        <v>164.18765823045419</v>
      </c>
      <c r="AU904" s="10">
        <f t="shared" si="793"/>
        <v>398940.20656929747</v>
      </c>
      <c r="AV904" s="8">
        <f t="shared" si="794"/>
        <v>29.952622463377747</v>
      </c>
      <c r="AW904" s="12"/>
      <c r="AX904" s="110">
        <f t="shared" si="795"/>
        <v>344.2</v>
      </c>
      <c r="AY904" s="111">
        <f t="shared" si="796"/>
        <v>0</v>
      </c>
      <c r="AZ904" s="12"/>
      <c r="BA904" s="14">
        <f t="shared" si="803"/>
        <v>-13.1</v>
      </c>
      <c r="BB904" s="112">
        <f t="shared" si="797"/>
        <v>0</v>
      </c>
      <c r="BC904" s="112">
        <f t="shared" si="798"/>
        <v>0</v>
      </c>
      <c r="BD904" s="12"/>
      <c r="BE904" s="111">
        <f t="shared" si="799"/>
        <v>0</v>
      </c>
      <c r="BF904" s="12"/>
    </row>
    <row r="905" spans="1:58">
      <c r="A905">
        <f t="shared" si="752"/>
        <v>15</v>
      </c>
      <c r="B905" s="106">
        <v>0.62638888888888899</v>
      </c>
      <c r="C905" s="6">
        <f t="shared" si="753"/>
        <v>15.033333333333335</v>
      </c>
      <c r="D905" s="7">
        <f t="shared" si="800"/>
        <v>16</v>
      </c>
      <c r="E905" s="7">
        <f t="shared" si="801"/>
        <v>9</v>
      </c>
      <c r="F905" s="7">
        <f t="shared" si="802"/>
        <v>2022</v>
      </c>
      <c r="G905" s="12"/>
      <c r="H905" s="101">
        <f t="shared" si="754"/>
        <v>-13.094792512505601</v>
      </c>
      <c r="I905" s="102">
        <f t="shared" si="755"/>
        <v>-13.161076403824485</v>
      </c>
      <c r="J905" s="101">
        <f t="shared" si="756"/>
        <v>62.403930538729014</v>
      </c>
      <c r="K905" s="101">
        <f t="shared" si="757"/>
        <v>344.41017034683409</v>
      </c>
      <c r="L905" s="11">
        <f t="shared" si="758"/>
        <v>2459839.1263888888</v>
      </c>
      <c r="M905" s="108">
        <f t="shared" si="759"/>
        <v>0.22708080462392352</v>
      </c>
      <c r="N905" s="11">
        <f t="shared" si="760"/>
        <v>230.77780256187543</v>
      </c>
      <c r="O905" s="5">
        <f t="shared" si="761"/>
        <v>0.180593158696297</v>
      </c>
      <c r="P905" s="11">
        <f t="shared" si="762"/>
        <v>16207.884193741236</v>
      </c>
      <c r="Q905" s="6">
        <f t="shared" si="763"/>
        <v>2.4027204342635948</v>
      </c>
      <c r="R905" s="13">
        <f t="shared" si="764"/>
        <v>4.4020888232445268</v>
      </c>
      <c r="S905" s="13">
        <f t="shared" si="765"/>
        <v>4.3539644889495106</v>
      </c>
      <c r="T905" s="13">
        <f t="shared" si="766"/>
        <v>0.33464552582617196</v>
      </c>
      <c r="U905" s="13">
        <f t="shared" si="767"/>
        <v>0.41196525285518371</v>
      </c>
      <c r="V905" s="13">
        <f t="shared" si="768"/>
        <v>-8.3732834520728492</v>
      </c>
      <c r="W905" s="8">
        <f t="shared" si="769"/>
        <v>377.95287146777218</v>
      </c>
      <c r="X905" s="13">
        <f t="shared" si="770"/>
        <v>1.2132783212873721</v>
      </c>
      <c r="Y905" s="11">
        <f t="shared" si="771"/>
        <v>69.515727184483922</v>
      </c>
      <c r="Z905" s="13">
        <f t="shared" si="772"/>
        <v>3.7784261233119697E-2</v>
      </c>
      <c r="AA905" s="13">
        <f t="shared" si="773"/>
        <v>0.34970048624602768</v>
      </c>
      <c r="AB905" s="13">
        <f t="shared" si="774"/>
        <v>0.93609967353282719</v>
      </c>
      <c r="AC905" s="13">
        <f t="shared" si="775"/>
        <v>3.7775271422267831E-2</v>
      </c>
      <c r="AD905" s="13">
        <f t="shared" si="776"/>
        <v>0.84384943195412809</v>
      </c>
      <c r="AE905" s="13">
        <f t="shared" si="777"/>
        <v>0.40697383958921379</v>
      </c>
      <c r="AF905" s="13">
        <f t="shared" si="778"/>
        <v>0.91343981404907726</v>
      </c>
      <c r="AG905" s="11">
        <f t="shared" si="779"/>
        <v>24.014877360280934</v>
      </c>
      <c r="AH905" s="13">
        <f t="shared" si="780"/>
        <v>4.4993563350727639</v>
      </c>
      <c r="AI905" s="11">
        <f t="shared" si="781"/>
        <v>163.28745753578397</v>
      </c>
      <c r="AJ905" s="6">
        <f t="shared" si="782"/>
        <v>0.91601741057390973</v>
      </c>
      <c r="AK905" s="13">
        <f t="shared" si="783"/>
        <v>-12.201350145109531</v>
      </c>
      <c r="AL905" s="6">
        <f t="shared" si="784"/>
        <v>0.89344236739606919</v>
      </c>
      <c r="AM905" s="6">
        <f t="shared" si="785"/>
        <v>-13.094792512505601</v>
      </c>
      <c r="AN905" s="11">
        <f t="shared" si="786"/>
        <v>175.55025191031746</v>
      </c>
      <c r="AO905" s="6">
        <f t="shared" si="787"/>
        <v>173.73991797376115</v>
      </c>
      <c r="AP905" s="6">
        <f t="shared" si="788"/>
        <v>104.21382480335336</v>
      </c>
      <c r="AQ905" s="8">
        <f t="shared" si="789"/>
        <v>75.6361566501065</v>
      </c>
      <c r="AR905" s="109">
        <f t="shared" si="790"/>
        <v>0.28757018729606193</v>
      </c>
      <c r="AS905" s="109">
        <f t="shared" si="791"/>
        <v>-1.0306669714679721</v>
      </c>
      <c r="AT905" s="109">
        <f t="shared" si="792"/>
        <v>164.41017034683406</v>
      </c>
      <c r="AU905" s="10">
        <f t="shared" si="793"/>
        <v>398942.75010332832</v>
      </c>
      <c r="AV905" s="8">
        <f t="shared" si="794"/>
        <v>29.95243150450225</v>
      </c>
      <c r="AW905" s="12"/>
      <c r="AX905" s="110">
        <f t="shared" si="795"/>
        <v>344.4</v>
      </c>
      <c r="AY905" s="111">
        <f t="shared" si="796"/>
        <v>0</v>
      </c>
      <c r="AZ905" s="12"/>
      <c r="BA905" s="14">
        <f t="shared" si="803"/>
        <v>-13.2</v>
      </c>
      <c r="BB905" s="112">
        <f t="shared" si="797"/>
        <v>0</v>
      </c>
      <c r="BC905" s="112">
        <f t="shared" si="798"/>
        <v>0</v>
      </c>
      <c r="BD905" s="12"/>
      <c r="BE905" s="111">
        <f t="shared" si="799"/>
        <v>0</v>
      </c>
      <c r="BF905" s="12"/>
    </row>
    <row r="906" spans="1:58">
      <c r="A906">
        <f t="shared" si="752"/>
        <v>15</v>
      </c>
      <c r="B906" s="106">
        <v>0.62708333333333299</v>
      </c>
      <c r="C906" s="6">
        <f t="shared" si="753"/>
        <v>15.049999999999992</v>
      </c>
      <c r="D906" s="7">
        <f t="shared" si="800"/>
        <v>16</v>
      </c>
      <c r="E906" s="7">
        <f t="shared" si="801"/>
        <v>9</v>
      </c>
      <c r="F906" s="7">
        <f t="shared" si="802"/>
        <v>2022</v>
      </c>
      <c r="G906" s="12"/>
      <c r="H906" s="101">
        <f t="shared" si="754"/>
        <v>-13.132090964540696</v>
      </c>
      <c r="I906" s="102">
        <f t="shared" si="755"/>
        <v>-13.198224699577736</v>
      </c>
      <c r="J906" s="101">
        <f t="shared" si="756"/>
        <v>62.397395796956069</v>
      </c>
      <c r="K906" s="101">
        <f t="shared" si="757"/>
        <v>344.63280841092416</v>
      </c>
      <c r="L906" s="11">
        <f t="shared" si="758"/>
        <v>2459839.1270833332</v>
      </c>
      <c r="M906" s="108">
        <f t="shared" si="759"/>
        <v>0.22708082363677506</v>
      </c>
      <c r="N906" s="11">
        <f t="shared" si="760"/>
        <v>231.02848702389747</v>
      </c>
      <c r="O906" s="5">
        <f t="shared" si="761"/>
        <v>0.18061857612622134</v>
      </c>
      <c r="P906" s="11">
        <f t="shared" si="762"/>
        <v>16205.223956179352</v>
      </c>
      <c r="Q906" s="6">
        <f t="shared" si="763"/>
        <v>2.4028787864370984</v>
      </c>
      <c r="R906" s="13">
        <f t="shared" si="764"/>
        <v>4.4021007690562026</v>
      </c>
      <c r="S906" s="13">
        <f t="shared" si="765"/>
        <v>4.3541122449891425</v>
      </c>
      <c r="T906" s="13">
        <f t="shared" si="766"/>
        <v>0.33480587006622459</v>
      </c>
      <c r="U906" s="13">
        <f t="shared" si="767"/>
        <v>0.4121131926306093</v>
      </c>
      <c r="V906" s="13">
        <f t="shared" si="768"/>
        <v>-8.3734186199120604</v>
      </c>
      <c r="W906" s="8">
        <f t="shared" si="769"/>
        <v>377.91212186892312</v>
      </c>
      <c r="X906" s="13">
        <f t="shared" si="770"/>
        <v>1.2134251265139691</v>
      </c>
      <c r="Y906" s="11">
        <f t="shared" si="771"/>
        <v>69.524138504378399</v>
      </c>
      <c r="Z906" s="13">
        <f t="shared" si="772"/>
        <v>3.7796235096723738E-2</v>
      </c>
      <c r="AA906" s="13">
        <f t="shared" si="773"/>
        <v>0.34956289990256095</v>
      </c>
      <c r="AB906" s="13">
        <f t="shared" si="774"/>
        <v>0.93615057749888664</v>
      </c>
      <c r="AC906" s="13">
        <f t="shared" si="775"/>
        <v>3.7787236736934862E-2</v>
      </c>
      <c r="AD906" s="13">
        <f t="shared" si="776"/>
        <v>0.84389137750728749</v>
      </c>
      <c r="AE906" s="13">
        <f t="shared" si="777"/>
        <v>0.40700506382668639</v>
      </c>
      <c r="AF906" s="13">
        <f t="shared" si="778"/>
        <v>0.91342590176731631</v>
      </c>
      <c r="AG906" s="11">
        <f t="shared" si="779"/>
        <v>24.016835924624257</v>
      </c>
      <c r="AH906" s="13">
        <f t="shared" si="780"/>
        <v>4.4999550058038897</v>
      </c>
      <c r="AI906" s="11">
        <f t="shared" si="781"/>
        <v>163.5291619368391</v>
      </c>
      <c r="AJ906" s="6">
        <f t="shared" si="782"/>
        <v>0.91601170659164677</v>
      </c>
      <c r="AK906" s="13">
        <f t="shared" si="783"/>
        <v>-12.238780569321781</v>
      </c>
      <c r="AL906" s="6">
        <f t="shared" si="784"/>
        <v>0.89331039521891542</v>
      </c>
      <c r="AM906" s="6">
        <f t="shared" si="785"/>
        <v>-13.132090964540696</v>
      </c>
      <c r="AN906" s="11">
        <f t="shared" si="786"/>
        <v>175.55093638761355</v>
      </c>
      <c r="AO906" s="6">
        <f t="shared" si="787"/>
        <v>173.74059509177914</v>
      </c>
      <c r="AP906" s="6">
        <f t="shared" si="788"/>
        <v>104.20608990942766</v>
      </c>
      <c r="AQ906" s="8">
        <f t="shared" si="789"/>
        <v>75.643886416488343</v>
      </c>
      <c r="AR906" s="109">
        <f t="shared" si="790"/>
        <v>0.28352729571772683</v>
      </c>
      <c r="AS906" s="109">
        <f t="shared" si="791"/>
        <v>-1.0316463609042887</v>
      </c>
      <c r="AT906" s="109">
        <f t="shared" si="792"/>
        <v>164.63280841092416</v>
      </c>
      <c r="AU906" s="10">
        <f t="shared" si="793"/>
        <v>398945.29312889336</v>
      </c>
      <c r="AV906" s="8">
        <f t="shared" si="794"/>
        <v>29.952240586234499</v>
      </c>
      <c r="AW906" s="12"/>
      <c r="AX906" s="110">
        <f t="shared" si="795"/>
        <v>344.6</v>
      </c>
      <c r="AY906" s="111">
        <f t="shared" si="796"/>
        <v>0</v>
      </c>
      <c r="AZ906" s="12"/>
      <c r="BA906" s="14">
        <f t="shared" si="803"/>
        <v>-13.2</v>
      </c>
      <c r="BB906" s="112">
        <f t="shared" si="797"/>
        <v>0</v>
      </c>
      <c r="BC906" s="112">
        <f t="shared" si="798"/>
        <v>0</v>
      </c>
      <c r="BD906" s="12"/>
      <c r="BE906" s="111">
        <f t="shared" si="799"/>
        <v>0</v>
      </c>
      <c r="BF906" s="12"/>
    </row>
    <row r="907" spans="1:58">
      <c r="A907">
        <f t="shared" si="752"/>
        <v>15</v>
      </c>
      <c r="B907" s="106">
        <v>0.62777777777777799</v>
      </c>
      <c r="C907" s="6">
        <f t="shared" si="753"/>
        <v>15.066666666666672</v>
      </c>
      <c r="D907" s="7">
        <f t="shared" si="800"/>
        <v>16</v>
      </c>
      <c r="E907" s="7">
        <f t="shared" si="801"/>
        <v>9</v>
      </c>
      <c r="F907" s="7">
        <f t="shared" si="802"/>
        <v>2022</v>
      </c>
      <c r="G907" s="12"/>
      <c r="H907" s="101">
        <f t="shared" si="754"/>
        <v>-13.168837830018795</v>
      </c>
      <c r="I907" s="102">
        <f t="shared" si="755"/>
        <v>-13.234823993390814</v>
      </c>
      <c r="J907" s="101">
        <f t="shared" si="756"/>
        <v>62.390860918088507</v>
      </c>
      <c r="K907" s="101">
        <f t="shared" si="757"/>
        <v>344.85557077122189</v>
      </c>
      <c r="L907" s="11">
        <f t="shared" si="758"/>
        <v>2459839.1277777776</v>
      </c>
      <c r="M907" s="108">
        <f t="shared" si="759"/>
        <v>0.22708084264962661</v>
      </c>
      <c r="N907" s="11">
        <f t="shared" si="760"/>
        <v>231.27917148638517</v>
      </c>
      <c r="O907" s="5">
        <f t="shared" si="761"/>
        <v>0.18064399355614569</v>
      </c>
      <c r="P907" s="11">
        <f t="shared" si="762"/>
        <v>16202.563351885516</v>
      </c>
      <c r="Q907" s="6">
        <f t="shared" si="763"/>
        <v>2.403037138610959</v>
      </c>
      <c r="R907" s="13">
        <f t="shared" si="764"/>
        <v>4.4021127148679007</v>
      </c>
      <c r="S907" s="13">
        <f t="shared" si="765"/>
        <v>4.3542600010291324</v>
      </c>
      <c r="T907" s="13">
        <f t="shared" si="766"/>
        <v>0.33496621430592011</v>
      </c>
      <c r="U907" s="13">
        <f t="shared" si="767"/>
        <v>0.41226113050056706</v>
      </c>
      <c r="V907" s="13">
        <f t="shared" si="768"/>
        <v>-8.3735537877523445</v>
      </c>
      <c r="W907" s="8">
        <f t="shared" si="769"/>
        <v>377.87136742729598</v>
      </c>
      <c r="X907" s="13">
        <f t="shared" si="770"/>
        <v>1.2135719299625993</v>
      </c>
      <c r="Y907" s="11">
        <f t="shared" si="771"/>
        <v>69.532549722402877</v>
      </c>
      <c r="Z907" s="13">
        <f t="shared" si="772"/>
        <v>3.780820799298041E-2</v>
      </c>
      <c r="AA907" s="13">
        <f t="shared" si="773"/>
        <v>0.34942530777704961</v>
      </c>
      <c r="AB907" s="13">
        <f t="shared" si="774"/>
        <v>0.93620146052153941</v>
      </c>
      <c r="AC907" s="13">
        <f t="shared" si="775"/>
        <v>3.7799201079528152E-2</v>
      </c>
      <c r="AD907" s="13">
        <f t="shared" si="776"/>
        <v>0.84393330423144197</v>
      </c>
      <c r="AE907" s="13">
        <f t="shared" si="777"/>
        <v>0.40703627884245697</v>
      </c>
      <c r="AF907" s="13">
        <f t="shared" si="778"/>
        <v>0.91341199231567216</v>
      </c>
      <c r="AG907" s="11">
        <f t="shared" si="779"/>
        <v>24.018793940348271</v>
      </c>
      <c r="AH907" s="13">
        <f t="shared" si="780"/>
        <v>4.5005536869756613</v>
      </c>
      <c r="AI907" s="11">
        <f t="shared" si="781"/>
        <v>163.77086618175025</v>
      </c>
      <c r="AJ907" s="6">
        <f t="shared" si="782"/>
        <v>0.91600600388018127</v>
      </c>
      <c r="AK907" s="13">
        <f t="shared" si="783"/>
        <v>-12.27565790917931</v>
      </c>
      <c r="AL907" s="6">
        <f t="shared" si="784"/>
        <v>0.89317992083948494</v>
      </c>
      <c r="AM907" s="6">
        <f t="shared" si="785"/>
        <v>-13.168837830018795</v>
      </c>
      <c r="AN907" s="11">
        <f t="shared" si="786"/>
        <v>175.55162086490782</v>
      </c>
      <c r="AO907" s="6">
        <f t="shared" si="787"/>
        <v>173.74127221004852</v>
      </c>
      <c r="AP907" s="6">
        <f t="shared" si="788"/>
        <v>104.19835512304216</v>
      </c>
      <c r="AQ907" s="8">
        <f t="shared" si="789"/>
        <v>75.65161607813657</v>
      </c>
      <c r="AR907" s="109">
        <f t="shared" si="790"/>
        <v>0.27947936109484983</v>
      </c>
      <c r="AS907" s="109">
        <f t="shared" si="791"/>
        <v>-1.0326122224728009</v>
      </c>
      <c r="AT907" s="109">
        <f t="shared" si="792"/>
        <v>164.85557077122186</v>
      </c>
      <c r="AU907" s="10">
        <f t="shared" si="793"/>
        <v>398947.83564593189</v>
      </c>
      <c r="AV907" s="8">
        <f t="shared" si="794"/>
        <v>29.952049708577537</v>
      </c>
      <c r="AW907" s="12"/>
      <c r="AX907" s="110">
        <f t="shared" si="795"/>
        <v>344.9</v>
      </c>
      <c r="AY907" s="111">
        <f t="shared" si="796"/>
        <v>0</v>
      </c>
      <c r="AZ907" s="12"/>
      <c r="BA907" s="14">
        <f t="shared" si="803"/>
        <v>-13.2</v>
      </c>
      <c r="BB907" s="112">
        <f t="shared" si="797"/>
        <v>0</v>
      </c>
      <c r="BC907" s="112">
        <f t="shared" si="798"/>
        <v>0</v>
      </c>
      <c r="BD907" s="12"/>
      <c r="BE907" s="111">
        <f t="shared" si="799"/>
        <v>0</v>
      </c>
      <c r="BF907" s="12"/>
    </row>
    <row r="908" spans="1:58">
      <c r="A908">
        <f t="shared" si="752"/>
        <v>15</v>
      </c>
      <c r="B908" s="106">
        <v>0.62847222222222199</v>
      </c>
      <c r="C908" s="6">
        <f t="shared" si="753"/>
        <v>15.083333333333329</v>
      </c>
      <c r="D908" s="7">
        <f t="shared" si="800"/>
        <v>16</v>
      </c>
      <c r="E908" s="7">
        <f t="shared" si="801"/>
        <v>9</v>
      </c>
      <c r="F908" s="7">
        <f t="shared" si="802"/>
        <v>2022</v>
      </c>
      <c r="G908" s="12"/>
      <c r="H908" s="101">
        <f t="shared" si="754"/>
        <v>-13.205032248027051</v>
      </c>
      <c r="I908" s="102">
        <f t="shared" si="755"/>
        <v>-13.270873414210318</v>
      </c>
      <c r="J908" s="101">
        <f t="shared" si="756"/>
        <v>62.384325902215579</v>
      </c>
      <c r="K908" s="101">
        <f t="shared" si="757"/>
        <v>345.07845576139721</v>
      </c>
      <c r="L908" s="11">
        <f t="shared" si="758"/>
        <v>2459839.128472222</v>
      </c>
      <c r="M908" s="108">
        <f t="shared" si="759"/>
        <v>0.22708086166247818</v>
      </c>
      <c r="N908" s="11">
        <f t="shared" si="760"/>
        <v>231.52985594887286</v>
      </c>
      <c r="O908" s="5">
        <f t="shared" si="761"/>
        <v>0.18066941098612688</v>
      </c>
      <c r="P908" s="11">
        <f t="shared" si="762"/>
        <v>16199.902380974127</v>
      </c>
      <c r="Q908" s="6">
        <f t="shared" si="763"/>
        <v>2.4031954907848201</v>
      </c>
      <c r="R908" s="13">
        <f t="shared" si="764"/>
        <v>4.4021246606795987</v>
      </c>
      <c r="S908" s="13">
        <f t="shared" si="765"/>
        <v>4.3544077570691213</v>
      </c>
      <c r="T908" s="13">
        <f t="shared" si="766"/>
        <v>0.33512655854597273</v>
      </c>
      <c r="U908" s="13">
        <f t="shared" si="767"/>
        <v>0.41240906646627651</v>
      </c>
      <c r="V908" s="13">
        <f t="shared" si="768"/>
        <v>-8.3736889555922698</v>
      </c>
      <c r="W908" s="8">
        <f t="shared" si="769"/>
        <v>377.83060814425755</v>
      </c>
      <c r="X908" s="13">
        <f t="shared" si="770"/>
        <v>1.2137187316341747</v>
      </c>
      <c r="Y908" s="11">
        <f t="shared" si="771"/>
        <v>69.540960838609607</v>
      </c>
      <c r="Z908" s="13">
        <f t="shared" si="772"/>
        <v>3.7820179921760719E-2</v>
      </c>
      <c r="AA908" s="13">
        <f t="shared" si="773"/>
        <v>0.34928770987194152</v>
      </c>
      <c r="AB908" s="13">
        <f t="shared" si="774"/>
        <v>0.93625232260078028</v>
      </c>
      <c r="AC908" s="13">
        <f t="shared" si="775"/>
        <v>3.7811164449918389E-2</v>
      </c>
      <c r="AD908" s="13">
        <f t="shared" si="776"/>
        <v>0.8439752121266384</v>
      </c>
      <c r="AE908" s="13">
        <f t="shared" si="777"/>
        <v>0.40706748463640519</v>
      </c>
      <c r="AF908" s="13">
        <f t="shared" si="778"/>
        <v>0.91339808569527337</v>
      </c>
      <c r="AG908" s="11">
        <f t="shared" si="779"/>
        <v>24.020751407422637</v>
      </c>
      <c r="AH908" s="13">
        <f t="shared" si="780"/>
        <v>4.5011523785883156</v>
      </c>
      <c r="AI908" s="11">
        <f t="shared" si="781"/>
        <v>164.01257027004812</v>
      </c>
      <c r="AJ908" s="6">
        <f t="shared" si="782"/>
        <v>0.9160003024396185</v>
      </c>
      <c r="AK908" s="13">
        <f t="shared" si="783"/>
        <v>-12.311981284099591</v>
      </c>
      <c r="AL908" s="6">
        <f t="shared" si="784"/>
        <v>0.89305096392745975</v>
      </c>
      <c r="AM908" s="6">
        <f t="shared" si="785"/>
        <v>-13.205032248027051</v>
      </c>
      <c r="AN908" s="11">
        <f t="shared" si="786"/>
        <v>175.55230534220391</v>
      </c>
      <c r="AO908" s="6">
        <f t="shared" si="787"/>
        <v>173.74194932857287</v>
      </c>
      <c r="AP908" s="6">
        <f t="shared" si="788"/>
        <v>104.19062044415084</v>
      </c>
      <c r="AQ908" s="8">
        <f t="shared" si="789"/>
        <v>75.659345635097154</v>
      </c>
      <c r="AR908" s="109">
        <f t="shared" si="790"/>
        <v>0.27542645548210037</v>
      </c>
      <c r="AS908" s="109">
        <f t="shared" si="791"/>
        <v>-1.033564539453268</v>
      </c>
      <c r="AT908" s="109">
        <f t="shared" si="792"/>
        <v>165.07845576139718</v>
      </c>
      <c r="AU908" s="10">
        <f t="shared" si="793"/>
        <v>398950.3776543659</v>
      </c>
      <c r="AV908" s="8">
        <f t="shared" si="794"/>
        <v>29.951858871535716</v>
      </c>
      <c r="AW908" s="12"/>
      <c r="AX908" s="110">
        <f t="shared" si="795"/>
        <v>345.1</v>
      </c>
      <c r="AY908" s="111">
        <f t="shared" si="796"/>
        <v>0</v>
      </c>
      <c r="AZ908" s="12"/>
      <c r="BA908" s="14">
        <f t="shared" si="803"/>
        <v>-13.3</v>
      </c>
      <c r="BB908" s="112">
        <f t="shared" si="797"/>
        <v>0</v>
      </c>
      <c r="BC908" s="112">
        <f t="shared" si="798"/>
        <v>0</v>
      </c>
      <c r="BD908" s="12"/>
      <c r="BE908" s="111">
        <f t="shared" si="799"/>
        <v>0</v>
      </c>
      <c r="BF908" s="12"/>
    </row>
    <row r="909" spans="1:58">
      <c r="A909">
        <f t="shared" si="752"/>
        <v>15</v>
      </c>
      <c r="B909" s="106">
        <v>0.62916666666666698</v>
      </c>
      <c r="C909" s="6">
        <f t="shared" si="753"/>
        <v>15.100000000000009</v>
      </c>
      <c r="D909" s="7">
        <f t="shared" si="800"/>
        <v>16</v>
      </c>
      <c r="E909" s="7">
        <f t="shared" si="801"/>
        <v>9</v>
      </c>
      <c r="F909" s="7">
        <f t="shared" si="802"/>
        <v>2022</v>
      </c>
      <c r="G909" s="12"/>
      <c r="H909" s="101">
        <f t="shared" si="754"/>
        <v>-13.240673392829603</v>
      </c>
      <c r="I909" s="102">
        <f t="shared" si="755"/>
        <v>-13.306372125874466</v>
      </c>
      <c r="J909" s="101">
        <f t="shared" si="756"/>
        <v>62.377790745089065</v>
      </c>
      <c r="K909" s="101">
        <f t="shared" si="757"/>
        <v>345.30146185179274</v>
      </c>
      <c r="L909" s="11">
        <f t="shared" si="758"/>
        <v>2459839.1291666669</v>
      </c>
      <c r="M909" s="108">
        <f t="shared" si="759"/>
        <v>0.22708088067534249</v>
      </c>
      <c r="N909" s="11">
        <f t="shared" si="760"/>
        <v>231.78054057946429</v>
      </c>
      <c r="O909" s="5">
        <f t="shared" si="761"/>
        <v>0.18069482843310425</v>
      </c>
      <c r="P909" s="11">
        <f t="shared" si="762"/>
        <v>16197.241041771455</v>
      </c>
      <c r="Q909" s="6">
        <f t="shared" si="763"/>
        <v>2.4033538430647567</v>
      </c>
      <c r="R909" s="13">
        <f t="shared" si="764"/>
        <v>4.4021366064993108</v>
      </c>
      <c r="S909" s="13">
        <f t="shared" si="765"/>
        <v>4.3545555132080436</v>
      </c>
      <c r="T909" s="13">
        <f t="shared" si="766"/>
        <v>0.3352869028935298</v>
      </c>
      <c r="U909" s="13">
        <f t="shared" si="767"/>
        <v>0.41255700062704787</v>
      </c>
      <c r="V909" s="13">
        <f t="shared" si="768"/>
        <v>-8.3738241235225566</v>
      </c>
      <c r="W909" s="8">
        <f t="shared" si="769"/>
        <v>377.78984399334308</v>
      </c>
      <c r="X909" s="13">
        <f t="shared" si="770"/>
        <v>1.2138655316270135</v>
      </c>
      <c r="Y909" s="11">
        <f t="shared" si="771"/>
        <v>69.549371858631815</v>
      </c>
      <c r="Z909" s="13">
        <f t="shared" si="772"/>
        <v>3.7832150890869123E-2</v>
      </c>
      <c r="AA909" s="13">
        <f t="shared" si="773"/>
        <v>0.34915010609837727</v>
      </c>
      <c r="AB909" s="13">
        <f t="shared" si="774"/>
        <v>0.93630316377033251</v>
      </c>
      <c r="AC909" s="13">
        <f t="shared" si="775"/>
        <v>3.7823126855904055E-2</v>
      </c>
      <c r="AD909" s="13">
        <f t="shared" si="776"/>
        <v>0.84401710122071605</v>
      </c>
      <c r="AE909" s="13">
        <f t="shared" si="777"/>
        <v>0.4070986812290987</v>
      </c>
      <c r="AF909" s="13">
        <f t="shared" si="778"/>
        <v>0.91338418189802739</v>
      </c>
      <c r="AG909" s="11">
        <f t="shared" si="779"/>
        <v>24.022708327114771</v>
      </c>
      <c r="AH909" s="13">
        <f t="shared" si="780"/>
        <v>4.5017510810393553</v>
      </c>
      <c r="AI909" s="11">
        <f t="shared" si="781"/>
        <v>164.25427436387395</v>
      </c>
      <c r="AJ909" s="6">
        <f t="shared" si="782"/>
        <v>0.91599460226623308</v>
      </c>
      <c r="AK909" s="13">
        <f t="shared" si="783"/>
        <v>-12.347749849022364</v>
      </c>
      <c r="AL909" s="6">
        <f t="shared" si="784"/>
        <v>0.89292354380723815</v>
      </c>
      <c r="AM909" s="6">
        <f t="shared" si="785"/>
        <v>-13.240673392829603</v>
      </c>
      <c r="AN909" s="11">
        <f t="shared" si="786"/>
        <v>175.55298981995838</v>
      </c>
      <c r="AO909" s="6">
        <f t="shared" si="787"/>
        <v>173.74262644780384</v>
      </c>
      <c r="AP909" s="6">
        <f t="shared" si="788"/>
        <v>104.18288586757426</v>
      </c>
      <c r="AQ909" s="8">
        <f t="shared" si="789"/>
        <v>75.667075092546071</v>
      </c>
      <c r="AR909" s="109">
        <f t="shared" si="790"/>
        <v>0.27136864829082391</v>
      </c>
      <c r="AS909" s="109">
        <f t="shared" si="791"/>
        <v>-1.0345032959932996</v>
      </c>
      <c r="AT909" s="109">
        <f t="shared" si="792"/>
        <v>165.30146185179274</v>
      </c>
      <c r="AU909" s="10">
        <f t="shared" si="793"/>
        <v>398952.91915582534</v>
      </c>
      <c r="AV909" s="8">
        <f t="shared" si="794"/>
        <v>29.951668074985164</v>
      </c>
      <c r="AW909" s="12"/>
      <c r="AX909" s="110">
        <f t="shared" si="795"/>
        <v>345.3</v>
      </c>
      <c r="AY909" s="111">
        <f t="shared" si="796"/>
        <v>0</v>
      </c>
      <c r="AZ909" s="12"/>
      <c r="BA909" s="14">
        <f t="shared" si="803"/>
        <v>-13.3</v>
      </c>
      <c r="BB909" s="112">
        <f t="shared" si="797"/>
        <v>0</v>
      </c>
      <c r="BC909" s="112">
        <f t="shared" si="798"/>
        <v>0</v>
      </c>
      <c r="BD909" s="12"/>
      <c r="BE909" s="111">
        <f t="shared" si="799"/>
        <v>0</v>
      </c>
      <c r="BF909" s="12"/>
    </row>
    <row r="910" spans="1:58">
      <c r="A910">
        <f t="shared" si="752"/>
        <v>15</v>
      </c>
      <c r="B910" s="106">
        <v>0.62986111111111098</v>
      </c>
      <c r="C910" s="6">
        <f t="shared" si="753"/>
        <v>15.116666666666664</v>
      </c>
      <c r="D910" s="7">
        <f t="shared" si="800"/>
        <v>16</v>
      </c>
      <c r="E910" s="7">
        <f t="shared" si="801"/>
        <v>9</v>
      </c>
      <c r="F910" s="7">
        <f t="shared" si="802"/>
        <v>2022</v>
      </c>
      <c r="G910" s="12"/>
      <c r="H910" s="101">
        <f t="shared" si="754"/>
        <v>-13.275760378602172</v>
      </c>
      <c r="I910" s="102">
        <f t="shared" si="755"/>
        <v>-13.341319232258821</v>
      </c>
      <c r="J910" s="101">
        <f t="shared" si="756"/>
        <v>62.371255455564857</v>
      </c>
      <c r="K910" s="101">
        <f t="shared" si="757"/>
        <v>345.52458705078425</v>
      </c>
      <c r="L910" s="11">
        <f t="shared" si="758"/>
        <v>2459839.1298611113</v>
      </c>
      <c r="M910" s="108">
        <f t="shared" si="759"/>
        <v>0.22708089968819403</v>
      </c>
      <c r="N910" s="11">
        <f t="shared" si="760"/>
        <v>232.03122504195198</v>
      </c>
      <c r="O910" s="5">
        <f t="shared" si="761"/>
        <v>0.18072024586302859</v>
      </c>
      <c r="P910" s="11">
        <f t="shared" si="762"/>
        <v>16194.579337960264</v>
      </c>
      <c r="Q910" s="6">
        <f t="shared" si="763"/>
        <v>2.4035121952382603</v>
      </c>
      <c r="R910" s="13">
        <f t="shared" si="764"/>
        <v>4.4021485523109867</v>
      </c>
      <c r="S910" s="13">
        <f t="shared" si="765"/>
        <v>4.3547032692480325</v>
      </c>
      <c r="T910" s="13">
        <f t="shared" si="766"/>
        <v>0.33544724713358248</v>
      </c>
      <c r="U910" s="13">
        <f t="shared" si="767"/>
        <v>0.41270493278501497</v>
      </c>
      <c r="V910" s="13">
        <f t="shared" si="768"/>
        <v>-8.3739592913624818</v>
      </c>
      <c r="W910" s="8">
        <f t="shared" si="769"/>
        <v>377.74907502993165</v>
      </c>
      <c r="X910" s="13">
        <f t="shared" si="770"/>
        <v>1.2140123297450331</v>
      </c>
      <c r="Y910" s="11">
        <f t="shared" si="771"/>
        <v>69.557782771234812</v>
      </c>
      <c r="Z910" s="13">
        <f t="shared" si="772"/>
        <v>3.7844120884062353E-2</v>
      </c>
      <c r="AA910" s="13">
        <f t="shared" si="773"/>
        <v>0.34901249664345857</v>
      </c>
      <c r="AB910" s="13">
        <f t="shared" si="774"/>
        <v>0.93635398396196812</v>
      </c>
      <c r="AC910" s="13">
        <f t="shared" si="775"/>
        <v>3.78350882812531E-2</v>
      </c>
      <c r="AD910" s="13">
        <f t="shared" si="776"/>
        <v>0.84405897145753184</v>
      </c>
      <c r="AE910" s="13">
        <f t="shared" si="777"/>
        <v>0.40712986857850825</v>
      </c>
      <c r="AF910" s="13">
        <f t="shared" si="778"/>
        <v>0.91337028094374006</v>
      </c>
      <c r="AG910" s="11">
        <f t="shared" si="779"/>
        <v>24.024664696765473</v>
      </c>
      <c r="AH910" s="13">
        <f t="shared" si="780"/>
        <v>4.5023497935256342</v>
      </c>
      <c r="AI910" s="11">
        <f t="shared" si="781"/>
        <v>164.49597813906746</v>
      </c>
      <c r="AJ910" s="6">
        <f t="shared" si="782"/>
        <v>0.91598890336776362</v>
      </c>
      <c r="AK910" s="13">
        <f t="shared" si="783"/>
        <v>-12.382962698805105</v>
      </c>
      <c r="AL910" s="6">
        <f t="shared" si="784"/>
        <v>0.89279767979706581</v>
      </c>
      <c r="AM910" s="6">
        <f t="shared" si="785"/>
        <v>-13.275760378602172</v>
      </c>
      <c r="AN910" s="11">
        <f t="shared" si="786"/>
        <v>175.55367429725266</v>
      </c>
      <c r="AO910" s="6">
        <f t="shared" si="787"/>
        <v>173.74330356683274</v>
      </c>
      <c r="AP910" s="6">
        <f t="shared" si="788"/>
        <v>104.175151403642</v>
      </c>
      <c r="AQ910" s="8">
        <f t="shared" si="789"/>
        <v>75.674804440160543</v>
      </c>
      <c r="AR910" s="109">
        <f t="shared" si="790"/>
        <v>0.26730601718516633</v>
      </c>
      <c r="AS910" s="109">
        <f t="shared" si="791"/>
        <v>-1.0354284745976947</v>
      </c>
      <c r="AT910" s="109">
        <f t="shared" si="792"/>
        <v>165.52458705078422</v>
      </c>
      <c r="AU910" s="10">
        <f t="shared" si="793"/>
        <v>398955.46014682908</v>
      </c>
      <c r="AV910" s="8">
        <f t="shared" si="794"/>
        <v>29.95147731918571</v>
      </c>
      <c r="AW910" s="12"/>
      <c r="AX910" s="110">
        <f t="shared" si="795"/>
        <v>345.5</v>
      </c>
      <c r="AY910" s="111">
        <f t="shared" si="796"/>
        <v>0</v>
      </c>
      <c r="AZ910" s="12"/>
      <c r="BA910" s="14">
        <f t="shared" si="803"/>
        <v>-13.3</v>
      </c>
      <c r="BB910" s="112">
        <f t="shared" si="797"/>
        <v>0</v>
      </c>
      <c r="BC910" s="112">
        <f t="shared" si="798"/>
        <v>0</v>
      </c>
      <c r="BD910" s="12"/>
      <c r="BE910" s="111">
        <f t="shared" si="799"/>
        <v>0</v>
      </c>
      <c r="BF910" s="12"/>
    </row>
    <row r="911" spans="1:58">
      <c r="A911">
        <f t="shared" si="752"/>
        <v>15</v>
      </c>
      <c r="B911" s="106">
        <v>0.63055555555555598</v>
      </c>
      <c r="C911" s="6">
        <f t="shared" si="753"/>
        <v>15.133333333333344</v>
      </c>
      <c r="D911" s="7">
        <f t="shared" si="800"/>
        <v>16</v>
      </c>
      <c r="E911" s="7">
        <f t="shared" si="801"/>
        <v>9</v>
      </c>
      <c r="F911" s="7">
        <f t="shared" si="802"/>
        <v>2022</v>
      </c>
      <c r="G911" s="12"/>
      <c r="H911" s="101">
        <f t="shared" si="754"/>
        <v>-13.310292402872415</v>
      </c>
      <c r="I911" s="102">
        <f t="shared" si="755"/>
        <v>-13.375713920172069</v>
      </c>
      <c r="J911" s="101">
        <f t="shared" si="756"/>
        <v>62.364720029366929</v>
      </c>
      <c r="K911" s="101">
        <f t="shared" si="757"/>
        <v>345.74782980182584</v>
      </c>
      <c r="L911" s="11">
        <f t="shared" si="758"/>
        <v>2459839.1305555557</v>
      </c>
      <c r="M911" s="108">
        <f t="shared" si="759"/>
        <v>0.22708091870104558</v>
      </c>
      <c r="N911" s="11">
        <f t="shared" si="760"/>
        <v>232.28190950397402</v>
      </c>
      <c r="O911" s="5">
        <f t="shared" si="761"/>
        <v>0.18074566329295294</v>
      </c>
      <c r="P911" s="11">
        <f t="shared" si="762"/>
        <v>16191.917267857778</v>
      </c>
      <c r="Q911" s="6">
        <f t="shared" si="763"/>
        <v>2.4036705474117639</v>
      </c>
      <c r="R911" s="13">
        <f t="shared" si="764"/>
        <v>4.4021604981226847</v>
      </c>
      <c r="S911" s="13">
        <f t="shared" si="765"/>
        <v>4.3548510252876644</v>
      </c>
      <c r="T911" s="13">
        <f t="shared" si="766"/>
        <v>0.33560759137327795</v>
      </c>
      <c r="U911" s="13">
        <f t="shared" si="767"/>
        <v>0.41285286303944402</v>
      </c>
      <c r="V911" s="13">
        <f t="shared" si="768"/>
        <v>-8.3740944592020501</v>
      </c>
      <c r="W911" s="8">
        <f t="shared" si="769"/>
        <v>377.70830122781388</v>
      </c>
      <c r="X911" s="13">
        <f t="shared" si="770"/>
        <v>1.2141591260872227</v>
      </c>
      <c r="Y911" s="11">
        <f t="shared" si="771"/>
        <v>69.566193582090222</v>
      </c>
      <c r="Z911" s="13">
        <f t="shared" si="772"/>
        <v>3.7856089909143097E-2</v>
      </c>
      <c r="AA911" s="13">
        <f t="shared" si="773"/>
        <v>0.34887488141770279</v>
      </c>
      <c r="AB911" s="13">
        <f t="shared" si="774"/>
        <v>0.93640478320965881</v>
      </c>
      <c r="AC911" s="13">
        <f t="shared" si="775"/>
        <v>3.7847048733762219E-2</v>
      </c>
      <c r="AD911" s="13">
        <f t="shared" si="776"/>
        <v>0.84410082286515353</v>
      </c>
      <c r="AE911" s="13">
        <f t="shared" si="777"/>
        <v>0.40716104670529901</v>
      </c>
      <c r="AF911" s="13">
        <f t="shared" si="778"/>
        <v>0.91335638282427589</v>
      </c>
      <c r="AG911" s="11">
        <f t="shared" si="779"/>
        <v>24.026620517648254</v>
      </c>
      <c r="AH911" s="13">
        <f t="shared" si="780"/>
        <v>4.5029485164474119</v>
      </c>
      <c r="AI911" s="11">
        <f t="shared" si="781"/>
        <v>164.73768175726286</v>
      </c>
      <c r="AJ911" s="6">
        <f t="shared" si="782"/>
        <v>0.91598320574047765</v>
      </c>
      <c r="AK911" s="13">
        <f t="shared" si="783"/>
        <v>-12.417619012177923</v>
      </c>
      <c r="AL911" s="6">
        <f t="shared" si="784"/>
        <v>0.89267339069449148</v>
      </c>
      <c r="AM911" s="6">
        <f t="shared" si="785"/>
        <v>-13.310292402872415</v>
      </c>
      <c r="AN911" s="11">
        <f t="shared" si="786"/>
        <v>175.55435877454875</v>
      </c>
      <c r="AO911" s="6">
        <f t="shared" si="787"/>
        <v>173.74398068611657</v>
      </c>
      <c r="AP911" s="6">
        <f t="shared" si="788"/>
        <v>104.16741704714161</v>
      </c>
      <c r="AQ911" s="8">
        <f t="shared" si="789"/>
        <v>75.682533683149586</v>
      </c>
      <c r="AR911" s="109">
        <f t="shared" si="790"/>
        <v>0.2632386317608742</v>
      </c>
      <c r="AS911" s="109">
        <f t="shared" si="791"/>
        <v>-1.0363400599042079</v>
      </c>
      <c r="AT911" s="109">
        <f t="shared" si="792"/>
        <v>165.74782980182584</v>
      </c>
      <c r="AU911" s="10">
        <f t="shared" si="793"/>
        <v>398958.0006290102</v>
      </c>
      <c r="AV911" s="8">
        <f t="shared" si="794"/>
        <v>29.951286604013251</v>
      </c>
      <c r="AW911" s="12"/>
      <c r="AX911" s="110">
        <f t="shared" si="795"/>
        <v>345.7</v>
      </c>
      <c r="AY911" s="111">
        <f t="shared" si="796"/>
        <v>0</v>
      </c>
      <c r="AZ911" s="12"/>
      <c r="BA911" s="14">
        <f t="shared" si="803"/>
        <v>-13.4</v>
      </c>
      <c r="BB911" s="112">
        <f t="shared" si="797"/>
        <v>0</v>
      </c>
      <c r="BC911" s="112">
        <f t="shared" si="798"/>
        <v>0</v>
      </c>
      <c r="BD911" s="12"/>
      <c r="BE911" s="111">
        <f t="shared" si="799"/>
        <v>0</v>
      </c>
      <c r="BF911" s="12"/>
    </row>
    <row r="912" spans="1:58">
      <c r="A912">
        <f t="shared" si="752"/>
        <v>15</v>
      </c>
      <c r="B912" s="106">
        <v>0.63124999999999998</v>
      </c>
      <c r="C912" s="6">
        <f t="shared" si="753"/>
        <v>15.149999999999999</v>
      </c>
      <c r="D912" s="7">
        <f t="shared" si="800"/>
        <v>16</v>
      </c>
      <c r="E912" s="7">
        <f t="shared" si="801"/>
        <v>9</v>
      </c>
      <c r="F912" s="7">
        <f t="shared" si="802"/>
        <v>2022</v>
      </c>
      <c r="G912" s="12"/>
      <c r="H912" s="101">
        <f t="shared" si="754"/>
        <v>-13.344268650892056</v>
      </c>
      <c r="I912" s="102">
        <f t="shared" si="755"/>
        <v>-13.409555364137351</v>
      </c>
      <c r="J912" s="101">
        <f t="shared" si="756"/>
        <v>62.358184466580688</v>
      </c>
      <c r="K912" s="101">
        <f t="shared" si="757"/>
        <v>345.97118838719967</v>
      </c>
      <c r="L912" s="11">
        <f t="shared" si="758"/>
        <v>2459839.1312500001</v>
      </c>
      <c r="M912" s="108">
        <f t="shared" si="759"/>
        <v>0.22708093771389715</v>
      </c>
      <c r="N912" s="11">
        <f t="shared" si="760"/>
        <v>232.53259396646172</v>
      </c>
      <c r="O912" s="5">
        <f t="shared" si="761"/>
        <v>0.18077108072293413</v>
      </c>
      <c r="P912" s="11">
        <f t="shared" si="762"/>
        <v>16189.254831568918</v>
      </c>
      <c r="Q912" s="6">
        <f t="shared" si="763"/>
        <v>2.4038288995856245</v>
      </c>
      <c r="R912" s="13">
        <f t="shared" si="764"/>
        <v>4.4021724439343828</v>
      </c>
      <c r="S912" s="13">
        <f t="shared" si="765"/>
        <v>4.3549987813276543</v>
      </c>
      <c r="T912" s="13">
        <f t="shared" si="766"/>
        <v>0.33576793561333057</v>
      </c>
      <c r="U912" s="13">
        <f t="shared" si="767"/>
        <v>0.4130007913915088</v>
      </c>
      <c r="V912" s="13">
        <f t="shared" si="768"/>
        <v>-8.3742296270419772</v>
      </c>
      <c r="W912" s="8">
        <f t="shared" si="769"/>
        <v>377.66752258765865</v>
      </c>
      <c r="X912" s="13">
        <f t="shared" si="770"/>
        <v>1.2143059206544473</v>
      </c>
      <c r="Y912" s="11">
        <f t="shared" si="771"/>
        <v>69.574604291247653</v>
      </c>
      <c r="Z912" s="13">
        <f t="shared" si="772"/>
        <v>3.7868057965975296E-2</v>
      </c>
      <c r="AA912" s="13">
        <f t="shared" si="773"/>
        <v>0.34873726042360043</v>
      </c>
      <c r="AB912" s="13">
        <f t="shared" si="774"/>
        <v>0.93645556151338405</v>
      </c>
      <c r="AC912" s="13">
        <f t="shared" si="775"/>
        <v>3.7859008213295076E-2</v>
      </c>
      <c r="AD912" s="13">
        <f t="shared" si="776"/>
        <v>0.84414265544361666</v>
      </c>
      <c r="AE912" s="13">
        <f t="shared" si="777"/>
        <v>0.40719221560933749</v>
      </c>
      <c r="AF912" s="13">
        <f t="shared" si="778"/>
        <v>0.91334248754076852</v>
      </c>
      <c r="AG912" s="11">
        <f t="shared" si="779"/>
        <v>24.028575789731956</v>
      </c>
      <c r="AH912" s="13">
        <f t="shared" si="780"/>
        <v>4.5035472498047291</v>
      </c>
      <c r="AI912" s="11">
        <f t="shared" si="781"/>
        <v>164.97938521939079</v>
      </c>
      <c r="AJ912" s="6">
        <f t="shared" si="782"/>
        <v>0.91597750938445088</v>
      </c>
      <c r="AK912" s="13">
        <f t="shared" si="783"/>
        <v>-12.451717955775761</v>
      </c>
      <c r="AL912" s="6">
        <f t="shared" si="784"/>
        <v>0.89255069511629481</v>
      </c>
      <c r="AM912" s="6">
        <f t="shared" si="785"/>
        <v>-13.344268650892056</v>
      </c>
      <c r="AN912" s="11">
        <f t="shared" si="786"/>
        <v>175.55504325184302</v>
      </c>
      <c r="AO912" s="6">
        <f t="shared" si="787"/>
        <v>173.74465780565183</v>
      </c>
      <c r="AP912" s="6">
        <f t="shared" si="788"/>
        <v>104.15968279802257</v>
      </c>
      <c r="AQ912" s="8">
        <f t="shared" si="789"/>
        <v>75.69026282156365</v>
      </c>
      <c r="AR912" s="109">
        <f t="shared" si="790"/>
        <v>0.25916656439431635</v>
      </c>
      <c r="AS912" s="109">
        <f t="shared" si="791"/>
        <v>-1.0372380361635194</v>
      </c>
      <c r="AT912" s="109">
        <f t="shared" si="792"/>
        <v>165.97118838719967</v>
      </c>
      <c r="AU912" s="10">
        <f t="shared" si="793"/>
        <v>398960.54060230381</v>
      </c>
      <c r="AV912" s="8">
        <f t="shared" si="794"/>
        <v>29.951095929471165</v>
      </c>
      <c r="AW912" s="12"/>
      <c r="AX912" s="110">
        <f t="shared" si="795"/>
        <v>346</v>
      </c>
      <c r="AY912" s="111">
        <f t="shared" si="796"/>
        <v>0</v>
      </c>
      <c r="AZ912" s="12"/>
      <c r="BA912" s="14">
        <f t="shared" si="803"/>
        <v>-13.4</v>
      </c>
      <c r="BB912" s="112">
        <f t="shared" si="797"/>
        <v>0</v>
      </c>
      <c r="BC912" s="112">
        <f t="shared" si="798"/>
        <v>0</v>
      </c>
      <c r="BD912" s="12"/>
      <c r="BE912" s="111">
        <f t="shared" si="799"/>
        <v>0</v>
      </c>
      <c r="BF912" s="12"/>
    </row>
    <row r="913" spans="1:58">
      <c r="A913">
        <f t="shared" si="752"/>
        <v>15</v>
      </c>
      <c r="B913" s="106">
        <v>0.63194444444444398</v>
      </c>
      <c r="C913" s="6">
        <f t="shared" si="753"/>
        <v>15.166666666666655</v>
      </c>
      <c r="D913" s="7">
        <f t="shared" si="800"/>
        <v>16</v>
      </c>
      <c r="E913" s="7">
        <f t="shared" si="801"/>
        <v>9</v>
      </c>
      <c r="F913" s="7">
        <f t="shared" si="802"/>
        <v>2022</v>
      </c>
      <c r="G913" s="12"/>
      <c r="H913" s="101">
        <f t="shared" si="754"/>
        <v>-13.377688319415023</v>
      </c>
      <c r="I913" s="102">
        <f t="shared" si="755"/>
        <v>-13.442842750100306</v>
      </c>
      <c r="J913" s="101">
        <f t="shared" si="756"/>
        <v>62.351648767347037</v>
      </c>
      <c r="K913" s="101">
        <f t="shared" si="757"/>
        <v>346.19466107516899</v>
      </c>
      <c r="L913" s="11">
        <f t="shared" si="758"/>
        <v>2459839.1319444445</v>
      </c>
      <c r="M913" s="108">
        <f t="shared" si="759"/>
        <v>0.22708095672674869</v>
      </c>
      <c r="N913" s="11">
        <f t="shared" si="760"/>
        <v>232.78327842894942</v>
      </c>
      <c r="O913" s="5">
        <f t="shared" si="761"/>
        <v>0.18079649815285848</v>
      </c>
      <c r="P913" s="11">
        <f t="shared" si="762"/>
        <v>16186.592029208748</v>
      </c>
      <c r="Q913" s="6">
        <f t="shared" si="763"/>
        <v>2.4039872517594856</v>
      </c>
      <c r="R913" s="13">
        <f t="shared" si="764"/>
        <v>4.4021843897460808</v>
      </c>
      <c r="S913" s="13">
        <f t="shared" si="765"/>
        <v>4.3551465373676432</v>
      </c>
      <c r="T913" s="13">
        <f t="shared" si="766"/>
        <v>0.33592827985338319</v>
      </c>
      <c r="U913" s="13">
        <f t="shared" si="767"/>
        <v>0.41314871784135732</v>
      </c>
      <c r="V913" s="13">
        <f t="shared" si="768"/>
        <v>-8.3743647948819024</v>
      </c>
      <c r="W913" s="8">
        <f t="shared" si="769"/>
        <v>377.62673911047688</v>
      </c>
      <c r="X913" s="13">
        <f t="shared" si="770"/>
        <v>1.2144527134465513</v>
      </c>
      <c r="Y913" s="11">
        <f t="shared" si="771"/>
        <v>69.583014898698153</v>
      </c>
      <c r="Z913" s="13">
        <f t="shared" si="772"/>
        <v>3.7880025054340211E-2</v>
      </c>
      <c r="AA913" s="13">
        <f t="shared" si="773"/>
        <v>0.34859963366459923</v>
      </c>
      <c r="AB913" s="13">
        <f t="shared" si="774"/>
        <v>0.93650631887277069</v>
      </c>
      <c r="AC913" s="13">
        <f t="shared" si="775"/>
        <v>3.7870966719632672E-2</v>
      </c>
      <c r="AD913" s="13">
        <f t="shared" si="776"/>
        <v>0.84418446919266599</v>
      </c>
      <c r="AE913" s="13">
        <f t="shared" si="777"/>
        <v>0.40722337529027464</v>
      </c>
      <c r="AF913" s="13">
        <f t="shared" si="778"/>
        <v>0.91332859509444686</v>
      </c>
      <c r="AG913" s="11">
        <f t="shared" si="779"/>
        <v>24.030530512971922</v>
      </c>
      <c r="AH913" s="13">
        <f t="shared" si="780"/>
        <v>4.504145993593462</v>
      </c>
      <c r="AI913" s="11">
        <f t="shared" si="781"/>
        <v>165.22108852504749</v>
      </c>
      <c r="AJ913" s="6">
        <f t="shared" si="782"/>
        <v>0.91597181429978913</v>
      </c>
      <c r="AK913" s="13">
        <f t="shared" si="783"/>
        <v>-12.485258708003082</v>
      </c>
      <c r="AL913" s="6">
        <f t="shared" si="784"/>
        <v>0.89242961141194099</v>
      </c>
      <c r="AM913" s="6">
        <f t="shared" si="785"/>
        <v>-13.377688319415023</v>
      </c>
      <c r="AN913" s="11">
        <f t="shared" si="786"/>
        <v>175.55572772913911</v>
      </c>
      <c r="AO913" s="6">
        <f t="shared" si="787"/>
        <v>173.74533492544205</v>
      </c>
      <c r="AP913" s="6">
        <f t="shared" si="788"/>
        <v>104.15194865630002</v>
      </c>
      <c r="AQ913" s="8">
        <f t="shared" si="789"/>
        <v>75.697991855387585</v>
      </c>
      <c r="AR913" s="109">
        <f t="shared" si="790"/>
        <v>0.25508988756739376</v>
      </c>
      <c r="AS913" s="109">
        <f t="shared" si="791"/>
        <v>-1.0381223878633457</v>
      </c>
      <c r="AT913" s="109">
        <f t="shared" si="792"/>
        <v>166.19466107516899</v>
      </c>
      <c r="AU913" s="10">
        <f t="shared" si="793"/>
        <v>398963.08006663207</v>
      </c>
      <c r="AV913" s="8">
        <f t="shared" si="794"/>
        <v>29.950905295563771</v>
      </c>
      <c r="AW913" s="12"/>
      <c r="AX913" s="110">
        <f t="shared" si="795"/>
        <v>346.2</v>
      </c>
      <c r="AY913" s="111">
        <f t="shared" si="796"/>
        <v>0</v>
      </c>
      <c r="AZ913" s="12"/>
      <c r="BA913" s="14">
        <f t="shared" si="803"/>
        <v>-13.4</v>
      </c>
      <c r="BB913" s="112">
        <f t="shared" si="797"/>
        <v>0</v>
      </c>
      <c r="BC913" s="112">
        <f t="shared" si="798"/>
        <v>0</v>
      </c>
      <c r="BD913" s="12"/>
      <c r="BE913" s="111">
        <f t="shared" si="799"/>
        <v>0</v>
      </c>
      <c r="BF913" s="12"/>
    </row>
    <row r="914" spans="1:58">
      <c r="A914">
        <f t="shared" si="752"/>
        <v>15</v>
      </c>
      <c r="B914" s="106">
        <v>0.63263888888888897</v>
      </c>
      <c r="C914" s="6">
        <f t="shared" si="753"/>
        <v>15.183333333333335</v>
      </c>
      <c r="D914" s="7">
        <f t="shared" si="800"/>
        <v>16</v>
      </c>
      <c r="E914" s="7">
        <f t="shared" si="801"/>
        <v>9</v>
      </c>
      <c r="F914" s="7">
        <f t="shared" si="802"/>
        <v>2022</v>
      </c>
      <c r="G914" s="12"/>
      <c r="H914" s="101">
        <f t="shared" si="754"/>
        <v>-13.410550617010761</v>
      </c>
      <c r="I914" s="102">
        <f t="shared" si="755"/>
        <v>-13.475575275764573</v>
      </c>
      <c r="J914" s="101">
        <f t="shared" si="756"/>
        <v>62.34511293173297</v>
      </c>
      <c r="K914" s="101">
        <f t="shared" si="757"/>
        <v>346.41824612172132</v>
      </c>
      <c r="L914" s="11">
        <f t="shared" si="758"/>
        <v>2459839.1326388889</v>
      </c>
      <c r="M914" s="108">
        <f t="shared" si="759"/>
        <v>0.22708097573960026</v>
      </c>
      <c r="N914" s="11">
        <f t="shared" si="760"/>
        <v>233.03396289143711</v>
      </c>
      <c r="O914" s="5">
        <f t="shared" si="761"/>
        <v>0.18082191558283967</v>
      </c>
      <c r="P914" s="11">
        <f t="shared" si="762"/>
        <v>16183.928860886519</v>
      </c>
      <c r="Q914" s="6">
        <f t="shared" si="763"/>
        <v>2.4041456039333462</v>
      </c>
      <c r="R914" s="13">
        <f t="shared" si="764"/>
        <v>4.4021963355577789</v>
      </c>
      <c r="S914" s="13">
        <f t="shared" si="765"/>
        <v>4.3552942934076331</v>
      </c>
      <c r="T914" s="13">
        <f t="shared" si="766"/>
        <v>0.33608862409343582</v>
      </c>
      <c r="U914" s="13">
        <f t="shared" si="767"/>
        <v>0.41329664238946756</v>
      </c>
      <c r="V914" s="13">
        <f t="shared" si="768"/>
        <v>-8.3744999627218295</v>
      </c>
      <c r="W914" s="8">
        <f t="shared" si="769"/>
        <v>377.5859507971681</v>
      </c>
      <c r="X914" s="13">
        <f t="shared" si="770"/>
        <v>1.2145995044647782</v>
      </c>
      <c r="Y914" s="11">
        <f t="shared" si="771"/>
        <v>69.591425404512975</v>
      </c>
      <c r="Z914" s="13">
        <f t="shared" si="772"/>
        <v>3.789199117404575E-2</v>
      </c>
      <c r="AA914" s="13">
        <f t="shared" si="773"/>
        <v>0.34846200114283582</v>
      </c>
      <c r="AB914" s="13">
        <f t="shared" si="774"/>
        <v>0.93655705528793254</v>
      </c>
      <c r="AC914" s="13">
        <f t="shared" si="775"/>
        <v>3.7882924252582661E-2</v>
      </c>
      <c r="AD914" s="13">
        <f t="shared" si="776"/>
        <v>0.84422626411248247</v>
      </c>
      <c r="AE914" s="13">
        <f t="shared" si="777"/>
        <v>0.40725452574797905</v>
      </c>
      <c r="AF914" s="13">
        <f t="shared" si="778"/>
        <v>0.91331470548644333</v>
      </c>
      <c r="AG914" s="11">
        <f t="shared" si="779"/>
        <v>24.032484687337131</v>
      </c>
      <c r="AH914" s="13">
        <f t="shared" si="780"/>
        <v>4.5047447478152485</v>
      </c>
      <c r="AI914" s="11">
        <f t="shared" si="781"/>
        <v>165.4627916742084</v>
      </c>
      <c r="AJ914" s="6">
        <f t="shared" si="782"/>
        <v>0.91596612048658421</v>
      </c>
      <c r="AK914" s="13">
        <f t="shared" si="783"/>
        <v>-12.518240459349961</v>
      </c>
      <c r="AL914" s="6">
        <f t="shared" si="784"/>
        <v>0.89231015766080024</v>
      </c>
      <c r="AM914" s="6">
        <f t="shared" si="785"/>
        <v>-13.410550617010761</v>
      </c>
      <c r="AN914" s="11">
        <f t="shared" si="786"/>
        <v>175.55641220643338</v>
      </c>
      <c r="AO914" s="6">
        <f t="shared" si="787"/>
        <v>173.74601204548364</v>
      </c>
      <c r="AP914" s="6">
        <f t="shared" si="788"/>
        <v>104.14421462190171</v>
      </c>
      <c r="AQ914" s="8">
        <f t="shared" si="789"/>
        <v>75.705720784693568</v>
      </c>
      <c r="AR914" s="109">
        <f t="shared" si="790"/>
        <v>0.25100867383742659</v>
      </c>
      <c r="AS914" s="109">
        <f t="shared" si="791"/>
        <v>-1.0389930997353842</v>
      </c>
      <c r="AT914" s="109">
        <f t="shared" si="792"/>
        <v>166.41824612172132</v>
      </c>
      <c r="AU914" s="10">
        <f t="shared" si="793"/>
        <v>398965.61902192287</v>
      </c>
      <c r="AV914" s="8">
        <f t="shared" si="794"/>
        <v>29.950714702294977</v>
      </c>
      <c r="AW914" s="12"/>
      <c r="AX914" s="110">
        <f t="shared" si="795"/>
        <v>346.4</v>
      </c>
      <c r="AY914" s="111">
        <f t="shared" si="796"/>
        <v>0</v>
      </c>
      <c r="AZ914" s="12"/>
      <c r="BA914" s="14">
        <f t="shared" si="803"/>
        <v>-13.5</v>
      </c>
      <c r="BB914" s="112">
        <f t="shared" si="797"/>
        <v>0</v>
      </c>
      <c r="BC914" s="112">
        <f t="shared" si="798"/>
        <v>0</v>
      </c>
      <c r="BD914" s="12"/>
      <c r="BE914" s="111">
        <f t="shared" si="799"/>
        <v>0</v>
      </c>
      <c r="BF914" s="12"/>
    </row>
    <row r="915" spans="1:58">
      <c r="A915">
        <f t="shared" si="752"/>
        <v>15</v>
      </c>
      <c r="B915" s="106">
        <v>0.63333333333333297</v>
      </c>
      <c r="C915" s="6">
        <f t="shared" si="753"/>
        <v>15.199999999999992</v>
      </c>
      <c r="D915" s="7">
        <f t="shared" si="800"/>
        <v>16</v>
      </c>
      <c r="E915" s="7">
        <f t="shared" si="801"/>
        <v>9</v>
      </c>
      <c r="F915" s="7">
        <f t="shared" si="802"/>
        <v>2022</v>
      </c>
      <c r="G915" s="12"/>
      <c r="H915" s="101">
        <f t="shared" si="754"/>
        <v>-13.442854764122972</v>
      </c>
      <c r="I915" s="102">
        <f t="shared" si="755"/>
        <v>-13.507752150672205</v>
      </c>
      <c r="J915" s="101">
        <f t="shared" si="756"/>
        <v>62.338576959879433</v>
      </c>
      <c r="K915" s="101">
        <f t="shared" si="757"/>
        <v>346.6419417704555</v>
      </c>
      <c r="L915" s="11">
        <f t="shared" si="758"/>
        <v>2459839.1333333333</v>
      </c>
      <c r="M915" s="108">
        <f t="shared" si="759"/>
        <v>0.2270809947524518</v>
      </c>
      <c r="N915" s="11">
        <f t="shared" si="760"/>
        <v>233.28464735392481</v>
      </c>
      <c r="O915" s="5">
        <f t="shared" si="761"/>
        <v>0.18084733301276401</v>
      </c>
      <c r="P915" s="11">
        <f t="shared" si="762"/>
        <v>16181.265326717094</v>
      </c>
      <c r="Q915" s="6">
        <f t="shared" si="763"/>
        <v>2.4043039561068498</v>
      </c>
      <c r="R915" s="13">
        <f t="shared" si="764"/>
        <v>4.4022082813694769</v>
      </c>
      <c r="S915" s="13">
        <f t="shared" si="765"/>
        <v>4.355442049447265</v>
      </c>
      <c r="T915" s="13">
        <f t="shared" si="766"/>
        <v>0.3362489683334885</v>
      </c>
      <c r="U915" s="13">
        <f t="shared" si="767"/>
        <v>0.41344456503634497</v>
      </c>
      <c r="V915" s="13">
        <f t="shared" si="768"/>
        <v>-8.3746351305610407</v>
      </c>
      <c r="W915" s="8">
        <f t="shared" si="769"/>
        <v>377.54515764886196</v>
      </c>
      <c r="X915" s="13">
        <f t="shared" si="770"/>
        <v>1.2147462937089708</v>
      </c>
      <c r="Y915" s="11">
        <f t="shared" si="771"/>
        <v>69.599835808683125</v>
      </c>
      <c r="Z915" s="13">
        <f t="shared" si="772"/>
        <v>3.7903956324903211E-2</v>
      </c>
      <c r="AA915" s="13">
        <f t="shared" si="773"/>
        <v>0.34832436286175822</v>
      </c>
      <c r="AB915" s="13">
        <f t="shared" si="774"/>
        <v>0.93660777075849511</v>
      </c>
      <c r="AC915" s="13">
        <f t="shared" si="775"/>
        <v>3.7894880811956091E-2</v>
      </c>
      <c r="AD915" s="13">
        <f t="shared" si="776"/>
        <v>0.84426804020279766</v>
      </c>
      <c r="AE915" s="13">
        <f t="shared" si="777"/>
        <v>0.40728566698212848</v>
      </c>
      <c r="AF915" s="13">
        <f t="shared" si="778"/>
        <v>0.91330081871797464</v>
      </c>
      <c r="AG915" s="11">
        <f t="shared" si="779"/>
        <v>24.034438312784605</v>
      </c>
      <c r="AH915" s="13">
        <f t="shared" si="780"/>
        <v>4.5053435124659336</v>
      </c>
      <c r="AI915" s="11">
        <f t="shared" si="781"/>
        <v>165.7044946669358</v>
      </c>
      <c r="AJ915" s="6">
        <f t="shared" si="782"/>
        <v>0.9159604279449417</v>
      </c>
      <c r="AK915" s="13">
        <f t="shared" si="783"/>
        <v>-12.55066241245264</v>
      </c>
      <c r="AL915" s="6">
        <f t="shared" si="784"/>
        <v>0.8921923516703324</v>
      </c>
      <c r="AM915" s="6">
        <f t="shared" si="785"/>
        <v>-13.442854764122972</v>
      </c>
      <c r="AN915" s="11">
        <f t="shared" si="786"/>
        <v>175.55709668372947</v>
      </c>
      <c r="AO915" s="6">
        <f t="shared" si="787"/>
        <v>173.74668916578023</v>
      </c>
      <c r="AP915" s="6">
        <f t="shared" si="788"/>
        <v>104.13648069484286</v>
      </c>
      <c r="AQ915" s="8">
        <f t="shared" si="789"/>
        <v>75.713449609466366</v>
      </c>
      <c r="AR915" s="109">
        <f t="shared" si="790"/>
        <v>0.24692299584077171</v>
      </c>
      <c r="AS915" s="109">
        <f t="shared" si="791"/>
        <v>-1.0398501567541518</v>
      </c>
      <c r="AT915" s="109">
        <f t="shared" si="792"/>
        <v>166.6419417704555</v>
      </c>
      <c r="AU915" s="10">
        <f t="shared" si="793"/>
        <v>398968.15746809827</v>
      </c>
      <c r="AV915" s="8">
        <f t="shared" si="794"/>
        <v>29.950524149669135</v>
      </c>
      <c r="AW915" s="12"/>
      <c r="AX915" s="110">
        <f t="shared" si="795"/>
        <v>346.6</v>
      </c>
      <c r="AY915" s="111">
        <f t="shared" si="796"/>
        <v>0</v>
      </c>
      <c r="AZ915" s="12"/>
      <c r="BA915" s="14">
        <f t="shared" si="803"/>
        <v>-13.5</v>
      </c>
      <c r="BB915" s="112">
        <f t="shared" si="797"/>
        <v>0</v>
      </c>
      <c r="BC915" s="112">
        <f t="shared" si="798"/>
        <v>0</v>
      </c>
      <c r="BD915" s="12"/>
      <c r="BE915" s="111">
        <f t="shared" si="799"/>
        <v>0</v>
      </c>
      <c r="BF915" s="12"/>
    </row>
    <row r="916" spans="1:58">
      <c r="A916">
        <f t="shared" si="752"/>
        <v>15</v>
      </c>
      <c r="B916" s="106">
        <v>0.63402777777777797</v>
      </c>
      <c r="C916" s="6">
        <f t="shared" si="753"/>
        <v>15.216666666666672</v>
      </c>
      <c r="D916" s="7">
        <f t="shared" si="800"/>
        <v>16</v>
      </c>
      <c r="E916" s="7">
        <f t="shared" si="801"/>
        <v>9</v>
      </c>
      <c r="F916" s="7">
        <f t="shared" si="802"/>
        <v>2022</v>
      </c>
      <c r="G916" s="12"/>
      <c r="H916" s="101">
        <f t="shared" si="754"/>
        <v>-13.47459999303611</v>
      </c>
      <c r="I916" s="102">
        <f t="shared" si="755"/>
        <v>-13.53937259619078</v>
      </c>
      <c r="J916" s="101">
        <f t="shared" si="756"/>
        <v>62.332040851857641</v>
      </c>
      <c r="K916" s="101">
        <f t="shared" si="757"/>
        <v>346.86574625216076</v>
      </c>
      <c r="L916" s="11">
        <f t="shared" si="758"/>
        <v>2459839.1340277777</v>
      </c>
      <c r="M916" s="108">
        <f t="shared" si="759"/>
        <v>0.22708101376530337</v>
      </c>
      <c r="N916" s="11">
        <f t="shared" si="760"/>
        <v>233.53533181594685</v>
      </c>
      <c r="O916" s="5">
        <f t="shared" si="761"/>
        <v>0.1808727504427452</v>
      </c>
      <c r="P916" s="11">
        <f t="shared" si="762"/>
        <v>16178.601426798356</v>
      </c>
      <c r="Q916" s="6">
        <f t="shared" si="763"/>
        <v>2.4044623082807108</v>
      </c>
      <c r="R916" s="13">
        <f t="shared" si="764"/>
        <v>4.402220227181175</v>
      </c>
      <c r="S916" s="13">
        <f t="shared" si="765"/>
        <v>4.3555898054872539</v>
      </c>
      <c r="T916" s="13">
        <f t="shared" si="766"/>
        <v>0.33640931257354112</v>
      </c>
      <c r="U916" s="13">
        <f t="shared" si="767"/>
        <v>0.41359248578241253</v>
      </c>
      <c r="V916" s="13">
        <f t="shared" si="768"/>
        <v>-8.374770298400966</v>
      </c>
      <c r="W916" s="8">
        <f t="shared" si="769"/>
        <v>377.50435966600151</v>
      </c>
      <c r="X916" s="13">
        <f t="shared" si="770"/>
        <v>1.2148930811803176</v>
      </c>
      <c r="Y916" s="11">
        <f t="shared" si="771"/>
        <v>69.608246111276699</v>
      </c>
      <c r="Z916" s="13">
        <f t="shared" si="772"/>
        <v>3.7915920506713809E-2</v>
      </c>
      <c r="AA916" s="13">
        <f t="shared" si="773"/>
        <v>0.34818671882355468</v>
      </c>
      <c r="AB916" s="13">
        <f t="shared" si="774"/>
        <v>0.93665846528455388</v>
      </c>
      <c r="AC916" s="13">
        <f t="shared" si="775"/>
        <v>3.790683639755392E-2</v>
      </c>
      <c r="AD916" s="13">
        <f t="shared" si="776"/>
        <v>0.84430979746377832</v>
      </c>
      <c r="AE916" s="13">
        <f t="shared" si="777"/>
        <v>0.40731679899257828</v>
      </c>
      <c r="AF916" s="13">
        <f t="shared" si="778"/>
        <v>0.91328693479017842</v>
      </c>
      <c r="AG916" s="11">
        <f t="shared" si="779"/>
        <v>24.036391389282503</v>
      </c>
      <c r="AH916" s="13">
        <f t="shared" si="780"/>
        <v>4.5059422875469268</v>
      </c>
      <c r="AI916" s="11">
        <f t="shared" si="781"/>
        <v>165.94619750274296</v>
      </c>
      <c r="AJ916" s="6">
        <f t="shared" si="782"/>
        <v>0.91595473667492733</v>
      </c>
      <c r="AK916" s="13">
        <f t="shared" si="783"/>
        <v>-12.582523782061578</v>
      </c>
      <c r="AL916" s="6">
        <f t="shared" si="784"/>
        <v>0.89207621097453182</v>
      </c>
      <c r="AM916" s="6">
        <f t="shared" si="785"/>
        <v>-13.47459999303611</v>
      </c>
      <c r="AN916" s="11">
        <f t="shared" si="786"/>
        <v>175.55778116102556</v>
      </c>
      <c r="AO916" s="6">
        <f t="shared" si="787"/>
        <v>173.74736628632999</v>
      </c>
      <c r="AP916" s="6">
        <f t="shared" si="788"/>
        <v>104.12874687505624</v>
      </c>
      <c r="AQ916" s="8">
        <f t="shared" si="789"/>
        <v>75.721178329773167</v>
      </c>
      <c r="AR916" s="109">
        <f t="shared" si="790"/>
        <v>0.24283292630228634</v>
      </c>
      <c r="AS916" s="109">
        <f t="shared" si="791"/>
        <v>-1.0406935441353871</v>
      </c>
      <c r="AT916" s="109">
        <f t="shared" si="792"/>
        <v>166.86574625216073</v>
      </c>
      <c r="AU916" s="10">
        <f t="shared" si="793"/>
        <v>398970.69540509779</v>
      </c>
      <c r="AV916" s="8">
        <f t="shared" si="794"/>
        <v>29.950333637689287</v>
      </c>
      <c r="AW916" s="12"/>
      <c r="AX916" s="110">
        <f t="shared" si="795"/>
        <v>346.9</v>
      </c>
      <c r="AY916" s="111">
        <f t="shared" si="796"/>
        <v>0</v>
      </c>
      <c r="AZ916" s="12"/>
      <c r="BA916" s="14">
        <f t="shared" si="803"/>
        <v>-13.5</v>
      </c>
      <c r="BB916" s="112">
        <f t="shared" si="797"/>
        <v>0</v>
      </c>
      <c r="BC916" s="112">
        <f t="shared" si="798"/>
        <v>0</v>
      </c>
      <c r="BD916" s="12"/>
      <c r="BE916" s="111">
        <f t="shared" si="799"/>
        <v>0</v>
      </c>
      <c r="BF916" s="12"/>
    </row>
    <row r="917" spans="1:58">
      <c r="A917">
        <f t="shared" si="752"/>
        <v>15</v>
      </c>
      <c r="B917" s="106">
        <v>0.63472222222222197</v>
      </c>
      <c r="C917" s="6">
        <f t="shared" si="753"/>
        <v>15.233333333333327</v>
      </c>
      <c r="D917" s="7">
        <f t="shared" si="800"/>
        <v>16</v>
      </c>
      <c r="E917" s="7">
        <f t="shared" si="801"/>
        <v>9</v>
      </c>
      <c r="F917" s="7">
        <f t="shared" si="802"/>
        <v>2022</v>
      </c>
      <c r="G917" s="12"/>
      <c r="H917" s="101">
        <f t="shared" si="754"/>
        <v>-13.505785548258112</v>
      </c>
      <c r="I917" s="102">
        <f t="shared" si="755"/>
        <v>-13.570435845913773</v>
      </c>
      <c r="J917" s="101">
        <f t="shared" si="756"/>
        <v>62.325504607803886</v>
      </c>
      <c r="K917" s="101">
        <f t="shared" si="757"/>
        <v>347.08965778685462</v>
      </c>
      <c r="L917" s="11">
        <f t="shared" si="758"/>
        <v>2459839.1347222221</v>
      </c>
      <c r="M917" s="108">
        <f t="shared" si="759"/>
        <v>0.22708103277815492</v>
      </c>
      <c r="N917" s="11">
        <f t="shared" si="760"/>
        <v>233.78601627843454</v>
      </c>
      <c r="O917" s="5">
        <f t="shared" si="761"/>
        <v>0.18089816787266955</v>
      </c>
      <c r="P917" s="11">
        <f t="shared" si="762"/>
        <v>16175.937161245427</v>
      </c>
      <c r="Q917" s="6">
        <f t="shared" si="763"/>
        <v>2.4046206604545715</v>
      </c>
      <c r="R917" s="13">
        <f t="shared" si="764"/>
        <v>4.4022321729928731</v>
      </c>
      <c r="S917" s="13">
        <f t="shared" si="765"/>
        <v>4.3557375615272438</v>
      </c>
      <c r="T917" s="13">
        <f t="shared" si="766"/>
        <v>0.33656965681323658</v>
      </c>
      <c r="U917" s="13">
        <f t="shared" si="767"/>
        <v>0.41374040462781847</v>
      </c>
      <c r="V917" s="13">
        <f t="shared" si="768"/>
        <v>-8.3749054662412519</v>
      </c>
      <c r="W917" s="8">
        <f t="shared" si="769"/>
        <v>377.46355684959514</v>
      </c>
      <c r="X917" s="13">
        <f t="shared" si="770"/>
        <v>1.2150398668786628</v>
      </c>
      <c r="Y917" s="11">
        <f t="shared" si="771"/>
        <v>69.616656312284761</v>
      </c>
      <c r="Z917" s="13">
        <f t="shared" si="772"/>
        <v>3.7927883719258947E-2</v>
      </c>
      <c r="AA917" s="13">
        <f t="shared" si="773"/>
        <v>0.34804906903167188</v>
      </c>
      <c r="AB917" s="13">
        <f t="shared" si="774"/>
        <v>0.93670913886573681</v>
      </c>
      <c r="AC917" s="13">
        <f t="shared" si="775"/>
        <v>3.7918791009157307E-2</v>
      </c>
      <c r="AD917" s="13">
        <f t="shared" si="776"/>
        <v>0.84435153589516998</v>
      </c>
      <c r="AE917" s="13">
        <f t="shared" si="777"/>
        <v>0.40734792177897972</v>
      </c>
      <c r="AF917" s="13">
        <f t="shared" si="778"/>
        <v>0.91327305370428302</v>
      </c>
      <c r="AG917" s="11">
        <f t="shared" si="779"/>
        <v>24.038343916786165</v>
      </c>
      <c r="AH917" s="13">
        <f t="shared" si="780"/>
        <v>4.5065410730540973</v>
      </c>
      <c r="AI917" s="11">
        <f t="shared" si="781"/>
        <v>166.18790018262308</v>
      </c>
      <c r="AJ917" s="6">
        <f t="shared" si="782"/>
        <v>0.91594904667664634</v>
      </c>
      <c r="AK917" s="13">
        <f t="shared" si="783"/>
        <v>-12.613823795427033</v>
      </c>
      <c r="AL917" s="6">
        <f t="shared" si="784"/>
        <v>0.89196175283107937</v>
      </c>
      <c r="AM917" s="6">
        <f t="shared" si="785"/>
        <v>-13.505785548258112</v>
      </c>
      <c r="AN917" s="11">
        <f t="shared" si="786"/>
        <v>175.55846563831983</v>
      </c>
      <c r="AO917" s="6">
        <f t="shared" si="787"/>
        <v>173.74804340713112</v>
      </c>
      <c r="AP917" s="6">
        <f t="shared" si="788"/>
        <v>104.12101316255156</v>
      </c>
      <c r="AQ917" s="8">
        <f t="shared" si="789"/>
        <v>75.728906945604209</v>
      </c>
      <c r="AR917" s="109">
        <f t="shared" si="790"/>
        <v>0.23873853799969497</v>
      </c>
      <c r="AS917" s="109">
        <f t="shared" si="791"/>
        <v>-1.0415232473428588</v>
      </c>
      <c r="AT917" s="109">
        <f t="shared" si="792"/>
        <v>167.08965778685462</v>
      </c>
      <c r="AU917" s="10">
        <f t="shared" si="793"/>
        <v>398973.23283284361</v>
      </c>
      <c r="AV917" s="8">
        <f t="shared" si="794"/>
        <v>29.950143166359769</v>
      </c>
      <c r="AW917" s="12"/>
      <c r="AX917" s="110">
        <f t="shared" si="795"/>
        <v>347.1</v>
      </c>
      <c r="AY917" s="111">
        <f t="shared" si="796"/>
        <v>0</v>
      </c>
      <c r="AZ917" s="12"/>
      <c r="BA917" s="14">
        <f t="shared" si="803"/>
        <v>-13.6</v>
      </c>
      <c r="BB917" s="112">
        <f t="shared" si="797"/>
        <v>0</v>
      </c>
      <c r="BC917" s="112">
        <f t="shared" si="798"/>
        <v>0</v>
      </c>
      <c r="BD917" s="12"/>
      <c r="BE917" s="111">
        <f t="shared" si="799"/>
        <v>0</v>
      </c>
      <c r="BF917" s="12"/>
    </row>
    <row r="918" spans="1:58">
      <c r="A918">
        <f t="shared" si="752"/>
        <v>15</v>
      </c>
      <c r="B918" s="106">
        <v>0.63541666666666696</v>
      </c>
      <c r="C918" s="6">
        <f t="shared" si="753"/>
        <v>15.250000000000007</v>
      </c>
      <c r="D918" s="7">
        <f t="shared" si="800"/>
        <v>16</v>
      </c>
      <c r="E918" s="7">
        <f t="shared" si="801"/>
        <v>9</v>
      </c>
      <c r="F918" s="7">
        <f t="shared" si="802"/>
        <v>2022</v>
      </c>
      <c r="G918" s="12"/>
      <c r="H918" s="101">
        <f t="shared" si="754"/>
        <v>-13.536410686159771</v>
      </c>
      <c r="I918" s="102">
        <f t="shared" si="755"/>
        <v>-13.600941145319235</v>
      </c>
      <c r="J918" s="101">
        <f t="shared" si="756"/>
        <v>62.318968227805769</v>
      </c>
      <c r="K918" s="101">
        <f t="shared" si="757"/>
        <v>347.31367458123486</v>
      </c>
      <c r="L918" s="11">
        <f t="shared" si="758"/>
        <v>2459839.1354166665</v>
      </c>
      <c r="M918" s="108">
        <f t="shared" si="759"/>
        <v>0.22708105179100646</v>
      </c>
      <c r="N918" s="11">
        <f t="shared" si="760"/>
        <v>234.03670074092224</v>
      </c>
      <c r="O918" s="5">
        <f t="shared" si="761"/>
        <v>0.18092358530259389</v>
      </c>
      <c r="P918" s="11">
        <f t="shared" si="762"/>
        <v>16173.272530172724</v>
      </c>
      <c r="Q918" s="6">
        <f t="shared" si="763"/>
        <v>2.404779012628075</v>
      </c>
      <c r="R918" s="13">
        <f t="shared" si="764"/>
        <v>4.4022441188045489</v>
      </c>
      <c r="S918" s="13">
        <f t="shared" si="765"/>
        <v>4.3558853175668757</v>
      </c>
      <c r="T918" s="13">
        <f t="shared" si="766"/>
        <v>0.33673000105328921</v>
      </c>
      <c r="U918" s="13">
        <f t="shared" si="767"/>
        <v>0.41388832157378269</v>
      </c>
      <c r="V918" s="13">
        <f t="shared" si="768"/>
        <v>-8.3750406340804631</v>
      </c>
      <c r="W918" s="8">
        <f t="shared" si="769"/>
        <v>377.42274920101102</v>
      </c>
      <c r="X918" s="13">
        <f t="shared" si="770"/>
        <v>1.2151866508049183</v>
      </c>
      <c r="Y918" s="11">
        <f t="shared" si="771"/>
        <v>69.625066411759562</v>
      </c>
      <c r="Z918" s="13">
        <f t="shared" si="772"/>
        <v>3.7939845962409895E-2</v>
      </c>
      <c r="AA918" s="13">
        <f t="shared" si="773"/>
        <v>0.34791141348855581</v>
      </c>
      <c r="AB918" s="13">
        <f t="shared" si="774"/>
        <v>0.9367597915020407</v>
      </c>
      <c r="AC918" s="13">
        <f t="shared" si="775"/>
        <v>3.7930744646637239E-2</v>
      </c>
      <c r="AD918" s="13">
        <f t="shared" si="776"/>
        <v>0.84439325549702127</v>
      </c>
      <c r="AE918" s="13">
        <f t="shared" si="777"/>
        <v>0.407379035341213</v>
      </c>
      <c r="AF918" s="13">
        <f t="shared" si="778"/>
        <v>0.91325917546141455</v>
      </c>
      <c r="AG918" s="11">
        <f t="shared" si="779"/>
        <v>24.040295895265327</v>
      </c>
      <c r="AH918" s="13">
        <f t="shared" si="780"/>
        <v>4.5071398689876654</v>
      </c>
      <c r="AI918" s="11">
        <f t="shared" si="781"/>
        <v>166.42960270610726</v>
      </c>
      <c r="AJ918" s="6">
        <f t="shared" si="782"/>
        <v>0.91594335795020387</v>
      </c>
      <c r="AK918" s="13">
        <f t="shared" si="783"/>
        <v>-12.644561691938783</v>
      </c>
      <c r="AL918" s="6">
        <f t="shared" si="784"/>
        <v>0.89184899422098729</v>
      </c>
      <c r="AM918" s="6">
        <f t="shared" si="785"/>
        <v>-13.536410686159771</v>
      </c>
      <c r="AN918" s="11">
        <f t="shared" si="786"/>
        <v>175.5591501156141</v>
      </c>
      <c r="AO918" s="6">
        <f t="shared" si="787"/>
        <v>173.74872052818546</v>
      </c>
      <c r="AP918" s="6">
        <f t="shared" si="788"/>
        <v>104.11327955728102</v>
      </c>
      <c r="AQ918" s="8">
        <f t="shared" si="789"/>
        <v>75.736635457007267</v>
      </c>
      <c r="AR918" s="109">
        <f t="shared" si="790"/>
        <v>0.23463990381207872</v>
      </c>
      <c r="AS918" s="109">
        <f t="shared" si="791"/>
        <v>-1.0423392520790074</v>
      </c>
      <c r="AT918" s="109">
        <f t="shared" si="792"/>
        <v>167.31367458123486</v>
      </c>
      <c r="AU918" s="10">
        <f t="shared" si="793"/>
        <v>398975.76975125802</v>
      </c>
      <c r="AV918" s="8">
        <f t="shared" si="794"/>
        <v>29.949952735684892</v>
      </c>
      <c r="AW918" s="12"/>
      <c r="AX918" s="110">
        <f t="shared" si="795"/>
        <v>347.3</v>
      </c>
      <c r="AY918" s="111">
        <f t="shared" si="796"/>
        <v>0</v>
      </c>
      <c r="AZ918" s="12"/>
      <c r="BA918" s="14">
        <f t="shared" si="803"/>
        <v>-13.6</v>
      </c>
      <c r="BB918" s="112">
        <f t="shared" si="797"/>
        <v>0</v>
      </c>
      <c r="BC918" s="112">
        <f t="shared" si="798"/>
        <v>0</v>
      </c>
      <c r="BD918" s="12"/>
      <c r="BE918" s="111">
        <f t="shared" si="799"/>
        <v>0</v>
      </c>
      <c r="BF918" s="12"/>
    </row>
    <row r="919" spans="1:58">
      <c r="A919">
        <f t="shared" si="752"/>
        <v>15</v>
      </c>
      <c r="B919" s="106">
        <v>0.63611111111111096</v>
      </c>
      <c r="C919" s="6">
        <f t="shared" si="753"/>
        <v>15.266666666666662</v>
      </c>
      <c r="D919" s="7">
        <f t="shared" si="800"/>
        <v>16</v>
      </c>
      <c r="E919" s="7">
        <f t="shared" si="801"/>
        <v>9</v>
      </c>
      <c r="F919" s="7">
        <f t="shared" si="802"/>
        <v>2022</v>
      </c>
      <c r="G919" s="12"/>
      <c r="H919" s="101">
        <f t="shared" si="754"/>
        <v>-13.566474675346543</v>
      </c>
      <c r="I919" s="102">
        <f t="shared" si="755"/>
        <v>-13.630887752156868</v>
      </c>
      <c r="J919" s="101">
        <f t="shared" si="756"/>
        <v>62.312431711972053</v>
      </c>
      <c r="K919" s="101">
        <f t="shared" si="757"/>
        <v>347.53779483065227</v>
      </c>
      <c r="L919" s="11">
        <f t="shared" si="758"/>
        <v>2459839.1361111109</v>
      </c>
      <c r="M919" s="108">
        <f t="shared" si="759"/>
        <v>0.22708107080385803</v>
      </c>
      <c r="N919" s="11">
        <f t="shared" si="760"/>
        <v>234.28738520340994</v>
      </c>
      <c r="O919" s="5">
        <f t="shared" si="761"/>
        <v>0.18094900273251824</v>
      </c>
      <c r="P919" s="11">
        <f t="shared" si="762"/>
        <v>16170.607533678374</v>
      </c>
      <c r="Q919" s="6">
        <f t="shared" si="763"/>
        <v>2.4049373648019361</v>
      </c>
      <c r="R919" s="13">
        <f t="shared" si="764"/>
        <v>4.402256064616247</v>
      </c>
      <c r="S919" s="13">
        <f t="shared" si="765"/>
        <v>4.3560330736068646</v>
      </c>
      <c r="T919" s="13">
        <f t="shared" si="766"/>
        <v>0.33689034529334183</v>
      </c>
      <c r="U919" s="13">
        <f t="shared" si="767"/>
        <v>0.41403623662037109</v>
      </c>
      <c r="V919" s="13">
        <f t="shared" si="768"/>
        <v>-8.3751758019203884</v>
      </c>
      <c r="W919" s="8">
        <f t="shared" si="769"/>
        <v>377.38193672057253</v>
      </c>
      <c r="X919" s="13">
        <f t="shared" si="770"/>
        <v>1.2153334329595593</v>
      </c>
      <c r="Y919" s="11">
        <f t="shared" si="771"/>
        <v>69.633476409728331</v>
      </c>
      <c r="Z919" s="13">
        <f t="shared" si="772"/>
        <v>3.7951807235938009E-2</v>
      </c>
      <c r="AA919" s="13">
        <f t="shared" si="773"/>
        <v>0.34777375219706186</v>
      </c>
      <c r="AB919" s="13">
        <f t="shared" si="774"/>
        <v>0.93681042319331409</v>
      </c>
      <c r="AC919" s="13">
        <f t="shared" si="775"/>
        <v>3.7942697309764829E-2</v>
      </c>
      <c r="AD919" s="13">
        <f t="shared" si="776"/>
        <v>0.84443495626928422</v>
      </c>
      <c r="AE919" s="13">
        <f t="shared" si="777"/>
        <v>0.40741013967900802</v>
      </c>
      <c r="AF919" s="13">
        <f t="shared" si="778"/>
        <v>0.91324530006276583</v>
      </c>
      <c r="AG919" s="11">
        <f t="shared" si="779"/>
        <v>24.042247324680272</v>
      </c>
      <c r="AH919" s="13">
        <f t="shared" si="780"/>
        <v>4.5077386753461095</v>
      </c>
      <c r="AI919" s="11">
        <f t="shared" si="781"/>
        <v>166.67130507321829</v>
      </c>
      <c r="AJ919" s="6">
        <f t="shared" si="782"/>
        <v>0.91593767049566566</v>
      </c>
      <c r="AK919" s="13">
        <f t="shared" si="783"/>
        <v>-12.67473672350083</v>
      </c>
      <c r="AL919" s="6">
        <f t="shared" si="784"/>
        <v>0.89173795184571314</v>
      </c>
      <c r="AM919" s="6">
        <f t="shared" si="785"/>
        <v>-13.566474675346543</v>
      </c>
      <c r="AN919" s="11">
        <f t="shared" si="786"/>
        <v>175.55983459291019</v>
      </c>
      <c r="AO919" s="6">
        <f t="shared" si="787"/>
        <v>173.74939764949477</v>
      </c>
      <c r="AP919" s="6">
        <f t="shared" si="788"/>
        <v>104.10554605922175</v>
      </c>
      <c r="AQ919" s="8">
        <f t="shared" si="789"/>
        <v>75.744363864005152</v>
      </c>
      <c r="AR919" s="109">
        <f t="shared" si="790"/>
        <v>0.23053709668552411</v>
      </c>
      <c r="AS919" s="109">
        <f t="shared" si="791"/>
        <v>-1.0431415442915353</v>
      </c>
      <c r="AT919" s="109">
        <f t="shared" si="792"/>
        <v>167.53779483065227</v>
      </c>
      <c r="AU919" s="10">
        <f t="shared" si="793"/>
        <v>398978.30616028048</v>
      </c>
      <c r="AV919" s="8">
        <f t="shared" si="794"/>
        <v>29.949762345667708</v>
      </c>
      <c r="AW919" s="12"/>
      <c r="AX919" s="110">
        <f t="shared" si="795"/>
        <v>347.5</v>
      </c>
      <c r="AY919" s="111">
        <f t="shared" si="796"/>
        <v>0</v>
      </c>
      <c r="AZ919" s="12"/>
      <c r="BA919" s="14">
        <f t="shared" si="803"/>
        <v>-13.6</v>
      </c>
      <c r="BB919" s="112">
        <f t="shared" si="797"/>
        <v>0</v>
      </c>
      <c r="BC919" s="112">
        <f t="shared" si="798"/>
        <v>0</v>
      </c>
      <c r="BD919" s="12"/>
      <c r="BE919" s="111">
        <f t="shared" si="799"/>
        <v>0</v>
      </c>
      <c r="BF919" s="12"/>
    </row>
    <row r="920" spans="1:58">
      <c r="A920">
        <f t="shared" si="752"/>
        <v>15</v>
      </c>
      <c r="B920" s="106">
        <v>0.63680555555555596</v>
      </c>
      <c r="C920" s="6">
        <f t="shared" si="753"/>
        <v>15.283333333333342</v>
      </c>
      <c r="D920" s="7">
        <f t="shared" si="800"/>
        <v>16</v>
      </c>
      <c r="E920" s="7">
        <f t="shared" si="801"/>
        <v>9</v>
      </c>
      <c r="F920" s="7">
        <f t="shared" si="802"/>
        <v>2022</v>
      </c>
      <c r="G920" s="12"/>
      <c r="H920" s="101">
        <f t="shared" si="754"/>
        <v>-13.595976816238963</v>
      </c>
      <c r="I920" s="102">
        <f t="shared" si="755"/>
        <v>-13.660274955967873</v>
      </c>
      <c r="J920" s="101">
        <f t="shared" si="756"/>
        <v>62.305895056000246</v>
      </c>
      <c r="K920" s="101">
        <f t="shared" si="757"/>
        <v>347.76201686919512</v>
      </c>
      <c r="L920" s="11">
        <f t="shared" si="758"/>
        <v>2459839.1368055558</v>
      </c>
      <c r="M920" s="108">
        <f t="shared" si="759"/>
        <v>0.22708108981672234</v>
      </c>
      <c r="N920" s="11">
        <f t="shared" si="760"/>
        <v>234.53806983400136</v>
      </c>
      <c r="O920" s="5">
        <f t="shared" si="761"/>
        <v>0.18097442017955245</v>
      </c>
      <c r="P920" s="11">
        <f t="shared" si="762"/>
        <v>16167.942170091419</v>
      </c>
      <c r="Q920" s="6">
        <f t="shared" si="763"/>
        <v>2.4050957170818728</v>
      </c>
      <c r="R920" s="13">
        <f t="shared" si="764"/>
        <v>4.4022680104359591</v>
      </c>
      <c r="S920" s="13">
        <f t="shared" si="765"/>
        <v>4.3561808297457869</v>
      </c>
      <c r="T920" s="13">
        <f t="shared" si="766"/>
        <v>0.33705068964089896</v>
      </c>
      <c r="U920" s="13">
        <f t="shared" si="767"/>
        <v>0.41418414986726471</v>
      </c>
      <c r="V920" s="13">
        <f t="shared" si="768"/>
        <v>-8.3753109698506751</v>
      </c>
      <c r="W920" s="8">
        <f t="shared" si="769"/>
        <v>377.34111938212527</v>
      </c>
      <c r="X920" s="13">
        <f t="shared" si="770"/>
        <v>1.21548021344199</v>
      </c>
      <c r="Y920" s="11">
        <f t="shared" si="771"/>
        <v>69.641886311886495</v>
      </c>
      <c r="Z920" s="13">
        <f t="shared" si="772"/>
        <v>3.7963767547674228E-2</v>
      </c>
      <c r="AA920" s="13">
        <f t="shared" si="773"/>
        <v>0.34763608506725674</v>
      </c>
      <c r="AB920" s="13">
        <f t="shared" si="774"/>
        <v>0.93686103397351017</v>
      </c>
      <c r="AC920" s="13">
        <f t="shared" si="775"/>
        <v>3.7954649006364992E-2</v>
      </c>
      <c r="AD920" s="13">
        <f t="shared" si="776"/>
        <v>0.84447663823999852</v>
      </c>
      <c r="AE920" s="13">
        <f t="shared" si="777"/>
        <v>0.40744123481304845</v>
      </c>
      <c r="AF920" s="13">
        <f t="shared" si="778"/>
        <v>0.91323142750018094</v>
      </c>
      <c r="AG920" s="11">
        <f t="shared" si="779"/>
        <v>24.044198206305921</v>
      </c>
      <c r="AH920" s="13">
        <f t="shared" si="780"/>
        <v>4.5083374925315098</v>
      </c>
      <c r="AI920" s="11">
        <f t="shared" si="781"/>
        <v>166.9130074460287</v>
      </c>
      <c r="AJ920" s="6">
        <f t="shared" si="782"/>
        <v>0.91593198430932854</v>
      </c>
      <c r="AK920" s="13">
        <f t="shared" si="783"/>
        <v>-12.704348174185911</v>
      </c>
      <c r="AL920" s="6">
        <f t="shared" si="784"/>
        <v>0.89162864205305115</v>
      </c>
      <c r="AM920" s="6">
        <f t="shared" si="785"/>
        <v>-13.595976816238963</v>
      </c>
      <c r="AN920" s="11">
        <f t="shared" si="786"/>
        <v>175.56051907066467</v>
      </c>
      <c r="AO920" s="6">
        <f t="shared" si="787"/>
        <v>173.75007477151075</v>
      </c>
      <c r="AP920" s="6">
        <f t="shared" si="788"/>
        <v>104.09781266313226</v>
      </c>
      <c r="AQ920" s="8">
        <f t="shared" si="789"/>
        <v>75.752092171835912</v>
      </c>
      <c r="AR920" s="109">
        <f t="shared" si="790"/>
        <v>0.22643018688529651</v>
      </c>
      <c r="AS920" s="109">
        <f t="shared" si="791"/>
        <v>-1.0439301106962773</v>
      </c>
      <c r="AT920" s="109">
        <f t="shared" si="792"/>
        <v>167.76201686919515</v>
      </c>
      <c r="AU920" s="10">
        <f t="shared" si="793"/>
        <v>398980.84206153173</v>
      </c>
      <c r="AV920" s="8">
        <f t="shared" si="794"/>
        <v>29.949571996185053</v>
      </c>
      <c r="AW920" s="12"/>
      <c r="AX920" s="110">
        <f t="shared" si="795"/>
        <v>347.8</v>
      </c>
      <c r="AY920" s="111">
        <f t="shared" si="796"/>
        <v>0</v>
      </c>
      <c r="AZ920" s="12"/>
      <c r="BA920" s="14">
        <f t="shared" si="803"/>
        <v>-13.7</v>
      </c>
      <c r="BB920" s="112">
        <f t="shared" si="797"/>
        <v>0</v>
      </c>
      <c r="BC920" s="112">
        <f t="shared" si="798"/>
        <v>0</v>
      </c>
      <c r="BD920" s="12"/>
      <c r="BE920" s="111">
        <f t="shared" si="799"/>
        <v>0</v>
      </c>
      <c r="BF920" s="12"/>
    </row>
    <row r="921" spans="1:58">
      <c r="A921">
        <f t="shared" si="752"/>
        <v>15</v>
      </c>
      <c r="B921" s="106">
        <v>0.63749999999999996</v>
      </c>
      <c r="C921" s="6">
        <f t="shared" si="753"/>
        <v>15.299999999999999</v>
      </c>
      <c r="D921" s="7">
        <f t="shared" si="800"/>
        <v>16</v>
      </c>
      <c r="E921" s="7">
        <f t="shared" si="801"/>
        <v>9</v>
      </c>
      <c r="F921" s="7">
        <f t="shared" si="802"/>
        <v>2022</v>
      </c>
      <c r="G921" s="12"/>
      <c r="H921" s="101">
        <f t="shared" si="754"/>
        <v>-13.62491636236131</v>
      </c>
      <c r="I921" s="102">
        <f t="shared" si="755"/>
        <v>-13.689101999694685</v>
      </c>
      <c r="J921" s="101">
        <f t="shared" si="756"/>
        <v>62.299358268801697</v>
      </c>
      <c r="K921" s="101">
        <f t="shared" si="757"/>
        <v>347.98633856802957</v>
      </c>
      <c r="L921" s="11">
        <f t="shared" si="758"/>
        <v>2459839.1375000002</v>
      </c>
      <c r="M921" s="108">
        <f t="shared" si="759"/>
        <v>0.22708110882957389</v>
      </c>
      <c r="N921" s="11">
        <f t="shared" si="760"/>
        <v>234.7887542960234</v>
      </c>
      <c r="O921" s="5">
        <f t="shared" si="761"/>
        <v>0.1809998376094768</v>
      </c>
      <c r="P921" s="11">
        <f t="shared" si="762"/>
        <v>16165.276443092547</v>
      </c>
      <c r="Q921" s="6">
        <f t="shared" si="763"/>
        <v>2.4052540692557334</v>
      </c>
      <c r="R921" s="13">
        <f t="shared" si="764"/>
        <v>4.4022799562476571</v>
      </c>
      <c r="S921" s="13">
        <f t="shared" si="765"/>
        <v>4.3563285857857759</v>
      </c>
      <c r="T921" s="13">
        <f t="shared" si="766"/>
        <v>0.33721103388095158</v>
      </c>
      <c r="U921" s="13">
        <f t="shared" si="767"/>
        <v>0.41433206111658927</v>
      </c>
      <c r="V921" s="13">
        <f t="shared" si="768"/>
        <v>-8.3754461376906004</v>
      </c>
      <c r="W921" s="8">
        <f t="shared" si="769"/>
        <v>377.30029724113086</v>
      </c>
      <c r="X921" s="13">
        <f t="shared" si="770"/>
        <v>1.2156269920550453</v>
      </c>
      <c r="Y921" s="11">
        <f t="shared" si="771"/>
        <v>69.650296106937347</v>
      </c>
      <c r="Z921" s="13">
        <f t="shared" si="772"/>
        <v>3.7975726881386986E-2</v>
      </c>
      <c r="AA921" s="13">
        <f t="shared" si="773"/>
        <v>0.34749841228736356</v>
      </c>
      <c r="AB921" s="13">
        <f t="shared" si="774"/>
        <v>0.93691162377432713</v>
      </c>
      <c r="AC921" s="13">
        <f t="shared" si="775"/>
        <v>3.7966599720217466E-2</v>
      </c>
      <c r="AD921" s="13">
        <f t="shared" si="776"/>
        <v>0.84451830135294859</v>
      </c>
      <c r="AE921" s="13">
        <f t="shared" si="777"/>
        <v>0.40747232070128625</v>
      </c>
      <c r="AF921" s="13">
        <f t="shared" si="778"/>
        <v>0.91321755779349101</v>
      </c>
      <c r="AG921" s="11">
        <f t="shared" si="779"/>
        <v>24.046148537481454</v>
      </c>
      <c r="AH921" s="13">
        <f t="shared" si="780"/>
        <v>4.5089363197359669</v>
      </c>
      <c r="AI921" s="11">
        <f t="shared" si="781"/>
        <v>167.15470949998388</v>
      </c>
      <c r="AJ921" s="6">
        <f t="shared" si="782"/>
        <v>0.91592629939890169</v>
      </c>
      <c r="AK921" s="13">
        <f t="shared" si="783"/>
        <v>-12.733395281233868</v>
      </c>
      <c r="AL921" s="6">
        <f t="shared" si="784"/>
        <v>0.89152108112744133</v>
      </c>
      <c r="AM921" s="6">
        <f t="shared" si="785"/>
        <v>-13.62491636236131</v>
      </c>
      <c r="AN921" s="11">
        <f t="shared" si="786"/>
        <v>175.56120354795894</v>
      </c>
      <c r="AO921" s="6">
        <f t="shared" si="787"/>
        <v>173.75075189332463</v>
      </c>
      <c r="AP921" s="6">
        <f t="shared" si="788"/>
        <v>104.0900793794039</v>
      </c>
      <c r="AQ921" s="8">
        <f t="shared" si="789"/>
        <v>75.759820370115008</v>
      </c>
      <c r="AR921" s="109">
        <f t="shared" si="790"/>
        <v>0.22231925301937058</v>
      </c>
      <c r="AS921" s="109">
        <f t="shared" si="791"/>
        <v>-1.0447049366701531</v>
      </c>
      <c r="AT921" s="109">
        <f t="shared" si="792"/>
        <v>167.98633856802957</v>
      </c>
      <c r="AU921" s="10">
        <f t="shared" si="793"/>
        <v>398983.37745154265</v>
      </c>
      <c r="AV921" s="8">
        <f t="shared" si="794"/>
        <v>29.949381687495826</v>
      </c>
      <c r="AW921" s="12"/>
      <c r="AX921" s="110">
        <f t="shared" si="795"/>
        <v>348</v>
      </c>
      <c r="AY921" s="111">
        <f t="shared" si="796"/>
        <v>0</v>
      </c>
      <c r="AZ921" s="12"/>
      <c r="BA921" s="14">
        <f t="shared" si="803"/>
        <v>-13.7</v>
      </c>
      <c r="BB921" s="112">
        <f t="shared" si="797"/>
        <v>0</v>
      </c>
      <c r="BC921" s="112">
        <f t="shared" si="798"/>
        <v>0</v>
      </c>
      <c r="BD921" s="12"/>
      <c r="BE921" s="111">
        <f t="shared" si="799"/>
        <v>0</v>
      </c>
      <c r="BF921" s="12"/>
    </row>
    <row r="922" spans="1:58">
      <c r="A922">
        <f t="shared" si="752"/>
        <v>15</v>
      </c>
      <c r="B922" s="106">
        <v>0.63819444444444495</v>
      </c>
      <c r="C922" s="6">
        <f t="shared" si="753"/>
        <v>15.316666666666679</v>
      </c>
      <c r="D922" s="7">
        <f t="shared" si="800"/>
        <v>16</v>
      </c>
      <c r="E922" s="7">
        <f t="shared" si="801"/>
        <v>9</v>
      </c>
      <c r="F922" s="7">
        <f t="shared" si="802"/>
        <v>2022</v>
      </c>
      <c r="G922" s="12"/>
      <c r="H922" s="101">
        <f t="shared" si="754"/>
        <v>-13.653292639304119</v>
      </c>
      <c r="I922" s="102">
        <f t="shared" si="755"/>
        <v>-13.717368198193673</v>
      </c>
      <c r="J922" s="101">
        <f t="shared" si="756"/>
        <v>62.292821346062688</v>
      </c>
      <c r="K922" s="101">
        <f t="shared" si="757"/>
        <v>348.21075823929323</v>
      </c>
      <c r="L922" s="11">
        <f t="shared" si="758"/>
        <v>2459839.1381944446</v>
      </c>
      <c r="M922" s="108">
        <f t="shared" si="759"/>
        <v>0.22708112784242546</v>
      </c>
      <c r="N922" s="11">
        <f t="shared" si="760"/>
        <v>235.0394387585111</v>
      </c>
      <c r="O922" s="5">
        <f t="shared" si="761"/>
        <v>0.18102525503945799</v>
      </c>
      <c r="P922" s="11">
        <f t="shared" si="762"/>
        <v>16162.61035100538</v>
      </c>
      <c r="Q922" s="6">
        <f t="shared" si="763"/>
        <v>2.405412421429594</v>
      </c>
      <c r="R922" s="13">
        <f t="shared" si="764"/>
        <v>4.4022919020593552</v>
      </c>
      <c r="S922" s="13">
        <f t="shared" si="765"/>
        <v>4.3564763418257657</v>
      </c>
      <c r="T922" s="13">
        <f t="shared" si="766"/>
        <v>0.33737137812100421</v>
      </c>
      <c r="U922" s="13">
        <f t="shared" si="767"/>
        <v>0.41447997046799973</v>
      </c>
      <c r="V922" s="13">
        <f t="shared" si="768"/>
        <v>-8.3755813055305275</v>
      </c>
      <c r="W922" s="8">
        <f t="shared" si="769"/>
        <v>377.25947027120878</v>
      </c>
      <c r="X922" s="13">
        <f t="shared" si="770"/>
        <v>1.2157737688984598</v>
      </c>
      <c r="Y922" s="11">
        <f t="shared" si="771"/>
        <v>69.658705800595257</v>
      </c>
      <c r="Z922" s="13">
        <f t="shared" si="772"/>
        <v>3.7987685244904576E-2</v>
      </c>
      <c r="AA922" s="13">
        <f t="shared" si="773"/>
        <v>0.34736073376714383</v>
      </c>
      <c r="AB922" s="13">
        <f t="shared" si="774"/>
        <v>0.93696219262984703</v>
      </c>
      <c r="AC922" s="13">
        <f t="shared" si="775"/>
        <v>3.7978549459144521E-2</v>
      </c>
      <c r="AD922" s="13">
        <f t="shared" si="776"/>
        <v>0.84455994563629355</v>
      </c>
      <c r="AE922" s="13">
        <f t="shared" si="777"/>
        <v>0.40750339736445396</v>
      </c>
      <c r="AF922" s="13">
        <f t="shared" si="778"/>
        <v>0.9132036909345187</v>
      </c>
      <c r="AG922" s="11">
        <f t="shared" si="779"/>
        <v>24.04809831948484</v>
      </c>
      <c r="AH922" s="13">
        <f t="shared" si="780"/>
        <v>4.5095351573629152</v>
      </c>
      <c r="AI922" s="11">
        <f t="shared" si="781"/>
        <v>167.39641139806736</v>
      </c>
      <c r="AJ922" s="6">
        <f t="shared" si="782"/>
        <v>0.91592061576066763</v>
      </c>
      <c r="AK922" s="13">
        <f t="shared" si="783"/>
        <v>-12.761877354456331</v>
      </c>
      <c r="AL922" s="6">
        <f t="shared" si="784"/>
        <v>0.89141528484778865</v>
      </c>
      <c r="AM922" s="6">
        <f t="shared" si="785"/>
        <v>-13.653292639304119</v>
      </c>
      <c r="AN922" s="11">
        <f t="shared" si="786"/>
        <v>175.56188802525503</v>
      </c>
      <c r="AO922" s="6">
        <f t="shared" si="787"/>
        <v>173.75142901539351</v>
      </c>
      <c r="AP922" s="6">
        <f t="shared" si="788"/>
        <v>104.08234620278166</v>
      </c>
      <c r="AQ922" s="8">
        <f t="shared" si="789"/>
        <v>75.767548464093949</v>
      </c>
      <c r="AR922" s="109">
        <f t="shared" si="790"/>
        <v>0.21820436548439032</v>
      </c>
      <c r="AS922" s="109">
        <f t="shared" si="791"/>
        <v>-1.045466009429705</v>
      </c>
      <c r="AT922" s="109">
        <f t="shared" si="792"/>
        <v>168.21075823929326</v>
      </c>
      <c r="AU922" s="10">
        <f t="shared" si="793"/>
        <v>398985.91233193997</v>
      </c>
      <c r="AV922" s="8">
        <f t="shared" si="794"/>
        <v>29.949191419476414</v>
      </c>
      <c r="AW922" s="12"/>
      <c r="AX922" s="110">
        <f t="shared" si="795"/>
        <v>348.2</v>
      </c>
      <c r="AY922" s="111">
        <f t="shared" si="796"/>
        <v>0</v>
      </c>
      <c r="AZ922" s="12"/>
      <c r="BA922" s="14">
        <f t="shared" si="803"/>
        <v>-13.7</v>
      </c>
      <c r="BB922" s="112">
        <f t="shared" si="797"/>
        <v>0</v>
      </c>
      <c r="BC922" s="112">
        <f t="shared" si="798"/>
        <v>0</v>
      </c>
      <c r="BD922" s="12"/>
      <c r="BE922" s="111">
        <f t="shared" si="799"/>
        <v>0</v>
      </c>
      <c r="BF922" s="12"/>
    </row>
    <row r="923" spans="1:58">
      <c r="A923">
        <f t="shared" si="752"/>
        <v>15</v>
      </c>
      <c r="B923" s="106">
        <v>0.63888888888888895</v>
      </c>
      <c r="C923" s="6">
        <f t="shared" si="753"/>
        <v>15.333333333333336</v>
      </c>
      <c r="D923" s="7">
        <f t="shared" si="800"/>
        <v>16</v>
      </c>
      <c r="E923" s="7">
        <f t="shared" si="801"/>
        <v>9</v>
      </c>
      <c r="F923" s="7">
        <f t="shared" si="802"/>
        <v>2022</v>
      </c>
      <c r="G923" s="12"/>
      <c r="H923" s="101">
        <f t="shared" si="754"/>
        <v>-13.681104964979049</v>
      </c>
      <c r="I923" s="102">
        <f t="shared" si="755"/>
        <v>-13.745072858813588</v>
      </c>
      <c r="J923" s="101">
        <f t="shared" si="756"/>
        <v>62.286284287917894</v>
      </c>
      <c r="K923" s="101">
        <f t="shared" si="757"/>
        <v>348.43527403249044</v>
      </c>
      <c r="L923" s="11">
        <f t="shared" si="758"/>
        <v>2459839.138888889</v>
      </c>
      <c r="M923" s="108">
        <f t="shared" si="759"/>
        <v>0.227081146855277</v>
      </c>
      <c r="N923" s="11">
        <f t="shared" si="760"/>
        <v>235.29012322099879</v>
      </c>
      <c r="O923" s="5">
        <f t="shared" si="761"/>
        <v>0.18105067246938233</v>
      </c>
      <c r="P923" s="11">
        <f t="shared" si="762"/>
        <v>16159.943893945028</v>
      </c>
      <c r="Q923" s="6">
        <f t="shared" si="763"/>
        <v>2.4055707736030976</v>
      </c>
      <c r="R923" s="13">
        <f t="shared" si="764"/>
        <v>4.4023038478710541</v>
      </c>
      <c r="S923" s="13">
        <f t="shared" si="765"/>
        <v>4.3566240978653976</v>
      </c>
      <c r="T923" s="13">
        <f t="shared" si="766"/>
        <v>0.33753172236069973</v>
      </c>
      <c r="U923" s="13">
        <f t="shared" si="767"/>
        <v>0.41462787792164452</v>
      </c>
      <c r="V923" s="13">
        <f t="shared" si="768"/>
        <v>-8.3757164733700957</v>
      </c>
      <c r="W923" s="8">
        <f t="shared" si="769"/>
        <v>377.21863847336994</v>
      </c>
      <c r="X923" s="13">
        <f t="shared" si="770"/>
        <v>1.2159205439720773</v>
      </c>
      <c r="Y923" s="11">
        <f t="shared" si="771"/>
        <v>69.667115392851258</v>
      </c>
      <c r="Z923" s="13">
        <f t="shared" si="772"/>
        <v>3.799964263800857E-2</v>
      </c>
      <c r="AA923" s="13">
        <f t="shared" si="773"/>
        <v>0.34722304951004423</v>
      </c>
      <c r="AB923" s="13">
        <f t="shared" si="774"/>
        <v>0.93701274053970007</v>
      </c>
      <c r="AC923" s="13">
        <f t="shared" si="775"/>
        <v>3.7990498222927487E-2</v>
      </c>
      <c r="AD923" s="13">
        <f t="shared" si="776"/>
        <v>0.84460157108978118</v>
      </c>
      <c r="AE923" s="13">
        <f t="shared" si="777"/>
        <v>0.4075344648022039</v>
      </c>
      <c r="AF923" s="13">
        <f t="shared" si="778"/>
        <v>0.91318982692449069</v>
      </c>
      <c r="AG923" s="11">
        <f t="shared" si="779"/>
        <v>24.050047552271508</v>
      </c>
      <c r="AH923" s="13">
        <f t="shared" si="780"/>
        <v>4.5101340054082115</v>
      </c>
      <c r="AI923" s="11">
        <f t="shared" si="781"/>
        <v>167.63811313987563</v>
      </c>
      <c r="AJ923" s="6">
        <f t="shared" si="782"/>
        <v>0.91591493339473062</v>
      </c>
      <c r="AK923" s="13">
        <f t="shared" si="783"/>
        <v>-12.789793696197846</v>
      </c>
      <c r="AL923" s="6">
        <f t="shared" si="784"/>
        <v>0.89131126878120426</v>
      </c>
      <c r="AM923" s="6">
        <f t="shared" si="785"/>
        <v>-13.681104964979049</v>
      </c>
      <c r="AN923" s="11">
        <f t="shared" si="786"/>
        <v>175.5625725025493</v>
      </c>
      <c r="AO923" s="6">
        <f t="shared" si="787"/>
        <v>173.75210613771378</v>
      </c>
      <c r="AP923" s="6">
        <f t="shared" si="788"/>
        <v>104.07461313327344</v>
      </c>
      <c r="AQ923" s="8">
        <f t="shared" si="789"/>
        <v>75.775276453764846</v>
      </c>
      <c r="AR923" s="109">
        <f t="shared" si="790"/>
        <v>0.21408559752197676</v>
      </c>
      <c r="AS923" s="109">
        <f t="shared" si="791"/>
        <v>-1.046213315898501</v>
      </c>
      <c r="AT923" s="109">
        <f t="shared" si="792"/>
        <v>168.43527403249044</v>
      </c>
      <c r="AU923" s="10">
        <f t="shared" si="793"/>
        <v>398988.44670264615</v>
      </c>
      <c r="AV923" s="8">
        <f t="shared" si="794"/>
        <v>29.949001192131139</v>
      </c>
      <c r="AW923" s="12"/>
      <c r="AX923" s="110">
        <f t="shared" si="795"/>
        <v>348.4</v>
      </c>
      <c r="AY923" s="111">
        <f t="shared" si="796"/>
        <v>0</v>
      </c>
      <c r="AZ923" s="12"/>
      <c r="BA923" s="14">
        <f t="shared" si="803"/>
        <v>-13.7</v>
      </c>
      <c r="BB923" s="112">
        <f t="shared" si="797"/>
        <v>0</v>
      </c>
      <c r="BC923" s="112">
        <f t="shared" si="798"/>
        <v>0</v>
      </c>
      <c r="BD923" s="12"/>
      <c r="BE923" s="111">
        <f t="shared" si="799"/>
        <v>0</v>
      </c>
      <c r="BF923" s="12"/>
    </row>
    <row r="924" spans="1:58">
      <c r="A924">
        <f t="shared" si="752"/>
        <v>15</v>
      </c>
      <c r="B924" s="106">
        <v>0.63958333333333295</v>
      </c>
      <c r="C924" s="6">
        <f t="shared" si="753"/>
        <v>15.349999999999991</v>
      </c>
      <c r="D924" s="7">
        <f t="shared" si="800"/>
        <v>16</v>
      </c>
      <c r="E924" s="7">
        <f t="shared" si="801"/>
        <v>9</v>
      </c>
      <c r="F924" s="7">
        <f t="shared" si="802"/>
        <v>2022</v>
      </c>
      <c r="G924" s="12"/>
      <c r="H924" s="101">
        <f t="shared" si="754"/>
        <v>-13.708352669853035</v>
      </c>
      <c r="I924" s="102">
        <f t="shared" si="755"/>
        <v>-13.77221530156269</v>
      </c>
      <c r="J924" s="101">
        <f t="shared" si="756"/>
        <v>62.279747094458656</v>
      </c>
      <c r="K924" s="101">
        <f t="shared" si="757"/>
        <v>348.65988408658677</v>
      </c>
      <c r="L924" s="11">
        <f t="shared" si="758"/>
        <v>2459839.1395833334</v>
      </c>
      <c r="M924" s="108">
        <f t="shared" si="759"/>
        <v>0.22708116586812854</v>
      </c>
      <c r="N924" s="11">
        <f t="shared" si="760"/>
        <v>235.54080768348649</v>
      </c>
      <c r="O924" s="5">
        <f t="shared" si="761"/>
        <v>0.18107608989930668</v>
      </c>
      <c r="P924" s="11">
        <f t="shared" si="762"/>
        <v>16157.277072016417</v>
      </c>
      <c r="Q924" s="6">
        <f t="shared" si="763"/>
        <v>2.4057291257766016</v>
      </c>
      <c r="R924" s="13">
        <f t="shared" si="764"/>
        <v>4.40231579368273</v>
      </c>
      <c r="S924" s="13">
        <f t="shared" si="765"/>
        <v>4.3567718539053866</v>
      </c>
      <c r="T924" s="13">
        <f t="shared" si="766"/>
        <v>0.33769206660075235</v>
      </c>
      <c r="U924" s="13">
        <f t="shared" si="767"/>
        <v>0.41477578347869726</v>
      </c>
      <c r="V924" s="13">
        <f t="shared" si="768"/>
        <v>-8.375851641210021</v>
      </c>
      <c r="W924" s="8">
        <f t="shared" si="769"/>
        <v>377.17780184828132</v>
      </c>
      <c r="X924" s="13">
        <f t="shared" si="770"/>
        <v>1.2160673172767633</v>
      </c>
      <c r="Y924" s="11">
        <f t="shared" si="771"/>
        <v>69.67552488375496</v>
      </c>
      <c r="Z924" s="13">
        <f t="shared" si="772"/>
        <v>3.8011599060563207E-2</v>
      </c>
      <c r="AA924" s="13">
        <f t="shared" si="773"/>
        <v>0.34708535951855241</v>
      </c>
      <c r="AB924" s="13">
        <f t="shared" si="774"/>
        <v>0.93706326750386804</v>
      </c>
      <c r="AC924" s="13">
        <f t="shared" si="775"/>
        <v>3.8002446011430331E-2</v>
      </c>
      <c r="AD924" s="13">
        <f t="shared" si="776"/>
        <v>0.84464317771344888</v>
      </c>
      <c r="AE924" s="13">
        <f t="shared" si="777"/>
        <v>0.40756552301440402</v>
      </c>
      <c r="AF924" s="13">
        <f t="shared" si="778"/>
        <v>0.9131759657645373</v>
      </c>
      <c r="AG924" s="11">
        <f t="shared" si="779"/>
        <v>24.051996235810414</v>
      </c>
      <c r="AH924" s="13">
        <f t="shared" si="780"/>
        <v>4.510732863871878</v>
      </c>
      <c r="AI924" s="11">
        <f t="shared" si="781"/>
        <v>167.87981472540832</v>
      </c>
      <c r="AJ924" s="6">
        <f t="shared" si="782"/>
        <v>0.91590925230116704</v>
      </c>
      <c r="AK924" s="13">
        <f t="shared" si="783"/>
        <v>-12.817143621646302</v>
      </c>
      <c r="AL924" s="6">
        <f t="shared" si="784"/>
        <v>0.89120904820673275</v>
      </c>
      <c r="AM924" s="6">
        <f t="shared" si="785"/>
        <v>-13.708352669853035</v>
      </c>
      <c r="AN924" s="11">
        <f t="shared" si="786"/>
        <v>175.56325697984539</v>
      </c>
      <c r="AO924" s="6">
        <f t="shared" si="787"/>
        <v>173.75278326028911</v>
      </c>
      <c r="AP924" s="6">
        <f t="shared" si="788"/>
        <v>104.06688017083593</v>
      </c>
      <c r="AQ924" s="8">
        <f t="shared" si="789"/>
        <v>75.783004339170958</v>
      </c>
      <c r="AR924" s="109">
        <f t="shared" si="790"/>
        <v>0.20996302243571549</v>
      </c>
      <c r="AS924" s="109">
        <f t="shared" si="791"/>
        <v>-1.046946843246455</v>
      </c>
      <c r="AT924" s="109">
        <f t="shared" si="792"/>
        <v>168.65988408658677</v>
      </c>
      <c r="AU924" s="10">
        <f t="shared" si="793"/>
        <v>398990.98056359659</v>
      </c>
      <c r="AV924" s="8">
        <f t="shared" si="794"/>
        <v>29.948811005463327</v>
      </c>
      <c r="AW924" s="12"/>
      <c r="AX924" s="110">
        <f t="shared" si="795"/>
        <v>348.7</v>
      </c>
      <c r="AY924" s="111">
        <f t="shared" si="796"/>
        <v>0</v>
      </c>
      <c r="AZ924" s="12"/>
      <c r="BA924" s="14">
        <f t="shared" si="803"/>
        <v>-13.8</v>
      </c>
      <c r="BB924" s="112">
        <f t="shared" si="797"/>
        <v>0</v>
      </c>
      <c r="BC924" s="112">
        <f t="shared" si="798"/>
        <v>0</v>
      </c>
      <c r="BD924" s="12"/>
      <c r="BE924" s="111">
        <f t="shared" si="799"/>
        <v>0</v>
      </c>
      <c r="BF924" s="12"/>
    </row>
    <row r="925" spans="1:58">
      <c r="A925">
        <f t="shared" si="752"/>
        <v>15</v>
      </c>
      <c r="B925" s="106">
        <v>0.64027777777777795</v>
      </c>
      <c r="C925" s="6">
        <f t="shared" si="753"/>
        <v>15.366666666666671</v>
      </c>
      <c r="D925" s="7">
        <f t="shared" si="800"/>
        <v>16</v>
      </c>
      <c r="E925" s="7">
        <f t="shared" si="801"/>
        <v>9</v>
      </c>
      <c r="F925" s="7">
        <f t="shared" si="802"/>
        <v>2022</v>
      </c>
      <c r="G925" s="12"/>
      <c r="H925" s="101">
        <f t="shared" si="754"/>
        <v>-13.735035096989325</v>
      </c>
      <c r="I925" s="102">
        <f t="shared" si="755"/>
        <v>-13.798794859160736</v>
      </c>
      <c r="J925" s="101">
        <f t="shared" si="756"/>
        <v>62.273209765790028</v>
      </c>
      <c r="K925" s="101">
        <f t="shared" si="757"/>
        <v>348.88458652983741</v>
      </c>
      <c r="L925" s="11">
        <f t="shared" si="758"/>
        <v>2459839.1402777778</v>
      </c>
      <c r="M925" s="108">
        <f t="shared" si="759"/>
        <v>0.22708118488098011</v>
      </c>
      <c r="N925" s="11">
        <f t="shared" si="760"/>
        <v>235.79149214597419</v>
      </c>
      <c r="O925" s="5">
        <f t="shared" si="761"/>
        <v>0.18110150732923103</v>
      </c>
      <c r="P925" s="11">
        <f t="shared" si="762"/>
        <v>16154.609885319738</v>
      </c>
      <c r="Q925" s="6">
        <f t="shared" si="763"/>
        <v>2.4058874779504622</v>
      </c>
      <c r="R925" s="13">
        <f t="shared" si="764"/>
        <v>4.4023277394944502</v>
      </c>
      <c r="S925" s="13">
        <f t="shared" si="765"/>
        <v>4.3569196099453764</v>
      </c>
      <c r="T925" s="13">
        <f t="shared" si="766"/>
        <v>0.33785241084080497</v>
      </c>
      <c r="U925" s="13">
        <f t="shared" si="767"/>
        <v>0.41492368713923411</v>
      </c>
      <c r="V925" s="13">
        <f t="shared" si="768"/>
        <v>-8.3759868090499481</v>
      </c>
      <c r="W925" s="8">
        <f t="shared" si="769"/>
        <v>377.13696039697584</v>
      </c>
      <c r="X925" s="13">
        <f t="shared" si="770"/>
        <v>1.2162140888130042</v>
      </c>
      <c r="Y925" s="11">
        <f t="shared" si="771"/>
        <v>69.683934273334202</v>
      </c>
      <c r="Z925" s="13">
        <f t="shared" si="772"/>
        <v>3.80235545123443E-2</v>
      </c>
      <c r="AA925" s="13">
        <f t="shared" si="773"/>
        <v>0.34694766379551267</v>
      </c>
      <c r="AB925" s="13">
        <f t="shared" si="774"/>
        <v>0.9371137735222046</v>
      </c>
      <c r="AC925" s="13">
        <f t="shared" si="775"/>
        <v>3.8014392824428631E-2</v>
      </c>
      <c r="AD925" s="13">
        <f t="shared" si="776"/>
        <v>0.84468476550725158</v>
      </c>
      <c r="AE925" s="13">
        <f t="shared" si="777"/>
        <v>0.40759657200079014</v>
      </c>
      <c r="AF925" s="13">
        <f t="shared" si="778"/>
        <v>0.91316210745584747</v>
      </c>
      <c r="AG925" s="11">
        <f t="shared" si="779"/>
        <v>24.053944370062226</v>
      </c>
      <c r="AH925" s="13">
        <f t="shared" si="780"/>
        <v>4.5113317327524243</v>
      </c>
      <c r="AI925" s="11">
        <f t="shared" si="781"/>
        <v>168.12151615468781</v>
      </c>
      <c r="AJ925" s="6">
        <f t="shared" si="782"/>
        <v>0.91590357248006116</v>
      </c>
      <c r="AK925" s="13">
        <f t="shared" si="783"/>
        <v>-12.843926458875492</v>
      </c>
      <c r="AL925" s="6">
        <f t="shared" si="784"/>
        <v>0.89110863811383267</v>
      </c>
      <c r="AM925" s="6">
        <f t="shared" si="785"/>
        <v>-13.735035096989325</v>
      </c>
      <c r="AN925" s="11">
        <f t="shared" si="786"/>
        <v>175.56394145714148</v>
      </c>
      <c r="AO925" s="6">
        <f t="shared" si="787"/>
        <v>173.75346038311753</v>
      </c>
      <c r="AP925" s="6">
        <f t="shared" si="788"/>
        <v>104.05914731544192</v>
      </c>
      <c r="AQ925" s="8">
        <f t="shared" si="789"/>
        <v>75.790732120339428</v>
      </c>
      <c r="AR925" s="109">
        <f t="shared" si="790"/>
        <v>0.20583671359631758</v>
      </c>
      <c r="AS925" s="109">
        <f t="shared" si="791"/>
        <v>-1.0476665788885775</v>
      </c>
      <c r="AT925" s="109">
        <f t="shared" si="792"/>
        <v>168.88458652983738</v>
      </c>
      <c r="AU925" s="10">
        <f t="shared" si="793"/>
        <v>398993.51391472208</v>
      </c>
      <c r="AV925" s="8">
        <f t="shared" si="794"/>
        <v>29.948620859476687</v>
      </c>
      <c r="AW925" s="12"/>
      <c r="AX925" s="110">
        <f t="shared" si="795"/>
        <v>348.9</v>
      </c>
      <c r="AY925" s="111">
        <f t="shared" si="796"/>
        <v>0</v>
      </c>
      <c r="AZ925" s="12"/>
      <c r="BA925" s="14">
        <f t="shared" si="803"/>
        <v>-13.8</v>
      </c>
      <c r="BB925" s="112">
        <f t="shared" si="797"/>
        <v>0</v>
      </c>
      <c r="BC925" s="112">
        <f t="shared" si="798"/>
        <v>0</v>
      </c>
      <c r="BD925" s="12"/>
      <c r="BE925" s="111">
        <f t="shared" si="799"/>
        <v>0</v>
      </c>
      <c r="BF925" s="12"/>
    </row>
    <row r="926" spans="1:58">
      <c r="A926">
        <f t="shared" si="752"/>
        <v>15</v>
      </c>
      <c r="B926" s="106">
        <v>0.64097222222222205</v>
      </c>
      <c r="C926" s="6">
        <f t="shared" si="753"/>
        <v>15.383333333333329</v>
      </c>
      <c r="D926" s="7">
        <f t="shared" si="800"/>
        <v>16</v>
      </c>
      <c r="E926" s="7">
        <f t="shared" si="801"/>
        <v>9</v>
      </c>
      <c r="F926" s="7">
        <f t="shared" si="802"/>
        <v>2022</v>
      </c>
      <c r="G926" s="12"/>
      <c r="H926" s="101">
        <f t="shared" si="754"/>
        <v>-13.761151602047514</v>
      </c>
      <c r="I926" s="102">
        <f t="shared" si="755"/>
        <v>-13.824810877049369</v>
      </c>
      <c r="J926" s="101">
        <f t="shared" si="756"/>
        <v>62.266672302013774</v>
      </c>
      <c r="K926" s="101">
        <f t="shared" si="757"/>
        <v>349.10937947951709</v>
      </c>
      <c r="L926" s="11">
        <f t="shared" si="758"/>
        <v>2459839.1409722222</v>
      </c>
      <c r="M926" s="108">
        <f t="shared" si="759"/>
        <v>0.22708120389383166</v>
      </c>
      <c r="N926" s="11">
        <f t="shared" si="760"/>
        <v>236.04217660799623</v>
      </c>
      <c r="O926" s="5">
        <f t="shared" si="761"/>
        <v>0.18112692475915537</v>
      </c>
      <c r="P926" s="11">
        <f t="shared" si="762"/>
        <v>16151.942333969868</v>
      </c>
      <c r="Q926" s="6">
        <f t="shared" si="763"/>
        <v>2.4060458301243228</v>
      </c>
      <c r="R926" s="13">
        <f t="shared" si="764"/>
        <v>4.4023396853061261</v>
      </c>
      <c r="S926" s="13">
        <f t="shared" si="765"/>
        <v>4.3570673659850083</v>
      </c>
      <c r="T926" s="13">
        <f t="shared" si="766"/>
        <v>0.3380127550808576</v>
      </c>
      <c r="U926" s="13">
        <f t="shared" si="767"/>
        <v>0.41507158890376061</v>
      </c>
      <c r="V926" s="13">
        <f t="shared" si="768"/>
        <v>-8.3761219768891593</v>
      </c>
      <c r="W926" s="8">
        <f t="shared" si="769"/>
        <v>377.096114120582</v>
      </c>
      <c r="X926" s="13">
        <f t="shared" si="770"/>
        <v>1.2163608585813561</v>
      </c>
      <c r="Y926" s="11">
        <f t="shared" si="771"/>
        <v>69.692343561620888</v>
      </c>
      <c r="Z926" s="13">
        <f t="shared" si="772"/>
        <v>3.8035508993163436E-2</v>
      </c>
      <c r="AA926" s="13">
        <f t="shared" si="773"/>
        <v>0.34680996234370315</v>
      </c>
      <c r="AB926" s="13">
        <f t="shared" si="774"/>
        <v>0.93716425859458719</v>
      </c>
      <c r="AC926" s="13">
        <f t="shared" si="775"/>
        <v>3.8026338661733723E-2</v>
      </c>
      <c r="AD926" s="13">
        <f t="shared" si="776"/>
        <v>0.84472633447115175</v>
      </c>
      <c r="AE926" s="13">
        <f t="shared" si="777"/>
        <v>0.40762761176114048</v>
      </c>
      <c r="AF926" s="13">
        <f t="shared" si="778"/>
        <v>0.91314825199959127</v>
      </c>
      <c r="AG926" s="11">
        <f t="shared" si="779"/>
        <v>24.055891954990265</v>
      </c>
      <c r="AH926" s="13">
        <f t="shared" si="780"/>
        <v>4.5119306120486282</v>
      </c>
      <c r="AI926" s="11">
        <f t="shared" si="781"/>
        <v>168.36321742726682</v>
      </c>
      <c r="AJ926" s="6">
        <f t="shared" si="782"/>
        <v>0.91589789393151788</v>
      </c>
      <c r="AK926" s="13">
        <f t="shared" si="783"/>
        <v>-12.870141548846505</v>
      </c>
      <c r="AL926" s="6">
        <f t="shared" si="784"/>
        <v>0.8910100532010089</v>
      </c>
      <c r="AM926" s="6">
        <f t="shared" si="785"/>
        <v>-13.761151602047514</v>
      </c>
      <c r="AN926" s="11">
        <f t="shared" si="786"/>
        <v>175.56462593443575</v>
      </c>
      <c r="AO926" s="6">
        <f t="shared" si="787"/>
        <v>173.75413750619737</v>
      </c>
      <c r="AP926" s="6">
        <f t="shared" si="788"/>
        <v>104.05141456706046</v>
      </c>
      <c r="AQ926" s="8">
        <f t="shared" si="789"/>
        <v>75.798459797301192</v>
      </c>
      <c r="AR926" s="109">
        <f t="shared" si="790"/>
        <v>0.20170674444872749</v>
      </c>
      <c r="AS926" s="109">
        <f t="shared" si="791"/>
        <v>-1.0483725104839583</v>
      </c>
      <c r="AT926" s="109">
        <f t="shared" si="792"/>
        <v>169.10937947951712</v>
      </c>
      <c r="AU926" s="10">
        <f t="shared" si="793"/>
        <v>398996.04675594519</v>
      </c>
      <c r="AV926" s="8">
        <f t="shared" si="794"/>
        <v>29.948430754175526</v>
      </c>
      <c r="AW926" s="12"/>
      <c r="AX926" s="110">
        <f t="shared" si="795"/>
        <v>349.1</v>
      </c>
      <c r="AY926" s="111">
        <f t="shared" si="796"/>
        <v>0</v>
      </c>
      <c r="AZ926" s="12"/>
      <c r="BA926" s="14">
        <f t="shared" si="803"/>
        <v>-13.8</v>
      </c>
      <c r="BB926" s="112">
        <f t="shared" si="797"/>
        <v>0</v>
      </c>
      <c r="BC926" s="112">
        <f t="shared" si="798"/>
        <v>0</v>
      </c>
      <c r="BD926" s="12"/>
      <c r="BE926" s="111">
        <f t="shared" si="799"/>
        <v>0</v>
      </c>
      <c r="BF926" s="12"/>
    </row>
    <row r="927" spans="1:58">
      <c r="A927">
        <f t="shared" si="752"/>
        <v>15</v>
      </c>
      <c r="B927" s="106">
        <v>0.64166666666666705</v>
      </c>
      <c r="C927" s="6">
        <f t="shared" si="753"/>
        <v>15.400000000000009</v>
      </c>
      <c r="D927" s="7">
        <f t="shared" si="800"/>
        <v>16</v>
      </c>
      <c r="E927" s="7">
        <f t="shared" si="801"/>
        <v>9</v>
      </c>
      <c r="F927" s="7">
        <f t="shared" si="802"/>
        <v>2022</v>
      </c>
      <c r="G927" s="12"/>
      <c r="H927" s="101">
        <f t="shared" si="754"/>
        <v>-13.786701553563031</v>
      </c>
      <c r="I927" s="102">
        <f t="shared" si="755"/>
        <v>-13.850262713680205</v>
      </c>
      <c r="J927" s="101">
        <f t="shared" si="756"/>
        <v>62.26013470321935</v>
      </c>
      <c r="K927" s="101">
        <f t="shared" si="757"/>
        <v>349.33426104382278</v>
      </c>
      <c r="L927" s="11">
        <f t="shared" si="758"/>
        <v>2459839.1416666666</v>
      </c>
      <c r="M927" s="108">
        <f t="shared" si="759"/>
        <v>0.22708122290668323</v>
      </c>
      <c r="N927" s="11">
        <f t="shared" si="760"/>
        <v>236.29286107048392</v>
      </c>
      <c r="O927" s="5">
        <f t="shared" si="761"/>
        <v>0.18115234218913656</v>
      </c>
      <c r="P927" s="11">
        <f t="shared" si="762"/>
        <v>16149.274418079674</v>
      </c>
      <c r="Q927" s="6">
        <f t="shared" si="763"/>
        <v>2.4062041822981839</v>
      </c>
      <c r="R927" s="13">
        <f t="shared" si="764"/>
        <v>4.4023516311178463</v>
      </c>
      <c r="S927" s="13">
        <f t="shared" si="765"/>
        <v>4.3572151220249973</v>
      </c>
      <c r="T927" s="13">
        <f t="shared" si="766"/>
        <v>0.33817309932091022</v>
      </c>
      <c r="U927" s="13">
        <f t="shared" si="767"/>
        <v>0.41521948877277248</v>
      </c>
      <c r="V927" s="13">
        <f t="shared" si="768"/>
        <v>-8.3762571447290846</v>
      </c>
      <c r="W927" s="8">
        <f t="shared" si="769"/>
        <v>377.05526301951784</v>
      </c>
      <c r="X927" s="13">
        <f t="shared" si="770"/>
        <v>1.2165076265827242</v>
      </c>
      <c r="Y927" s="11">
        <f t="shared" si="771"/>
        <v>69.700752748666844</v>
      </c>
      <c r="Z927" s="13">
        <f t="shared" si="772"/>
        <v>3.8047462502827999E-2</v>
      </c>
      <c r="AA927" s="13">
        <f t="shared" si="773"/>
        <v>0.34667225516557471</v>
      </c>
      <c r="AB927" s="13">
        <f t="shared" si="774"/>
        <v>0.93721472272101392</v>
      </c>
      <c r="AC927" s="13">
        <f t="shared" si="775"/>
        <v>3.8038283523152763E-2</v>
      </c>
      <c r="AD927" s="13">
        <f t="shared" si="776"/>
        <v>0.84476788460522456</v>
      </c>
      <c r="AE927" s="13">
        <f t="shared" si="777"/>
        <v>0.40765864229527715</v>
      </c>
      <c r="AF927" s="13">
        <f t="shared" si="778"/>
        <v>0.91313439939691865</v>
      </c>
      <c r="AG927" s="11">
        <f t="shared" si="779"/>
        <v>24.057838990560622</v>
      </c>
      <c r="AH927" s="13">
        <f t="shared" si="780"/>
        <v>4.5125295017607083</v>
      </c>
      <c r="AI927" s="11">
        <f t="shared" si="781"/>
        <v>168.60491854407331</v>
      </c>
      <c r="AJ927" s="6">
        <f t="shared" si="782"/>
        <v>0.91589221665562193</v>
      </c>
      <c r="AK927" s="13">
        <f t="shared" si="783"/>
        <v>-12.89578824568961</v>
      </c>
      <c r="AL927" s="6">
        <f t="shared" si="784"/>
        <v>0.89091330787341949</v>
      </c>
      <c r="AM927" s="6">
        <f t="shared" si="785"/>
        <v>-13.786701553563031</v>
      </c>
      <c r="AN927" s="11">
        <f t="shared" si="786"/>
        <v>175.56531041173184</v>
      </c>
      <c r="AO927" s="6">
        <f t="shared" si="787"/>
        <v>173.75481462953223</v>
      </c>
      <c r="AP927" s="6">
        <f t="shared" si="788"/>
        <v>104.04368192564597</v>
      </c>
      <c r="AQ927" s="8">
        <f t="shared" si="789"/>
        <v>75.806187370101767</v>
      </c>
      <c r="AR927" s="109">
        <f t="shared" si="790"/>
        <v>0.19757318847928651</v>
      </c>
      <c r="AS927" s="109">
        <f t="shared" si="791"/>
        <v>-1.0490646259411622</v>
      </c>
      <c r="AT927" s="109">
        <f t="shared" si="792"/>
        <v>169.33426104382278</v>
      </c>
      <c r="AU927" s="10">
        <f t="shared" si="793"/>
        <v>398998.57908719697</v>
      </c>
      <c r="AV927" s="8">
        <f t="shared" si="794"/>
        <v>29.948240689563505</v>
      </c>
      <c r="AW927" s="12"/>
      <c r="AX927" s="110">
        <f t="shared" si="795"/>
        <v>349.3</v>
      </c>
      <c r="AY927" s="111">
        <f t="shared" si="796"/>
        <v>0</v>
      </c>
      <c r="AZ927" s="12"/>
      <c r="BA927" s="14">
        <f t="shared" si="803"/>
        <v>-13.9</v>
      </c>
      <c r="BB927" s="112">
        <f t="shared" si="797"/>
        <v>0</v>
      </c>
      <c r="BC927" s="112">
        <f t="shared" si="798"/>
        <v>0</v>
      </c>
      <c r="BD927" s="12"/>
      <c r="BE927" s="111">
        <f t="shared" si="799"/>
        <v>0</v>
      </c>
      <c r="BF927" s="12"/>
    </row>
    <row r="928" spans="1:58">
      <c r="A928">
        <f t="shared" si="752"/>
        <v>15</v>
      </c>
      <c r="B928" s="106">
        <v>0.64236111111111105</v>
      </c>
      <c r="C928" s="6">
        <f t="shared" si="753"/>
        <v>15.416666666666664</v>
      </c>
      <c r="D928" s="7">
        <f t="shared" si="800"/>
        <v>16</v>
      </c>
      <c r="E928" s="7">
        <f t="shared" si="801"/>
        <v>9</v>
      </c>
      <c r="F928" s="7">
        <f t="shared" si="802"/>
        <v>2022</v>
      </c>
      <c r="G928" s="12"/>
      <c r="H928" s="101">
        <f t="shared" si="754"/>
        <v>-13.811684332762653</v>
      </c>
      <c r="I928" s="102">
        <f t="shared" si="755"/>
        <v>-13.875149740340072</v>
      </c>
      <c r="J928" s="101">
        <f t="shared" si="756"/>
        <v>62.253596969539828</v>
      </c>
      <c r="K928" s="101">
        <f t="shared" si="757"/>
        <v>349.5592293199802</v>
      </c>
      <c r="L928" s="11">
        <f t="shared" si="758"/>
        <v>2459839.142361111</v>
      </c>
      <c r="M928" s="108">
        <f t="shared" si="759"/>
        <v>0.22708124191953477</v>
      </c>
      <c r="N928" s="11">
        <f t="shared" si="760"/>
        <v>236.54354553343728</v>
      </c>
      <c r="O928" s="5">
        <f t="shared" si="761"/>
        <v>0.18117775961906091</v>
      </c>
      <c r="P928" s="11">
        <f t="shared" si="762"/>
        <v>16146.606137764315</v>
      </c>
      <c r="Q928" s="6">
        <f t="shared" si="763"/>
        <v>2.4063625344716875</v>
      </c>
      <c r="R928" s="13">
        <f t="shared" si="764"/>
        <v>4.4023635769295222</v>
      </c>
      <c r="S928" s="13">
        <f t="shared" si="765"/>
        <v>4.3573628780649871</v>
      </c>
      <c r="T928" s="13">
        <f t="shared" si="766"/>
        <v>0.33833344356060568</v>
      </c>
      <c r="U928" s="13">
        <f t="shared" si="767"/>
        <v>0.41536738674641854</v>
      </c>
      <c r="V928" s="13">
        <f t="shared" si="768"/>
        <v>-8.3763923125693687</v>
      </c>
      <c r="W928" s="8">
        <f t="shared" si="769"/>
        <v>377.0144070947909</v>
      </c>
      <c r="X928" s="13">
        <f t="shared" si="770"/>
        <v>1.2166543928169518</v>
      </c>
      <c r="Y928" s="11">
        <f t="shared" si="771"/>
        <v>69.709161834463117</v>
      </c>
      <c r="Z928" s="13">
        <f t="shared" si="772"/>
        <v>3.8059415041119746E-2</v>
      </c>
      <c r="AA928" s="13">
        <f t="shared" si="773"/>
        <v>0.34653454226457342</v>
      </c>
      <c r="AB928" s="13">
        <f t="shared" si="774"/>
        <v>0.93726516590111597</v>
      </c>
      <c r="AC928" s="13">
        <f t="shared" si="775"/>
        <v>3.8050227408467273E-2</v>
      </c>
      <c r="AD928" s="13">
        <f t="shared" si="776"/>
        <v>0.84480941590921843</v>
      </c>
      <c r="AE928" s="13">
        <f t="shared" si="777"/>
        <v>0.4076896636028533</v>
      </c>
      <c r="AF928" s="13">
        <f t="shared" si="778"/>
        <v>0.91312054964905498</v>
      </c>
      <c r="AG928" s="11">
        <f t="shared" si="779"/>
        <v>24.059785476728777</v>
      </c>
      <c r="AH928" s="13">
        <f t="shared" si="780"/>
        <v>4.5131284018845079</v>
      </c>
      <c r="AI928" s="11">
        <f t="shared" si="781"/>
        <v>168.84661950516966</v>
      </c>
      <c r="AJ928" s="6">
        <f t="shared" si="782"/>
        <v>0.91588654065247788</v>
      </c>
      <c r="AK928" s="13">
        <f t="shared" si="783"/>
        <v>-12.920865916520412</v>
      </c>
      <c r="AL928" s="6">
        <f t="shared" si="784"/>
        <v>0.89081841624224045</v>
      </c>
      <c r="AM928" s="6">
        <f t="shared" si="785"/>
        <v>-13.811684332762653</v>
      </c>
      <c r="AN928" s="11">
        <f t="shared" si="786"/>
        <v>175.5659948890243</v>
      </c>
      <c r="AO928" s="6">
        <f t="shared" si="787"/>
        <v>173.75549175311667</v>
      </c>
      <c r="AP928" s="6">
        <f t="shared" si="788"/>
        <v>104.03594939120453</v>
      </c>
      <c r="AQ928" s="8">
        <f t="shared" si="789"/>
        <v>75.813914838735059</v>
      </c>
      <c r="AR928" s="109">
        <f t="shared" si="790"/>
        <v>0.19343611925269646</v>
      </c>
      <c r="AS928" s="109">
        <f t="shared" si="791"/>
        <v>-1.0497429134118832</v>
      </c>
      <c r="AT928" s="109">
        <f t="shared" si="792"/>
        <v>169.55922931998023</v>
      </c>
      <c r="AU928" s="10">
        <f t="shared" si="793"/>
        <v>399001.11090839986</v>
      </c>
      <c r="AV928" s="8">
        <f t="shared" si="794"/>
        <v>29.948050665644949</v>
      </c>
      <c r="AW928" s="12"/>
      <c r="AX928" s="110">
        <f t="shared" si="795"/>
        <v>349.6</v>
      </c>
      <c r="AY928" s="111">
        <f t="shared" si="796"/>
        <v>0</v>
      </c>
      <c r="AZ928" s="12"/>
      <c r="BA928" s="14">
        <f t="shared" si="803"/>
        <v>-13.9</v>
      </c>
      <c r="BB928" s="112">
        <f t="shared" si="797"/>
        <v>0</v>
      </c>
      <c r="BC928" s="112">
        <f t="shared" si="798"/>
        <v>0</v>
      </c>
      <c r="BD928" s="12"/>
      <c r="BE928" s="111">
        <f t="shared" si="799"/>
        <v>0</v>
      </c>
      <c r="BF928" s="12"/>
    </row>
    <row r="929" spans="1:58">
      <c r="A929">
        <f t="shared" si="752"/>
        <v>15</v>
      </c>
      <c r="B929" s="106">
        <v>0.64305555555555605</v>
      </c>
      <c r="C929" s="6">
        <f t="shared" si="753"/>
        <v>15.433333333333344</v>
      </c>
      <c r="D929" s="7">
        <f t="shared" si="800"/>
        <v>16</v>
      </c>
      <c r="E929" s="7">
        <f t="shared" si="801"/>
        <v>9</v>
      </c>
      <c r="F929" s="7">
        <f t="shared" si="802"/>
        <v>2022</v>
      </c>
      <c r="G929" s="12"/>
      <c r="H929" s="101">
        <f t="shared" si="754"/>
        <v>-13.836099333594994</v>
      </c>
      <c r="I929" s="102">
        <f t="shared" si="755"/>
        <v>-13.8994713411898</v>
      </c>
      <c r="J929" s="101">
        <f t="shared" si="756"/>
        <v>62.247059101056415</v>
      </c>
      <c r="K929" s="101">
        <f t="shared" si="757"/>
        <v>349.78428239430224</v>
      </c>
      <c r="L929" s="11">
        <f t="shared" si="758"/>
        <v>2459839.1430555554</v>
      </c>
      <c r="M929" s="108">
        <f t="shared" si="759"/>
        <v>0.22708126093238634</v>
      </c>
      <c r="N929" s="11">
        <f t="shared" si="760"/>
        <v>236.79422999592498</v>
      </c>
      <c r="O929" s="5">
        <f t="shared" si="761"/>
        <v>0.1812031770490421</v>
      </c>
      <c r="P929" s="11">
        <f t="shared" si="762"/>
        <v>16143.937493117364</v>
      </c>
      <c r="Q929" s="6">
        <f t="shared" si="763"/>
        <v>2.4065208866455481</v>
      </c>
      <c r="R929" s="13">
        <f t="shared" si="764"/>
        <v>4.4023755227412202</v>
      </c>
      <c r="S929" s="13">
        <f t="shared" si="765"/>
        <v>4.3575106341049761</v>
      </c>
      <c r="T929" s="13">
        <f t="shared" si="766"/>
        <v>0.33849378780101552</v>
      </c>
      <c r="U929" s="13">
        <f t="shared" si="767"/>
        <v>0.41551528282617578</v>
      </c>
      <c r="V929" s="13">
        <f t="shared" si="768"/>
        <v>-8.3765274804089369</v>
      </c>
      <c r="W929" s="8">
        <f t="shared" si="769"/>
        <v>376.97354634768243</v>
      </c>
      <c r="X929" s="13">
        <f t="shared" si="770"/>
        <v>1.2168011572852073</v>
      </c>
      <c r="Y929" s="11">
        <f t="shared" si="771"/>
        <v>69.717570819076641</v>
      </c>
      <c r="Z929" s="13">
        <f t="shared" si="772"/>
        <v>3.8071366607930902E-2</v>
      </c>
      <c r="AA929" s="13">
        <f t="shared" si="773"/>
        <v>0.34639682364290197</v>
      </c>
      <c r="AB929" s="13">
        <f t="shared" si="774"/>
        <v>0.93731558813498062</v>
      </c>
      <c r="AC929" s="13">
        <f t="shared" si="775"/>
        <v>3.8062170317569179E-2</v>
      </c>
      <c r="AD929" s="13">
        <f t="shared" si="776"/>
        <v>0.84485092838325648</v>
      </c>
      <c r="AE929" s="13">
        <f t="shared" si="777"/>
        <v>0.40772067568380432</v>
      </c>
      <c r="AF929" s="13">
        <f t="shared" si="778"/>
        <v>0.91310670275709949</v>
      </c>
      <c r="AG929" s="11">
        <f t="shared" si="779"/>
        <v>24.061731413467921</v>
      </c>
      <c r="AH929" s="13">
        <f t="shared" si="780"/>
        <v>4.5137273124212784</v>
      </c>
      <c r="AI929" s="11">
        <f t="shared" si="781"/>
        <v>169.08832030960582</v>
      </c>
      <c r="AJ929" s="6">
        <f t="shared" si="782"/>
        <v>0.91588086592215756</v>
      </c>
      <c r="AK929" s="13">
        <f t="shared" si="783"/>
        <v>-12.945373941471793</v>
      </c>
      <c r="AL929" s="6">
        <f t="shared" si="784"/>
        <v>0.89072539212320168</v>
      </c>
      <c r="AM929" s="6">
        <f t="shared" si="785"/>
        <v>-13.836099333594994</v>
      </c>
      <c r="AN929" s="11">
        <f t="shared" si="786"/>
        <v>175.56667936632221</v>
      </c>
      <c r="AO929" s="6">
        <f t="shared" si="787"/>
        <v>173.75616887695975</v>
      </c>
      <c r="AP929" s="6">
        <f t="shared" si="788"/>
        <v>104.0282169636808</v>
      </c>
      <c r="AQ929" s="8">
        <f t="shared" si="789"/>
        <v>75.821642203256346</v>
      </c>
      <c r="AR929" s="109">
        <f t="shared" si="790"/>
        <v>0.18929561041328824</v>
      </c>
      <c r="AS929" s="109">
        <f t="shared" si="791"/>
        <v>-1.0504073612913807</v>
      </c>
      <c r="AT929" s="109">
        <f t="shared" si="792"/>
        <v>169.78428239430224</v>
      </c>
      <c r="AU929" s="10">
        <f t="shared" si="793"/>
        <v>399003.64221949084</v>
      </c>
      <c r="AV929" s="8">
        <f t="shared" si="794"/>
        <v>29.947860682423087</v>
      </c>
      <c r="AW929" s="12"/>
      <c r="AX929" s="110">
        <f t="shared" si="795"/>
        <v>349.8</v>
      </c>
      <c r="AY929" s="111">
        <f t="shared" si="796"/>
        <v>0</v>
      </c>
      <c r="AZ929" s="12"/>
      <c r="BA929" s="14">
        <f t="shared" si="803"/>
        <v>-13.9</v>
      </c>
      <c r="BB929" s="112">
        <f t="shared" si="797"/>
        <v>0</v>
      </c>
      <c r="BC929" s="112">
        <f t="shared" si="798"/>
        <v>0</v>
      </c>
      <c r="BD929" s="12"/>
      <c r="BE929" s="111">
        <f t="shared" si="799"/>
        <v>0</v>
      </c>
      <c r="BF929" s="12"/>
    </row>
    <row r="930" spans="1:58">
      <c r="A930">
        <f t="shared" si="752"/>
        <v>15</v>
      </c>
      <c r="B930" s="106">
        <v>0.64375000000000004</v>
      </c>
      <c r="C930" s="6">
        <f t="shared" si="753"/>
        <v>15.450000000000001</v>
      </c>
      <c r="D930" s="7">
        <f t="shared" si="800"/>
        <v>16</v>
      </c>
      <c r="E930" s="7">
        <f t="shared" si="801"/>
        <v>9</v>
      </c>
      <c r="F930" s="7">
        <f t="shared" si="802"/>
        <v>2022</v>
      </c>
      <c r="G930" s="12"/>
      <c r="H930" s="101">
        <f t="shared" si="754"/>
        <v>-13.85994596310802</v>
      </c>
      <c r="I930" s="102">
        <f t="shared" si="755"/>
        <v>-13.923226913648124</v>
      </c>
      <c r="J930" s="101">
        <f t="shared" si="756"/>
        <v>62.240521097899027</v>
      </c>
      <c r="K930" s="101">
        <f t="shared" si="757"/>
        <v>350.00941834469268</v>
      </c>
      <c r="L930" s="11">
        <f t="shared" si="758"/>
        <v>2459839.1437499998</v>
      </c>
      <c r="M930" s="108">
        <f t="shared" si="759"/>
        <v>0.22708127994523788</v>
      </c>
      <c r="N930" s="11">
        <f t="shared" si="760"/>
        <v>237.04491445841268</v>
      </c>
      <c r="O930" s="5">
        <f t="shared" si="761"/>
        <v>0.18122859447896644</v>
      </c>
      <c r="P930" s="11">
        <f t="shared" si="762"/>
        <v>16141.268484254644</v>
      </c>
      <c r="Q930" s="6">
        <f t="shared" si="763"/>
        <v>2.4066792388194092</v>
      </c>
      <c r="R930" s="13">
        <f t="shared" si="764"/>
        <v>4.4023874685529183</v>
      </c>
      <c r="S930" s="13">
        <f t="shared" si="765"/>
        <v>4.357658390144608</v>
      </c>
      <c r="T930" s="13">
        <f t="shared" si="766"/>
        <v>0.33865413204071099</v>
      </c>
      <c r="U930" s="13">
        <f t="shared" si="767"/>
        <v>0.41566317701112127</v>
      </c>
      <c r="V930" s="13">
        <f t="shared" si="768"/>
        <v>-8.3766626482485051</v>
      </c>
      <c r="W930" s="8">
        <f t="shared" si="769"/>
        <v>376.93268077884375</v>
      </c>
      <c r="X930" s="13">
        <f t="shared" si="770"/>
        <v>1.2169479199873379</v>
      </c>
      <c r="Y930" s="11">
        <f t="shared" si="771"/>
        <v>69.725979702498663</v>
      </c>
      <c r="Z930" s="13">
        <f t="shared" si="772"/>
        <v>3.8083317202953514E-2</v>
      </c>
      <c r="AA930" s="13">
        <f t="shared" si="773"/>
        <v>0.34625909930400395</v>
      </c>
      <c r="AB930" s="13">
        <f t="shared" si="774"/>
        <v>0.93736598942224425</v>
      </c>
      <c r="AC930" s="13">
        <f t="shared" si="775"/>
        <v>3.8074112250150366E-2</v>
      </c>
      <c r="AD930" s="13">
        <f t="shared" si="776"/>
        <v>0.84489242202712744</v>
      </c>
      <c r="AE930" s="13">
        <f t="shared" si="777"/>
        <v>0.40775167853770294</v>
      </c>
      <c r="AF930" s="13">
        <f t="shared" si="778"/>
        <v>0.91309285872231294</v>
      </c>
      <c r="AG930" s="11">
        <f t="shared" si="779"/>
        <v>24.063676800728491</v>
      </c>
      <c r="AH930" s="13">
        <f t="shared" si="780"/>
        <v>4.5143262333669325</v>
      </c>
      <c r="AI930" s="11">
        <f t="shared" si="781"/>
        <v>169.33002095790869</v>
      </c>
      <c r="AJ930" s="6">
        <f t="shared" si="782"/>
        <v>0.91587519246476545</v>
      </c>
      <c r="AK930" s="13">
        <f t="shared" si="783"/>
        <v>-12.969311714073999</v>
      </c>
      <c r="AL930" s="6">
        <f t="shared" si="784"/>
        <v>0.89063424903402089</v>
      </c>
      <c r="AM930" s="6">
        <f t="shared" si="785"/>
        <v>-13.85994596310802</v>
      </c>
      <c r="AN930" s="11">
        <f t="shared" si="786"/>
        <v>175.56736384361648</v>
      </c>
      <c r="AO930" s="6">
        <f t="shared" si="787"/>
        <v>173.75684600105237</v>
      </c>
      <c r="AP930" s="6">
        <f t="shared" si="788"/>
        <v>104.02048464307717</v>
      </c>
      <c r="AQ930" s="8">
        <f t="shared" si="789"/>
        <v>75.829369463663227</v>
      </c>
      <c r="AR930" s="109">
        <f t="shared" si="790"/>
        <v>0.18515173564108642</v>
      </c>
      <c r="AS930" s="109">
        <f t="shared" si="791"/>
        <v>-1.0510579582248301</v>
      </c>
      <c r="AT930" s="109">
        <f t="shared" si="792"/>
        <v>170.00941834469268</v>
      </c>
      <c r="AU930" s="10">
        <f t="shared" si="793"/>
        <v>399006.17302039213</v>
      </c>
      <c r="AV930" s="8">
        <f t="shared" si="794"/>
        <v>29.94767073990225</v>
      </c>
      <c r="AW930" s="12"/>
      <c r="AX930" s="110">
        <f t="shared" si="795"/>
        <v>350</v>
      </c>
      <c r="AY930" s="111">
        <f t="shared" si="796"/>
        <v>0</v>
      </c>
      <c r="AZ930" s="12"/>
      <c r="BA930" s="14">
        <f t="shared" si="803"/>
        <v>-13.9</v>
      </c>
      <c r="BB930" s="112">
        <f t="shared" si="797"/>
        <v>0</v>
      </c>
      <c r="BC930" s="112">
        <f t="shared" si="798"/>
        <v>0</v>
      </c>
      <c r="BD930" s="12"/>
      <c r="BE930" s="111">
        <f t="shared" si="799"/>
        <v>0</v>
      </c>
      <c r="BF930" s="12"/>
    </row>
    <row r="931" spans="1:58">
      <c r="A931">
        <f t="shared" si="752"/>
        <v>15</v>
      </c>
      <c r="B931" s="106">
        <v>0.64444444444444404</v>
      </c>
      <c r="C931" s="6">
        <f t="shared" si="753"/>
        <v>15.466666666666658</v>
      </c>
      <c r="D931" s="7">
        <f t="shared" si="800"/>
        <v>16</v>
      </c>
      <c r="E931" s="7">
        <f t="shared" si="801"/>
        <v>9</v>
      </c>
      <c r="F931" s="7">
        <f t="shared" si="802"/>
        <v>2022</v>
      </c>
      <c r="G931" s="12"/>
      <c r="H931" s="101">
        <f t="shared" si="754"/>
        <v>-13.883223641194769</v>
      </c>
      <c r="I931" s="102">
        <f t="shared" si="755"/>
        <v>-13.946415868145694</v>
      </c>
      <c r="J931" s="101">
        <f t="shared" si="756"/>
        <v>62.23398296015543</v>
      </c>
      <c r="K931" s="101">
        <f t="shared" si="757"/>
        <v>350.23463523854781</v>
      </c>
      <c r="L931" s="11">
        <f t="shared" si="758"/>
        <v>2459839.1444444442</v>
      </c>
      <c r="M931" s="108">
        <f t="shared" si="759"/>
        <v>0.22708129895808943</v>
      </c>
      <c r="N931" s="11">
        <f t="shared" si="760"/>
        <v>237.29559892043471</v>
      </c>
      <c r="O931" s="5">
        <f t="shared" si="761"/>
        <v>0.18125401190889079</v>
      </c>
      <c r="P931" s="11">
        <f t="shared" si="762"/>
        <v>16138.599111295847</v>
      </c>
      <c r="Q931" s="6">
        <f t="shared" si="763"/>
        <v>2.4068375909929127</v>
      </c>
      <c r="R931" s="13">
        <f t="shared" si="764"/>
        <v>4.4023994143646163</v>
      </c>
      <c r="S931" s="13">
        <f t="shared" si="765"/>
        <v>4.3578061461845978</v>
      </c>
      <c r="T931" s="13">
        <f t="shared" si="766"/>
        <v>0.33881447628076361</v>
      </c>
      <c r="U931" s="13">
        <f t="shared" si="767"/>
        <v>0.41581106930285883</v>
      </c>
      <c r="V931" s="13">
        <f t="shared" si="768"/>
        <v>-8.3767978160884322</v>
      </c>
      <c r="W931" s="8">
        <f t="shared" si="769"/>
        <v>376.89181038903661</v>
      </c>
      <c r="X931" s="13">
        <f t="shared" si="770"/>
        <v>1.2170946809242806</v>
      </c>
      <c r="Y931" s="11">
        <f t="shared" si="771"/>
        <v>69.734388484782869</v>
      </c>
      <c r="Z931" s="13">
        <f t="shared" si="772"/>
        <v>3.8095266826087749E-2</v>
      </c>
      <c r="AA931" s="13">
        <f t="shared" si="773"/>
        <v>0.34612136925029813</v>
      </c>
      <c r="AB931" s="13">
        <f t="shared" si="774"/>
        <v>0.93741636976291398</v>
      </c>
      <c r="AC931" s="13">
        <f t="shared" si="775"/>
        <v>3.80860532061107E-2</v>
      </c>
      <c r="AD931" s="13">
        <f t="shared" si="776"/>
        <v>0.84493389684087794</v>
      </c>
      <c r="AE931" s="13">
        <f t="shared" si="777"/>
        <v>0.40778267216446007</v>
      </c>
      <c r="AF931" s="13">
        <f t="shared" si="778"/>
        <v>0.91307901754580501</v>
      </c>
      <c r="AG931" s="11">
        <f t="shared" si="779"/>
        <v>24.065621638482146</v>
      </c>
      <c r="AH931" s="13">
        <f t="shared" si="780"/>
        <v>4.5149251647217579</v>
      </c>
      <c r="AI931" s="11">
        <f t="shared" si="781"/>
        <v>169.57172144960833</v>
      </c>
      <c r="AJ931" s="6">
        <f t="shared" si="782"/>
        <v>0.91586952028039548</v>
      </c>
      <c r="AK931" s="13">
        <f t="shared" si="783"/>
        <v>-12.992678641000753</v>
      </c>
      <c r="AL931" s="6">
        <f t="shared" si="784"/>
        <v>0.89054500019401595</v>
      </c>
      <c r="AM931" s="6">
        <f t="shared" si="785"/>
        <v>-13.883223641194769</v>
      </c>
      <c r="AN931" s="11">
        <f t="shared" si="786"/>
        <v>175.56804832091075</v>
      </c>
      <c r="AO931" s="6">
        <f t="shared" si="787"/>
        <v>173.75752312539819</v>
      </c>
      <c r="AP931" s="6">
        <f t="shared" si="788"/>
        <v>104.01275242934611</v>
      </c>
      <c r="AQ931" s="8">
        <f t="shared" si="789"/>
        <v>75.83709662000318</v>
      </c>
      <c r="AR931" s="109">
        <f t="shared" si="790"/>
        <v>0.18100456869285769</v>
      </c>
      <c r="AS931" s="109">
        <f t="shared" si="791"/>
        <v>-1.0516946931014719</v>
      </c>
      <c r="AT931" s="109">
        <f t="shared" si="792"/>
        <v>170.23463523854781</v>
      </c>
      <c r="AU931" s="10">
        <f t="shared" si="793"/>
        <v>399008.70331103099</v>
      </c>
      <c r="AV931" s="8">
        <f t="shared" si="794"/>
        <v>29.947480838086385</v>
      </c>
      <c r="AW931" s="12"/>
      <c r="AX931" s="110">
        <f t="shared" si="795"/>
        <v>350.2</v>
      </c>
      <c r="AY931" s="111">
        <f t="shared" si="796"/>
        <v>0</v>
      </c>
      <c r="AZ931" s="12"/>
      <c r="BA931" s="14">
        <f t="shared" si="803"/>
        <v>-13.9</v>
      </c>
      <c r="BB931" s="112">
        <f t="shared" si="797"/>
        <v>0</v>
      </c>
      <c r="BC931" s="112">
        <f t="shared" si="798"/>
        <v>0</v>
      </c>
      <c r="BD931" s="12"/>
      <c r="BE931" s="111">
        <f t="shared" si="799"/>
        <v>0</v>
      </c>
      <c r="BF931" s="12"/>
    </row>
    <row r="932" spans="1:58">
      <c r="A932">
        <f t="shared" si="752"/>
        <v>15</v>
      </c>
      <c r="B932" s="106">
        <v>0.64513888888888904</v>
      </c>
      <c r="C932" s="6">
        <f t="shared" si="753"/>
        <v>15.483333333333338</v>
      </c>
      <c r="D932" s="7">
        <f t="shared" si="800"/>
        <v>16</v>
      </c>
      <c r="E932" s="7">
        <f t="shared" si="801"/>
        <v>9</v>
      </c>
      <c r="F932" s="7">
        <f t="shared" si="802"/>
        <v>2022</v>
      </c>
      <c r="G932" s="12"/>
      <c r="H932" s="101">
        <f t="shared" si="754"/>
        <v>-13.905931815977736</v>
      </c>
      <c r="I932" s="102">
        <f t="shared" si="755"/>
        <v>-13.969037643457783</v>
      </c>
      <c r="J932" s="101">
        <f t="shared" si="756"/>
        <v>62.227444683547652</v>
      </c>
      <c r="K932" s="101">
        <f t="shared" si="757"/>
        <v>350.45993128630676</v>
      </c>
      <c r="L932" s="11">
        <f t="shared" si="758"/>
        <v>2459839.1451388891</v>
      </c>
      <c r="M932" s="108">
        <f t="shared" si="759"/>
        <v>0.22708131797095374</v>
      </c>
      <c r="N932" s="11">
        <f t="shared" si="760"/>
        <v>237.54628355102614</v>
      </c>
      <c r="O932" s="5">
        <f t="shared" si="761"/>
        <v>0.18127942935586816</v>
      </c>
      <c r="P932" s="11">
        <f t="shared" si="762"/>
        <v>16135.929372544839</v>
      </c>
      <c r="Q932" s="6">
        <f t="shared" si="763"/>
        <v>2.4069959432728494</v>
      </c>
      <c r="R932" s="13">
        <f t="shared" si="764"/>
        <v>4.4024113601843062</v>
      </c>
      <c r="S932" s="13">
        <f t="shared" si="765"/>
        <v>4.3579539023235192</v>
      </c>
      <c r="T932" s="13">
        <f t="shared" si="766"/>
        <v>0.33897482062832074</v>
      </c>
      <c r="U932" s="13">
        <f t="shared" si="767"/>
        <v>0.41595895980058828</v>
      </c>
      <c r="V932" s="13">
        <f t="shared" si="768"/>
        <v>-8.3769329840187172</v>
      </c>
      <c r="W932" s="8">
        <f t="shared" si="769"/>
        <v>376.8509351519856</v>
      </c>
      <c r="X932" s="13">
        <f t="shared" si="770"/>
        <v>1.2172414401949601</v>
      </c>
      <c r="Y932" s="11">
        <f t="shared" si="771"/>
        <v>69.742797171597218</v>
      </c>
      <c r="Z932" s="13">
        <f t="shared" si="772"/>
        <v>3.8107215485118404E-2</v>
      </c>
      <c r="AA932" s="13">
        <f t="shared" si="773"/>
        <v>0.34598363339223931</v>
      </c>
      <c r="AB932" s="13">
        <f t="shared" si="774"/>
        <v>0.9374667291906168</v>
      </c>
      <c r="AC932" s="13">
        <f t="shared" si="775"/>
        <v>3.8097993193228936E-2</v>
      </c>
      <c r="AD932" s="13">
        <f t="shared" si="776"/>
        <v>0.84497535285226688</v>
      </c>
      <c r="AE932" s="13">
        <f t="shared" si="777"/>
        <v>0.40781365658458718</v>
      </c>
      <c r="AF932" s="13">
        <f t="shared" si="778"/>
        <v>0.91306517921948394</v>
      </c>
      <c r="AG932" s="11">
        <f t="shared" si="779"/>
        <v>24.067565927993261</v>
      </c>
      <c r="AH932" s="13">
        <f t="shared" si="780"/>
        <v>4.5155241068859988</v>
      </c>
      <c r="AI932" s="11">
        <f t="shared" si="781"/>
        <v>169.81342194773617</v>
      </c>
      <c r="AJ932" s="6">
        <f t="shared" si="782"/>
        <v>0.91586384936532517</v>
      </c>
      <c r="AK932" s="13">
        <f t="shared" si="783"/>
        <v>-13.015474157514038</v>
      </c>
      <c r="AL932" s="6">
        <f t="shared" si="784"/>
        <v>0.89045765846369784</v>
      </c>
      <c r="AM932" s="6">
        <f t="shared" si="785"/>
        <v>-13.905931815977736</v>
      </c>
      <c r="AN932" s="11">
        <f t="shared" si="786"/>
        <v>175.56873279866522</v>
      </c>
      <c r="AO932" s="6">
        <f t="shared" si="787"/>
        <v>173.75820025045255</v>
      </c>
      <c r="AP932" s="6">
        <f t="shared" si="788"/>
        <v>104.0050203172773</v>
      </c>
      <c r="AQ932" s="8">
        <f t="shared" si="789"/>
        <v>75.844823677483078</v>
      </c>
      <c r="AR932" s="109">
        <f t="shared" si="790"/>
        <v>0.17685418057508553</v>
      </c>
      <c r="AS932" s="109">
        <f t="shared" si="791"/>
        <v>-1.0523175554736235</v>
      </c>
      <c r="AT932" s="109">
        <f t="shared" si="792"/>
        <v>170.45993128630673</v>
      </c>
      <c r="AU932" s="10">
        <f t="shared" si="793"/>
        <v>399011.23309303686</v>
      </c>
      <c r="AV932" s="8">
        <f t="shared" si="794"/>
        <v>29.947290976851715</v>
      </c>
      <c r="AW932" s="12"/>
      <c r="AX932" s="110">
        <f t="shared" si="795"/>
        <v>350.5</v>
      </c>
      <c r="AY932" s="111">
        <f t="shared" si="796"/>
        <v>0</v>
      </c>
      <c r="AZ932" s="12"/>
      <c r="BA932" s="14">
        <f t="shared" si="803"/>
        <v>-14</v>
      </c>
      <c r="BB932" s="112">
        <f t="shared" si="797"/>
        <v>0</v>
      </c>
      <c r="BC932" s="112">
        <f t="shared" si="798"/>
        <v>0</v>
      </c>
      <c r="BD932" s="12"/>
      <c r="BE932" s="111">
        <f t="shared" si="799"/>
        <v>0</v>
      </c>
      <c r="BF932" s="12"/>
    </row>
    <row r="933" spans="1:58">
      <c r="A933">
        <f t="shared" si="752"/>
        <v>15</v>
      </c>
      <c r="B933" s="106">
        <v>0.64583333333333304</v>
      </c>
      <c r="C933" s="6">
        <f t="shared" si="753"/>
        <v>15.499999999999993</v>
      </c>
      <c r="D933" s="7">
        <f t="shared" si="800"/>
        <v>16</v>
      </c>
      <c r="E933" s="7">
        <f t="shared" si="801"/>
        <v>9</v>
      </c>
      <c r="F933" s="7">
        <f t="shared" si="802"/>
        <v>2022</v>
      </c>
      <c r="G933" s="12"/>
      <c r="H933" s="101">
        <f t="shared" si="754"/>
        <v>-13.928069903028184</v>
      </c>
      <c r="I933" s="102">
        <f t="shared" si="755"/>
        <v>-13.991091646161097</v>
      </c>
      <c r="J933" s="101">
        <f t="shared" si="756"/>
        <v>62.220906276935253</v>
      </c>
      <c r="K933" s="101">
        <f t="shared" si="757"/>
        <v>350.68530423464506</v>
      </c>
      <c r="L933" s="11">
        <f t="shared" si="758"/>
        <v>2459839.1458333335</v>
      </c>
      <c r="M933" s="108">
        <f t="shared" si="759"/>
        <v>0.22708133698380531</v>
      </c>
      <c r="N933" s="11">
        <f t="shared" si="760"/>
        <v>237.79696801351383</v>
      </c>
      <c r="O933" s="5">
        <f t="shared" si="761"/>
        <v>0.18130484678584935</v>
      </c>
      <c r="P933" s="11">
        <f t="shared" si="762"/>
        <v>16133.25927169575</v>
      </c>
      <c r="Q933" s="6">
        <f t="shared" si="763"/>
        <v>2.40715429544671</v>
      </c>
      <c r="R933" s="13">
        <f t="shared" si="764"/>
        <v>4.4024233059960265</v>
      </c>
      <c r="S933" s="13">
        <f t="shared" si="765"/>
        <v>4.358101658363509</v>
      </c>
      <c r="T933" s="13">
        <f t="shared" si="766"/>
        <v>0.33913516486837336</v>
      </c>
      <c r="U933" s="13">
        <f t="shared" si="767"/>
        <v>0.41610684830650274</v>
      </c>
      <c r="V933" s="13">
        <f t="shared" si="768"/>
        <v>-8.3770681518586443</v>
      </c>
      <c r="W933" s="8">
        <f t="shared" si="769"/>
        <v>376.81005512321462</v>
      </c>
      <c r="X933" s="13">
        <f t="shared" si="770"/>
        <v>1.2173881976033483</v>
      </c>
      <c r="Y933" s="11">
        <f t="shared" si="771"/>
        <v>69.751205751710131</v>
      </c>
      <c r="Z933" s="13">
        <f t="shared" si="772"/>
        <v>3.8119163163832785E-2</v>
      </c>
      <c r="AA933" s="13">
        <f t="shared" si="773"/>
        <v>0.34584589191710163</v>
      </c>
      <c r="AB933" s="13">
        <f t="shared" si="774"/>
        <v>0.93751706763777576</v>
      </c>
      <c r="AC933" s="13">
        <f t="shared" si="775"/>
        <v>3.8109932195303786E-2</v>
      </c>
      <c r="AD933" s="13">
        <f t="shared" si="776"/>
        <v>0.84501679000573582</v>
      </c>
      <c r="AE933" s="13">
        <f t="shared" si="777"/>
        <v>0.40784463175634234</v>
      </c>
      <c r="AF933" s="13">
        <f t="shared" si="778"/>
        <v>0.91305134376306218</v>
      </c>
      <c r="AG933" s="11">
        <f t="shared" si="779"/>
        <v>24.069509666619741</v>
      </c>
      <c r="AH933" s="13">
        <f t="shared" si="780"/>
        <v>4.5161230590561479</v>
      </c>
      <c r="AI933" s="11">
        <f t="shared" si="781"/>
        <v>170.05512212767161</v>
      </c>
      <c r="AJ933" s="6">
        <f t="shared" si="782"/>
        <v>0.91585817972725159</v>
      </c>
      <c r="AK933" s="13">
        <f t="shared" si="783"/>
        <v>-13.037697666450685</v>
      </c>
      <c r="AL933" s="6">
        <f t="shared" si="784"/>
        <v>0.8903722365774992</v>
      </c>
      <c r="AM933" s="6">
        <f t="shared" si="785"/>
        <v>-13.928069903028184</v>
      </c>
      <c r="AN933" s="11">
        <f t="shared" si="786"/>
        <v>175.56941727596131</v>
      </c>
      <c r="AO933" s="6">
        <f t="shared" si="787"/>
        <v>173.75887737530655</v>
      </c>
      <c r="AP933" s="6">
        <f t="shared" si="788"/>
        <v>103.99728831719675</v>
      </c>
      <c r="AQ933" s="8">
        <f t="shared" si="789"/>
        <v>75.852550625783678</v>
      </c>
      <c r="AR933" s="109">
        <f t="shared" si="790"/>
        <v>0.17270065072614235</v>
      </c>
      <c r="AS933" s="109">
        <f t="shared" si="791"/>
        <v>-1.0529265338884777</v>
      </c>
      <c r="AT933" s="109">
        <f t="shared" si="792"/>
        <v>170.68530423464503</v>
      </c>
      <c r="AU933" s="10">
        <f t="shared" si="793"/>
        <v>399013.76236294501</v>
      </c>
      <c r="AV933" s="8">
        <f t="shared" si="794"/>
        <v>29.947101156456771</v>
      </c>
      <c r="AW933" s="12"/>
      <c r="AX933" s="110">
        <f t="shared" si="795"/>
        <v>350.7</v>
      </c>
      <c r="AY933" s="111">
        <f t="shared" si="796"/>
        <v>0</v>
      </c>
      <c r="AZ933" s="12"/>
      <c r="BA933" s="14">
        <f t="shared" si="803"/>
        <v>-14</v>
      </c>
      <c r="BB933" s="112">
        <f t="shared" si="797"/>
        <v>0</v>
      </c>
      <c r="BC933" s="112">
        <f t="shared" si="798"/>
        <v>0</v>
      </c>
      <c r="BD933" s="12"/>
      <c r="BE933" s="111">
        <f t="shared" si="799"/>
        <v>0</v>
      </c>
      <c r="BF933" s="12"/>
    </row>
    <row r="934" spans="1:58">
      <c r="A934">
        <f t="shared" si="752"/>
        <v>15</v>
      </c>
      <c r="B934" s="106">
        <v>0.64652777777777803</v>
      </c>
      <c r="C934" s="6">
        <f t="shared" si="753"/>
        <v>15.516666666666673</v>
      </c>
      <c r="D934" s="7">
        <f t="shared" si="800"/>
        <v>16</v>
      </c>
      <c r="E934" s="7">
        <f t="shared" si="801"/>
        <v>9</v>
      </c>
      <c r="F934" s="7">
        <f t="shared" si="802"/>
        <v>2022</v>
      </c>
      <c r="G934" s="12"/>
      <c r="H934" s="101">
        <f t="shared" si="754"/>
        <v>-13.949637377006876</v>
      </c>
      <c r="I934" s="102">
        <f t="shared" si="755"/>
        <v>-14.012577341931747</v>
      </c>
      <c r="J934" s="101">
        <f t="shared" si="756"/>
        <v>62.214367736067736</v>
      </c>
      <c r="K934" s="101">
        <f t="shared" si="757"/>
        <v>350.91075227495037</v>
      </c>
      <c r="L934" s="11">
        <f t="shared" si="758"/>
        <v>2459839.1465277779</v>
      </c>
      <c r="M934" s="108">
        <f t="shared" si="759"/>
        <v>0.22708135599665685</v>
      </c>
      <c r="N934" s="11">
        <f t="shared" si="760"/>
        <v>238.04765247600153</v>
      </c>
      <c r="O934" s="5">
        <f t="shared" si="761"/>
        <v>0.1813302642157737</v>
      </c>
      <c r="P934" s="11">
        <f t="shared" si="762"/>
        <v>16130.588807076936</v>
      </c>
      <c r="Q934" s="6">
        <f t="shared" si="763"/>
        <v>2.4073126476202136</v>
      </c>
      <c r="R934" s="13">
        <f t="shared" si="764"/>
        <v>4.4024352518077023</v>
      </c>
      <c r="S934" s="13">
        <f t="shared" si="765"/>
        <v>4.358249414403498</v>
      </c>
      <c r="T934" s="13">
        <f t="shared" si="766"/>
        <v>0.33929550910806883</v>
      </c>
      <c r="U934" s="13">
        <f t="shared" si="767"/>
        <v>0.41625473491992099</v>
      </c>
      <c r="V934" s="13">
        <f t="shared" si="768"/>
        <v>-8.3772033196989266</v>
      </c>
      <c r="W934" s="8">
        <f t="shared" si="769"/>
        <v>376.76917027617458</v>
      </c>
      <c r="X934" s="13">
        <f t="shared" si="770"/>
        <v>1.2175349532477742</v>
      </c>
      <c r="Y934" s="11">
        <f t="shared" si="771"/>
        <v>69.75961423075546</v>
      </c>
      <c r="Z934" s="13">
        <f t="shared" si="772"/>
        <v>3.8131109870024722E-2</v>
      </c>
      <c r="AA934" s="13">
        <f t="shared" si="773"/>
        <v>0.34570814473590278</v>
      </c>
      <c r="AB934" s="13">
        <f t="shared" si="774"/>
        <v>0.93756738513782578</v>
      </c>
      <c r="AC934" s="13">
        <f t="shared" si="775"/>
        <v>3.812187022012304E-2</v>
      </c>
      <c r="AD934" s="13">
        <f t="shared" si="776"/>
        <v>0.84505820832886425</v>
      </c>
      <c r="AE934" s="13">
        <f t="shared" si="777"/>
        <v>0.40787559770016885</v>
      </c>
      <c r="AF934" s="13">
        <f t="shared" si="778"/>
        <v>0.91303751116847887</v>
      </c>
      <c r="AG934" s="11">
        <f t="shared" si="779"/>
        <v>24.071452855621676</v>
      </c>
      <c r="AH934" s="13">
        <f t="shared" si="780"/>
        <v>4.5167220216299713</v>
      </c>
      <c r="AI934" s="11">
        <f t="shared" si="781"/>
        <v>170.29682215155196</v>
      </c>
      <c r="AJ934" s="6">
        <f t="shared" si="782"/>
        <v>0.91585251136247725</v>
      </c>
      <c r="AK934" s="13">
        <f t="shared" si="783"/>
        <v>-13.059348630216688</v>
      </c>
      <c r="AL934" s="6">
        <f t="shared" si="784"/>
        <v>0.8902887467901881</v>
      </c>
      <c r="AM934" s="6">
        <f t="shared" si="785"/>
        <v>-13.949637377006876</v>
      </c>
      <c r="AN934" s="11">
        <f t="shared" si="786"/>
        <v>175.5701017532574</v>
      </c>
      <c r="AO934" s="6">
        <f t="shared" si="787"/>
        <v>173.75955450041383</v>
      </c>
      <c r="AP934" s="6">
        <f t="shared" si="788"/>
        <v>103.98955642392646</v>
      </c>
      <c r="AQ934" s="8">
        <f t="shared" si="789"/>
        <v>75.860277470079538</v>
      </c>
      <c r="AR934" s="109">
        <f t="shared" si="790"/>
        <v>0.16854405028273869</v>
      </c>
      <c r="AS934" s="109">
        <f t="shared" si="791"/>
        <v>-1.0535216183991043</v>
      </c>
      <c r="AT934" s="109">
        <f t="shared" si="792"/>
        <v>170.91075227495034</v>
      </c>
      <c r="AU934" s="10">
        <f t="shared" si="793"/>
        <v>399016.29112237407</v>
      </c>
      <c r="AV934" s="8">
        <f t="shared" si="794"/>
        <v>29.946911376778544</v>
      </c>
      <c r="AW934" s="12"/>
      <c r="AX934" s="110">
        <f t="shared" si="795"/>
        <v>350.9</v>
      </c>
      <c r="AY934" s="111">
        <f t="shared" si="796"/>
        <v>0</v>
      </c>
      <c r="AZ934" s="12"/>
      <c r="BA934" s="14">
        <f t="shared" si="803"/>
        <v>-14</v>
      </c>
      <c r="BB934" s="112">
        <f t="shared" si="797"/>
        <v>0</v>
      </c>
      <c r="BC934" s="112">
        <f t="shared" si="798"/>
        <v>0</v>
      </c>
      <c r="BD934" s="12"/>
      <c r="BE934" s="111">
        <f t="shared" si="799"/>
        <v>0</v>
      </c>
      <c r="BF934" s="12"/>
    </row>
    <row r="935" spans="1:58">
      <c r="A935">
        <f t="shared" si="752"/>
        <v>15</v>
      </c>
      <c r="B935" s="106">
        <v>0.64722222222222203</v>
      </c>
      <c r="C935" s="6">
        <f t="shared" si="753"/>
        <v>15.533333333333328</v>
      </c>
      <c r="D935" s="7">
        <f t="shared" si="800"/>
        <v>16</v>
      </c>
      <c r="E935" s="7">
        <f t="shared" si="801"/>
        <v>9</v>
      </c>
      <c r="F935" s="7">
        <f t="shared" si="802"/>
        <v>2022</v>
      </c>
      <c r="G935" s="12"/>
      <c r="H935" s="101">
        <f t="shared" si="754"/>
        <v>-13.970633710346632</v>
      </c>
      <c r="I935" s="102">
        <f t="shared" si="755"/>
        <v>-14.033494194466705</v>
      </c>
      <c r="J935" s="101">
        <f t="shared" si="756"/>
        <v>62.207829061034637</v>
      </c>
      <c r="K935" s="101">
        <f t="shared" si="757"/>
        <v>351.13627343873065</v>
      </c>
      <c r="L935" s="11">
        <f t="shared" si="758"/>
        <v>2459839.1472222223</v>
      </c>
      <c r="M935" s="108">
        <f t="shared" si="759"/>
        <v>0.2270813750095084</v>
      </c>
      <c r="N935" s="11">
        <f t="shared" si="760"/>
        <v>238.29833693848923</v>
      </c>
      <c r="O935" s="5">
        <f t="shared" si="761"/>
        <v>0.18135568164569804</v>
      </c>
      <c r="P935" s="11">
        <f t="shared" si="762"/>
        <v>16127.917978780441</v>
      </c>
      <c r="Q935" s="6">
        <f t="shared" si="763"/>
        <v>2.4074709997940746</v>
      </c>
      <c r="R935" s="13">
        <f t="shared" si="764"/>
        <v>4.4024471976194004</v>
      </c>
      <c r="S935" s="13">
        <f t="shared" si="765"/>
        <v>4.3583971704431299</v>
      </c>
      <c r="T935" s="13">
        <f t="shared" si="766"/>
        <v>0.33945585334812145</v>
      </c>
      <c r="U935" s="13">
        <f t="shared" si="767"/>
        <v>0.41640261964195446</v>
      </c>
      <c r="V935" s="13">
        <f t="shared" si="768"/>
        <v>-8.3773384875381378</v>
      </c>
      <c r="W935" s="8">
        <f t="shared" si="769"/>
        <v>376.72828061226659</v>
      </c>
      <c r="X935" s="13">
        <f t="shared" si="770"/>
        <v>1.2176817071290407</v>
      </c>
      <c r="Y935" s="11">
        <f t="shared" si="771"/>
        <v>69.768022608779191</v>
      </c>
      <c r="Z935" s="13">
        <f t="shared" si="772"/>
        <v>3.8143055603557137E-2</v>
      </c>
      <c r="AA935" s="13">
        <f t="shared" si="773"/>
        <v>0.34557039185118704</v>
      </c>
      <c r="AB935" s="13">
        <f t="shared" si="774"/>
        <v>0.93761768169072957</v>
      </c>
      <c r="AC935" s="13">
        <f t="shared" si="775"/>
        <v>3.8133807267549349E-2</v>
      </c>
      <c r="AD935" s="13">
        <f t="shared" si="776"/>
        <v>0.84509960782167226</v>
      </c>
      <c r="AE935" s="13">
        <f t="shared" si="777"/>
        <v>0.40790655441592572</v>
      </c>
      <c r="AF935" s="13">
        <f t="shared" si="778"/>
        <v>0.91302368143686574</v>
      </c>
      <c r="AG935" s="11">
        <f t="shared" si="779"/>
        <v>24.073395494967468</v>
      </c>
      <c r="AH935" s="13">
        <f t="shared" si="780"/>
        <v>4.5173209946072186</v>
      </c>
      <c r="AI935" s="11">
        <f t="shared" si="781"/>
        <v>170.53852201938093</v>
      </c>
      <c r="AJ935" s="6">
        <f t="shared" si="782"/>
        <v>0.91584684427107665</v>
      </c>
      <c r="AK935" s="13">
        <f t="shared" si="783"/>
        <v>-13.080426509235306</v>
      </c>
      <c r="AL935" s="6">
        <f t="shared" si="784"/>
        <v>0.89020720111132712</v>
      </c>
      <c r="AM935" s="6">
        <f t="shared" si="785"/>
        <v>-13.970633710346632</v>
      </c>
      <c r="AN935" s="11">
        <f t="shared" si="786"/>
        <v>175.57078623055168</v>
      </c>
      <c r="AO935" s="6">
        <f t="shared" si="787"/>
        <v>173.76023162577246</v>
      </c>
      <c r="AP935" s="6">
        <f t="shared" si="788"/>
        <v>103.98182463742108</v>
      </c>
      <c r="AQ935" s="8">
        <f t="shared" si="789"/>
        <v>75.868004210415961</v>
      </c>
      <c r="AR935" s="109">
        <f t="shared" si="790"/>
        <v>0.16438445321901266</v>
      </c>
      <c r="AS935" s="109">
        <f t="shared" si="791"/>
        <v>-1.0541027988834326</v>
      </c>
      <c r="AT935" s="109">
        <f t="shared" si="792"/>
        <v>171.13627343873065</v>
      </c>
      <c r="AU935" s="10">
        <f t="shared" si="793"/>
        <v>399018.81937125954</v>
      </c>
      <c r="AV935" s="8">
        <f t="shared" si="794"/>
        <v>29.946721637820396</v>
      </c>
      <c r="AW935" s="12"/>
      <c r="AX935" s="110">
        <f t="shared" si="795"/>
        <v>351.1</v>
      </c>
      <c r="AY935" s="111">
        <f t="shared" si="796"/>
        <v>0</v>
      </c>
      <c r="AZ935" s="12"/>
      <c r="BA935" s="14">
        <f t="shared" si="803"/>
        <v>-14</v>
      </c>
      <c r="BB935" s="112">
        <f t="shared" si="797"/>
        <v>0</v>
      </c>
      <c r="BC935" s="112">
        <f t="shared" si="798"/>
        <v>0</v>
      </c>
      <c r="BD935" s="12"/>
      <c r="BE935" s="111">
        <f t="shared" si="799"/>
        <v>0</v>
      </c>
      <c r="BF935" s="12"/>
    </row>
    <row r="936" spans="1:58">
      <c r="A936">
        <f t="shared" si="752"/>
        <v>15</v>
      </c>
      <c r="B936" s="106">
        <v>0.64791666666666703</v>
      </c>
      <c r="C936" s="6">
        <f t="shared" si="753"/>
        <v>15.550000000000008</v>
      </c>
      <c r="D936" s="7">
        <f t="shared" si="800"/>
        <v>16</v>
      </c>
      <c r="E936" s="7">
        <f t="shared" si="801"/>
        <v>9</v>
      </c>
      <c r="F936" s="7">
        <f t="shared" si="802"/>
        <v>2022</v>
      </c>
      <c r="G936" s="12"/>
      <c r="H936" s="101">
        <f t="shared" si="754"/>
        <v>-13.991058388704237</v>
      </c>
      <c r="I936" s="102">
        <f t="shared" si="755"/>
        <v>-14.053841680881989</v>
      </c>
      <c r="J936" s="101">
        <f t="shared" si="756"/>
        <v>62.201290251922089</v>
      </c>
      <c r="K936" s="101">
        <f t="shared" si="757"/>
        <v>351.36186574847841</v>
      </c>
      <c r="L936" s="11">
        <f t="shared" si="758"/>
        <v>2459839.1479166667</v>
      </c>
      <c r="M936" s="108">
        <f t="shared" si="759"/>
        <v>0.22708139402235997</v>
      </c>
      <c r="N936" s="11">
        <f t="shared" si="760"/>
        <v>238.54902140051126</v>
      </c>
      <c r="O936" s="5">
        <f t="shared" si="761"/>
        <v>0.18138109907567923</v>
      </c>
      <c r="P936" s="11">
        <f t="shared" si="762"/>
        <v>16125.246786926862</v>
      </c>
      <c r="Q936" s="6">
        <f t="shared" si="763"/>
        <v>2.4076293519679353</v>
      </c>
      <c r="R936" s="13">
        <f t="shared" si="764"/>
        <v>4.4024591434310985</v>
      </c>
      <c r="S936" s="13">
        <f t="shared" si="765"/>
        <v>4.3585449264831198</v>
      </c>
      <c r="T936" s="13">
        <f t="shared" si="766"/>
        <v>0.33961619758817407</v>
      </c>
      <c r="U936" s="13">
        <f t="shared" si="767"/>
        <v>0.41655050247277836</v>
      </c>
      <c r="V936" s="13">
        <f t="shared" si="768"/>
        <v>-8.3774736553780649</v>
      </c>
      <c r="W936" s="8">
        <f t="shared" si="769"/>
        <v>376.68738613177555</v>
      </c>
      <c r="X936" s="13">
        <f t="shared" si="770"/>
        <v>1.2178284592480897</v>
      </c>
      <c r="Y936" s="11">
        <f t="shared" si="771"/>
        <v>69.77643088583531</v>
      </c>
      <c r="Z936" s="13">
        <f t="shared" si="772"/>
        <v>3.815500036421067E-2</v>
      </c>
      <c r="AA936" s="13">
        <f t="shared" si="773"/>
        <v>0.34543263326536938</v>
      </c>
      <c r="AB936" s="13">
        <f t="shared" si="774"/>
        <v>0.93766795729650099</v>
      </c>
      <c r="AC936" s="13">
        <f t="shared" si="775"/>
        <v>3.8145743337363133E-2</v>
      </c>
      <c r="AD936" s="13">
        <f t="shared" si="776"/>
        <v>0.84514098848426011</v>
      </c>
      <c r="AE936" s="13">
        <f t="shared" si="777"/>
        <v>0.4079375019034171</v>
      </c>
      <c r="AF936" s="13">
        <f t="shared" si="778"/>
        <v>0.91300985456937955</v>
      </c>
      <c r="AG936" s="11">
        <f t="shared" si="779"/>
        <v>24.075337584622069</v>
      </c>
      <c r="AH936" s="13">
        <f t="shared" si="780"/>
        <v>4.5179199779882593</v>
      </c>
      <c r="AI936" s="11">
        <f t="shared" si="781"/>
        <v>170.78022173068737</v>
      </c>
      <c r="AJ936" s="6">
        <f t="shared" si="782"/>
        <v>0.91584117845314372</v>
      </c>
      <c r="AK936" s="13">
        <f t="shared" si="783"/>
        <v>-13.100930777459363</v>
      </c>
      <c r="AL936" s="6">
        <f t="shared" si="784"/>
        <v>0.89012761124487416</v>
      </c>
      <c r="AM936" s="6">
        <f t="shared" si="785"/>
        <v>-13.991058388704237</v>
      </c>
      <c r="AN936" s="11">
        <f t="shared" si="786"/>
        <v>175.57147070784595</v>
      </c>
      <c r="AO936" s="6">
        <f t="shared" si="787"/>
        <v>173.76090875138436</v>
      </c>
      <c r="AP936" s="6">
        <f t="shared" si="788"/>
        <v>103.97409295763124</v>
      </c>
      <c r="AQ936" s="8">
        <f t="shared" si="789"/>
        <v>75.875730846842288</v>
      </c>
      <c r="AR936" s="109">
        <f t="shared" si="790"/>
        <v>0.16022193357036929</v>
      </c>
      <c r="AS936" s="109">
        <f t="shared" si="791"/>
        <v>-1.0546700654656429</v>
      </c>
      <c r="AT936" s="109">
        <f t="shared" si="792"/>
        <v>171.36186574847838</v>
      </c>
      <c r="AU936" s="10">
        <f t="shared" si="793"/>
        <v>399021.34710952849</v>
      </c>
      <c r="AV936" s="8">
        <f t="shared" si="794"/>
        <v>29.946531939586283</v>
      </c>
      <c r="AW936" s="12"/>
      <c r="AX936" s="110">
        <f t="shared" si="795"/>
        <v>351.4</v>
      </c>
      <c r="AY936" s="111">
        <f t="shared" si="796"/>
        <v>0</v>
      </c>
      <c r="AZ936" s="12"/>
      <c r="BA936" s="14">
        <f t="shared" si="803"/>
        <v>-14.1</v>
      </c>
      <c r="BB936" s="112">
        <f t="shared" si="797"/>
        <v>0</v>
      </c>
      <c r="BC936" s="112">
        <f t="shared" si="798"/>
        <v>0</v>
      </c>
      <c r="BD936" s="12"/>
      <c r="BE936" s="111">
        <f t="shared" si="799"/>
        <v>0</v>
      </c>
      <c r="BF936" s="12"/>
    </row>
    <row r="937" spans="1:58">
      <c r="A937">
        <f t="shared" si="752"/>
        <v>15</v>
      </c>
      <c r="B937" s="106">
        <v>0.64861111111111103</v>
      </c>
      <c r="C937" s="6">
        <f t="shared" si="753"/>
        <v>15.566666666666665</v>
      </c>
      <c r="D937" s="7">
        <f t="shared" si="800"/>
        <v>16</v>
      </c>
      <c r="E937" s="7">
        <f t="shared" si="801"/>
        <v>9</v>
      </c>
      <c r="F937" s="7">
        <f t="shared" si="802"/>
        <v>2022</v>
      </c>
      <c r="G937" s="12"/>
      <c r="H937" s="101">
        <f t="shared" si="754"/>
        <v>-14.010910911197129</v>
      </c>
      <c r="I937" s="102">
        <f t="shared" si="755"/>
        <v>-14.073619291953207</v>
      </c>
      <c r="J937" s="101">
        <f t="shared" si="756"/>
        <v>62.194751308868014</v>
      </c>
      <c r="K937" s="101">
        <f t="shared" si="757"/>
        <v>351.58752721968756</v>
      </c>
      <c r="L937" s="11">
        <f t="shared" si="758"/>
        <v>2459839.1486111111</v>
      </c>
      <c r="M937" s="108">
        <f t="shared" si="759"/>
        <v>0.22708141303521151</v>
      </c>
      <c r="N937" s="11">
        <f t="shared" si="760"/>
        <v>238.79970586299896</v>
      </c>
      <c r="O937" s="5">
        <f t="shared" si="761"/>
        <v>0.18140651650560358</v>
      </c>
      <c r="P937" s="11">
        <f t="shared" si="762"/>
        <v>16122.575231629322</v>
      </c>
      <c r="Q937" s="6">
        <f t="shared" si="763"/>
        <v>2.4077877041414388</v>
      </c>
      <c r="R937" s="13">
        <f t="shared" si="764"/>
        <v>4.4024710892427965</v>
      </c>
      <c r="S937" s="13">
        <f t="shared" si="765"/>
        <v>4.3586926825227517</v>
      </c>
      <c r="T937" s="13">
        <f t="shared" si="766"/>
        <v>0.33977654182822675</v>
      </c>
      <c r="U937" s="13">
        <f t="shared" si="767"/>
        <v>0.41669838341288984</v>
      </c>
      <c r="V937" s="13">
        <f t="shared" si="768"/>
        <v>-8.3776088232172761</v>
      </c>
      <c r="W937" s="8">
        <f t="shared" si="769"/>
        <v>376.64648683607066</v>
      </c>
      <c r="X937" s="13">
        <f t="shared" si="770"/>
        <v>1.217975209604756</v>
      </c>
      <c r="Y937" s="11">
        <f t="shared" si="771"/>
        <v>69.784839061914326</v>
      </c>
      <c r="Z937" s="13">
        <f t="shared" si="772"/>
        <v>3.8166944151797708E-2</v>
      </c>
      <c r="AA937" s="13">
        <f t="shared" si="773"/>
        <v>0.34529486898190215</v>
      </c>
      <c r="AB937" s="13">
        <f t="shared" si="774"/>
        <v>0.93771821195477023</v>
      </c>
      <c r="AC937" s="13">
        <f t="shared" si="775"/>
        <v>3.8157678429376542E-2</v>
      </c>
      <c r="AD937" s="13">
        <f t="shared" si="776"/>
        <v>0.84518235031636313</v>
      </c>
      <c r="AE937" s="13">
        <f t="shared" si="777"/>
        <v>0.40796844016232364</v>
      </c>
      <c r="AF937" s="13">
        <f t="shared" si="778"/>
        <v>0.91299603056723122</v>
      </c>
      <c r="AG937" s="11">
        <f t="shared" si="779"/>
        <v>24.077279124542709</v>
      </c>
      <c r="AH937" s="13">
        <f t="shared" si="780"/>
        <v>4.5185189717688719</v>
      </c>
      <c r="AI937" s="11">
        <f t="shared" si="781"/>
        <v>171.0219212864659</v>
      </c>
      <c r="AJ937" s="6">
        <f t="shared" si="782"/>
        <v>0.91583551390878604</v>
      </c>
      <c r="AK937" s="13">
        <f t="shared" si="783"/>
        <v>-13.120860922609905</v>
      </c>
      <c r="AL937" s="6">
        <f t="shared" si="784"/>
        <v>0.89004998858722439</v>
      </c>
      <c r="AM937" s="6">
        <f t="shared" si="785"/>
        <v>-14.010910911197129</v>
      </c>
      <c r="AN937" s="11">
        <f t="shared" si="786"/>
        <v>175.57215518514022</v>
      </c>
      <c r="AO937" s="6">
        <f t="shared" si="787"/>
        <v>173.76158587724942</v>
      </c>
      <c r="AP937" s="6">
        <f t="shared" si="788"/>
        <v>103.96636138456878</v>
      </c>
      <c r="AQ937" s="8">
        <f t="shared" si="789"/>
        <v>75.883457379346638</v>
      </c>
      <c r="AR937" s="109">
        <f t="shared" si="790"/>
        <v>0.15605656539873647</v>
      </c>
      <c r="AS937" s="109">
        <f t="shared" si="791"/>
        <v>-1.0552234085206103</v>
      </c>
      <c r="AT937" s="109">
        <f t="shared" si="792"/>
        <v>171.58752721968759</v>
      </c>
      <c r="AU937" s="10">
        <f t="shared" si="793"/>
        <v>399023.87433710217</v>
      </c>
      <c r="AV937" s="8">
        <f t="shared" si="794"/>
        <v>29.946342282080622</v>
      </c>
      <c r="AW937" s="12"/>
      <c r="AX937" s="110">
        <f t="shared" si="795"/>
        <v>351.6</v>
      </c>
      <c r="AY937" s="111">
        <f t="shared" si="796"/>
        <v>0</v>
      </c>
      <c r="AZ937" s="12"/>
      <c r="BA937" s="14">
        <f t="shared" si="803"/>
        <v>-14.1</v>
      </c>
      <c r="BB937" s="112">
        <f t="shared" si="797"/>
        <v>0</v>
      </c>
      <c r="BC937" s="112">
        <f t="shared" si="798"/>
        <v>0</v>
      </c>
      <c r="BD937" s="12"/>
      <c r="BE937" s="111">
        <f t="shared" si="799"/>
        <v>0</v>
      </c>
      <c r="BF937" s="12"/>
    </row>
    <row r="938" spans="1:58">
      <c r="A938">
        <f t="shared" si="752"/>
        <v>15</v>
      </c>
      <c r="B938" s="106">
        <v>0.64930555555555602</v>
      </c>
      <c r="C938" s="6">
        <f t="shared" si="753"/>
        <v>15.583333333333345</v>
      </c>
      <c r="D938" s="7">
        <f t="shared" si="800"/>
        <v>16</v>
      </c>
      <c r="E938" s="7">
        <f t="shared" si="801"/>
        <v>9</v>
      </c>
      <c r="F938" s="7">
        <f t="shared" si="802"/>
        <v>2022</v>
      </c>
      <c r="G938" s="12"/>
      <c r="H938" s="101">
        <f t="shared" si="754"/>
        <v>-14.030190790165005</v>
      </c>
      <c r="I938" s="102">
        <f t="shared" si="755"/>
        <v>-14.092826531882496</v>
      </c>
      <c r="J938" s="101">
        <f t="shared" si="756"/>
        <v>62.188212231947681</v>
      </c>
      <c r="K938" s="101">
        <f t="shared" si="757"/>
        <v>351.81325585831701</v>
      </c>
      <c r="L938" s="11">
        <f t="shared" si="758"/>
        <v>2459839.1493055555</v>
      </c>
      <c r="M938" s="108">
        <f t="shared" si="759"/>
        <v>0.22708143204806308</v>
      </c>
      <c r="N938" s="11">
        <f t="shared" si="760"/>
        <v>239.05039032548666</v>
      </c>
      <c r="O938" s="5">
        <f t="shared" si="761"/>
        <v>0.18143193393558477</v>
      </c>
      <c r="P938" s="11">
        <f t="shared" si="762"/>
        <v>16119.903312987506</v>
      </c>
      <c r="Q938" s="6">
        <f t="shared" si="763"/>
        <v>2.4079460563152999</v>
      </c>
      <c r="R938" s="13">
        <f t="shared" si="764"/>
        <v>4.4024830350544955</v>
      </c>
      <c r="S938" s="13">
        <f t="shared" si="765"/>
        <v>4.3588404385630977</v>
      </c>
      <c r="T938" s="13">
        <f t="shared" si="766"/>
        <v>0.33993688606827938</v>
      </c>
      <c r="U938" s="13">
        <f t="shared" si="767"/>
        <v>0.41684626246272083</v>
      </c>
      <c r="V938" s="13">
        <f t="shared" si="768"/>
        <v>-8.3777439910579155</v>
      </c>
      <c r="W938" s="8">
        <f t="shared" si="769"/>
        <v>376.60558272535064</v>
      </c>
      <c r="X938" s="13">
        <f t="shared" si="770"/>
        <v>1.2181219582002363</v>
      </c>
      <c r="Y938" s="11">
        <f t="shared" si="771"/>
        <v>69.793247137084819</v>
      </c>
      <c r="Z938" s="13">
        <f t="shared" si="772"/>
        <v>3.8178886966119603E-2</v>
      </c>
      <c r="AA938" s="13">
        <f t="shared" si="773"/>
        <v>0.34515709900296082</v>
      </c>
      <c r="AB938" s="13">
        <f t="shared" si="774"/>
        <v>0.93776844566563855</v>
      </c>
      <c r="AC938" s="13">
        <f t="shared" si="775"/>
        <v>3.8169612543390706E-2</v>
      </c>
      <c r="AD938" s="13">
        <f t="shared" si="776"/>
        <v>0.84522369331815339</v>
      </c>
      <c r="AE938" s="13">
        <f t="shared" si="777"/>
        <v>0.40799936919250301</v>
      </c>
      <c r="AF938" s="13">
        <f t="shared" si="778"/>
        <v>0.91298220943155273</v>
      </c>
      <c r="AG938" s="11">
        <f t="shared" si="779"/>
        <v>24.079220114697712</v>
      </c>
      <c r="AH938" s="13">
        <f t="shared" si="780"/>
        <v>4.5191179759504632</v>
      </c>
      <c r="AI938" s="11">
        <f t="shared" si="781"/>
        <v>171.26362068622973</v>
      </c>
      <c r="AJ938" s="6">
        <f t="shared" si="782"/>
        <v>0.91582985063806499</v>
      </c>
      <c r="AK938" s="13">
        <f t="shared" si="783"/>
        <v>-13.140216445938055</v>
      </c>
      <c r="AL938" s="6">
        <f t="shared" si="784"/>
        <v>0.88997434422695021</v>
      </c>
      <c r="AM938" s="6">
        <f t="shared" si="785"/>
        <v>-14.030190790165005</v>
      </c>
      <c r="AN938" s="11">
        <f t="shared" si="786"/>
        <v>175.57283966243813</v>
      </c>
      <c r="AO938" s="6">
        <f t="shared" si="787"/>
        <v>173.76226300337132</v>
      </c>
      <c r="AP938" s="6">
        <f t="shared" si="788"/>
        <v>103.95862991817152</v>
      </c>
      <c r="AQ938" s="8">
        <f t="shared" si="789"/>
        <v>75.891183807991155</v>
      </c>
      <c r="AR938" s="109">
        <f t="shared" si="790"/>
        <v>0.1518884228420028</v>
      </c>
      <c r="AS938" s="109">
        <f t="shared" si="791"/>
        <v>-1.0557628186677044</v>
      </c>
      <c r="AT938" s="109">
        <f t="shared" si="792"/>
        <v>171.81325585831701</v>
      </c>
      <c r="AU938" s="10">
        <f t="shared" si="793"/>
        <v>399026.40105392196</v>
      </c>
      <c r="AV938" s="8">
        <f t="shared" si="794"/>
        <v>29.946152665306311</v>
      </c>
      <c r="AW938" s="12"/>
      <c r="AX938" s="110">
        <f t="shared" si="795"/>
        <v>351.8</v>
      </c>
      <c r="AY938" s="111">
        <f t="shared" si="796"/>
        <v>0</v>
      </c>
      <c r="AZ938" s="12"/>
      <c r="BA938" s="14">
        <f t="shared" si="803"/>
        <v>-14.1</v>
      </c>
      <c r="BB938" s="112">
        <f t="shared" si="797"/>
        <v>0</v>
      </c>
      <c r="BC938" s="112">
        <f t="shared" si="798"/>
        <v>0</v>
      </c>
      <c r="BD938" s="12"/>
      <c r="BE938" s="111">
        <f t="shared" si="799"/>
        <v>0</v>
      </c>
      <c r="BF938" s="12"/>
    </row>
    <row r="939" spans="1:58">
      <c r="A939">
        <f t="shared" si="752"/>
        <v>15</v>
      </c>
      <c r="B939" s="106">
        <v>0.65</v>
      </c>
      <c r="C939" s="6">
        <f t="shared" si="753"/>
        <v>15.600000000000001</v>
      </c>
      <c r="D939" s="7">
        <f t="shared" si="800"/>
        <v>16</v>
      </c>
      <c r="E939" s="7">
        <f t="shared" si="801"/>
        <v>9</v>
      </c>
      <c r="F939" s="7">
        <f t="shared" si="802"/>
        <v>2022</v>
      </c>
      <c r="G939" s="12"/>
      <c r="H939" s="101">
        <f t="shared" si="754"/>
        <v>-14.048897551433898</v>
      </c>
      <c r="I939" s="102">
        <f t="shared" si="755"/>
        <v>-14.111462918565701</v>
      </c>
      <c r="J939" s="101">
        <f t="shared" si="756"/>
        <v>62.18167302129384</v>
      </c>
      <c r="K939" s="101">
        <f t="shared" si="757"/>
        <v>352.03904966289377</v>
      </c>
      <c r="L939" s="11">
        <f t="shared" si="758"/>
        <v>2459839.15</v>
      </c>
      <c r="M939" s="108">
        <f t="shared" si="759"/>
        <v>0.22708145106091462</v>
      </c>
      <c r="N939" s="11">
        <f t="shared" si="760"/>
        <v>239.30107478797436</v>
      </c>
      <c r="O939" s="5">
        <f t="shared" si="761"/>
        <v>0.18145735136550911</v>
      </c>
      <c r="P939" s="11">
        <f t="shared" si="762"/>
        <v>16117.231031111174</v>
      </c>
      <c r="Q939" s="6">
        <f t="shared" si="763"/>
        <v>2.4081044084891605</v>
      </c>
      <c r="R939" s="13">
        <f t="shared" si="764"/>
        <v>4.4024949808661935</v>
      </c>
      <c r="S939" s="13">
        <f t="shared" si="765"/>
        <v>4.3589881946027305</v>
      </c>
      <c r="T939" s="13">
        <f t="shared" si="766"/>
        <v>0.34009723030797484</v>
      </c>
      <c r="U939" s="13">
        <f t="shared" si="767"/>
        <v>0.41699413962239412</v>
      </c>
      <c r="V939" s="13">
        <f t="shared" si="768"/>
        <v>-8.3778791588974855</v>
      </c>
      <c r="W939" s="8">
        <f t="shared" si="769"/>
        <v>376.56467380134563</v>
      </c>
      <c r="X939" s="13">
        <f t="shared" si="770"/>
        <v>1.218268705034349</v>
      </c>
      <c r="Y939" s="11">
        <f t="shared" si="771"/>
        <v>69.801655111336387</v>
      </c>
      <c r="Z939" s="13">
        <f t="shared" si="772"/>
        <v>3.8190828806959808E-2</v>
      </c>
      <c r="AA939" s="13">
        <f t="shared" si="773"/>
        <v>0.34501932333201313</v>
      </c>
      <c r="AB939" s="13">
        <f t="shared" si="774"/>
        <v>0.93781865842873258</v>
      </c>
      <c r="AC939" s="13">
        <f t="shared" si="775"/>
        <v>3.8181545679188862E-2</v>
      </c>
      <c r="AD939" s="13">
        <f t="shared" si="776"/>
        <v>0.84526501748937455</v>
      </c>
      <c r="AE939" s="13">
        <f t="shared" si="777"/>
        <v>0.40803028899360788</v>
      </c>
      <c r="AF939" s="13">
        <f t="shared" si="778"/>
        <v>0.91296839116356754</v>
      </c>
      <c r="AG939" s="11">
        <f t="shared" si="779"/>
        <v>24.081160555042533</v>
      </c>
      <c r="AH939" s="13">
        <f t="shared" si="780"/>
        <v>4.5197169905287566</v>
      </c>
      <c r="AI939" s="11">
        <f t="shared" si="781"/>
        <v>171.50531993004302</v>
      </c>
      <c r="AJ939" s="6">
        <f t="shared" si="782"/>
        <v>0.91582418864109372</v>
      </c>
      <c r="AK939" s="13">
        <f t="shared" si="783"/>
        <v>-13.158996862490996</v>
      </c>
      <c r="AL939" s="6">
        <f t="shared" si="784"/>
        <v>0.88990068894290131</v>
      </c>
      <c r="AM939" s="6">
        <f t="shared" si="785"/>
        <v>-14.048897551433898</v>
      </c>
      <c r="AN939" s="11">
        <f t="shared" si="786"/>
        <v>175.5735241397324</v>
      </c>
      <c r="AO939" s="6">
        <f t="shared" si="787"/>
        <v>173.76294012974282</v>
      </c>
      <c r="AP939" s="6">
        <f t="shared" si="788"/>
        <v>103.95089855844519</v>
      </c>
      <c r="AQ939" s="8">
        <f t="shared" si="789"/>
        <v>75.898910132770069</v>
      </c>
      <c r="AR939" s="109">
        <f t="shared" si="790"/>
        <v>0.14771758007770022</v>
      </c>
      <c r="AS939" s="109">
        <f t="shared" si="791"/>
        <v>-1.0562882867752277</v>
      </c>
      <c r="AT939" s="109">
        <f t="shared" si="792"/>
        <v>172.03904966289377</v>
      </c>
      <c r="AU939" s="10">
        <f t="shared" si="793"/>
        <v>399028.92725990602</v>
      </c>
      <c r="AV939" s="8">
        <f t="shared" si="794"/>
        <v>29.945963089267991</v>
      </c>
      <c r="AW939" s="12"/>
      <c r="AX939" s="110">
        <f t="shared" si="795"/>
        <v>352</v>
      </c>
      <c r="AY939" s="111">
        <f t="shared" si="796"/>
        <v>0</v>
      </c>
      <c r="AZ939" s="12"/>
      <c r="BA939" s="14">
        <f t="shared" si="803"/>
        <v>-14.1</v>
      </c>
      <c r="BB939" s="112">
        <f t="shared" si="797"/>
        <v>0</v>
      </c>
      <c r="BC939" s="112">
        <f t="shared" si="798"/>
        <v>0</v>
      </c>
      <c r="BD939" s="12"/>
      <c r="BE939" s="111">
        <f t="shared" si="799"/>
        <v>0</v>
      </c>
      <c r="BF939" s="12"/>
    </row>
    <row r="940" spans="1:58">
      <c r="A940">
        <f t="shared" si="752"/>
        <v>15</v>
      </c>
      <c r="B940" s="106">
        <v>0.65069444444444402</v>
      </c>
      <c r="C940" s="6">
        <f t="shared" si="753"/>
        <v>15.616666666666656</v>
      </c>
      <c r="D940" s="7">
        <f t="shared" si="800"/>
        <v>16</v>
      </c>
      <c r="E940" s="7">
        <f t="shared" si="801"/>
        <v>9</v>
      </c>
      <c r="F940" s="7">
        <f t="shared" si="802"/>
        <v>2022</v>
      </c>
      <c r="G940" s="12"/>
      <c r="H940" s="101">
        <f t="shared" si="754"/>
        <v>-14.067030734282376</v>
      </c>
      <c r="I940" s="102">
        <f t="shared" si="755"/>
        <v>-14.129527983562532</v>
      </c>
      <c r="J940" s="101">
        <f t="shared" si="756"/>
        <v>62.175133676996929</v>
      </c>
      <c r="K940" s="101">
        <f t="shared" si="757"/>
        <v>352.26490662415279</v>
      </c>
      <c r="L940" s="11">
        <f t="shared" si="758"/>
        <v>2459839.1506944443</v>
      </c>
      <c r="M940" s="108">
        <f t="shared" si="759"/>
        <v>0.2270814700737662</v>
      </c>
      <c r="N940" s="11">
        <f t="shared" si="760"/>
        <v>239.55175925046206</v>
      </c>
      <c r="O940" s="5">
        <f t="shared" si="761"/>
        <v>0.18148276879543346</v>
      </c>
      <c r="P940" s="11">
        <f t="shared" si="762"/>
        <v>16114.558386114559</v>
      </c>
      <c r="Q940" s="6">
        <f t="shared" si="763"/>
        <v>2.4082627606630211</v>
      </c>
      <c r="R940" s="13">
        <f t="shared" si="764"/>
        <v>4.4025069266778916</v>
      </c>
      <c r="S940" s="13">
        <f t="shared" si="765"/>
        <v>4.3591359506427194</v>
      </c>
      <c r="T940" s="13">
        <f t="shared" si="766"/>
        <v>0.34025757454802746</v>
      </c>
      <c r="U940" s="13">
        <f t="shared" si="767"/>
        <v>0.41714201489312874</v>
      </c>
      <c r="V940" s="13">
        <f t="shared" si="768"/>
        <v>-8.3780143267374108</v>
      </c>
      <c r="W940" s="8">
        <f t="shared" si="769"/>
        <v>376.5237600644702</v>
      </c>
      <c r="X940" s="13">
        <f t="shared" si="770"/>
        <v>1.2184154501080049</v>
      </c>
      <c r="Y940" s="11">
        <f t="shared" si="771"/>
        <v>69.810062984721199</v>
      </c>
      <c r="Z940" s="13">
        <f t="shared" si="772"/>
        <v>3.820276967418542E-2</v>
      </c>
      <c r="AA940" s="13">
        <f t="shared" si="773"/>
        <v>0.34488154197150134</v>
      </c>
      <c r="AB940" s="13">
        <f t="shared" si="774"/>
        <v>0.93786885024405287</v>
      </c>
      <c r="AC940" s="13">
        <f t="shared" si="775"/>
        <v>3.8193477836637832E-2</v>
      </c>
      <c r="AD940" s="13">
        <f t="shared" si="776"/>
        <v>0.84530632283008</v>
      </c>
      <c r="AE940" s="13">
        <f t="shared" si="777"/>
        <v>0.4080611995655164</v>
      </c>
      <c r="AF940" s="13">
        <f t="shared" si="778"/>
        <v>0.91295457576439798</v>
      </c>
      <c r="AG940" s="11">
        <f t="shared" si="779"/>
        <v>24.083100445546791</v>
      </c>
      <c r="AH940" s="13">
        <f t="shared" si="780"/>
        <v>4.520316015503937</v>
      </c>
      <c r="AI940" s="11">
        <f t="shared" si="781"/>
        <v>171.747019017903</v>
      </c>
      <c r="AJ940" s="6">
        <f t="shared" si="782"/>
        <v>0.9158185279179536</v>
      </c>
      <c r="AK940" s="13">
        <f t="shared" si="783"/>
        <v>-13.177201701079142</v>
      </c>
      <c r="AL940" s="6">
        <f t="shared" si="784"/>
        <v>0.88982903320323414</v>
      </c>
      <c r="AM940" s="6">
        <f t="shared" si="785"/>
        <v>-14.067030734282376</v>
      </c>
      <c r="AN940" s="11">
        <f t="shared" si="786"/>
        <v>175.57420861702849</v>
      </c>
      <c r="AO940" s="6">
        <f t="shared" si="787"/>
        <v>173.76361725636934</v>
      </c>
      <c r="AP940" s="6">
        <f t="shared" si="788"/>
        <v>103.94316730534558</v>
      </c>
      <c r="AQ940" s="8">
        <f t="shared" si="789"/>
        <v>75.906636353727549</v>
      </c>
      <c r="AR940" s="109">
        <f t="shared" si="790"/>
        <v>0.14354411133232567</v>
      </c>
      <c r="AS940" s="109">
        <f t="shared" si="791"/>
        <v>-1.0567998039595343</v>
      </c>
      <c r="AT940" s="109">
        <f t="shared" si="792"/>
        <v>172.26490662415276</v>
      </c>
      <c r="AU940" s="10">
        <f t="shared" si="793"/>
        <v>399031.45295498747</v>
      </c>
      <c r="AV940" s="8">
        <f t="shared" si="794"/>
        <v>29.945773553969172</v>
      </c>
      <c r="AW940" s="12"/>
      <c r="AX940" s="110">
        <f t="shared" si="795"/>
        <v>352.3</v>
      </c>
      <c r="AY940" s="111">
        <f t="shared" si="796"/>
        <v>0</v>
      </c>
      <c r="AZ940" s="12"/>
      <c r="BA940" s="14">
        <f t="shared" si="803"/>
        <v>-14.1</v>
      </c>
      <c r="BB940" s="112">
        <f t="shared" si="797"/>
        <v>0</v>
      </c>
      <c r="BC940" s="112">
        <f t="shared" si="798"/>
        <v>0</v>
      </c>
      <c r="BD940" s="12"/>
      <c r="BE940" s="111">
        <f t="shared" si="799"/>
        <v>0</v>
      </c>
      <c r="BF940" s="12"/>
    </row>
    <row r="941" spans="1:58">
      <c r="A941">
        <f t="shared" si="752"/>
        <v>15</v>
      </c>
      <c r="B941" s="106">
        <v>0.65138888888888902</v>
      </c>
      <c r="C941" s="6">
        <f t="shared" si="753"/>
        <v>15.633333333333336</v>
      </c>
      <c r="D941" s="7">
        <f t="shared" si="800"/>
        <v>16</v>
      </c>
      <c r="E941" s="7">
        <f t="shared" si="801"/>
        <v>9</v>
      </c>
      <c r="F941" s="7">
        <f t="shared" si="802"/>
        <v>2022</v>
      </c>
      <c r="G941" s="12"/>
      <c r="H941" s="101">
        <f t="shared" si="754"/>
        <v>-14.084589891478339</v>
      </c>
      <c r="I941" s="102">
        <f t="shared" si="755"/>
        <v>-14.147021272136756</v>
      </c>
      <c r="J941" s="101">
        <f t="shared" si="756"/>
        <v>62.168594199140003</v>
      </c>
      <c r="K941" s="101">
        <f t="shared" si="757"/>
        <v>352.49082472487606</v>
      </c>
      <c r="L941" s="11">
        <f t="shared" si="758"/>
        <v>2459839.1513888887</v>
      </c>
      <c r="M941" s="108">
        <f t="shared" si="759"/>
        <v>0.22708148908661774</v>
      </c>
      <c r="N941" s="11">
        <f t="shared" si="760"/>
        <v>239.80244371248409</v>
      </c>
      <c r="O941" s="5">
        <f t="shared" si="761"/>
        <v>0.18150818622541465</v>
      </c>
      <c r="P941" s="11">
        <f t="shared" si="762"/>
        <v>16111.885378111021</v>
      </c>
      <c r="Q941" s="6">
        <f t="shared" si="763"/>
        <v>2.4084211128365252</v>
      </c>
      <c r="R941" s="13">
        <f t="shared" si="764"/>
        <v>4.4025188724895674</v>
      </c>
      <c r="S941" s="13">
        <f t="shared" si="765"/>
        <v>4.3592837066823513</v>
      </c>
      <c r="T941" s="13">
        <f t="shared" si="766"/>
        <v>0.34041791878808009</v>
      </c>
      <c r="U941" s="13">
        <f t="shared" si="767"/>
        <v>0.4172898882750648</v>
      </c>
      <c r="V941" s="13">
        <f t="shared" si="768"/>
        <v>-8.3781494945766219</v>
      </c>
      <c r="W941" s="8">
        <f t="shared" si="769"/>
        <v>376.48284151597255</v>
      </c>
      <c r="X941" s="13">
        <f t="shared" si="770"/>
        <v>1.2185621934221107</v>
      </c>
      <c r="Y941" s="11">
        <f t="shared" si="771"/>
        <v>69.818470757291223</v>
      </c>
      <c r="Z941" s="13">
        <f t="shared" si="772"/>
        <v>3.8214709567579004E-2</v>
      </c>
      <c r="AA941" s="13">
        <f t="shared" si="773"/>
        <v>0.34474375492387227</v>
      </c>
      <c r="AB941" s="13">
        <f t="shared" si="774"/>
        <v>0.93791902111160208</v>
      </c>
      <c r="AC941" s="13">
        <f t="shared" si="775"/>
        <v>3.8205409015519977E-2</v>
      </c>
      <c r="AD941" s="13">
        <f t="shared" si="776"/>
        <v>0.84534760934035857</v>
      </c>
      <c r="AE941" s="13">
        <f t="shared" si="777"/>
        <v>0.40809210090802972</v>
      </c>
      <c r="AF941" s="13">
        <f t="shared" si="778"/>
        <v>0.91294076323520057</v>
      </c>
      <c r="AG941" s="11">
        <f t="shared" si="779"/>
        <v>24.085039786175265</v>
      </c>
      <c r="AH941" s="13">
        <f t="shared" si="780"/>
        <v>4.5209150508762193</v>
      </c>
      <c r="AI941" s="11">
        <f t="shared" si="781"/>
        <v>171.98871794934081</v>
      </c>
      <c r="AJ941" s="6">
        <f t="shared" si="782"/>
        <v>0.91581286846875132</v>
      </c>
      <c r="AK941" s="13">
        <f t="shared" si="783"/>
        <v>-13.194830504313986</v>
      </c>
      <c r="AL941" s="6">
        <f t="shared" si="784"/>
        <v>0.88975938716435388</v>
      </c>
      <c r="AM941" s="6">
        <f t="shared" si="785"/>
        <v>-14.084589891478339</v>
      </c>
      <c r="AN941" s="11">
        <f t="shared" si="786"/>
        <v>175.57489309432276</v>
      </c>
      <c r="AO941" s="6">
        <f t="shared" si="787"/>
        <v>173.76429438324726</v>
      </c>
      <c r="AP941" s="6">
        <f t="shared" si="788"/>
        <v>103.93543615881971</v>
      </c>
      <c r="AQ941" s="8">
        <f t="shared" si="789"/>
        <v>75.914362470916529</v>
      </c>
      <c r="AR941" s="109">
        <f t="shared" si="790"/>
        <v>0.13936809088692217</v>
      </c>
      <c r="AS941" s="109">
        <f t="shared" si="791"/>
        <v>-1.0572973615841967</v>
      </c>
      <c r="AT941" s="109">
        <f t="shared" si="792"/>
        <v>172.49082472487606</v>
      </c>
      <c r="AU941" s="10">
        <f t="shared" si="793"/>
        <v>399033.97813908756</v>
      </c>
      <c r="AV941" s="8">
        <f t="shared" si="794"/>
        <v>29.945584059414262</v>
      </c>
      <c r="AW941" s="12"/>
      <c r="AX941" s="110">
        <f t="shared" si="795"/>
        <v>352.5</v>
      </c>
      <c r="AY941" s="111">
        <f t="shared" si="796"/>
        <v>0</v>
      </c>
      <c r="AZ941" s="12"/>
      <c r="BA941" s="14">
        <f t="shared" si="803"/>
        <v>-14.1</v>
      </c>
      <c r="BB941" s="112">
        <f t="shared" si="797"/>
        <v>0</v>
      </c>
      <c r="BC941" s="112">
        <f t="shared" si="798"/>
        <v>0</v>
      </c>
      <c r="BD941" s="12"/>
      <c r="BE941" s="111">
        <f t="shared" si="799"/>
        <v>0</v>
      </c>
      <c r="BF941" s="12"/>
    </row>
    <row r="942" spans="1:58">
      <c r="A942">
        <f t="shared" si="752"/>
        <v>15</v>
      </c>
      <c r="B942" s="106">
        <v>0.65208333333333302</v>
      </c>
      <c r="C942" s="6">
        <f t="shared" si="753"/>
        <v>15.649999999999991</v>
      </c>
      <c r="D942" s="7">
        <f t="shared" si="800"/>
        <v>16</v>
      </c>
      <c r="E942" s="7">
        <f t="shared" si="801"/>
        <v>9</v>
      </c>
      <c r="F942" s="7">
        <f t="shared" si="802"/>
        <v>2022</v>
      </c>
      <c r="G942" s="12"/>
      <c r="H942" s="101">
        <f t="shared" si="754"/>
        <v>-14.101574589484818</v>
      </c>
      <c r="I942" s="102">
        <f t="shared" si="755"/>
        <v>-14.163942343464518</v>
      </c>
      <c r="J942" s="101">
        <f t="shared" si="756"/>
        <v>62.162054587867402</v>
      </c>
      <c r="K942" s="101">
        <f t="shared" si="757"/>
        <v>352.71680194191492</v>
      </c>
      <c r="L942" s="11">
        <f t="shared" si="758"/>
        <v>2459839.1520833331</v>
      </c>
      <c r="M942" s="108">
        <f t="shared" si="759"/>
        <v>0.22708150809946931</v>
      </c>
      <c r="N942" s="11">
        <f t="shared" si="760"/>
        <v>240.05312817497179</v>
      </c>
      <c r="O942" s="5">
        <f t="shared" si="761"/>
        <v>0.18153360365533899</v>
      </c>
      <c r="P942" s="11">
        <f t="shared" si="762"/>
        <v>16109.212007200284</v>
      </c>
      <c r="Q942" s="6">
        <f t="shared" si="763"/>
        <v>2.4085794650103858</v>
      </c>
      <c r="R942" s="13">
        <f t="shared" si="764"/>
        <v>4.4025308183012877</v>
      </c>
      <c r="S942" s="13">
        <f t="shared" si="765"/>
        <v>4.3594314627226982</v>
      </c>
      <c r="T942" s="13">
        <f t="shared" si="766"/>
        <v>0.34057826302813277</v>
      </c>
      <c r="U942" s="13">
        <f t="shared" si="767"/>
        <v>0.41743775976863468</v>
      </c>
      <c r="V942" s="13">
        <f t="shared" si="768"/>
        <v>-8.3782846624172631</v>
      </c>
      <c r="W942" s="8">
        <f t="shared" si="769"/>
        <v>376.44191815605041</v>
      </c>
      <c r="X942" s="13">
        <f t="shared" si="770"/>
        <v>1.2187089349764353</v>
      </c>
      <c r="Y942" s="11">
        <f t="shared" si="771"/>
        <v>69.826878429033215</v>
      </c>
      <c r="Z942" s="13">
        <f t="shared" si="772"/>
        <v>3.8226648486942079E-2</v>
      </c>
      <c r="AA942" s="13">
        <f t="shared" si="773"/>
        <v>0.3446059621926395</v>
      </c>
      <c r="AB942" s="13">
        <f t="shared" si="774"/>
        <v>0.93796917103098976</v>
      </c>
      <c r="AC942" s="13">
        <f t="shared" si="775"/>
        <v>3.8217339215636581E-2</v>
      </c>
      <c r="AD942" s="13">
        <f t="shared" si="776"/>
        <v>0.84538887701993148</v>
      </c>
      <c r="AE942" s="13">
        <f t="shared" si="777"/>
        <v>0.40812299302081034</v>
      </c>
      <c r="AF942" s="13">
        <f t="shared" si="778"/>
        <v>0.91292695357719378</v>
      </c>
      <c r="AG942" s="11">
        <f t="shared" si="779"/>
        <v>24.086978576884036</v>
      </c>
      <c r="AH942" s="13">
        <f t="shared" si="780"/>
        <v>4.5215140966411091</v>
      </c>
      <c r="AI942" s="11">
        <f t="shared" si="781"/>
        <v>172.23041672535516</v>
      </c>
      <c r="AJ942" s="6">
        <f t="shared" si="782"/>
        <v>0.91580721029354817</v>
      </c>
      <c r="AK942" s="13">
        <f t="shared" si="783"/>
        <v>-13.21188282881568</v>
      </c>
      <c r="AL942" s="6">
        <f t="shared" si="784"/>
        <v>0.88969176066913791</v>
      </c>
      <c r="AM942" s="6">
        <f t="shared" si="785"/>
        <v>-14.101574589484818</v>
      </c>
      <c r="AN942" s="11">
        <f t="shared" si="786"/>
        <v>175.57557757161885</v>
      </c>
      <c r="AO942" s="6">
        <f t="shared" si="787"/>
        <v>173.76497151038018</v>
      </c>
      <c r="AP942" s="6">
        <f t="shared" si="788"/>
        <v>103.92770511888706</v>
      </c>
      <c r="AQ942" s="8">
        <f t="shared" si="789"/>
        <v>75.922088484317499</v>
      </c>
      <c r="AR942" s="109">
        <f t="shared" si="790"/>
        <v>0.13518959304234168</v>
      </c>
      <c r="AS942" s="109">
        <f t="shared" si="791"/>
        <v>-1.0577809512638581</v>
      </c>
      <c r="AT942" s="109">
        <f t="shared" si="792"/>
        <v>172.71680194191489</v>
      </c>
      <c r="AU942" s="10">
        <f t="shared" si="793"/>
        <v>399036.50281214778</v>
      </c>
      <c r="AV942" s="8">
        <f t="shared" si="794"/>
        <v>29.945394605606154</v>
      </c>
      <c r="AW942" s="12"/>
      <c r="AX942" s="110">
        <f t="shared" si="795"/>
        <v>352.7</v>
      </c>
      <c r="AY942" s="111">
        <f t="shared" si="796"/>
        <v>0</v>
      </c>
      <c r="AZ942" s="12"/>
      <c r="BA942" s="14">
        <f t="shared" si="803"/>
        <v>-14.2</v>
      </c>
      <c r="BB942" s="112">
        <f t="shared" si="797"/>
        <v>0</v>
      </c>
      <c r="BC942" s="112">
        <f t="shared" si="798"/>
        <v>0</v>
      </c>
      <c r="BD942" s="12"/>
      <c r="BE942" s="111">
        <f t="shared" si="799"/>
        <v>0</v>
      </c>
      <c r="BF942" s="12"/>
    </row>
    <row r="943" spans="1:58">
      <c r="A943">
        <f t="shared" si="752"/>
        <v>15</v>
      </c>
      <c r="B943" s="106">
        <v>0.65277777777777801</v>
      </c>
      <c r="C943" s="6">
        <f t="shared" si="753"/>
        <v>15.666666666666671</v>
      </c>
      <c r="D943" s="7">
        <f t="shared" si="800"/>
        <v>16</v>
      </c>
      <c r="E943" s="7">
        <f t="shared" si="801"/>
        <v>9</v>
      </c>
      <c r="F943" s="7">
        <f t="shared" si="802"/>
        <v>2022</v>
      </c>
      <c r="G943" s="12"/>
      <c r="H943" s="101">
        <f t="shared" si="754"/>
        <v>-14.117984419062768</v>
      </c>
      <c r="I943" s="102">
        <f t="shared" si="755"/>
        <v>-14.180290781200538</v>
      </c>
      <c r="J943" s="101">
        <f t="shared" si="756"/>
        <v>62.155514838875483</v>
      </c>
      <c r="K943" s="101">
        <f t="shared" si="757"/>
        <v>352.94283639525736</v>
      </c>
      <c r="L943" s="11">
        <f t="shared" si="758"/>
        <v>2459839.152777778</v>
      </c>
      <c r="M943" s="108">
        <f t="shared" si="759"/>
        <v>0.22708152711233359</v>
      </c>
      <c r="N943" s="11">
        <f t="shared" si="760"/>
        <v>240.30381280556321</v>
      </c>
      <c r="O943" s="5">
        <f t="shared" si="761"/>
        <v>0.18155902110231636</v>
      </c>
      <c r="P943" s="11">
        <f t="shared" si="762"/>
        <v>16106.538271700587</v>
      </c>
      <c r="Q943" s="6">
        <f t="shared" si="763"/>
        <v>2.4087378172903224</v>
      </c>
      <c r="R943" s="13">
        <f t="shared" si="764"/>
        <v>4.4025427641209776</v>
      </c>
      <c r="S943" s="13">
        <f t="shared" si="765"/>
        <v>4.3595792188612625</v>
      </c>
      <c r="T943" s="13">
        <f t="shared" si="766"/>
        <v>0.34073860737533268</v>
      </c>
      <c r="U943" s="13">
        <f t="shared" si="767"/>
        <v>0.41758562947310701</v>
      </c>
      <c r="V943" s="13">
        <f t="shared" si="768"/>
        <v>-8.3784198303471928</v>
      </c>
      <c r="W943" s="8">
        <f t="shared" si="769"/>
        <v>376.40098995907994</v>
      </c>
      <c r="X943" s="13">
        <f t="shared" si="770"/>
        <v>1.2188556748703305</v>
      </c>
      <c r="Y943" s="11">
        <f t="shared" si="771"/>
        <v>69.835286005639617</v>
      </c>
      <c r="Z943" s="13">
        <f t="shared" si="772"/>
        <v>3.82385864400627E-2</v>
      </c>
      <c r="AA943" s="13">
        <f t="shared" si="773"/>
        <v>0.34446816368780064</v>
      </c>
      <c r="AB943" s="13">
        <f t="shared" si="774"/>
        <v>0.93801930003584266</v>
      </c>
      <c r="AC943" s="13">
        <f t="shared" si="775"/>
        <v>3.8229268444769642E-2</v>
      </c>
      <c r="AD943" s="13">
        <f t="shared" si="776"/>
        <v>0.84543012589655575</v>
      </c>
      <c r="AE943" s="13">
        <f t="shared" si="777"/>
        <v>0.40815387592437263</v>
      </c>
      <c r="AF943" s="13">
        <f t="shared" si="778"/>
        <v>0.91291314678227298</v>
      </c>
      <c r="AG943" s="11">
        <f t="shared" si="779"/>
        <v>24.088916818937886</v>
      </c>
      <c r="AH943" s="13">
        <f t="shared" si="780"/>
        <v>4.5221131532007206</v>
      </c>
      <c r="AI943" s="11">
        <f t="shared" si="781"/>
        <v>172.47211550755242</v>
      </c>
      <c r="AJ943" s="6">
        <f t="shared" si="782"/>
        <v>0.91580155338866887</v>
      </c>
      <c r="AK943" s="13">
        <f t="shared" si="783"/>
        <v>-13.228358255859201</v>
      </c>
      <c r="AL943" s="6">
        <f t="shared" si="784"/>
        <v>0.88962616320356713</v>
      </c>
      <c r="AM943" s="6">
        <f t="shared" si="785"/>
        <v>-14.117984419062768</v>
      </c>
      <c r="AN943" s="11">
        <f t="shared" si="786"/>
        <v>175.57626204937333</v>
      </c>
      <c r="AO943" s="6">
        <f t="shared" si="787"/>
        <v>173.76564863821977</v>
      </c>
      <c r="AP943" s="6">
        <f t="shared" si="788"/>
        <v>103.91997418030908</v>
      </c>
      <c r="AQ943" s="8">
        <f t="shared" si="789"/>
        <v>75.929814399165593</v>
      </c>
      <c r="AR943" s="109">
        <f t="shared" si="790"/>
        <v>0.13100868936426829</v>
      </c>
      <c r="AS943" s="109">
        <f t="shared" si="791"/>
        <v>-1.0582505651690859</v>
      </c>
      <c r="AT943" s="109">
        <f t="shared" si="792"/>
        <v>172.94283639525736</v>
      </c>
      <c r="AU943" s="10">
        <f t="shared" si="793"/>
        <v>399039.02697577694</v>
      </c>
      <c r="AV943" s="8">
        <f t="shared" si="794"/>
        <v>29.94520519242262</v>
      </c>
      <c r="AW943" s="12"/>
      <c r="AX943" s="110">
        <f t="shared" si="795"/>
        <v>352.9</v>
      </c>
      <c r="AY943" s="111">
        <f t="shared" si="796"/>
        <v>0</v>
      </c>
      <c r="AZ943" s="12"/>
      <c r="BA943" s="14">
        <f t="shared" si="803"/>
        <v>-14.2</v>
      </c>
      <c r="BB943" s="112">
        <f t="shared" si="797"/>
        <v>0</v>
      </c>
      <c r="BC943" s="112">
        <f t="shared" si="798"/>
        <v>0</v>
      </c>
      <c r="BD943" s="12"/>
      <c r="BE943" s="111">
        <f t="shared" si="799"/>
        <v>0</v>
      </c>
      <c r="BF943" s="12"/>
    </row>
    <row r="944" spans="1:58">
      <c r="A944">
        <f t="shared" si="752"/>
        <v>15</v>
      </c>
      <c r="B944" s="106">
        <v>0.65347222222222201</v>
      </c>
      <c r="C944" s="6">
        <f t="shared" si="753"/>
        <v>15.683333333333328</v>
      </c>
      <c r="D944" s="7">
        <f t="shared" si="800"/>
        <v>16</v>
      </c>
      <c r="E944" s="7">
        <f t="shared" si="801"/>
        <v>9</v>
      </c>
      <c r="F944" s="7">
        <f t="shared" si="802"/>
        <v>2022</v>
      </c>
      <c r="G944" s="12"/>
      <c r="H944" s="101">
        <f t="shared" si="754"/>
        <v>-14.133818951847097</v>
      </c>
      <c r="I944" s="102">
        <f t="shared" si="755"/>
        <v>-14.196066150219373</v>
      </c>
      <c r="J944" s="101">
        <f t="shared" si="756"/>
        <v>62.14897496102656</v>
      </c>
      <c r="K944" s="101">
        <f t="shared" si="757"/>
        <v>353.16892574373162</v>
      </c>
      <c r="L944" s="11">
        <f t="shared" si="758"/>
        <v>2459839.1534722224</v>
      </c>
      <c r="M944" s="108">
        <f t="shared" si="759"/>
        <v>0.22708154612518516</v>
      </c>
      <c r="N944" s="11">
        <f t="shared" si="760"/>
        <v>240.55449726805091</v>
      </c>
      <c r="O944" s="5">
        <f t="shared" si="761"/>
        <v>0.18158443853229755</v>
      </c>
      <c r="P944" s="11">
        <f t="shared" si="762"/>
        <v>16103.864175308705</v>
      </c>
      <c r="Q944" s="6">
        <f t="shared" si="763"/>
        <v>2.4088961694641831</v>
      </c>
      <c r="R944" s="13">
        <f t="shared" si="764"/>
        <v>4.4025547099326756</v>
      </c>
      <c r="S944" s="13">
        <f t="shared" si="765"/>
        <v>4.3597269749012524</v>
      </c>
      <c r="T944" s="13">
        <f t="shared" si="766"/>
        <v>0.34089895161574246</v>
      </c>
      <c r="U944" s="13">
        <f t="shared" si="767"/>
        <v>0.41773349719176467</v>
      </c>
      <c r="V944" s="13">
        <f t="shared" si="768"/>
        <v>-8.3785549981867629</v>
      </c>
      <c r="W944" s="8">
        <f t="shared" si="769"/>
        <v>376.36005698030101</v>
      </c>
      <c r="X944" s="13">
        <f t="shared" si="770"/>
        <v>1.2190024129077808</v>
      </c>
      <c r="Y944" s="11">
        <f t="shared" si="771"/>
        <v>69.843693475879547</v>
      </c>
      <c r="Z944" s="13">
        <f t="shared" si="772"/>
        <v>3.8250523410828276E-2</v>
      </c>
      <c r="AA944" s="13">
        <f t="shared" si="773"/>
        <v>0.34433035959672342</v>
      </c>
      <c r="AB944" s="13">
        <f t="shared" si="774"/>
        <v>0.93806940805888728</v>
      </c>
      <c r="AC944" s="13">
        <f t="shared" si="775"/>
        <v>3.8241196686817983E-2</v>
      </c>
      <c r="AD944" s="13">
        <f t="shared" si="776"/>
        <v>0.84547135591491207</v>
      </c>
      <c r="AE944" s="13">
        <f t="shared" si="777"/>
        <v>0.40818474957718709</v>
      </c>
      <c r="AF944" s="13">
        <f t="shared" si="778"/>
        <v>0.91289934287007191</v>
      </c>
      <c r="AG944" s="11">
        <f t="shared" si="779"/>
        <v>24.09085450970764</v>
      </c>
      <c r="AH944" s="13">
        <f t="shared" si="780"/>
        <v>4.5227122197512681</v>
      </c>
      <c r="AI944" s="11">
        <f t="shared" si="781"/>
        <v>172.71381397178189</v>
      </c>
      <c r="AJ944" s="6">
        <f t="shared" si="782"/>
        <v>0.91579589776177217</v>
      </c>
      <c r="AK944" s="13">
        <f t="shared" si="783"/>
        <v>-13.244256347777529</v>
      </c>
      <c r="AL944" s="6">
        <f t="shared" si="784"/>
        <v>0.88956260406956689</v>
      </c>
      <c r="AM944" s="6">
        <f t="shared" si="785"/>
        <v>-14.133818951847097</v>
      </c>
      <c r="AN944" s="11">
        <f t="shared" si="786"/>
        <v>175.5769465266676</v>
      </c>
      <c r="AO944" s="6">
        <f t="shared" si="787"/>
        <v>173.76632576585735</v>
      </c>
      <c r="AP944" s="6">
        <f t="shared" si="788"/>
        <v>103.91224335341123</v>
      </c>
      <c r="AQ944" s="8">
        <f t="shared" si="789"/>
        <v>75.937540205142056</v>
      </c>
      <c r="AR944" s="109">
        <f t="shared" si="790"/>
        <v>0.12682545986437438</v>
      </c>
      <c r="AS944" s="109">
        <f t="shared" si="791"/>
        <v>-1.0587061947800245</v>
      </c>
      <c r="AT944" s="109">
        <f t="shared" si="792"/>
        <v>173.16892574373162</v>
      </c>
      <c r="AU944" s="10">
        <f t="shared" si="793"/>
        <v>399041.55062652688</v>
      </c>
      <c r="AV944" s="8">
        <f t="shared" si="794"/>
        <v>29.945015820120918</v>
      </c>
      <c r="AW944" s="12"/>
      <c r="AX944" s="110">
        <f t="shared" si="795"/>
        <v>353.2</v>
      </c>
      <c r="AY944" s="111">
        <f t="shared" si="796"/>
        <v>0</v>
      </c>
      <c r="AZ944" s="12"/>
      <c r="BA944" s="14">
        <f t="shared" si="803"/>
        <v>-14.2</v>
      </c>
      <c r="BB944" s="112">
        <f t="shared" si="797"/>
        <v>0</v>
      </c>
      <c r="BC944" s="112">
        <f t="shared" si="798"/>
        <v>0</v>
      </c>
      <c r="BD944" s="12"/>
      <c r="BE944" s="111">
        <f t="shared" si="799"/>
        <v>0</v>
      </c>
      <c r="BF944" s="12"/>
    </row>
    <row r="945" spans="1:58">
      <c r="A945">
        <f t="shared" si="752"/>
        <v>15</v>
      </c>
      <c r="B945" s="106">
        <v>0.65416666666666701</v>
      </c>
      <c r="C945" s="6">
        <f t="shared" si="753"/>
        <v>15.700000000000008</v>
      </c>
      <c r="D945" s="7">
        <f t="shared" si="800"/>
        <v>16</v>
      </c>
      <c r="E945" s="7">
        <f t="shared" si="801"/>
        <v>9</v>
      </c>
      <c r="F945" s="7">
        <f t="shared" si="802"/>
        <v>2022</v>
      </c>
      <c r="G945" s="12"/>
      <c r="H945" s="101">
        <f t="shared" si="754"/>
        <v>-14.149077806403691</v>
      </c>
      <c r="I945" s="102">
        <f t="shared" si="755"/>
        <v>-14.211268062427921</v>
      </c>
      <c r="J945" s="101">
        <f t="shared" si="756"/>
        <v>62.142434950070701</v>
      </c>
      <c r="K945" s="101">
        <f t="shared" si="757"/>
        <v>353.3950680942732</v>
      </c>
      <c r="L945" s="11">
        <f t="shared" si="758"/>
        <v>2459839.1541666668</v>
      </c>
      <c r="M945" s="108">
        <f t="shared" si="759"/>
        <v>0.22708156513803671</v>
      </c>
      <c r="N945" s="11">
        <f t="shared" si="760"/>
        <v>240.80518173053861</v>
      </c>
      <c r="O945" s="5">
        <f t="shared" si="761"/>
        <v>0.1816098559622219</v>
      </c>
      <c r="P945" s="11">
        <f t="shared" si="762"/>
        <v>16101.189716349214</v>
      </c>
      <c r="Q945" s="6">
        <f t="shared" si="763"/>
        <v>2.4090545216376871</v>
      </c>
      <c r="R945" s="13">
        <f t="shared" si="764"/>
        <v>4.4025666557443737</v>
      </c>
      <c r="S945" s="13">
        <f t="shared" si="765"/>
        <v>4.3598747309412413</v>
      </c>
      <c r="T945" s="13">
        <f t="shared" si="766"/>
        <v>0.34105929585543798</v>
      </c>
      <c r="U945" s="13">
        <f t="shared" si="767"/>
        <v>0.41788136302283246</v>
      </c>
      <c r="V945" s="13">
        <f t="shared" si="768"/>
        <v>-8.3786901660270452</v>
      </c>
      <c r="W945" s="8">
        <f t="shared" si="769"/>
        <v>376.31911919301166</v>
      </c>
      <c r="X945" s="13">
        <f t="shared" si="770"/>
        <v>1.2191491491870963</v>
      </c>
      <c r="Y945" s="11">
        <f t="shared" si="771"/>
        <v>69.852100845385777</v>
      </c>
      <c r="Z945" s="13">
        <f t="shared" si="772"/>
        <v>3.8262459406936546E-2</v>
      </c>
      <c r="AA945" s="13">
        <f t="shared" si="773"/>
        <v>0.34419254983038822</v>
      </c>
      <c r="AB945" s="13">
        <f t="shared" si="774"/>
        <v>0.93811949513340886</v>
      </c>
      <c r="AC945" s="13">
        <f t="shared" si="775"/>
        <v>3.8253123949473354E-2</v>
      </c>
      <c r="AD945" s="13">
        <f t="shared" si="776"/>
        <v>0.84551256710248057</v>
      </c>
      <c r="AE945" s="13">
        <f t="shared" si="777"/>
        <v>0.40821561399954936</v>
      </c>
      <c r="AF945" s="13">
        <f t="shared" si="778"/>
        <v>0.91288554183258419</v>
      </c>
      <c r="AG945" s="11">
        <f t="shared" si="779"/>
        <v>24.09279165044434</v>
      </c>
      <c r="AH945" s="13">
        <f t="shared" si="780"/>
        <v>4.5233112966906068</v>
      </c>
      <c r="AI945" s="11">
        <f t="shared" si="781"/>
        <v>172.95551228017951</v>
      </c>
      <c r="AJ945" s="6">
        <f t="shared" si="782"/>
        <v>0.91579024340917181</v>
      </c>
      <c r="AK945" s="13">
        <f t="shared" si="783"/>
        <v>-13.259576714283529</v>
      </c>
      <c r="AL945" s="6">
        <f t="shared" si="784"/>
        <v>0.88950109212016137</v>
      </c>
      <c r="AM945" s="6">
        <f t="shared" si="785"/>
        <v>-14.149077806403691</v>
      </c>
      <c r="AN945" s="11">
        <f t="shared" si="786"/>
        <v>175.57763100396187</v>
      </c>
      <c r="AO945" s="6">
        <f t="shared" si="787"/>
        <v>173.7670028937481</v>
      </c>
      <c r="AP945" s="6">
        <f t="shared" si="788"/>
        <v>103.9045126330182</v>
      </c>
      <c r="AQ945" s="8">
        <f t="shared" si="789"/>
        <v>75.945265907418772</v>
      </c>
      <c r="AR945" s="109">
        <f t="shared" si="790"/>
        <v>0.12263997618450485</v>
      </c>
      <c r="AS945" s="109">
        <f t="shared" si="791"/>
        <v>-1.0591478327748516</v>
      </c>
      <c r="AT945" s="109">
        <f t="shared" si="792"/>
        <v>173.3950680942732</v>
      </c>
      <c r="AU945" s="10">
        <f t="shared" si="793"/>
        <v>399044.07376601116</v>
      </c>
      <c r="AV945" s="8">
        <f t="shared" si="794"/>
        <v>29.944826488578453</v>
      </c>
      <c r="AW945" s="12"/>
      <c r="AX945" s="110">
        <f t="shared" si="795"/>
        <v>353.4</v>
      </c>
      <c r="AY945" s="111">
        <f t="shared" si="796"/>
        <v>0</v>
      </c>
      <c r="AZ945" s="12"/>
      <c r="BA945" s="14">
        <f t="shared" si="803"/>
        <v>-14.2</v>
      </c>
      <c r="BB945" s="112">
        <f t="shared" si="797"/>
        <v>0</v>
      </c>
      <c r="BC945" s="112">
        <f t="shared" si="798"/>
        <v>0</v>
      </c>
      <c r="BD945" s="12"/>
      <c r="BE945" s="111">
        <f t="shared" si="799"/>
        <v>0</v>
      </c>
      <c r="BF945" s="12"/>
    </row>
    <row r="946" spans="1:58">
      <c r="A946">
        <f t="shared" si="752"/>
        <v>15</v>
      </c>
      <c r="B946" s="106">
        <v>0.65486111111111101</v>
      </c>
      <c r="C946" s="6">
        <f t="shared" si="753"/>
        <v>15.716666666666665</v>
      </c>
      <c r="D946" s="7">
        <f t="shared" si="800"/>
        <v>16</v>
      </c>
      <c r="E946" s="7">
        <f t="shared" si="801"/>
        <v>9</v>
      </c>
      <c r="F946" s="7">
        <f t="shared" si="802"/>
        <v>2022</v>
      </c>
      <c r="G946" s="12"/>
      <c r="H946" s="101">
        <f t="shared" si="754"/>
        <v>-14.163760603791678</v>
      </c>
      <c r="I946" s="102">
        <f t="shared" si="755"/>
        <v>-14.225896132496427</v>
      </c>
      <c r="J946" s="101">
        <f t="shared" si="756"/>
        <v>62.135894806100076</v>
      </c>
      <c r="K946" s="101">
        <f t="shared" si="757"/>
        <v>353.62126139535644</v>
      </c>
      <c r="L946" s="11">
        <f t="shared" si="758"/>
        <v>2459839.1548611112</v>
      </c>
      <c r="M946" s="108">
        <f t="shared" si="759"/>
        <v>0.22708158415088828</v>
      </c>
      <c r="N946" s="11">
        <f t="shared" si="760"/>
        <v>241.05586619256064</v>
      </c>
      <c r="O946" s="5">
        <f t="shared" si="761"/>
        <v>0.18163527339214625</v>
      </c>
      <c r="P946" s="11">
        <f t="shared" si="762"/>
        <v>16098.514894915763</v>
      </c>
      <c r="Q946" s="6">
        <f t="shared" si="763"/>
        <v>2.4092128738115477</v>
      </c>
      <c r="R946" s="13">
        <f t="shared" si="764"/>
        <v>4.4025786015560717</v>
      </c>
      <c r="S946" s="13">
        <f t="shared" si="765"/>
        <v>4.3600224869812303</v>
      </c>
      <c r="T946" s="13">
        <f t="shared" si="766"/>
        <v>0.34121964009549061</v>
      </c>
      <c r="U946" s="13">
        <f t="shared" si="767"/>
        <v>0.41802922696778799</v>
      </c>
      <c r="V946" s="13">
        <f t="shared" si="768"/>
        <v>-8.3788253338669705</v>
      </c>
      <c r="W946" s="8">
        <f t="shared" si="769"/>
        <v>376.27817659849006</v>
      </c>
      <c r="X946" s="13">
        <f t="shared" si="770"/>
        <v>1.2192958837090886</v>
      </c>
      <c r="Y946" s="11">
        <f t="shared" si="771"/>
        <v>69.860508114204805</v>
      </c>
      <c r="Z946" s="13">
        <f t="shared" si="772"/>
        <v>3.8274394428280151E-2</v>
      </c>
      <c r="AA946" s="13">
        <f t="shared" si="773"/>
        <v>0.34405473439132872</v>
      </c>
      <c r="AB946" s="13">
        <f t="shared" si="774"/>
        <v>0.93816956125937423</v>
      </c>
      <c r="AC946" s="13">
        <f t="shared" si="775"/>
        <v>3.8265050232628106E-2</v>
      </c>
      <c r="AD946" s="13">
        <f t="shared" si="776"/>
        <v>0.84555375945927325</v>
      </c>
      <c r="AE946" s="13">
        <f t="shared" si="777"/>
        <v>0.40824646919134755</v>
      </c>
      <c r="AF946" s="13">
        <f t="shared" si="778"/>
        <v>0.91287174367092672</v>
      </c>
      <c r="AG946" s="11">
        <f t="shared" si="779"/>
        <v>24.094728241118215</v>
      </c>
      <c r="AH946" s="13">
        <f t="shared" si="780"/>
        <v>4.5239103840184836</v>
      </c>
      <c r="AI946" s="11">
        <f t="shared" si="781"/>
        <v>173.19721043228338</v>
      </c>
      <c r="AJ946" s="6">
        <f t="shared" si="782"/>
        <v>0.91578459033093884</v>
      </c>
      <c r="AK946" s="13">
        <f t="shared" si="783"/>
        <v>-13.274318967855661</v>
      </c>
      <c r="AL946" s="6">
        <f t="shared" si="784"/>
        <v>0.88944163593601677</v>
      </c>
      <c r="AM946" s="6">
        <f t="shared" si="785"/>
        <v>-14.163760603791678</v>
      </c>
      <c r="AN946" s="11">
        <f t="shared" si="786"/>
        <v>175.57831548125796</v>
      </c>
      <c r="AO946" s="6">
        <f t="shared" si="787"/>
        <v>173.76768002189391</v>
      </c>
      <c r="AP946" s="6">
        <f t="shared" si="788"/>
        <v>103.89678201908791</v>
      </c>
      <c r="AQ946" s="8">
        <f t="shared" si="789"/>
        <v>75.952991506037819</v>
      </c>
      <c r="AR946" s="109">
        <f t="shared" si="790"/>
        <v>0.11845231281820837</v>
      </c>
      <c r="AS946" s="109">
        <f t="shared" si="791"/>
        <v>-1.0595754717604198</v>
      </c>
      <c r="AT946" s="109">
        <f t="shared" si="792"/>
        <v>173.62126139535644</v>
      </c>
      <c r="AU946" s="10">
        <f t="shared" si="793"/>
        <v>399046.59639416693</v>
      </c>
      <c r="AV946" s="8">
        <f t="shared" si="794"/>
        <v>29.944637197798439</v>
      </c>
      <c r="AW946" s="12"/>
      <c r="AX946" s="110">
        <f t="shared" si="795"/>
        <v>353.6</v>
      </c>
      <c r="AY946" s="111">
        <f t="shared" si="796"/>
        <v>0</v>
      </c>
      <c r="AZ946" s="12"/>
      <c r="BA946" s="14">
        <f t="shared" si="803"/>
        <v>-14.2</v>
      </c>
      <c r="BB946" s="112">
        <f t="shared" si="797"/>
        <v>0</v>
      </c>
      <c r="BC946" s="112">
        <f t="shared" si="798"/>
        <v>0</v>
      </c>
      <c r="BD946" s="12"/>
      <c r="BE946" s="111">
        <f t="shared" si="799"/>
        <v>0</v>
      </c>
      <c r="BF946" s="12"/>
    </row>
    <row r="947" spans="1:58">
      <c r="A947">
        <f t="shared" si="752"/>
        <v>15</v>
      </c>
      <c r="B947" s="106">
        <v>0.655555555555556</v>
      </c>
      <c r="C947" s="6">
        <f t="shared" si="753"/>
        <v>15.733333333333345</v>
      </c>
      <c r="D947" s="7">
        <f t="shared" si="800"/>
        <v>16</v>
      </c>
      <c r="E947" s="7">
        <f t="shared" si="801"/>
        <v>9</v>
      </c>
      <c r="F947" s="7">
        <f t="shared" si="802"/>
        <v>2022</v>
      </c>
      <c r="G947" s="12"/>
      <c r="H947" s="101">
        <f t="shared" si="754"/>
        <v>-14.177866978959534</v>
      </c>
      <c r="I947" s="102">
        <f t="shared" si="755"/>
        <v>-14.239949989214146</v>
      </c>
      <c r="J947" s="101">
        <f t="shared" si="756"/>
        <v>62.129354529214339</v>
      </c>
      <c r="K947" s="101">
        <f t="shared" si="757"/>
        <v>353.84750359057443</v>
      </c>
      <c r="L947" s="11">
        <f t="shared" si="758"/>
        <v>2459839.1555555556</v>
      </c>
      <c r="M947" s="108">
        <f t="shared" si="759"/>
        <v>0.22708160316373982</v>
      </c>
      <c r="N947" s="11">
        <f t="shared" si="760"/>
        <v>241.30655065504834</v>
      </c>
      <c r="O947" s="5">
        <f t="shared" si="761"/>
        <v>0.18166069082207059</v>
      </c>
      <c r="P947" s="11">
        <f t="shared" si="762"/>
        <v>16095.839711131024</v>
      </c>
      <c r="Q947" s="6">
        <f t="shared" si="763"/>
        <v>2.4093712259850513</v>
      </c>
      <c r="R947" s="13">
        <f t="shared" si="764"/>
        <v>4.4025905473677698</v>
      </c>
      <c r="S947" s="13">
        <f t="shared" si="765"/>
        <v>4.3601702430208631</v>
      </c>
      <c r="T947" s="13">
        <f t="shared" si="766"/>
        <v>0.34137998433554323</v>
      </c>
      <c r="U947" s="13">
        <f t="shared" si="767"/>
        <v>0.41817708902681666</v>
      </c>
      <c r="V947" s="13">
        <f t="shared" si="768"/>
        <v>-8.3789605017061835</v>
      </c>
      <c r="W947" s="8">
        <f t="shared" si="769"/>
        <v>376.23722919773132</v>
      </c>
      <c r="X947" s="13">
        <f t="shared" si="770"/>
        <v>1.2194426164743524</v>
      </c>
      <c r="Y947" s="11">
        <f t="shared" si="771"/>
        <v>69.868915282370708</v>
      </c>
      <c r="Z947" s="13">
        <f t="shared" si="772"/>
        <v>3.8286328474644339E-2</v>
      </c>
      <c r="AA947" s="13">
        <f t="shared" si="773"/>
        <v>0.34391691328228324</v>
      </c>
      <c r="AB947" s="13">
        <f t="shared" si="774"/>
        <v>0.93821960643667945</v>
      </c>
      <c r="AC947" s="13">
        <f t="shared" si="775"/>
        <v>3.8276975536067279E-2</v>
      </c>
      <c r="AD947" s="13">
        <f t="shared" si="776"/>
        <v>0.84559493298528043</v>
      </c>
      <c r="AE947" s="13">
        <f t="shared" si="777"/>
        <v>0.408277315152343</v>
      </c>
      <c r="AF947" s="13">
        <f t="shared" si="778"/>
        <v>0.91285794838627243</v>
      </c>
      <c r="AG947" s="11">
        <f t="shared" si="779"/>
        <v>24.096664281691563</v>
      </c>
      <c r="AH947" s="13">
        <f t="shared" si="780"/>
        <v>4.5245094817338138</v>
      </c>
      <c r="AI947" s="11">
        <f t="shared" si="781"/>
        <v>173.43890842904113</v>
      </c>
      <c r="AJ947" s="6">
        <f t="shared" si="782"/>
        <v>0.91577893852718617</v>
      </c>
      <c r="AK947" s="13">
        <f t="shared" si="783"/>
        <v>-13.288482735180226</v>
      </c>
      <c r="AL947" s="6">
        <f t="shared" si="784"/>
        <v>0.88938424377930703</v>
      </c>
      <c r="AM947" s="6">
        <f t="shared" si="785"/>
        <v>-14.177866978959534</v>
      </c>
      <c r="AN947" s="11">
        <f t="shared" si="786"/>
        <v>175.57899995855405</v>
      </c>
      <c r="AO947" s="6">
        <f t="shared" si="787"/>
        <v>173.76835715029296</v>
      </c>
      <c r="AP947" s="6">
        <f t="shared" si="788"/>
        <v>103.88905151158708</v>
      </c>
      <c r="AQ947" s="8">
        <f t="shared" si="789"/>
        <v>75.960717001032407</v>
      </c>
      <c r="AR947" s="109">
        <f t="shared" si="790"/>
        <v>0.11426254427315891</v>
      </c>
      <c r="AS947" s="109">
        <f t="shared" si="791"/>
        <v>-1.0599891045948397</v>
      </c>
      <c r="AT947" s="109">
        <f t="shared" si="792"/>
        <v>173.84750359057446</v>
      </c>
      <c r="AU947" s="10">
        <f t="shared" si="793"/>
        <v>399049.11851091299</v>
      </c>
      <c r="AV947" s="8">
        <f t="shared" si="794"/>
        <v>29.944447947785488</v>
      </c>
      <c r="AW947" s="12"/>
      <c r="AX947" s="110">
        <f t="shared" si="795"/>
        <v>353.8</v>
      </c>
      <c r="AY947" s="111">
        <f t="shared" si="796"/>
        <v>0</v>
      </c>
      <c r="AZ947" s="12"/>
      <c r="BA947" s="14">
        <f t="shared" si="803"/>
        <v>-14.2</v>
      </c>
      <c r="BB947" s="112">
        <f t="shared" si="797"/>
        <v>0</v>
      </c>
      <c r="BC947" s="112">
        <f t="shared" si="798"/>
        <v>0</v>
      </c>
      <c r="BD947" s="12"/>
      <c r="BE947" s="111">
        <f t="shared" si="799"/>
        <v>0</v>
      </c>
      <c r="BF947" s="12"/>
    </row>
    <row r="948" spans="1:58">
      <c r="A948">
        <f t="shared" si="752"/>
        <v>15</v>
      </c>
      <c r="B948" s="106">
        <v>0.65625</v>
      </c>
      <c r="C948" s="6">
        <f t="shared" si="753"/>
        <v>15.75</v>
      </c>
      <c r="D948" s="7">
        <f t="shared" si="800"/>
        <v>16</v>
      </c>
      <c r="E948" s="7">
        <f t="shared" si="801"/>
        <v>9</v>
      </c>
      <c r="F948" s="7">
        <f t="shared" si="802"/>
        <v>2022</v>
      </c>
      <c r="G948" s="12"/>
      <c r="H948" s="101">
        <f t="shared" si="754"/>
        <v>-14.191396580585378</v>
      </c>
      <c r="I948" s="102">
        <f t="shared" si="755"/>
        <v>-14.253429275332321</v>
      </c>
      <c r="J948" s="101">
        <f t="shared" si="756"/>
        <v>62.122814119518907</v>
      </c>
      <c r="K948" s="101">
        <f t="shared" si="757"/>
        <v>354.07379261624646</v>
      </c>
      <c r="L948" s="11">
        <f t="shared" si="758"/>
        <v>2459839.15625</v>
      </c>
      <c r="M948" s="108">
        <f t="shared" si="759"/>
        <v>0.22708162217659136</v>
      </c>
      <c r="N948" s="11">
        <f t="shared" si="760"/>
        <v>241.55723511753604</v>
      </c>
      <c r="O948" s="5">
        <f t="shared" si="761"/>
        <v>0.18168610825199494</v>
      </c>
      <c r="P948" s="11">
        <f t="shared" si="762"/>
        <v>16093.1641650931</v>
      </c>
      <c r="Q948" s="6">
        <f t="shared" si="763"/>
        <v>2.4095295781589119</v>
      </c>
      <c r="R948" s="13">
        <f t="shared" si="764"/>
        <v>4.4026024931794456</v>
      </c>
      <c r="S948" s="13">
        <f t="shared" si="765"/>
        <v>4.360317999060852</v>
      </c>
      <c r="T948" s="13">
        <f t="shared" si="766"/>
        <v>0.34154032857523869</v>
      </c>
      <c r="U948" s="13">
        <f t="shared" si="767"/>
        <v>0.41832494919998464</v>
      </c>
      <c r="V948" s="13">
        <f t="shared" si="768"/>
        <v>-8.3790956695464658</v>
      </c>
      <c r="W948" s="8">
        <f t="shared" si="769"/>
        <v>376.19627699105598</v>
      </c>
      <c r="X948" s="13">
        <f t="shared" si="770"/>
        <v>1.219589347483363</v>
      </c>
      <c r="Y948" s="11">
        <f t="shared" si="771"/>
        <v>69.877322349910713</v>
      </c>
      <c r="Z948" s="13">
        <f t="shared" si="772"/>
        <v>3.8298261545801335E-2</v>
      </c>
      <c r="AA948" s="13">
        <f t="shared" si="773"/>
        <v>0.34377908650610212</v>
      </c>
      <c r="AB948" s="13">
        <f t="shared" si="774"/>
        <v>0.93826963066518054</v>
      </c>
      <c r="AC948" s="13">
        <f t="shared" si="775"/>
        <v>3.8288899859562908E-2</v>
      </c>
      <c r="AD948" s="13">
        <f t="shared" si="776"/>
        <v>0.8456360876804605</v>
      </c>
      <c r="AE948" s="13">
        <f t="shared" si="777"/>
        <v>0.40830815188226943</v>
      </c>
      <c r="AF948" s="13">
        <f t="shared" si="778"/>
        <v>0.91284415597980662</v>
      </c>
      <c r="AG948" s="11">
        <f t="shared" si="779"/>
        <v>24.098599772124945</v>
      </c>
      <c r="AH948" s="13">
        <f t="shared" si="780"/>
        <v>4.5251085898350292</v>
      </c>
      <c r="AI948" s="11">
        <f t="shared" si="781"/>
        <v>173.6806062700106</v>
      </c>
      <c r="AJ948" s="6">
        <f t="shared" si="782"/>
        <v>0.91577328799797797</v>
      </c>
      <c r="AK948" s="13">
        <f t="shared" si="783"/>
        <v>-13.302067656991944</v>
      </c>
      <c r="AL948" s="6">
        <f t="shared" si="784"/>
        <v>0.88932892359343296</v>
      </c>
      <c r="AM948" s="6">
        <f t="shared" si="785"/>
        <v>-14.191396580585378</v>
      </c>
      <c r="AN948" s="11">
        <f t="shared" si="786"/>
        <v>175.57968443584832</v>
      </c>
      <c r="AO948" s="6">
        <f t="shared" si="787"/>
        <v>173.76903427894337</v>
      </c>
      <c r="AP948" s="6">
        <f t="shared" si="788"/>
        <v>103.88132111048922</v>
      </c>
      <c r="AQ948" s="8">
        <f t="shared" si="789"/>
        <v>75.968442392428983</v>
      </c>
      <c r="AR948" s="109">
        <f t="shared" si="790"/>
        <v>0.11007074511832804</v>
      </c>
      <c r="AS948" s="109">
        <f t="shared" si="791"/>
        <v>-1.0603887243830181</v>
      </c>
      <c r="AT948" s="109">
        <f t="shared" si="792"/>
        <v>174.07379261624649</v>
      </c>
      <c r="AU948" s="10">
        <f t="shared" si="793"/>
        <v>399051.64011618932</v>
      </c>
      <c r="AV948" s="8">
        <f t="shared" si="794"/>
        <v>29.944258738542576</v>
      </c>
      <c r="AW948" s="12"/>
      <c r="AX948" s="110">
        <f t="shared" si="795"/>
        <v>354.1</v>
      </c>
      <c r="AY948" s="111">
        <f t="shared" si="796"/>
        <v>0</v>
      </c>
      <c r="AZ948" s="12"/>
      <c r="BA948" s="14">
        <f t="shared" si="803"/>
        <v>-14.3</v>
      </c>
      <c r="BB948" s="112">
        <f t="shared" si="797"/>
        <v>0</v>
      </c>
      <c r="BC948" s="112">
        <f t="shared" si="798"/>
        <v>0</v>
      </c>
      <c r="BD948" s="12"/>
      <c r="BE948" s="111">
        <f t="shared" si="799"/>
        <v>0</v>
      </c>
      <c r="BF948" s="12"/>
    </row>
    <row r="949" spans="1:58">
      <c r="A949">
        <f t="shared" si="752"/>
        <v>15</v>
      </c>
      <c r="B949" s="106">
        <v>0.656944444444444</v>
      </c>
      <c r="C949" s="6">
        <f t="shared" si="753"/>
        <v>15.766666666666655</v>
      </c>
      <c r="D949" s="7">
        <f t="shared" si="800"/>
        <v>16</v>
      </c>
      <c r="E949" s="7">
        <f t="shared" si="801"/>
        <v>9</v>
      </c>
      <c r="F949" s="7">
        <f t="shared" si="802"/>
        <v>2022</v>
      </c>
      <c r="G949" s="12"/>
      <c r="H949" s="101">
        <f t="shared" si="754"/>
        <v>-14.204349071228799</v>
      </c>
      <c r="I949" s="102">
        <f t="shared" si="755"/>
        <v>-14.266333647717349</v>
      </c>
      <c r="J949" s="101">
        <f t="shared" si="756"/>
        <v>62.116273577102618</v>
      </c>
      <c r="K949" s="101">
        <f t="shared" si="757"/>
        <v>354.30012640335565</v>
      </c>
      <c r="L949" s="11">
        <f t="shared" si="758"/>
        <v>2459839.1569444444</v>
      </c>
      <c r="M949" s="108">
        <f t="shared" si="759"/>
        <v>0.22708164118944293</v>
      </c>
      <c r="N949" s="11">
        <f t="shared" si="760"/>
        <v>241.80791958002374</v>
      </c>
      <c r="O949" s="5">
        <f t="shared" si="761"/>
        <v>0.18171152568197613</v>
      </c>
      <c r="P949" s="11">
        <f t="shared" si="762"/>
        <v>16090.488256916304</v>
      </c>
      <c r="Q949" s="6">
        <f t="shared" si="763"/>
        <v>2.409687930332773</v>
      </c>
      <c r="R949" s="13">
        <f t="shared" si="764"/>
        <v>4.4026144389911659</v>
      </c>
      <c r="S949" s="13">
        <f t="shared" si="765"/>
        <v>4.360465755100841</v>
      </c>
      <c r="T949" s="13">
        <f t="shared" si="766"/>
        <v>0.34170067281564848</v>
      </c>
      <c r="U949" s="13">
        <f t="shared" si="767"/>
        <v>0.41847280748886989</v>
      </c>
      <c r="V949" s="13">
        <f t="shared" si="768"/>
        <v>-8.379230837386034</v>
      </c>
      <c r="W949" s="8">
        <f t="shared" si="769"/>
        <v>376.15531997994765</v>
      </c>
      <c r="X949" s="13">
        <f t="shared" si="770"/>
        <v>1.219736076737032</v>
      </c>
      <c r="Y949" s="11">
        <f t="shared" si="771"/>
        <v>69.885729316877047</v>
      </c>
      <c r="Z949" s="13">
        <f t="shared" si="772"/>
        <v>3.8310193641653056E-2</v>
      </c>
      <c r="AA949" s="13">
        <f t="shared" si="773"/>
        <v>0.34364125406522444</v>
      </c>
      <c r="AB949" s="13">
        <f t="shared" si="774"/>
        <v>0.93831963394487861</v>
      </c>
      <c r="AC949" s="13">
        <f t="shared" si="775"/>
        <v>3.8300823203016615E-2</v>
      </c>
      <c r="AD949" s="13">
        <f t="shared" si="776"/>
        <v>0.84567722354485397</v>
      </c>
      <c r="AE949" s="13">
        <f t="shared" si="777"/>
        <v>0.4083389793810368</v>
      </c>
      <c r="AF949" s="13">
        <f t="shared" si="778"/>
        <v>0.91283036645263571</v>
      </c>
      <c r="AG949" s="11">
        <f t="shared" si="779"/>
        <v>24.100534712389976</v>
      </c>
      <c r="AH949" s="13">
        <f t="shared" si="780"/>
        <v>4.5257077083222788</v>
      </c>
      <c r="AI949" s="11">
        <f t="shared" si="781"/>
        <v>173.92230395518953</v>
      </c>
      <c r="AJ949" s="6">
        <f t="shared" si="782"/>
        <v>0.91576763874341749</v>
      </c>
      <c r="AK949" s="13">
        <f t="shared" si="783"/>
        <v>-13.315073388227001</v>
      </c>
      <c r="AL949" s="6">
        <f t="shared" si="784"/>
        <v>0.88927568300179805</v>
      </c>
      <c r="AM949" s="6">
        <f t="shared" si="785"/>
        <v>-14.204349071228799</v>
      </c>
      <c r="AN949" s="11">
        <f t="shared" si="786"/>
        <v>175.58036891314441</v>
      </c>
      <c r="AO949" s="6">
        <f t="shared" si="787"/>
        <v>173.76971140784883</v>
      </c>
      <c r="AP949" s="6">
        <f t="shared" si="788"/>
        <v>103.87359081574833</v>
      </c>
      <c r="AQ949" s="8">
        <f t="shared" si="789"/>
        <v>75.97616768027352</v>
      </c>
      <c r="AR949" s="109">
        <f t="shared" si="790"/>
        <v>0.10587698995096247</v>
      </c>
      <c r="AS949" s="109">
        <f t="shared" si="791"/>
        <v>-1.0607743244800216</v>
      </c>
      <c r="AT949" s="109">
        <f t="shared" si="792"/>
        <v>174.30012640335565</v>
      </c>
      <c r="AU949" s="10">
        <f t="shared" si="793"/>
        <v>399054.16120991914</v>
      </c>
      <c r="AV949" s="8">
        <f t="shared" si="794"/>
        <v>29.944069570073985</v>
      </c>
      <c r="AW949" s="12"/>
      <c r="AX949" s="110">
        <f t="shared" si="795"/>
        <v>354.3</v>
      </c>
      <c r="AY949" s="111">
        <f t="shared" si="796"/>
        <v>0</v>
      </c>
      <c r="AZ949" s="12"/>
      <c r="BA949" s="14">
        <f t="shared" si="803"/>
        <v>-14.3</v>
      </c>
      <c r="BB949" s="112">
        <f t="shared" si="797"/>
        <v>0</v>
      </c>
      <c r="BC949" s="112">
        <f t="shared" si="798"/>
        <v>0</v>
      </c>
      <c r="BD949" s="12"/>
      <c r="BE949" s="111">
        <f t="shared" si="799"/>
        <v>0</v>
      </c>
      <c r="BF949" s="12"/>
    </row>
    <row r="950" spans="1:58">
      <c r="A950">
        <f t="shared" si="752"/>
        <v>15</v>
      </c>
      <c r="B950" s="106">
        <v>0.65763888888888899</v>
      </c>
      <c r="C950" s="6">
        <f t="shared" si="753"/>
        <v>15.783333333333335</v>
      </c>
      <c r="D950" s="7">
        <f t="shared" si="800"/>
        <v>16</v>
      </c>
      <c r="E950" s="7">
        <f t="shared" si="801"/>
        <v>9</v>
      </c>
      <c r="F950" s="7">
        <f t="shared" si="802"/>
        <v>2022</v>
      </c>
      <c r="G950" s="12"/>
      <c r="H950" s="101">
        <f t="shared" si="754"/>
        <v>-14.216724127371688</v>
      </c>
      <c r="I950" s="102">
        <f t="shared" si="755"/>
        <v>-14.278662777393219</v>
      </c>
      <c r="J950" s="101">
        <f t="shared" si="756"/>
        <v>62.109732902099836</v>
      </c>
      <c r="K950" s="101">
        <f t="shared" si="757"/>
        <v>354.52650287742233</v>
      </c>
      <c r="L950" s="11">
        <f t="shared" si="758"/>
        <v>2459839.1576388888</v>
      </c>
      <c r="M950" s="108">
        <f t="shared" si="759"/>
        <v>0.22708166020229448</v>
      </c>
      <c r="N950" s="11">
        <f t="shared" si="760"/>
        <v>242.05860404251143</v>
      </c>
      <c r="O950" s="5">
        <f t="shared" si="761"/>
        <v>0.18173694311190047</v>
      </c>
      <c r="P950" s="11">
        <f t="shared" si="762"/>
        <v>16087.811986716501</v>
      </c>
      <c r="Q950" s="6">
        <f t="shared" si="763"/>
        <v>2.4098462825062765</v>
      </c>
      <c r="R950" s="13">
        <f t="shared" si="764"/>
        <v>4.4026263848028417</v>
      </c>
      <c r="S950" s="13">
        <f t="shared" si="765"/>
        <v>4.3606135111404738</v>
      </c>
      <c r="T950" s="13">
        <f t="shared" si="766"/>
        <v>0.341861017055344</v>
      </c>
      <c r="U950" s="13">
        <f t="shared" si="767"/>
        <v>0.41862066389255004</v>
      </c>
      <c r="V950" s="13">
        <f t="shared" si="768"/>
        <v>-8.379366005225604</v>
      </c>
      <c r="W950" s="8">
        <f t="shared" si="769"/>
        <v>376.1143581650548</v>
      </c>
      <c r="X950" s="13">
        <f t="shared" si="770"/>
        <v>1.2198828042352068</v>
      </c>
      <c r="Y950" s="11">
        <f t="shared" si="771"/>
        <v>69.894136183260969</v>
      </c>
      <c r="Z950" s="13">
        <f t="shared" si="772"/>
        <v>3.8322124761892291E-2</v>
      </c>
      <c r="AA950" s="13">
        <f t="shared" si="773"/>
        <v>0.34350341596309042</v>
      </c>
      <c r="AB950" s="13">
        <f t="shared" si="774"/>
        <v>0.93836961627541726</v>
      </c>
      <c r="AC950" s="13">
        <f t="shared" si="775"/>
        <v>3.8312745566121062E-2</v>
      </c>
      <c r="AD950" s="13">
        <f t="shared" si="776"/>
        <v>0.84571834057825579</v>
      </c>
      <c r="AE950" s="13">
        <f t="shared" si="777"/>
        <v>0.40836979764822162</v>
      </c>
      <c r="AF950" s="13">
        <f t="shared" si="778"/>
        <v>0.91281657980601483</v>
      </c>
      <c r="AG950" s="11">
        <f t="shared" si="779"/>
        <v>24.102469102437347</v>
      </c>
      <c r="AH950" s="13">
        <f t="shared" si="780"/>
        <v>4.526306837191445</v>
      </c>
      <c r="AI950" s="11">
        <f t="shared" si="781"/>
        <v>174.16400148463975</v>
      </c>
      <c r="AJ950" s="6">
        <f t="shared" si="782"/>
        <v>0.91576199076360754</v>
      </c>
      <c r="AK950" s="13">
        <f t="shared" si="783"/>
        <v>-13.327499598064788</v>
      </c>
      <c r="AL950" s="6">
        <f t="shared" si="784"/>
        <v>0.88922452930689944</v>
      </c>
      <c r="AM950" s="6">
        <f t="shared" si="785"/>
        <v>-14.216724127371688</v>
      </c>
      <c r="AN950" s="11">
        <f t="shared" si="786"/>
        <v>175.58105339043868</v>
      </c>
      <c r="AO950" s="6">
        <f t="shared" si="787"/>
        <v>173.77038853700574</v>
      </c>
      <c r="AP950" s="6">
        <f t="shared" si="788"/>
        <v>103.86586062737216</v>
      </c>
      <c r="AQ950" s="8">
        <f t="shared" si="789"/>
        <v>75.983892864558229</v>
      </c>
      <c r="AR950" s="109">
        <f t="shared" si="790"/>
        <v>0.101681353401763</v>
      </c>
      <c r="AS950" s="109">
        <f t="shared" si="791"/>
        <v>-1.061145898490131</v>
      </c>
      <c r="AT950" s="109">
        <f t="shared" si="792"/>
        <v>174.52650287742236</v>
      </c>
      <c r="AU950" s="10">
        <f t="shared" si="793"/>
        <v>399056.68179202511</v>
      </c>
      <c r="AV950" s="8">
        <f t="shared" si="794"/>
        <v>29.943880442384007</v>
      </c>
      <c r="AW950" s="12"/>
      <c r="AX950" s="110">
        <f t="shared" si="795"/>
        <v>354.5</v>
      </c>
      <c r="AY950" s="111">
        <f t="shared" si="796"/>
        <v>0</v>
      </c>
      <c r="AZ950" s="12"/>
      <c r="BA950" s="14">
        <f t="shared" si="803"/>
        <v>-14.3</v>
      </c>
      <c r="BB950" s="112">
        <f t="shared" si="797"/>
        <v>0</v>
      </c>
      <c r="BC950" s="112">
        <f t="shared" si="798"/>
        <v>0</v>
      </c>
      <c r="BD950" s="12"/>
      <c r="BE950" s="111">
        <f t="shared" si="799"/>
        <v>0</v>
      </c>
      <c r="BF950" s="12"/>
    </row>
    <row r="951" spans="1:58">
      <c r="A951">
        <f t="shared" si="752"/>
        <v>15</v>
      </c>
      <c r="B951" s="106">
        <v>0.65833333333333299</v>
      </c>
      <c r="C951" s="6">
        <f t="shared" si="753"/>
        <v>15.799999999999992</v>
      </c>
      <c r="D951" s="7">
        <f t="shared" si="800"/>
        <v>16</v>
      </c>
      <c r="E951" s="7">
        <f t="shared" si="801"/>
        <v>9</v>
      </c>
      <c r="F951" s="7">
        <f t="shared" si="802"/>
        <v>2022</v>
      </c>
      <c r="G951" s="12"/>
      <c r="H951" s="101">
        <f t="shared" si="754"/>
        <v>-14.228521439374637</v>
      </c>
      <c r="I951" s="102">
        <f t="shared" si="755"/>
        <v>-14.290416349499715</v>
      </c>
      <c r="J951" s="101">
        <f t="shared" si="756"/>
        <v>62.103192094586014</v>
      </c>
      <c r="K951" s="101">
        <f t="shared" si="757"/>
        <v>354.75291995816377</v>
      </c>
      <c r="L951" s="11">
        <f t="shared" si="758"/>
        <v>2459839.1583333332</v>
      </c>
      <c r="M951" s="108">
        <f t="shared" si="759"/>
        <v>0.22708167921514605</v>
      </c>
      <c r="N951" s="11">
        <f t="shared" si="760"/>
        <v>242.30928850453347</v>
      </c>
      <c r="O951" s="5">
        <f t="shared" si="761"/>
        <v>0.18176236054188166</v>
      </c>
      <c r="P951" s="11">
        <f t="shared" si="762"/>
        <v>16085.135354590913</v>
      </c>
      <c r="Q951" s="6">
        <f t="shared" si="763"/>
        <v>2.4100046346801371</v>
      </c>
      <c r="R951" s="13">
        <f t="shared" si="764"/>
        <v>4.4026383306145398</v>
      </c>
      <c r="S951" s="13">
        <f t="shared" si="765"/>
        <v>4.3607612671804628</v>
      </c>
      <c r="T951" s="13">
        <f t="shared" si="766"/>
        <v>0.34202136129539662</v>
      </c>
      <c r="U951" s="13">
        <f t="shared" si="767"/>
        <v>0.41876851841252005</v>
      </c>
      <c r="V951" s="13">
        <f t="shared" si="768"/>
        <v>-8.3795011730655293</v>
      </c>
      <c r="W951" s="8">
        <f t="shared" si="769"/>
        <v>376.07339154717505</v>
      </c>
      <c r="X951" s="13">
        <f t="shared" si="770"/>
        <v>1.2200295299790731</v>
      </c>
      <c r="Y951" s="11">
        <f t="shared" si="771"/>
        <v>69.902542949130435</v>
      </c>
      <c r="Z951" s="13">
        <f t="shared" si="772"/>
        <v>3.8334054906410849E-2</v>
      </c>
      <c r="AA951" s="13">
        <f t="shared" si="773"/>
        <v>0.34336557220188174</v>
      </c>
      <c r="AB951" s="13">
        <f t="shared" si="774"/>
        <v>0.93841957765689255</v>
      </c>
      <c r="AC951" s="13">
        <f t="shared" si="775"/>
        <v>3.8324666948767766E-2</v>
      </c>
      <c r="AD951" s="13">
        <f t="shared" si="776"/>
        <v>0.84575943878079729</v>
      </c>
      <c r="AE951" s="13">
        <f t="shared" si="777"/>
        <v>0.40840060668376243</v>
      </c>
      <c r="AF951" s="13">
        <f t="shared" si="778"/>
        <v>0.91280279604103687</v>
      </c>
      <c r="AG951" s="11">
        <f t="shared" si="779"/>
        <v>24.10440294224048</v>
      </c>
      <c r="AH951" s="13">
        <f t="shared" si="780"/>
        <v>4.5269059764438149</v>
      </c>
      <c r="AI951" s="11">
        <f t="shared" si="781"/>
        <v>174.40569885787625</v>
      </c>
      <c r="AJ951" s="6">
        <f t="shared" si="782"/>
        <v>0.91575634405861284</v>
      </c>
      <c r="AK951" s="13">
        <f t="shared" si="783"/>
        <v>-13.339345969884874</v>
      </c>
      <c r="AL951" s="6">
        <f t="shared" si="784"/>
        <v>0.88917546948976223</v>
      </c>
      <c r="AM951" s="6">
        <f t="shared" si="785"/>
        <v>-14.228521439374637</v>
      </c>
      <c r="AN951" s="11">
        <f t="shared" si="786"/>
        <v>175.58173786773477</v>
      </c>
      <c r="AO951" s="6">
        <f t="shared" si="787"/>
        <v>173.77106566641766</v>
      </c>
      <c r="AP951" s="6">
        <f t="shared" si="788"/>
        <v>103.85813054529889</v>
      </c>
      <c r="AQ951" s="8">
        <f t="shared" si="789"/>
        <v>75.991617945344871</v>
      </c>
      <c r="AR951" s="109">
        <f t="shared" si="790"/>
        <v>9.7483910144166186E-2</v>
      </c>
      <c r="AS951" s="109">
        <f t="shared" si="791"/>
        <v>-1.0615034402666685</v>
      </c>
      <c r="AT951" s="109">
        <f t="shared" si="792"/>
        <v>174.75291995816377</v>
      </c>
      <c r="AU951" s="10">
        <f t="shared" si="793"/>
        <v>399059.20186244766</v>
      </c>
      <c r="AV951" s="8">
        <f t="shared" si="794"/>
        <v>29.943691355475607</v>
      </c>
      <c r="AW951" s="12"/>
      <c r="AX951" s="110">
        <f t="shared" si="795"/>
        <v>354.8</v>
      </c>
      <c r="AY951" s="111">
        <f t="shared" si="796"/>
        <v>0</v>
      </c>
      <c r="AZ951" s="12"/>
      <c r="BA951" s="14">
        <f t="shared" si="803"/>
        <v>-14.3</v>
      </c>
      <c r="BB951" s="112">
        <f t="shared" si="797"/>
        <v>0</v>
      </c>
      <c r="BC951" s="112">
        <f t="shared" si="798"/>
        <v>0</v>
      </c>
      <c r="BD951" s="12"/>
      <c r="BE951" s="111">
        <f t="shared" si="799"/>
        <v>0</v>
      </c>
      <c r="BF951" s="12"/>
    </row>
    <row r="952" spans="1:58">
      <c r="A952">
        <f t="shared" si="752"/>
        <v>15</v>
      </c>
      <c r="B952" s="106">
        <v>0.65902777777777799</v>
      </c>
      <c r="C952" s="6">
        <f t="shared" si="753"/>
        <v>15.816666666666672</v>
      </c>
      <c r="D952" s="7">
        <f t="shared" si="800"/>
        <v>16</v>
      </c>
      <c r="E952" s="7">
        <f t="shared" si="801"/>
        <v>9</v>
      </c>
      <c r="F952" s="7">
        <f t="shared" si="802"/>
        <v>2022</v>
      </c>
      <c r="G952" s="12"/>
      <c r="H952" s="101">
        <f t="shared" si="754"/>
        <v>-14.239740711664576</v>
      </c>
      <c r="I952" s="102">
        <f t="shared" si="755"/>
        <v>-14.301594063480829</v>
      </c>
      <c r="J952" s="101">
        <f t="shared" si="756"/>
        <v>62.096651154695614</v>
      </c>
      <c r="K952" s="101">
        <f t="shared" si="757"/>
        <v>354.97937556161742</v>
      </c>
      <c r="L952" s="11">
        <f t="shared" si="758"/>
        <v>2459839.1590277776</v>
      </c>
      <c r="M952" s="108">
        <f t="shared" si="759"/>
        <v>0.22708169822799759</v>
      </c>
      <c r="N952" s="11">
        <f t="shared" si="760"/>
        <v>242.55997296702117</v>
      </c>
      <c r="O952" s="5">
        <f t="shared" si="761"/>
        <v>0.18178777797180601</v>
      </c>
      <c r="P952" s="11">
        <f t="shared" si="762"/>
        <v>16082.458360654728</v>
      </c>
      <c r="Q952" s="6">
        <f t="shared" si="763"/>
        <v>2.4101629868539982</v>
      </c>
      <c r="R952" s="13">
        <f t="shared" si="764"/>
        <v>4.4026502764262379</v>
      </c>
      <c r="S952" s="13">
        <f t="shared" si="765"/>
        <v>4.3609090232204517</v>
      </c>
      <c r="T952" s="13">
        <f t="shared" si="766"/>
        <v>0.34218170553544924</v>
      </c>
      <c r="U952" s="13">
        <f t="shared" si="767"/>
        <v>0.41891637104892909</v>
      </c>
      <c r="V952" s="13">
        <f t="shared" si="768"/>
        <v>-8.3796363409054546</v>
      </c>
      <c r="W952" s="8">
        <f t="shared" si="769"/>
        <v>376.03242012731454</v>
      </c>
      <c r="X952" s="13">
        <f t="shared" si="770"/>
        <v>1.2201762539684748</v>
      </c>
      <c r="Y952" s="11">
        <f t="shared" si="771"/>
        <v>69.910949614476479</v>
      </c>
      <c r="Z952" s="13">
        <f t="shared" si="772"/>
        <v>3.8345984074991221E-2</v>
      </c>
      <c r="AA952" s="13">
        <f t="shared" si="773"/>
        <v>0.34322772278504016</v>
      </c>
      <c r="AB952" s="13">
        <f t="shared" si="774"/>
        <v>0.93846951808894408</v>
      </c>
      <c r="AC952" s="13">
        <f t="shared" si="775"/>
        <v>3.8336587350739033E-2</v>
      </c>
      <c r="AD952" s="13">
        <f t="shared" si="776"/>
        <v>0.84580051815223467</v>
      </c>
      <c r="AE952" s="13">
        <f t="shared" si="777"/>
        <v>0.40843140648731613</v>
      </c>
      <c r="AF952" s="13">
        <f t="shared" si="778"/>
        <v>0.91278901515892086</v>
      </c>
      <c r="AG952" s="11">
        <f t="shared" si="779"/>
        <v>24.106336231755105</v>
      </c>
      <c r="AH952" s="13">
        <f t="shared" si="780"/>
        <v>4.5275051260751926</v>
      </c>
      <c r="AI952" s="11">
        <f t="shared" si="781"/>
        <v>174.64739607589328</v>
      </c>
      <c r="AJ952" s="6">
        <f t="shared" si="782"/>
        <v>0.91575069862853553</v>
      </c>
      <c r="AK952" s="13">
        <f t="shared" si="783"/>
        <v>-13.350612201455919</v>
      </c>
      <c r="AL952" s="6">
        <f t="shared" si="784"/>
        <v>0.88912851020865713</v>
      </c>
      <c r="AM952" s="6">
        <f t="shared" si="785"/>
        <v>-14.239740711664576</v>
      </c>
      <c r="AN952" s="11">
        <f t="shared" si="786"/>
        <v>175.58242234502904</v>
      </c>
      <c r="AO952" s="6">
        <f t="shared" si="787"/>
        <v>173.77174279608099</v>
      </c>
      <c r="AP952" s="6">
        <f t="shared" si="788"/>
        <v>103.85040056953643</v>
      </c>
      <c r="AQ952" s="8">
        <f t="shared" si="789"/>
        <v>75.99934292262553</v>
      </c>
      <c r="AR952" s="109">
        <f t="shared" si="790"/>
        <v>9.328473485782629E-2</v>
      </c>
      <c r="AS952" s="109">
        <f t="shared" si="791"/>
        <v>-1.0618469439143636</v>
      </c>
      <c r="AT952" s="109">
        <f t="shared" si="792"/>
        <v>174.97937556161739</v>
      </c>
      <c r="AU952" s="10">
        <f t="shared" si="793"/>
        <v>399061.72142110975</v>
      </c>
      <c r="AV952" s="8">
        <f t="shared" si="794"/>
        <v>29.943502309353082</v>
      </c>
      <c r="AW952" s="12"/>
      <c r="AX952" s="110">
        <f t="shared" si="795"/>
        <v>355</v>
      </c>
      <c r="AY952" s="111">
        <f t="shared" si="796"/>
        <v>0</v>
      </c>
      <c r="AZ952" s="12"/>
      <c r="BA952" s="14">
        <f t="shared" si="803"/>
        <v>-14.3</v>
      </c>
      <c r="BB952" s="112">
        <f t="shared" si="797"/>
        <v>0</v>
      </c>
      <c r="BC952" s="112">
        <f t="shared" si="798"/>
        <v>0</v>
      </c>
      <c r="BD952" s="12"/>
      <c r="BE952" s="111">
        <f t="shared" si="799"/>
        <v>0</v>
      </c>
      <c r="BF952" s="12"/>
    </row>
    <row r="953" spans="1:58">
      <c r="A953">
        <f t="shared" si="752"/>
        <v>15</v>
      </c>
      <c r="B953" s="106">
        <v>0.65972222222222199</v>
      </c>
      <c r="C953" s="6">
        <f t="shared" si="753"/>
        <v>15.833333333333329</v>
      </c>
      <c r="D953" s="7">
        <f t="shared" si="800"/>
        <v>16</v>
      </c>
      <c r="E953" s="7">
        <f t="shared" si="801"/>
        <v>9</v>
      </c>
      <c r="F953" s="7">
        <f t="shared" si="802"/>
        <v>2022</v>
      </c>
      <c r="G953" s="12"/>
      <c r="H953" s="101">
        <f t="shared" si="754"/>
        <v>-14.250381662567113</v>
      </c>
      <c r="I953" s="102">
        <f t="shared" si="755"/>
        <v>-14.312195632919122</v>
      </c>
      <c r="J953" s="101">
        <f t="shared" si="756"/>
        <v>62.090110082501347</v>
      </c>
      <c r="K953" s="101">
        <f t="shared" si="757"/>
        <v>355.20586759759942</v>
      </c>
      <c r="L953" s="11">
        <f t="shared" si="758"/>
        <v>2459839.159722222</v>
      </c>
      <c r="M953" s="108">
        <f t="shared" si="759"/>
        <v>0.22708171724084916</v>
      </c>
      <c r="N953" s="11">
        <f t="shared" si="760"/>
        <v>242.81065742950886</v>
      </c>
      <c r="O953" s="5">
        <f t="shared" si="761"/>
        <v>0.1818131954017872</v>
      </c>
      <c r="P953" s="11">
        <f t="shared" si="762"/>
        <v>16079.781005017268</v>
      </c>
      <c r="Q953" s="6">
        <f t="shared" si="763"/>
        <v>2.4103213390278588</v>
      </c>
      <c r="R953" s="13">
        <f t="shared" si="764"/>
        <v>4.4026622222379359</v>
      </c>
      <c r="S953" s="13">
        <f t="shared" si="765"/>
        <v>4.3610567792604416</v>
      </c>
      <c r="T953" s="13">
        <f t="shared" si="766"/>
        <v>0.34234204977550187</v>
      </c>
      <c r="U953" s="13">
        <f t="shared" si="767"/>
        <v>0.41906422180225611</v>
      </c>
      <c r="V953" s="13">
        <f t="shared" si="768"/>
        <v>-8.3797715087453817</v>
      </c>
      <c r="W953" s="8">
        <f t="shared" si="769"/>
        <v>375.99144390636945</v>
      </c>
      <c r="X953" s="13">
        <f t="shared" si="770"/>
        <v>1.2203229762046566</v>
      </c>
      <c r="Y953" s="11">
        <f t="shared" si="771"/>
        <v>69.919356179370411</v>
      </c>
      <c r="Z953" s="13">
        <f t="shared" si="772"/>
        <v>3.8357912267442409E-2</v>
      </c>
      <c r="AA953" s="13">
        <f t="shared" si="773"/>
        <v>0.3430898677146928</v>
      </c>
      <c r="AB953" s="13">
        <f t="shared" si="774"/>
        <v>0.93851943757169165</v>
      </c>
      <c r="AC953" s="13">
        <f t="shared" si="775"/>
        <v>3.8348506771843642E-2</v>
      </c>
      <c r="AD953" s="13">
        <f t="shared" si="776"/>
        <v>0.84584157869275345</v>
      </c>
      <c r="AE953" s="13">
        <f t="shared" si="777"/>
        <v>0.40846219705875497</v>
      </c>
      <c r="AF953" s="13">
        <f t="shared" si="778"/>
        <v>0.91277523716078912</v>
      </c>
      <c r="AG953" s="11">
        <f t="shared" si="779"/>
        <v>24.108268970950487</v>
      </c>
      <c r="AH953" s="13">
        <f t="shared" si="780"/>
        <v>4.5281042860871583</v>
      </c>
      <c r="AI953" s="11">
        <f t="shared" si="781"/>
        <v>174.88909313820147</v>
      </c>
      <c r="AJ953" s="6">
        <f t="shared" si="782"/>
        <v>0.91574505447346588</v>
      </c>
      <c r="AK953" s="13">
        <f t="shared" si="783"/>
        <v>-13.361298004768072</v>
      </c>
      <c r="AL953" s="6">
        <f t="shared" si="784"/>
        <v>0.88908365779904208</v>
      </c>
      <c r="AM953" s="6">
        <f t="shared" si="785"/>
        <v>-14.250381662567113</v>
      </c>
      <c r="AN953" s="11">
        <f t="shared" si="786"/>
        <v>175.58310682232513</v>
      </c>
      <c r="AO953" s="6">
        <f t="shared" si="787"/>
        <v>173.77241992599934</v>
      </c>
      <c r="AP953" s="6">
        <f t="shared" si="788"/>
        <v>103.84267070001972</v>
      </c>
      <c r="AQ953" s="8">
        <f t="shared" si="789"/>
        <v>76.007067796465194</v>
      </c>
      <c r="AR953" s="109">
        <f t="shared" si="790"/>
        <v>8.908390227874205E-2</v>
      </c>
      <c r="AS953" s="109">
        <f t="shared" si="791"/>
        <v>-1.0621764037857739</v>
      </c>
      <c r="AT953" s="109">
        <f t="shared" si="792"/>
        <v>175.20586759759942</v>
      </c>
      <c r="AU953" s="10">
        <f t="shared" si="793"/>
        <v>399064.24046794022</v>
      </c>
      <c r="AV953" s="8">
        <f t="shared" si="794"/>
        <v>29.943313304020254</v>
      </c>
      <c r="AW953" s="12"/>
      <c r="AX953" s="110">
        <f t="shared" si="795"/>
        <v>355.2</v>
      </c>
      <c r="AY953" s="111">
        <f t="shared" si="796"/>
        <v>0</v>
      </c>
      <c r="AZ953" s="12"/>
      <c r="BA953" s="14">
        <f t="shared" si="803"/>
        <v>-14.3</v>
      </c>
      <c r="BB953" s="112">
        <f t="shared" si="797"/>
        <v>0</v>
      </c>
      <c r="BC953" s="112">
        <f t="shared" si="798"/>
        <v>0</v>
      </c>
      <c r="BD953" s="12"/>
      <c r="BE953" s="111">
        <f t="shared" si="799"/>
        <v>0</v>
      </c>
      <c r="BF953" s="12"/>
    </row>
    <row r="954" spans="1:58">
      <c r="A954">
        <f t="shared" si="752"/>
        <v>15</v>
      </c>
      <c r="B954" s="106">
        <v>0.66041666666666698</v>
      </c>
      <c r="C954" s="6">
        <f t="shared" si="753"/>
        <v>15.850000000000009</v>
      </c>
      <c r="D954" s="7">
        <f t="shared" si="800"/>
        <v>16</v>
      </c>
      <c r="E954" s="7">
        <f t="shared" si="801"/>
        <v>9</v>
      </c>
      <c r="F954" s="7">
        <f t="shared" si="802"/>
        <v>2022</v>
      </c>
      <c r="G954" s="12"/>
      <c r="H954" s="101">
        <f t="shared" si="754"/>
        <v>-14.260444031036821</v>
      </c>
      <c r="I954" s="102">
        <f t="shared" si="755"/>
        <v>-14.322220792242378</v>
      </c>
      <c r="J954" s="101">
        <f t="shared" si="756"/>
        <v>62.083568873765003</v>
      </c>
      <c r="K954" s="101">
        <f t="shared" si="757"/>
        <v>355.43239412377289</v>
      </c>
      <c r="L954" s="11">
        <f t="shared" si="758"/>
        <v>2459839.1604166669</v>
      </c>
      <c r="M954" s="108">
        <f t="shared" si="759"/>
        <v>0.22708173625371345</v>
      </c>
      <c r="N954" s="11">
        <f t="shared" si="760"/>
        <v>243.06134206010029</v>
      </c>
      <c r="O954" s="5">
        <f t="shared" si="761"/>
        <v>0.18183861284870773</v>
      </c>
      <c r="P954" s="11">
        <f t="shared" si="762"/>
        <v>16077.103285999567</v>
      </c>
      <c r="Q954" s="6">
        <f t="shared" si="763"/>
        <v>2.4104796913074384</v>
      </c>
      <c r="R954" s="13">
        <f t="shared" si="764"/>
        <v>4.4026741680576258</v>
      </c>
      <c r="S954" s="13">
        <f t="shared" si="765"/>
        <v>4.3612045353990059</v>
      </c>
      <c r="T954" s="13">
        <f t="shared" si="766"/>
        <v>0.34250239412270184</v>
      </c>
      <c r="U954" s="13">
        <f t="shared" si="767"/>
        <v>0.41921207077178269</v>
      </c>
      <c r="V954" s="13">
        <f t="shared" si="768"/>
        <v>-8.3799066766753096</v>
      </c>
      <c r="W954" s="8">
        <f t="shared" si="769"/>
        <v>375.95046285795667</v>
      </c>
      <c r="X954" s="13">
        <f t="shared" si="770"/>
        <v>1.2204696967855542</v>
      </c>
      <c r="Y954" s="11">
        <f t="shared" si="771"/>
        <v>69.927762649423542</v>
      </c>
      <c r="Z954" s="13">
        <f t="shared" si="772"/>
        <v>3.8369839491544294E-2</v>
      </c>
      <c r="AA954" s="13">
        <f t="shared" si="773"/>
        <v>0.34295200690210997</v>
      </c>
      <c r="AB954" s="13">
        <f t="shared" si="774"/>
        <v>0.93856933613812832</v>
      </c>
      <c r="AC954" s="13">
        <f t="shared" si="775"/>
        <v>3.8360425219855387E-2</v>
      </c>
      <c r="AD954" s="13">
        <f t="shared" si="776"/>
        <v>0.84588262042953311</v>
      </c>
      <c r="AE954" s="13">
        <f t="shared" si="777"/>
        <v>0.40849297841833387</v>
      </c>
      <c r="AF954" s="13">
        <f t="shared" si="778"/>
        <v>0.91276146203864161</v>
      </c>
      <c r="AG954" s="11">
        <f t="shared" si="779"/>
        <v>24.110201161075345</v>
      </c>
      <c r="AH954" s="13">
        <f t="shared" si="780"/>
        <v>4.5287034568760891</v>
      </c>
      <c r="AI954" s="11">
        <f t="shared" si="781"/>
        <v>175.13079020695895</v>
      </c>
      <c r="AJ954" s="6">
        <f t="shared" si="782"/>
        <v>0.91573941158972738</v>
      </c>
      <c r="AK954" s="13">
        <f t="shared" si="783"/>
        <v>-13.371403112792434</v>
      </c>
      <c r="AL954" s="6">
        <f t="shared" si="784"/>
        <v>0.88904091824438614</v>
      </c>
      <c r="AM954" s="6">
        <f t="shared" si="785"/>
        <v>-14.260444031036821</v>
      </c>
      <c r="AN954" s="11">
        <f t="shared" si="786"/>
        <v>175.58379130007779</v>
      </c>
      <c r="AO954" s="6">
        <f t="shared" si="787"/>
        <v>173.77309705662259</v>
      </c>
      <c r="AP954" s="6">
        <f t="shared" si="788"/>
        <v>103.83494093158959</v>
      </c>
      <c r="AQ954" s="8">
        <f t="shared" si="789"/>
        <v>76.014792572019701</v>
      </c>
      <c r="AR954" s="109">
        <f t="shared" si="790"/>
        <v>8.4881484343686572E-2</v>
      </c>
      <c r="AS954" s="109">
        <f t="shared" si="791"/>
        <v>-1.062491814690647</v>
      </c>
      <c r="AT954" s="109">
        <f t="shared" si="792"/>
        <v>175.43239412377289</v>
      </c>
      <c r="AU954" s="10">
        <f t="shared" si="793"/>
        <v>399066.75900454889</v>
      </c>
      <c r="AV954" s="8">
        <f t="shared" si="794"/>
        <v>29.943124339354853</v>
      </c>
      <c r="AW954" s="12"/>
      <c r="AX954" s="110">
        <f t="shared" si="795"/>
        <v>355.4</v>
      </c>
      <c r="AY954" s="111">
        <f t="shared" si="796"/>
        <v>0</v>
      </c>
      <c r="AZ954" s="12"/>
      <c r="BA954" s="14">
        <f t="shared" si="803"/>
        <v>-14.3</v>
      </c>
      <c r="BB954" s="112">
        <f t="shared" si="797"/>
        <v>0</v>
      </c>
      <c r="BC954" s="112">
        <f t="shared" si="798"/>
        <v>0</v>
      </c>
      <c r="BD954" s="12"/>
      <c r="BE954" s="111">
        <f t="shared" si="799"/>
        <v>0</v>
      </c>
      <c r="BF954" s="12"/>
    </row>
    <row r="955" spans="1:58">
      <c r="A955">
        <f t="shared" si="752"/>
        <v>15</v>
      </c>
      <c r="B955" s="106">
        <v>0.66111111111111098</v>
      </c>
      <c r="C955" s="6">
        <f t="shared" si="753"/>
        <v>15.866666666666664</v>
      </c>
      <c r="D955" s="7">
        <f t="shared" si="800"/>
        <v>16</v>
      </c>
      <c r="E955" s="7">
        <f t="shared" si="801"/>
        <v>9</v>
      </c>
      <c r="F955" s="7">
        <f t="shared" si="802"/>
        <v>2022</v>
      </c>
      <c r="G955" s="12"/>
      <c r="H955" s="101">
        <f t="shared" si="754"/>
        <v>-14.269927550002654</v>
      </c>
      <c r="I955" s="102">
        <f t="shared" si="755"/>
        <v>-14.331669270168733</v>
      </c>
      <c r="J955" s="101">
        <f t="shared" si="756"/>
        <v>62.077027537307238</v>
      </c>
      <c r="K955" s="101">
        <f t="shared" si="757"/>
        <v>355.65895273758099</v>
      </c>
      <c r="L955" s="11">
        <f t="shared" si="758"/>
        <v>2459839.1611111113</v>
      </c>
      <c r="M955" s="108">
        <f t="shared" si="759"/>
        <v>0.22708175526656502</v>
      </c>
      <c r="N955" s="11">
        <f t="shared" si="760"/>
        <v>243.31202652258798</v>
      </c>
      <c r="O955" s="5">
        <f t="shared" si="761"/>
        <v>0.18186403027868892</v>
      </c>
      <c r="P955" s="11">
        <f t="shared" si="762"/>
        <v>16074.425207286915</v>
      </c>
      <c r="Q955" s="6">
        <f t="shared" si="763"/>
        <v>2.4106380434812991</v>
      </c>
      <c r="R955" s="13">
        <f t="shared" si="764"/>
        <v>4.4026861138693461</v>
      </c>
      <c r="S955" s="13">
        <f t="shared" si="765"/>
        <v>4.3613522914389957</v>
      </c>
      <c r="T955" s="13">
        <f t="shared" si="766"/>
        <v>0.34266273836311162</v>
      </c>
      <c r="U955" s="13">
        <f t="shared" si="767"/>
        <v>0.41935991776073778</v>
      </c>
      <c r="V955" s="13">
        <f t="shared" si="768"/>
        <v>-8.3800418445148797</v>
      </c>
      <c r="W955" s="8">
        <f t="shared" si="769"/>
        <v>375.90947703764994</v>
      </c>
      <c r="X955" s="13">
        <f t="shared" si="770"/>
        <v>1.2206164155161685</v>
      </c>
      <c r="Y955" s="11">
        <f t="shared" si="771"/>
        <v>69.936169013463271</v>
      </c>
      <c r="Z955" s="13">
        <f t="shared" si="772"/>
        <v>3.8381765731193472E-2</v>
      </c>
      <c r="AA955" s="13">
        <f t="shared" si="773"/>
        <v>0.34281414053381115</v>
      </c>
      <c r="AB955" s="13">
        <f t="shared" si="774"/>
        <v>0.93861921372163171</v>
      </c>
      <c r="AC955" s="13">
        <f t="shared" si="775"/>
        <v>3.8372342678682364E-2</v>
      </c>
      <c r="AD955" s="13">
        <f t="shared" si="776"/>
        <v>0.84592364330784797</v>
      </c>
      <c r="AE955" s="13">
        <f t="shared" si="777"/>
        <v>0.40852375052479056</v>
      </c>
      <c r="AF955" s="13">
        <f t="shared" si="778"/>
        <v>0.9127476898120086</v>
      </c>
      <c r="AG955" s="11">
        <f t="shared" si="779"/>
        <v>24.112132799516861</v>
      </c>
      <c r="AH955" s="13">
        <f t="shared" si="780"/>
        <v>4.5293026376421253</v>
      </c>
      <c r="AI955" s="11">
        <f t="shared" si="781"/>
        <v>175.37248695795611</v>
      </c>
      <c r="AJ955" s="6">
        <f t="shared" si="782"/>
        <v>0.91573376998494327</v>
      </c>
      <c r="AK955" s="13">
        <f t="shared" si="783"/>
        <v>-13.380927252713706</v>
      </c>
      <c r="AL955" s="6">
        <f t="shared" si="784"/>
        <v>0.88900029728894892</v>
      </c>
      <c r="AM955" s="6">
        <f t="shared" si="785"/>
        <v>-14.269927550002654</v>
      </c>
      <c r="AN955" s="11">
        <f t="shared" si="786"/>
        <v>175.58447577737388</v>
      </c>
      <c r="AO955" s="6">
        <f t="shared" si="787"/>
        <v>173.77377418704739</v>
      </c>
      <c r="AP955" s="6">
        <f t="shared" si="788"/>
        <v>103.82721127451846</v>
      </c>
      <c r="AQ955" s="8">
        <f t="shared" si="789"/>
        <v>76.022517239023202</v>
      </c>
      <c r="AR955" s="109">
        <f t="shared" si="790"/>
        <v>8.0677561474448073E-2</v>
      </c>
      <c r="AS955" s="109">
        <f t="shared" si="791"/>
        <v>-1.0627931710589769</v>
      </c>
      <c r="AT955" s="109">
        <f t="shared" si="792"/>
        <v>175.65895273758099</v>
      </c>
      <c r="AU955" s="10">
        <f t="shared" si="793"/>
        <v>399069.27702750231</v>
      </c>
      <c r="AV955" s="8">
        <f t="shared" si="794"/>
        <v>29.942935415612986</v>
      </c>
      <c r="AW955" s="12"/>
      <c r="AX955" s="110">
        <f t="shared" si="795"/>
        <v>355.7</v>
      </c>
      <c r="AY955" s="111">
        <f t="shared" si="796"/>
        <v>0</v>
      </c>
      <c r="AZ955" s="12"/>
      <c r="BA955" s="14">
        <f t="shared" si="803"/>
        <v>-14.3</v>
      </c>
      <c r="BB955" s="112">
        <f t="shared" si="797"/>
        <v>0</v>
      </c>
      <c r="BC955" s="112">
        <f t="shared" si="798"/>
        <v>0</v>
      </c>
      <c r="BD955" s="12"/>
      <c r="BE955" s="111">
        <f t="shared" si="799"/>
        <v>0</v>
      </c>
      <c r="BF955" s="12"/>
    </row>
    <row r="956" spans="1:58">
      <c r="A956">
        <f t="shared" si="752"/>
        <v>15</v>
      </c>
      <c r="B956" s="106">
        <v>0.66180555555555598</v>
      </c>
      <c r="C956" s="6">
        <f t="shared" si="753"/>
        <v>15.883333333333344</v>
      </c>
      <c r="D956" s="7">
        <f t="shared" si="800"/>
        <v>16</v>
      </c>
      <c r="E956" s="7">
        <f t="shared" si="801"/>
        <v>9</v>
      </c>
      <c r="F956" s="7">
        <f t="shared" si="802"/>
        <v>2022</v>
      </c>
      <c r="G956" s="12"/>
      <c r="H956" s="101">
        <f t="shared" si="754"/>
        <v>-14.278831986929266</v>
      </c>
      <c r="I956" s="102">
        <f t="shared" si="755"/>
        <v>-14.340540830119059</v>
      </c>
      <c r="J956" s="101">
        <f t="shared" si="756"/>
        <v>62.070486068889622</v>
      </c>
      <c r="K956" s="101">
        <f t="shared" si="757"/>
        <v>355.88554148772005</v>
      </c>
      <c r="L956" s="11">
        <f t="shared" si="758"/>
        <v>2459839.1618055557</v>
      </c>
      <c r="M956" s="108">
        <f t="shared" si="759"/>
        <v>0.22708177427941656</v>
      </c>
      <c r="N956" s="11">
        <f t="shared" si="760"/>
        <v>243.56271098461002</v>
      </c>
      <c r="O956" s="5">
        <f t="shared" si="761"/>
        <v>0.18188944770861326</v>
      </c>
      <c r="P956" s="11">
        <f t="shared" si="762"/>
        <v>16071.746767208759</v>
      </c>
      <c r="Q956" s="6">
        <f t="shared" si="763"/>
        <v>2.4107963956548026</v>
      </c>
      <c r="R956" s="13">
        <f t="shared" si="764"/>
        <v>4.4026980596810219</v>
      </c>
      <c r="S956" s="13">
        <f t="shared" si="765"/>
        <v>4.3615000474789847</v>
      </c>
      <c r="T956" s="13">
        <f t="shared" si="766"/>
        <v>0.34282308260280708</v>
      </c>
      <c r="U956" s="13">
        <f t="shared" si="767"/>
        <v>0.41950776286736924</v>
      </c>
      <c r="V956" s="13">
        <f t="shared" si="768"/>
        <v>-8.380177012355162</v>
      </c>
      <c r="W956" s="8">
        <f t="shared" si="769"/>
        <v>375.86848641869864</v>
      </c>
      <c r="X956" s="13">
        <f t="shared" si="770"/>
        <v>1.2207631324944761</v>
      </c>
      <c r="Y956" s="11">
        <f t="shared" si="771"/>
        <v>69.944575277103198</v>
      </c>
      <c r="Z956" s="13">
        <f t="shared" si="772"/>
        <v>3.8393690994083844E-2</v>
      </c>
      <c r="AA956" s="13">
        <f t="shared" si="773"/>
        <v>0.34267626852103422</v>
      </c>
      <c r="AB956" s="13">
        <f t="shared" si="774"/>
        <v>0.93866907035522595</v>
      </c>
      <c r="AC956" s="13">
        <f t="shared" si="775"/>
        <v>3.838425915601245E-2</v>
      </c>
      <c r="AD956" s="13">
        <f t="shared" si="776"/>
        <v>0.84596464735493959</v>
      </c>
      <c r="AE956" s="13">
        <f t="shared" si="777"/>
        <v>0.40855451339831345</v>
      </c>
      <c r="AF956" s="13">
        <f t="shared" si="778"/>
        <v>0.91273392047292035</v>
      </c>
      <c r="AG956" s="11">
        <f t="shared" si="779"/>
        <v>24.114063887519567</v>
      </c>
      <c r="AH956" s="13">
        <f t="shared" si="780"/>
        <v>4.5299018287818509</v>
      </c>
      <c r="AI956" s="11">
        <f t="shared" si="781"/>
        <v>175.61418355288225</v>
      </c>
      <c r="AJ956" s="6">
        <f t="shared" si="782"/>
        <v>0.91572812965544581</v>
      </c>
      <c r="AK956" s="13">
        <f t="shared" si="783"/>
        <v>-13.389870186664162</v>
      </c>
      <c r="AL956" s="6">
        <f t="shared" si="784"/>
        <v>0.88896180026510496</v>
      </c>
      <c r="AM956" s="6">
        <f t="shared" si="785"/>
        <v>-14.278831986929266</v>
      </c>
      <c r="AN956" s="11">
        <f t="shared" si="786"/>
        <v>175.58516025466997</v>
      </c>
      <c r="AO956" s="6">
        <f t="shared" si="787"/>
        <v>173.77445131772549</v>
      </c>
      <c r="AP956" s="6">
        <f t="shared" si="788"/>
        <v>103.81948172364675</v>
      </c>
      <c r="AQ956" s="8">
        <f t="shared" si="789"/>
        <v>76.030241802631963</v>
      </c>
      <c r="AR956" s="109">
        <f t="shared" si="790"/>
        <v>7.6472205671504381E-2</v>
      </c>
      <c r="AS956" s="109">
        <f t="shared" si="791"/>
        <v>-1.0630804682092745</v>
      </c>
      <c r="AT956" s="109">
        <f t="shared" si="792"/>
        <v>175.88554148772008</v>
      </c>
      <c r="AU956" s="10">
        <f t="shared" si="793"/>
        <v>399071.79453840619</v>
      </c>
      <c r="AV956" s="8">
        <f t="shared" si="794"/>
        <v>29.942746532672668</v>
      </c>
      <c r="AW956" s="12"/>
      <c r="AX956" s="110">
        <f t="shared" si="795"/>
        <v>355.9</v>
      </c>
      <c r="AY956" s="111">
        <f t="shared" si="796"/>
        <v>0</v>
      </c>
      <c r="AZ956" s="12"/>
      <c r="BA956" s="14">
        <f t="shared" si="803"/>
        <v>-14.3</v>
      </c>
      <c r="BB956" s="112">
        <f t="shared" si="797"/>
        <v>0</v>
      </c>
      <c r="BC956" s="112">
        <f t="shared" si="798"/>
        <v>0</v>
      </c>
      <c r="BD956" s="12"/>
      <c r="BE956" s="111">
        <f t="shared" si="799"/>
        <v>0</v>
      </c>
      <c r="BF956" s="12"/>
    </row>
    <row r="957" spans="1:58">
      <c r="A957">
        <f t="shared" si="752"/>
        <v>15</v>
      </c>
      <c r="B957" s="106">
        <v>0.66249999999999998</v>
      </c>
      <c r="C957" s="6">
        <f t="shared" si="753"/>
        <v>15.899999999999999</v>
      </c>
      <c r="D957" s="7">
        <f t="shared" si="800"/>
        <v>16</v>
      </c>
      <c r="E957" s="7">
        <f t="shared" si="801"/>
        <v>9</v>
      </c>
      <c r="F957" s="7">
        <f t="shared" si="802"/>
        <v>2022</v>
      </c>
      <c r="G957" s="12"/>
      <c r="H957" s="101">
        <f t="shared" si="754"/>
        <v>-14.28715711648068</v>
      </c>
      <c r="I957" s="102">
        <f t="shared" si="755"/>
        <v>-14.348835242982714</v>
      </c>
      <c r="J957" s="101">
        <f t="shared" si="756"/>
        <v>62.063944468583742</v>
      </c>
      <c r="K957" s="101">
        <f t="shared" si="757"/>
        <v>356.11215826831318</v>
      </c>
      <c r="L957" s="11">
        <f t="shared" si="758"/>
        <v>2459839.1625000001</v>
      </c>
      <c r="M957" s="108">
        <f t="shared" si="759"/>
        <v>0.22708179329226813</v>
      </c>
      <c r="N957" s="11">
        <f t="shared" si="760"/>
        <v>243.81339544709772</v>
      </c>
      <c r="O957" s="5">
        <f t="shared" si="761"/>
        <v>0.18191486513859445</v>
      </c>
      <c r="P957" s="11">
        <f t="shared" si="762"/>
        <v>16069.067965858745</v>
      </c>
      <c r="Q957" s="6">
        <f t="shared" si="763"/>
        <v>2.4109547478286637</v>
      </c>
      <c r="R957" s="13">
        <f t="shared" si="764"/>
        <v>4.4027100054927431</v>
      </c>
      <c r="S957" s="13">
        <f t="shared" si="765"/>
        <v>4.3616478035189736</v>
      </c>
      <c r="T957" s="13">
        <f t="shared" si="766"/>
        <v>0.34298342684285971</v>
      </c>
      <c r="U957" s="13">
        <f t="shared" si="767"/>
        <v>0.41965560609315472</v>
      </c>
      <c r="V957" s="13">
        <f t="shared" si="768"/>
        <v>-8.3803121801950873</v>
      </c>
      <c r="W957" s="8">
        <f t="shared" si="769"/>
        <v>375.82749100238107</v>
      </c>
      <c r="X957" s="13">
        <f t="shared" si="770"/>
        <v>1.2209098477216456</v>
      </c>
      <c r="Y957" s="11">
        <f t="shared" si="771"/>
        <v>69.952981440410312</v>
      </c>
      <c r="Z957" s="13">
        <f t="shared" si="772"/>
        <v>3.8405615280108288E-2</v>
      </c>
      <c r="AA957" s="13">
        <f t="shared" si="773"/>
        <v>0.34253839086597537</v>
      </c>
      <c r="AB957" s="13">
        <f t="shared" si="774"/>
        <v>0.93871890603900232</v>
      </c>
      <c r="AC957" s="13">
        <f t="shared" si="775"/>
        <v>3.8396174651738266E-2</v>
      </c>
      <c r="AD957" s="13">
        <f t="shared" si="776"/>
        <v>0.84600563257093486</v>
      </c>
      <c r="AE957" s="13">
        <f t="shared" si="777"/>
        <v>0.40858526703884029</v>
      </c>
      <c r="AF957" s="13">
        <f t="shared" si="778"/>
        <v>0.91272015402246909</v>
      </c>
      <c r="AG957" s="11">
        <f t="shared" si="779"/>
        <v>24.115994425056829</v>
      </c>
      <c r="AH957" s="13">
        <f t="shared" si="780"/>
        <v>4.5305010302964739</v>
      </c>
      <c r="AI957" s="11">
        <f t="shared" si="781"/>
        <v>175.85587999265061</v>
      </c>
      <c r="AJ957" s="6">
        <f t="shared" si="782"/>
        <v>0.91572249060130517</v>
      </c>
      <c r="AK957" s="13">
        <f t="shared" si="783"/>
        <v>-13.398231684272044</v>
      </c>
      <c r="AL957" s="6">
        <f t="shared" si="784"/>
        <v>0.88892543220863507</v>
      </c>
      <c r="AM957" s="6">
        <f t="shared" si="785"/>
        <v>-14.28715711648068</v>
      </c>
      <c r="AN957" s="11">
        <f t="shared" si="786"/>
        <v>175.58584473196424</v>
      </c>
      <c r="AO957" s="6">
        <f t="shared" si="787"/>
        <v>173.77512844865495</v>
      </c>
      <c r="AP957" s="6">
        <f t="shared" si="788"/>
        <v>103.81175227890809</v>
      </c>
      <c r="AQ957" s="8">
        <f t="shared" si="789"/>
        <v>76.037966262912249</v>
      </c>
      <c r="AR957" s="109">
        <f t="shared" si="790"/>
        <v>7.2265491755484204E-2</v>
      </c>
      <c r="AS957" s="109">
        <f t="shared" si="791"/>
        <v>-1.0633537014956242</v>
      </c>
      <c r="AT957" s="109">
        <f t="shared" si="792"/>
        <v>176.11215826831318</v>
      </c>
      <c r="AU957" s="10">
        <f t="shared" si="793"/>
        <v>399074.3115371982</v>
      </c>
      <c r="AV957" s="8">
        <f t="shared" si="794"/>
        <v>29.942557690537093</v>
      </c>
      <c r="AW957" s="12"/>
      <c r="AX957" s="110">
        <f t="shared" si="795"/>
        <v>356.1</v>
      </c>
      <c r="AY957" s="111">
        <f t="shared" si="796"/>
        <v>0</v>
      </c>
      <c r="AZ957" s="12"/>
      <c r="BA957" s="14">
        <f t="shared" si="803"/>
        <v>-14.3</v>
      </c>
      <c r="BB957" s="112">
        <f t="shared" si="797"/>
        <v>0</v>
      </c>
      <c r="BC957" s="112">
        <f t="shared" si="798"/>
        <v>0</v>
      </c>
      <c r="BD957" s="12"/>
      <c r="BE957" s="111">
        <f t="shared" si="799"/>
        <v>0</v>
      </c>
      <c r="BF957" s="12"/>
    </row>
    <row r="958" spans="1:58">
      <c r="A958">
        <f t="shared" si="752"/>
        <v>15</v>
      </c>
      <c r="B958" s="106">
        <v>0.66319444444444398</v>
      </c>
      <c r="C958" s="6">
        <f t="shared" si="753"/>
        <v>15.916666666666655</v>
      </c>
      <c r="D958" s="7">
        <f t="shared" si="800"/>
        <v>16</v>
      </c>
      <c r="E958" s="7">
        <f t="shared" si="801"/>
        <v>9</v>
      </c>
      <c r="F958" s="7">
        <f t="shared" si="802"/>
        <v>2022</v>
      </c>
      <c r="G958" s="12"/>
      <c r="H958" s="101">
        <f t="shared" si="754"/>
        <v>-14.294902727410863</v>
      </c>
      <c r="I958" s="102">
        <f t="shared" si="755"/>
        <v>-14.356552293983503</v>
      </c>
      <c r="J958" s="101">
        <f t="shared" si="756"/>
        <v>62.057402736530207</v>
      </c>
      <c r="K958" s="101">
        <f t="shared" si="757"/>
        <v>356.33880096858331</v>
      </c>
      <c r="L958" s="11">
        <f t="shared" si="758"/>
        <v>2459839.1631944445</v>
      </c>
      <c r="M958" s="108">
        <f t="shared" si="759"/>
        <v>0.22708181230511967</v>
      </c>
      <c r="N958" s="11">
        <f t="shared" si="760"/>
        <v>244.06407990958542</v>
      </c>
      <c r="O958" s="5">
        <f t="shared" si="761"/>
        <v>0.1819402825685188</v>
      </c>
      <c r="P958" s="11">
        <f t="shared" si="762"/>
        <v>16066.38880335208</v>
      </c>
      <c r="Q958" s="6">
        <f t="shared" si="763"/>
        <v>2.4111131000025243</v>
      </c>
      <c r="R958" s="13">
        <f t="shared" si="764"/>
        <v>4.4027219513044189</v>
      </c>
      <c r="S958" s="13">
        <f t="shared" si="765"/>
        <v>4.3617955595586064</v>
      </c>
      <c r="T958" s="13">
        <f t="shared" si="766"/>
        <v>0.34314377108291239</v>
      </c>
      <c r="U958" s="13">
        <f t="shared" si="767"/>
        <v>0.41980344743824366</v>
      </c>
      <c r="V958" s="13">
        <f t="shared" si="768"/>
        <v>-8.3804473480343002</v>
      </c>
      <c r="W958" s="8">
        <f t="shared" si="769"/>
        <v>375.78649078970324</v>
      </c>
      <c r="X958" s="13">
        <f t="shared" si="770"/>
        <v>1.221056561197521</v>
      </c>
      <c r="Y958" s="11">
        <f t="shared" si="771"/>
        <v>69.961387503375676</v>
      </c>
      <c r="Z958" s="13">
        <f t="shared" si="772"/>
        <v>3.841753858904947E-2</v>
      </c>
      <c r="AA958" s="13">
        <f t="shared" si="773"/>
        <v>0.34240050757207557</v>
      </c>
      <c r="AB958" s="13">
        <f t="shared" si="774"/>
        <v>0.93876872077260276</v>
      </c>
      <c r="AC958" s="13">
        <f t="shared" si="775"/>
        <v>3.840808916564227E-2</v>
      </c>
      <c r="AD958" s="13">
        <f t="shared" si="776"/>
        <v>0.84604659895559142</v>
      </c>
      <c r="AE958" s="13">
        <f t="shared" si="777"/>
        <v>0.4086160114460291</v>
      </c>
      <c r="AF958" s="13">
        <f t="shared" si="778"/>
        <v>0.91270639046187174</v>
      </c>
      <c r="AG958" s="11">
        <f t="shared" si="779"/>
        <v>24.117924412084474</v>
      </c>
      <c r="AH958" s="13">
        <f t="shared" si="780"/>
        <v>4.5311002421817896</v>
      </c>
      <c r="AI958" s="11">
        <f t="shared" si="781"/>
        <v>176.09757627685858</v>
      </c>
      <c r="AJ958" s="6">
        <f t="shared" si="782"/>
        <v>0.91571685282262416</v>
      </c>
      <c r="AK958" s="13">
        <f t="shared" si="783"/>
        <v>-13.40601152958172</v>
      </c>
      <c r="AL958" s="6">
        <f t="shared" si="784"/>
        <v>0.88889119782914316</v>
      </c>
      <c r="AM958" s="6">
        <f t="shared" si="785"/>
        <v>-14.294902727410863</v>
      </c>
      <c r="AN958" s="11">
        <f t="shared" si="786"/>
        <v>175.58652920926033</v>
      </c>
      <c r="AO958" s="6">
        <f t="shared" si="787"/>
        <v>173.7758055798395</v>
      </c>
      <c r="AP958" s="6">
        <f t="shared" si="788"/>
        <v>103.80402294031776</v>
      </c>
      <c r="AQ958" s="8">
        <f t="shared" si="789"/>
        <v>76.045690619848799</v>
      </c>
      <c r="AR958" s="109">
        <f t="shared" si="790"/>
        <v>6.8057494593836587E-2</v>
      </c>
      <c r="AS958" s="109">
        <f t="shared" si="791"/>
        <v>-1.0636128665206024</v>
      </c>
      <c r="AT958" s="109">
        <f t="shared" si="792"/>
        <v>176.33880096858331</v>
      </c>
      <c r="AU958" s="10">
        <f t="shared" si="793"/>
        <v>399076.82802380132</v>
      </c>
      <c r="AV958" s="8">
        <f t="shared" si="794"/>
        <v>29.942368889210535</v>
      </c>
      <c r="AW958" s="12"/>
      <c r="AX958" s="110">
        <f t="shared" si="795"/>
        <v>356.3</v>
      </c>
      <c r="AY958" s="111">
        <f t="shared" si="796"/>
        <v>0</v>
      </c>
      <c r="AZ958" s="12"/>
      <c r="BA958" s="14">
        <f t="shared" si="803"/>
        <v>-14.4</v>
      </c>
      <c r="BB958" s="112">
        <f t="shared" si="797"/>
        <v>0</v>
      </c>
      <c r="BC958" s="112">
        <f t="shared" si="798"/>
        <v>0</v>
      </c>
      <c r="BD958" s="12"/>
      <c r="BE958" s="111">
        <f t="shared" si="799"/>
        <v>0</v>
      </c>
      <c r="BF958" s="12"/>
    </row>
    <row r="959" spans="1:58">
      <c r="A959">
        <f t="shared" si="752"/>
        <v>15</v>
      </c>
      <c r="B959" s="106">
        <v>0.66388888888888897</v>
      </c>
      <c r="C959" s="6">
        <f t="shared" si="753"/>
        <v>15.933333333333335</v>
      </c>
      <c r="D959" s="7">
        <f t="shared" si="800"/>
        <v>16</v>
      </c>
      <c r="E959" s="7">
        <f t="shared" si="801"/>
        <v>9</v>
      </c>
      <c r="F959" s="7">
        <f t="shared" si="802"/>
        <v>2022</v>
      </c>
      <c r="G959" s="12"/>
      <c r="H959" s="101">
        <f t="shared" si="754"/>
        <v>-14.302068622632776</v>
      </c>
      <c r="I959" s="102">
        <f t="shared" si="755"/>
        <v>-14.36369178274928</v>
      </c>
      <c r="J959" s="101">
        <f t="shared" si="756"/>
        <v>62.050860872794608</v>
      </c>
      <c r="K959" s="101">
        <f t="shared" si="757"/>
        <v>356.56546747467803</v>
      </c>
      <c r="L959" s="11">
        <f t="shared" si="758"/>
        <v>2459839.1638888889</v>
      </c>
      <c r="M959" s="108">
        <f t="shared" si="759"/>
        <v>0.22708183131797124</v>
      </c>
      <c r="N959" s="11">
        <f t="shared" si="760"/>
        <v>244.31476437207311</v>
      </c>
      <c r="O959" s="5">
        <f t="shared" si="761"/>
        <v>0.18196569999849999</v>
      </c>
      <c r="P959" s="11">
        <f t="shared" si="762"/>
        <v>16063.709279801653</v>
      </c>
      <c r="Q959" s="6">
        <f t="shared" si="763"/>
        <v>2.4112714521763854</v>
      </c>
      <c r="R959" s="13">
        <f t="shared" si="764"/>
        <v>4.4027338971161392</v>
      </c>
      <c r="S959" s="13">
        <f t="shared" si="765"/>
        <v>4.3619433155985954</v>
      </c>
      <c r="T959" s="13">
        <f t="shared" si="766"/>
        <v>0.34330411532296501</v>
      </c>
      <c r="U959" s="13">
        <f t="shared" si="767"/>
        <v>0.41995128690313221</v>
      </c>
      <c r="V959" s="13">
        <f t="shared" si="768"/>
        <v>-8.3805825158742255</v>
      </c>
      <c r="W959" s="8">
        <f t="shared" si="769"/>
        <v>375.74548578107897</v>
      </c>
      <c r="X959" s="13">
        <f t="shared" si="770"/>
        <v>1.2212032729233642</v>
      </c>
      <c r="Y959" s="11">
        <f t="shared" si="771"/>
        <v>69.969793466071565</v>
      </c>
      <c r="Z959" s="13">
        <f t="shared" si="772"/>
        <v>3.8429460920715634E-2</v>
      </c>
      <c r="AA959" s="13">
        <f t="shared" si="773"/>
        <v>0.34226261864144447</v>
      </c>
      <c r="AB959" s="13">
        <f t="shared" si="774"/>
        <v>0.93881851455615362</v>
      </c>
      <c r="AC959" s="13">
        <f t="shared" si="775"/>
        <v>3.8420002697532499E-2</v>
      </c>
      <c r="AD959" s="13">
        <f t="shared" si="776"/>
        <v>0.84608754650910201</v>
      </c>
      <c r="AE959" s="13">
        <f t="shared" si="777"/>
        <v>0.40864674661975409</v>
      </c>
      <c r="AF959" s="13">
        <f t="shared" si="778"/>
        <v>0.91269262979224863</v>
      </c>
      <c r="AG959" s="11">
        <f t="shared" si="779"/>
        <v>24.119853848571879</v>
      </c>
      <c r="AH959" s="13">
        <f t="shared" si="780"/>
        <v>4.5316994644394413</v>
      </c>
      <c r="AI959" s="11">
        <f t="shared" si="781"/>
        <v>176.33927240548149</v>
      </c>
      <c r="AJ959" s="6">
        <f t="shared" si="782"/>
        <v>0.91571121631948538</v>
      </c>
      <c r="AK959" s="13">
        <f t="shared" si="783"/>
        <v>-13.413209521123473</v>
      </c>
      <c r="AL959" s="6">
        <f t="shared" si="784"/>
        <v>0.8888591015093027</v>
      </c>
      <c r="AM959" s="6">
        <f t="shared" si="785"/>
        <v>-14.302068622632776</v>
      </c>
      <c r="AN959" s="11">
        <f t="shared" si="786"/>
        <v>175.58721368655461</v>
      </c>
      <c r="AO959" s="6">
        <f t="shared" si="787"/>
        <v>173.77648271127543</v>
      </c>
      <c r="AP959" s="6">
        <f t="shared" si="788"/>
        <v>103.79629370780235</v>
      </c>
      <c r="AQ959" s="8">
        <f t="shared" si="789"/>
        <v>76.053414873514953</v>
      </c>
      <c r="AR959" s="109">
        <f t="shared" si="790"/>
        <v>6.3848289070028583E-2</v>
      </c>
      <c r="AS959" s="109">
        <f t="shared" si="791"/>
        <v>-1.0638579591376303</v>
      </c>
      <c r="AT959" s="109">
        <f t="shared" si="792"/>
        <v>176.56546747467803</v>
      </c>
      <c r="AU959" s="10">
        <f t="shared" si="793"/>
        <v>399079.34399814758</v>
      </c>
      <c r="AV959" s="8">
        <f t="shared" si="794"/>
        <v>29.942180128696592</v>
      </c>
      <c r="AW959" s="12"/>
      <c r="AX959" s="110">
        <f t="shared" si="795"/>
        <v>356.6</v>
      </c>
      <c r="AY959" s="111">
        <f t="shared" si="796"/>
        <v>0</v>
      </c>
      <c r="AZ959" s="12"/>
      <c r="BA959" s="14">
        <f t="shared" si="803"/>
        <v>-14.4</v>
      </c>
      <c r="BB959" s="112">
        <f t="shared" si="797"/>
        <v>0</v>
      </c>
      <c r="BC959" s="112">
        <f t="shared" si="798"/>
        <v>0</v>
      </c>
      <c r="BD959" s="12"/>
      <c r="BE959" s="111">
        <f t="shared" si="799"/>
        <v>0</v>
      </c>
      <c r="BF959" s="12"/>
    </row>
    <row r="960" spans="1:58">
      <c r="A960">
        <f t="shared" si="752"/>
        <v>15</v>
      </c>
      <c r="B960" s="106">
        <v>0.66458333333333297</v>
      </c>
      <c r="C960" s="6">
        <f t="shared" si="753"/>
        <v>15.949999999999992</v>
      </c>
      <c r="D960" s="7">
        <f t="shared" si="800"/>
        <v>16</v>
      </c>
      <c r="E960" s="7">
        <f t="shared" si="801"/>
        <v>9</v>
      </c>
      <c r="F960" s="7">
        <f t="shared" si="802"/>
        <v>2022</v>
      </c>
      <c r="G960" s="12"/>
      <c r="H960" s="101">
        <f t="shared" si="754"/>
        <v>-14.308654619251817</v>
      </c>
      <c r="I960" s="102">
        <f t="shared" si="755"/>
        <v>-14.37025352334599</v>
      </c>
      <c r="J960" s="101">
        <f t="shared" si="756"/>
        <v>62.044318877517448</v>
      </c>
      <c r="K960" s="101">
        <f t="shared" si="757"/>
        <v>356.79215566963325</v>
      </c>
      <c r="L960" s="11">
        <f t="shared" si="758"/>
        <v>2459839.1645833333</v>
      </c>
      <c r="M960" s="108">
        <f t="shared" si="759"/>
        <v>0.22708185033082279</v>
      </c>
      <c r="N960" s="11">
        <f t="shared" si="760"/>
        <v>244.56544883456081</v>
      </c>
      <c r="O960" s="5">
        <f t="shared" si="761"/>
        <v>0.18199111742842433</v>
      </c>
      <c r="P960" s="11">
        <f t="shared" si="762"/>
        <v>16061.029395322716</v>
      </c>
      <c r="Q960" s="6">
        <f t="shared" si="763"/>
        <v>2.411429804349889</v>
      </c>
      <c r="R960" s="13">
        <f t="shared" si="764"/>
        <v>4.402745842927815</v>
      </c>
      <c r="S960" s="13">
        <f t="shared" si="765"/>
        <v>4.3620910716385843</v>
      </c>
      <c r="T960" s="13">
        <f t="shared" si="766"/>
        <v>0.34346445956266047</v>
      </c>
      <c r="U960" s="13">
        <f t="shared" si="767"/>
        <v>0.42009912448797004</v>
      </c>
      <c r="V960" s="13">
        <f t="shared" si="768"/>
        <v>-8.3807176837145079</v>
      </c>
      <c r="W960" s="8">
        <f t="shared" si="769"/>
        <v>375.70447597751388</v>
      </c>
      <c r="X960" s="13">
        <f t="shared" si="770"/>
        <v>1.2213499828990193</v>
      </c>
      <c r="Y960" s="11">
        <f t="shared" si="771"/>
        <v>69.978199328489069</v>
      </c>
      <c r="Z960" s="13">
        <f t="shared" si="772"/>
        <v>3.8441382274889538E-2</v>
      </c>
      <c r="AA960" s="13">
        <f t="shared" si="773"/>
        <v>0.34212472407752237</v>
      </c>
      <c r="AB960" s="13">
        <f t="shared" si="774"/>
        <v>0.93886828738929706</v>
      </c>
      <c r="AC960" s="13">
        <f t="shared" si="775"/>
        <v>3.8431915247191521E-2</v>
      </c>
      <c r="AD960" s="13">
        <f t="shared" si="776"/>
        <v>0.84612847523122436</v>
      </c>
      <c r="AE960" s="13">
        <f t="shared" si="777"/>
        <v>0.40867747255967335</v>
      </c>
      <c r="AF960" s="13">
        <f t="shared" si="778"/>
        <v>0.91267887201481634</v>
      </c>
      <c r="AG960" s="11">
        <f t="shared" si="779"/>
        <v>24.12178273447487</v>
      </c>
      <c r="AH960" s="13">
        <f t="shared" si="780"/>
        <v>4.5322986970652188</v>
      </c>
      <c r="AI960" s="11">
        <f t="shared" si="781"/>
        <v>176.58096837858253</v>
      </c>
      <c r="AJ960" s="6">
        <f t="shared" si="782"/>
        <v>0.91570558109199207</v>
      </c>
      <c r="AK960" s="13">
        <f t="shared" si="783"/>
        <v>-13.419825471947464</v>
      </c>
      <c r="AL960" s="6">
        <f t="shared" si="784"/>
        <v>0.88882914730435325</v>
      </c>
      <c r="AM960" s="6">
        <f t="shared" si="785"/>
        <v>-14.308654619251817</v>
      </c>
      <c r="AN960" s="11">
        <f t="shared" si="786"/>
        <v>175.5878981638507</v>
      </c>
      <c r="AO960" s="6">
        <f t="shared" si="787"/>
        <v>173.77715984296643</v>
      </c>
      <c r="AP960" s="6">
        <f t="shared" si="788"/>
        <v>103.78856458137696</v>
      </c>
      <c r="AQ960" s="8">
        <f t="shared" si="789"/>
        <v>76.061139023895592</v>
      </c>
      <c r="AR960" s="109">
        <f t="shared" si="790"/>
        <v>5.9637950087260742E-2</v>
      </c>
      <c r="AS960" s="109">
        <f t="shared" si="791"/>
        <v>-1.0640889754503509</v>
      </c>
      <c r="AT960" s="109">
        <f t="shared" si="792"/>
        <v>176.79215566963325</v>
      </c>
      <c r="AU960" s="10">
        <f t="shared" si="793"/>
        <v>399081.85946016014</v>
      </c>
      <c r="AV960" s="8">
        <f t="shared" si="794"/>
        <v>29.941991408999517</v>
      </c>
      <c r="AW960" s="12"/>
      <c r="AX960" s="110">
        <f t="shared" si="795"/>
        <v>356.8</v>
      </c>
      <c r="AY960" s="111">
        <f t="shared" si="796"/>
        <v>0</v>
      </c>
      <c r="AZ960" s="12"/>
      <c r="BA960" s="14">
        <f t="shared" si="803"/>
        <v>-14.4</v>
      </c>
      <c r="BB960" s="112">
        <f t="shared" si="797"/>
        <v>0</v>
      </c>
      <c r="BC960" s="112">
        <f t="shared" si="798"/>
        <v>0</v>
      </c>
      <c r="BD960" s="12"/>
      <c r="BE960" s="111">
        <f t="shared" si="799"/>
        <v>0</v>
      </c>
      <c r="BF960" s="12"/>
    </row>
    <row r="961" spans="1:58">
      <c r="A961">
        <f t="shared" si="752"/>
        <v>15</v>
      </c>
      <c r="B961" s="106">
        <v>0.66527777777777797</v>
      </c>
      <c r="C961" s="6">
        <f t="shared" si="753"/>
        <v>15.966666666666672</v>
      </c>
      <c r="D961" s="7">
        <f t="shared" si="800"/>
        <v>16</v>
      </c>
      <c r="E961" s="7">
        <f t="shared" si="801"/>
        <v>9</v>
      </c>
      <c r="F961" s="7">
        <f t="shared" si="802"/>
        <v>2022</v>
      </c>
      <c r="G961" s="12"/>
      <c r="H961" s="101">
        <f t="shared" si="754"/>
        <v>-14.314660548553299</v>
      </c>
      <c r="I961" s="102">
        <f t="shared" si="755"/>
        <v>-14.376237344265855</v>
      </c>
      <c r="J961" s="101">
        <f t="shared" si="756"/>
        <v>62.037776750786598</v>
      </c>
      <c r="K961" s="101">
        <f t="shared" si="757"/>
        <v>357.01886343347417</v>
      </c>
      <c r="L961" s="11">
        <f t="shared" si="758"/>
        <v>2459839.1652777777</v>
      </c>
      <c r="M961" s="108">
        <f t="shared" si="759"/>
        <v>0.22708186934367433</v>
      </c>
      <c r="N961" s="11">
        <f t="shared" si="760"/>
        <v>244.81613329704851</v>
      </c>
      <c r="O961" s="5">
        <f t="shared" si="761"/>
        <v>0.18201653485834868</v>
      </c>
      <c r="P961" s="11">
        <f t="shared" si="762"/>
        <v>16058.349150007294</v>
      </c>
      <c r="Q961" s="6">
        <f t="shared" si="763"/>
        <v>2.4115881565237496</v>
      </c>
      <c r="R961" s="13">
        <f t="shared" si="764"/>
        <v>4.4027577887395131</v>
      </c>
      <c r="S961" s="13">
        <f t="shared" si="765"/>
        <v>4.3622388276782171</v>
      </c>
      <c r="T961" s="13">
        <f t="shared" si="766"/>
        <v>0.3436248038027131</v>
      </c>
      <c r="U961" s="13">
        <f t="shared" si="767"/>
        <v>0.42024696019386881</v>
      </c>
      <c r="V961" s="13">
        <f t="shared" si="768"/>
        <v>-8.3808528515537208</v>
      </c>
      <c r="W961" s="8">
        <f t="shared" si="769"/>
        <v>375.66346138040865</v>
      </c>
      <c r="X961" s="13">
        <f t="shared" si="770"/>
        <v>1.2214966911252896</v>
      </c>
      <c r="Y961" s="11">
        <f t="shared" si="771"/>
        <v>69.986605090674217</v>
      </c>
      <c r="Z961" s="13">
        <f t="shared" si="772"/>
        <v>3.8453302651434713E-2</v>
      </c>
      <c r="AA961" s="13">
        <f t="shared" si="773"/>
        <v>0.34198682388284835</v>
      </c>
      <c r="AB961" s="13">
        <f t="shared" si="774"/>
        <v>0.93891803927200157</v>
      </c>
      <c r="AC961" s="13">
        <f t="shared" si="775"/>
        <v>3.8443826814482628E-2</v>
      </c>
      <c r="AD961" s="13">
        <f t="shared" si="776"/>
        <v>0.84616938512198403</v>
      </c>
      <c r="AE961" s="13">
        <f t="shared" si="777"/>
        <v>0.40870818926564889</v>
      </c>
      <c r="AF961" s="13">
        <f t="shared" si="778"/>
        <v>0.91266511713070009</v>
      </c>
      <c r="AG961" s="11">
        <f t="shared" si="779"/>
        <v>24.123711069762074</v>
      </c>
      <c r="AH961" s="13">
        <f t="shared" si="780"/>
        <v>4.5328979400588318</v>
      </c>
      <c r="AI961" s="11">
        <f t="shared" si="781"/>
        <v>176.82266419616604</v>
      </c>
      <c r="AJ961" s="6">
        <f t="shared" si="782"/>
        <v>0.91569994714021652</v>
      </c>
      <c r="AK961" s="13">
        <f t="shared" si="783"/>
        <v>-13.425859209611588</v>
      </c>
      <c r="AL961" s="6">
        <f t="shared" si="784"/>
        <v>0.88880133894171165</v>
      </c>
      <c r="AM961" s="6">
        <f t="shared" si="785"/>
        <v>-14.314660548553299</v>
      </c>
      <c r="AN961" s="11">
        <f t="shared" si="786"/>
        <v>175.58858264114497</v>
      </c>
      <c r="AO961" s="6">
        <f t="shared" si="787"/>
        <v>173.77783697490884</v>
      </c>
      <c r="AP961" s="6">
        <f t="shared" si="788"/>
        <v>103.78083556099456</v>
      </c>
      <c r="AQ961" s="8">
        <f t="shared" si="789"/>
        <v>76.068863071037683</v>
      </c>
      <c r="AR961" s="109">
        <f t="shared" si="790"/>
        <v>5.5426552569684977E-2</v>
      </c>
      <c r="AS961" s="109">
        <f t="shared" si="791"/>
        <v>-1.064305911812897</v>
      </c>
      <c r="AT961" s="109">
        <f t="shared" si="792"/>
        <v>177.01886343347417</v>
      </c>
      <c r="AU961" s="10">
        <f t="shared" si="793"/>
        <v>399084.37440977502</v>
      </c>
      <c r="AV961" s="8">
        <f t="shared" si="794"/>
        <v>29.941802730122632</v>
      </c>
      <c r="AW961" s="12"/>
      <c r="AX961" s="110">
        <f t="shared" si="795"/>
        <v>357</v>
      </c>
      <c r="AY961" s="111">
        <f t="shared" si="796"/>
        <v>0</v>
      </c>
      <c r="AZ961" s="12"/>
      <c r="BA961" s="14">
        <f t="shared" si="803"/>
        <v>-14.4</v>
      </c>
      <c r="BB961" s="112">
        <f t="shared" si="797"/>
        <v>0</v>
      </c>
      <c r="BC961" s="112">
        <f t="shared" si="798"/>
        <v>0</v>
      </c>
      <c r="BD961" s="12"/>
      <c r="BE961" s="111">
        <f t="shared" si="799"/>
        <v>0</v>
      </c>
      <c r="BF961" s="12"/>
    </row>
    <row r="962" spans="1:58">
      <c r="A962">
        <f t="shared" si="752"/>
        <v>15</v>
      </c>
      <c r="B962" s="106">
        <v>0.66597222222222197</v>
      </c>
      <c r="C962" s="6">
        <f t="shared" si="753"/>
        <v>15.983333333333327</v>
      </c>
      <c r="D962" s="7">
        <f t="shared" si="800"/>
        <v>16</v>
      </c>
      <c r="E962" s="7">
        <f t="shared" si="801"/>
        <v>9</v>
      </c>
      <c r="F962" s="7">
        <f t="shared" si="802"/>
        <v>2022</v>
      </c>
      <c r="G962" s="12"/>
      <c r="H962" s="101">
        <f t="shared" si="754"/>
        <v>-14.320086256028711</v>
      </c>
      <c r="I962" s="102">
        <f t="shared" si="755"/>
        <v>-14.381643088454116</v>
      </c>
      <c r="J962" s="101">
        <f t="shared" si="756"/>
        <v>62.031234492706631</v>
      </c>
      <c r="K962" s="101">
        <f t="shared" si="757"/>
        <v>357.2455886430829</v>
      </c>
      <c r="L962" s="11">
        <f t="shared" si="758"/>
        <v>2459839.1659722221</v>
      </c>
      <c r="M962" s="108">
        <f t="shared" si="759"/>
        <v>0.2270818883565259</v>
      </c>
      <c r="N962" s="11">
        <f t="shared" si="760"/>
        <v>245.06681775907055</v>
      </c>
      <c r="O962" s="5">
        <f t="shared" si="761"/>
        <v>0.18204195228827302</v>
      </c>
      <c r="P962" s="11">
        <f t="shared" si="762"/>
        <v>16055.668543976008</v>
      </c>
      <c r="Q962" s="6">
        <f t="shared" si="763"/>
        <v>2.4117465086976106</v>
      </c>
      <c r="R962" s="13">
        <f t="shared" si="764"/>
        <v>4.4027697345512111</v>
      </c>
      <c r="S962" s="13">
        <f t="shared" si="765"/>
        <v>4.3623865837182061</v>
      </c>
      <c r="T962" s="13">
        <f t="shared" si="766"/>
        <v>0.34378514804276572</v>
      </c>
      <c r="U962" s="13">
        <f t="shared" si="767"/>
        <v>0.42039479402100416</v>
      </c>
      <c r="V962" s="13">
        <f t="shared" si="768"/>
        <v>-8.3809880193936461</v>
      </c>
      <c r="W962" s="8">
        <f t="shared" si="769"/>
        <v>375.62244199004493</v>
      </c>
      <c r="X962" s="13">
        <f t="shared" si="770"/>
        <v>1.2216433976027601</v>
      </c>
      <c r="Y962" s="11">
        <f t="shared" si="771"/>
        <v>69.995010752660505</v>
      </c>
      <c r="Z962" s="13">
        <f t="shared" si="772"/>
        <v>3.8465222050132579E-2</v>
      </c>
      <c r="AA962" s="13">
        <f t="shared" si="773"/>
        <v>0.34184891806016687</v>
      </c>
      <c r="AB962" s="13">
        <f t="shared" si="774"/>
        <v>0.93896777020416311</v>
      </c>
      <c r="AC962" s="13">
        <f t="shared" si="775"/>
        <v>3.8455737399187041E-2</v>
      </c>
      <c r="AD962" s="13">
        <f t="shared" si="776"/>
        <v>0.84621027618137257</v>
      </c>
      <c r="AE962" s="13">
        <f t="shared" si="777"/>
        <v>0.40873889673743863</v>
      </c>
      <c r="AF962" s="13">
        <f t="shared" si="778"/>
        <v>0.91265136514107159</v>
      </c>
      <c r="AG962" s="11">
        <f t="shared" si="779"/>
        <v>24.125638854395579</v>
      </c>
      <c r="AH962" s="13">
        <f t="shared" si="780"/>
        <v>4.5334971934191364</v>
      </c>
      <c r="AI962" s="11">
        <f t="shared" si="781"/>
        <v>177.0643598577835</v>
      </c>
      <c r="AJ962" s="6">
        <f t="shared" si="782"/>
        <v>0.91569431446425187</v>
      </c>
      <c r="AK962" s="13">
        <f t="shared" si="783"/>
        <v>-13.431310576208142</v>
      </c>
      <c r="AL962" s="6">
        <f t="shared" si="784"/>
        <v>0.88877567982056893</v>
      </c>
      <c r="AM962" s="6">
        <f t="shared" si="785"/>
        <v>-14.320086256028711</v>
      </c>
      <c r="AN962" s="11">
        <f t="shared" si="786"/>
        <v>175.58926711844106</v>
      </c>
      <c r="AO962" s="6">
        <f t="shared" si="787"/>
        <v>173.7785141071063</v>
      </c>
      <c r="AP962" s="6">
        <f t="shared" si="788"/>
        <v>103.77310664662781</v>
      </c>
      <c r="AQ962" s="8">
        <f t="shared" si="789"/>
        <v>76.076587014968538</v>
      </c>
      <c r="AR962" s="109">
        <f t="shared" si="790"/>
        <v>5.1214171467942812E-2</v>
      </c>
      <c r="AS962" s="109">
        <f t="shared" si="791"/>
        <v>-1.0645087648294447</v>
      </c>
      <c r="AT962" s="109">
        <f t="shared" si="792"/>
        <v>177.24558864308287</v>
      </c>
      <c r="AU962" s="10">
        <f t="shared" si="793"/>
        <v>399086.88884691993</v>
      </c>
      <c r="AV962" s="8">
        <f t="shared" si="794"/>
        <v>29.941614092069852</v>
      </c>
      <c r="AW962" s="12"/>
      <c r="AX962" s="110">
        <f t="shared" si="795"/>
        <v>357.2</v>
      </c>
      <c r="AY962" s="111">
        <f t="shared" si="796"/>
        <v>0</v>
      </c>
      <c r="AZ962" s="12"/>
      <c r="BA962" s="14">
        <f t="shared" si="803"/>
        <v>-14.4</v>
      </c>
      <c r="BB962" s="112">
        <f t="shared" si="797"/>
        <v>0</v>
      </c>
      <c r="BC962" s="112">
        <f t="shared" si="798"/>
        <v>0</v>
      </c>
      <c r="BD962" s="12"/>
      <c r="BE962" s="111">
        <f t="shared" si="799"/>
        <v>0</v>
      </c>
      <c r="BF962" s="12"/>
    </row>
    <row r="963" spans="1:58">
      <c r="A963">
        <f t="shared" si="752"/>
        <v>16</v>
      </c>
      <c r="B963" s="106">
        <v>0.66666666666666696</v>
      </c>
      <c r="C963" s="6">
        <f t="shared" si="753"/>
        <v>16.000000000000007</v>
      </c>
      <c r="D963" s="7">
        <f t="shared" si="800"/>
        <v>16</v>
      </c>
      <c r="E963" s="7">
        <f t="shared" si="801"/>
        <v>9</v>
      </c>
      <c r="F963" s="7">
        <f t="shared" si="802"/>
        <v>2022</v>
      </c>
      <c r="G963" s="12"/>
      <c r="H963" s="101">
        <f t="shared" si="754"/>
        <v>-14.324931601435434</v>
      </c>
      <c r="I963" s="102">
        <f t="shared" si="755"/>
        <v>-14.386470613369072</v>
      </c>
      <c r="J963" s="101">
        <f t="shared" si="756"/>
        <v>62.024692103359946</v>
      </c>
      <c r="K963" s="101">
        <f t="shared" si="757"/>
        <v>357.4723291741534</v>
      </c>
      <c r="L963" s="11">
        <f t="shared" si="758"/>
        <v>2459839.1666666665</v>
      </c>
      <c r="M963" s="108">
        <f t="shared" si="759"/>
        <v>0.22708190736937744</v>
      </c>
      <c r="N963" s="11">
        <f t="shared" si="760"/>
        <v>245.31750222155824</v>
      </c>
      <c r="O963" s="5">
        <f t="shared" si="761"/>
        <v>0.18206736971825421</v>
      </c>
      <c r="P963" s="11">
        <f t="shared" si="762"/>
        <v>16052.987577343887</v>
      </c>
      <c r="Q963" s="6">
        <f t="shared" si="763"/>
        <v>2.4119048608711142</v>
      </c>
      <c r="R963" s="13">
        <f t="shared" si="764"/>
        <v>4.4027816803629092</v>
      </c>
      <c r="S963" s="13">
        <f t="shared" si="765"/>
        <v>4.362534339758195</v>
      </c>
      <c r="T963" s="13">
        <f t="shared" si="766"/>
        <v>0.34394549228281834</v>
      </c>
      <c r="U963" s="13">
        <f t="shared" si="767"/>
        <v>0.42054262596988284</v>
      </c>
      <c r="V963" s="13">
        <f t="shared" si="768"/>
        <v>-8.3811231872335714</v>
      </c>
      <c r="W963" s="8">
        <f t="shared" si="769"/>
        <v>375.58141780754761</v>
      </c>
      <c r="X963" s="13">
        <f t="shared" si="770"/>
        <v>1.2217901023323459</v>
      </c>
      <c r="Y963" s="11">
        <f t="shared" si="771"/>
        <v>70.00341631450037</v>
      </c>
      <c r="Z963" s="13">
        <f t="shared" si="772"/>
        <v>3.8477140470795812E-2</v>
      </c>
      <c r="AA963" s="13">
        <f t="shared" si="773"/>
        <v>0.34171100661191217</v>
      </c>
      <c r="AB963" s="13">
        <f t="shared" si="774"/>
        <v>0.93901748018579023</v>
      </c>
      <c r="AC963" s="13">
        <f t="shared" si="775"/>
        <v>3.8467647001117232E-2</v>
      </c>
      <c r="AD963" s="13">
        <f t="shared" si="776"/>
        <v>0.84625114840947246</v>
      </c>
      <c r="AE963" s="13">
        <f t="shared" si="777"/>
        <v>0.40876959497487392</v>
      </c>
      <c r="AF963" s="13">
        <f t="shared" si="778"/>
        <v>0.91263761604706917</v>
      </c>
      <c r="AG963" s="11">
        <f t="shared" si="779"/>
        <v>24.127566088342085</v>
      </c>
      <c r="AH963" s="13">
        <f t="shared" si="780"/>
        <v>4.5340964571463269</v>
      </c>
      <c r="AI963" s="11">
        <f t="shared" si="781"/>
        <v>177.30605536436335</v>
      </c>
      <c r="AJ963" s="6">
        <f t="shared" si="782"/>
        <v>0.91568868306420026</v>
      </c>
      <c r="AK963" s="13">
        <f t="shared" si="783"/>
        <v>-13.436179428424103</v>
      </c>
      <c r="AL963" s="6">
        <f t="shared" si="784"/>
        <v>0.88875217301133214</v>
      </c>
      <c r="AM963" s="6">
        <f t="shared" si="785"/>
        <v>-14.324931601435434</v>
      </c>
      <c r="AN963" s="11">
        <f t="shared" si="786"/>
        <v>175.58995159573533</v>
      </c>
      <c r="AO963" s="6">
        <f t="shared" si="787"/>
        <v>173.77919123955522</v>
      </c>
      <c r="AP963" s="6">
        <f t="shared" si="788"/>
        <v>103.76537783822326</v>
      </c>
      <c r="AQ963" s="8">
        <f t="shared" si="789"/>
        <v>76.084310855741549</v>
      </c>
      <c r="AR963" s="109">
        <f t="shared" si="790"/>
        <v>4.7000881725937728E-2</v>
      </c>
      <c r="AS963" s="109">
        <f t="shared" si="791"/>
        <v>-1.0646975313557365</v>
      </c>
      <c r="AT963" s="109">
        <f t="shared" si="792"/>
        <v>177.47232917415343</v>
      </c>
      <c r="AU963" s="10">
        <f t="shared" si="793"/>
        <v>399089.40277151816</v>
      </c>
      <c r="AV963" s="8">
        <f t="shared" si="794"/>
        <v>29.941425494845443</v>
      </c>
      <c r="AW963" s="12"/>
      <c r="AX963" s="110">
        <f t="shared" si="795"/>
        <v>357.5</v>
      </c>
      <c r="AY963" s="111">
        <f t="shared" si="796"/>
        <v>0</v>
      </c>
      <c r="AZ963" s="12"/>
      <c r="BA963" s="14">
        <f t="shared" si="803"/>
        <v>-14.4</v>
      </c>
      <c r="BB963" s="112">
        <f t="shared" si="797"/>
        <v>0</v>
      </c>
      <c r="BC963" s="112">
        <f t="shared" si="798"/>
        <v>0</v>
      </c>
      <c r="BD963" s="12"/>
      <c r="BE963" s="111">
        <f t="shared" si="799"/>
        <v>0</v>
      </c>
      <c r="BF963" s="12"/>
    </row>
    <row r="964" spans="1:58">
      <c r="A964">
        <f t="shared" ref="A964:A1027" si="804">HOUR(B964)</f>
        <v>16</v>
      </c>
      <c r="B964" s="106">
        <v>0.66736111111111096</v>
      </c>
      <c r="C964" s="6">
        <f t="shared" ref="C964:C1027" si="805">B964*24</f>
        <v>16.016666666666662</v>
      </c>
      <c r="D964" s="7">
        <f t="shared" si="800"/>
        <v>16</v>
      </c>
      <c r="E964" s="7">
        <f t="shared" si="801"/>
        <v>9</v>
      </c>
      <c r="F964" s="7">
        <f t="shared" si="802"/>
        <v>2022</v>
      </c>
      <c r="G964" s="12"/>
      <c r="H964" s="101">
        <f t="shared" ref="H964:H1027" si="806">AM964</f>
        <v>-14.329196458743931</v>
      </c>
      <c r="I964" s="102">
        <f t="shared" ref="I964:I1027" si="807">H964+1.02/(TAN($G$7*(H964+10.3/(H964+5.11)))*60)</f>
        <v>-14.390719790929916</v>
      </c>
      <c r="J964" s="101">
        <f t="shared" ref="J964:J1027" si="808">100*(1+COS($G$7*AQ964))/2</f>
        <v>62.018149582890366</v>
      </c>
      <c r="K964" s="101">
        <f t="shared" ref="K964:K1027" si="809">IF(AI964&gt;180, AT964-180,AT964+180)</f>
        <v>357.69908289889707</v>
      </c>
      <c r="L964" s="11">
        <f t="shared" ref="L964:L1027" si="810">INT(365.25*IF(E964&gt;2,F964+4716,F964-1+4716))+INT(30.6001*IF(E964&gt;2,E964+1,E964+12+1))+D964+C964/24+2-INT(IF(E964&gt;2,F964,F964-1)/100)+INT(INT(IF(E964&gt;2,F964,F964-1)/100)/4)-1524.5</f>
        <v>2459839.1673611109</v>
      </c>
      <c r="M964" s="108">
        <f t="shared" ref="M964:M1027" si="811">(L964-2451545)/36525</f>
        <v>0.22708192638222902</v>
      </c>
      <c r="N964" s="11">
        <f t="shared" ref="N964:N1027" si="812">MOD(280.46061837+360.98564736629*(L964-2451545)+0.000387933*M964^2-M964^3/38710000+$G$5,360)</f>
        <v>245.56818668404594</v>
      </c>
      <c r="O964" s="5">
        <f t="shared" ref="O964:O1027" si="813">0.606433+1336.855225*M964 - INT(0.606433+1336.855225*M964)</f>
        <v>0.18209278714817856</v>
      </c>
      <c r="P964" s="11">
        <f t="shared" ref="P964:P1027" si="814">22640*SIN(Q964)-4586*SIN(Q964-2*S964)+2370*SIN(2*S964)+769*SIN(2*Q964)-668*SIN(R964)-412*SIN(2*T964)-212*SIN(2*Q964-2*S964)-206*SIN(Q964+R964-2*S964)+192*SIN(Q964+2*S964)-165*SIN(R964-2*S964)-125*SIN(S964)-110*SIN(Q964+R964)+148*SIN(Q964-R964)-55*SIN(2*T964-2*S964)</f>
        <v>16050.306250205218</v>
      </c>
      <c r="Q964" s="6">
        <f t="shared" ref="Q964:Q1027" si="815">2*PI()*(0.374897+1325.55241*M964 - INT(0.374897+1325.55241*M964))</f>
        <v>2.4120632130449748</v>
      </c>
      <c r="R964" s="13">
        <f t="shared" ref="R964:R1027" si="816">2*PI()*(0.993133+99.997361*M964 - INT(0.993133+99.997361*M964))</f>
        <v>4.4027936261746072</v>
      </c>
      <c r="S964" s="13">
        <f t="shared" ref="S964:S1027" si="817">2*PI()*(0.827361+1236.853086*M964 - INT(0.827361+1236.853086*M964))</f>
        <v>4.3626820957981849</v>
      </c>
      <c r="T964" s="13">
        <f t="shared" ref="T964:T1027" si="818">2*PI()*(0.259086+1342.227825*M964 - INT(0.259086+1342.227825*M964))</f>
        <v>0.34410583652287102</v>
      </c>
      <c r="U964" s="13">
        <f t="shared" ref="U964:U1027" si="819">T964+(P964+412*SIN(2*T964)+541*SIN(R964))/206264.8062</f>
        <v>0.42069045604091115</v>
      </c>
      <c r="V964" s="13">
        <f t="shared" ref="V964:V1027" si="820">T964-2*S964</f>
        <v>-8.3812583550734985</v>
      </c>
      <c r="W964" s="8">
        <f t="shared" ref="W964:W1027" si="821">-526*SIN(V964)+44*SIN(Q964+V964)-31*SIN(-Q964+V964)-23*SIN(R964+V964)+11*SIN(-R964+V964)-25*SIN(-2*Q964+T964)+21*SIN(-Q964+T964)</f>
        <v>375.54038883383618</v>
      </c>
      <c r="X964" s="13">
        <f t="shared" ref="X964:X1027" si="822">2*PI()*(O964+P964/1296000-INT(O964+P964/1296000))</f>
        <v>1.2219368053137893</v>
      </c>
      <c r="Y964" s="11">
        <f t="shared" ref="Y964:Y1027" si="823">X964/$G$7</f>
        <v>70.011821776179076</v>
      </c>
      <c r="Z964" s="13">
        <f t="shared" ref="Z964:Z1027" si="824">(18520*SIN(U964)+W964)/206264.8062</f>
        <v>3.8489057913227882E-2</v>
      </c>
      <c r="AA964" s="13">
        <f t="shared" ref="AA964:AA1027" si="825">COS(Z964)*COS(X964)</f>
        <v>0.3415730895416193</v>
      </c>
      <c r="AB964" s="13">
        <f t="shared" ref="AB964:AB1027" si="826">COS(Z964)*SIN(X964)</f>
        <v>0.93906716921649136</v>
      </c>
      <c r="AC964" s="13">
        <f t="shared" ref="AC964:AC1027" si="827">SIN(Z964)</f>
        <v>3.8479555620076468E-2</v>
      </c>
      <c r="AD964" s="13">
        <f t="shared" ref="AD964:AD1027" si="828">COS($G$7*(23.4393-46.815*M964/3600))*AB964-SIN($G$7*(23.4393-46.815*M964/3600))*AC964</f>
        <v>0.84629200180600272</v>
      </c>
      <c r="AE964" s="13">
        <f t="shared" ref="AE964:AE1027" si="829">SIN($G$7*(23.4393-46.815*M964/3600))*AB964+COS($G$7*(23.4393-46.815*M964/3600))*AC964</f>
        <v>0.40880028397761858</v>
      </c>
      <c r="AF964" s="13">
        <f t="shared" ref="AF964:AF1027" si="830">SQRT(1-AE964*AE964)</f>
        <v>0.91262386984990618</v>
      </c>
      <c r="AG964" s="11">
        <f t="shared" ref="AG964:AG1027" si="831">ATAN(AE964/AF964)/$G$7</f>
        <v>24.129492771557786</v>
      </c>
      <c r="AH964" s="13">
        <f t="shared" ref="AH964:AH1027" si="832">IF(24*ATAN(AD964/(AA964+AF964))/PI()&gt;0,24*ATAN(AD964/(AA964+AF964))/PI(),24*ATAN(AD964/(AA964+AF964))/PI()+24)</f>
        <v>4.5346957312357628</v>
      </c>
      <c r="AI964" s="11">
        <f t="shared" ref="AI964:AI1027" si="833">IF(N964-15*AH964&gt;0,N964-15*AH964,360+N964-15*AH964)</f>
        <v>177.54775071550949</v>
      </c>
      <c r="AJ964" s="6">
        <f t="shared" ref="AJ964:AJ1027" si="834">0.950724+0.051818*COS(Q964)+0.009531*COS(2*S964-Q964)+0.007843*COS(2*S964)+0.002824*COS(2*Q964)+0.000857*COS(2*S964+Q964)+0.000533*COS(2*S964-R964)*(1-0.002495*(L964-2415020)/36525)+0.000401*COS(2*S964-R964-Q964)*(1-0.002495*(L964-2415020)/36525)+0.00032*COS(Q964-R964)*(1-0.002495*(L964-2415020)/36525)-0.000271*COS(S964)</f>
        <v>0.91568305294013153</v>
      </c>
      <c r="AK964" s="13">
        <f t="shared" ref="AK964:AK1027" si="835">ASIN(COS($G$7*$G$3)*COS($G$7*AG964)*COS($G$7*AI964)+SIN($G$7*$G$3)*SIN($G$7*AG964))/$G$7</f>
        <v>-13.440465637488444</v>
      </c>
      <c r="AL964" s="6">
        <f t="shared" ref="AL964:AL1027" si="836">ASIN((0.9983271+0.0016764*COS($G$7*2*$G$3))*COS($G$7*AK964)*SIN($G$7*AJ964))/$G$7</f>
        <v>0.88873082125548741</v>
      </c>
      <c r="AM964" s="6">
        <f t="shared" ref="AM964:AM1027" si="837">AK964-AL964</f>
        <v>-14.329196458743931</v>
      </c>
      <c r="AN964" s="11">
        <f t="shared" ref="AN964:AN1027" si="838" xml:space="preserve"> MOD(280.4664567 + 360007.6982779*M964/10 + 0.03032028*M964^2/100 + M964^3/49931000,360)</f>
        <v>175.5906360730296</v>
      </c>
      <c r="AO964" s="6">
        <f t="shared" ref="AO964:AO1027" si="839" xml:space="preserve"> AN964 + (1.9146 - 0.004817*M964 - 0.000014*M964^2)*SIN(R964)+ (0.019993 - 0.000101*M964)*SIN(2*R964)+ 0.00029*SIN(3*R964)</f>
        <v>173.77986837225731</v>
      </c>
      <c r="AP964" s="6">
        <f t="shared" ref="AP964:AP1027" si="840">ACOS(COS(X964-$G$7*AO964)*COS(Z964))/$G$7</f>
        <v>103.75764913579998</v>
      </c>
      <c r="AQ964" s="8">
        <f t="shared" ref="AQ964:AQ1027" si="841">180 - AP964 -0.1468*(1-0.0549*SIN(R964))*SIN($G$7*AP964)/(1-0.0167*SIN($G$7*AO964))</f>
        <v>76.092034593337644</v>
      </c>
      <c r="AR964" s="109">
        <f t="shared" ref="AR964:AR1027" si="842">SIN($G$7*AI964)</f>
        <v>4.278675832658365E-2</v>
      </c>
      <c r="AS964" s="109">
        <f t="shared" ref="AS964:AS1027" si="843">COS($G$7*AI964)*SIN($G$7*$G$3) - TAN($G$7*AG964)*COS($G$7*$G$3)</f>
        <v>-1.0648722084969438</v>
      </c>
      <c r="AT964" s="109">
        <f t="shared" ref="AT964:AT1027" si="844">IF(OR(AND(AR964*AS964&gt;0), AND(AR964&lt;0,AS964&gt;0)), MOD(ATAN2(AS964,AR964)/$G$7+360,360),  ATAN2(AS964,AR964)/$G$7)</f>
        <v>177.69908289889707</v>
      </c>
      <c r="AU964" s="10">
        <f t="shared" ref="AU964:AU1027" si="845" xml:space="preserve"> 385000.56 + (-20905355*COS(Q964) - 3699111*COS(2*S964-Q964) - 2955968*COS(2*S964) - 569925*COS(2*Q964) + (1-0.002516*M964)*48888*COS(R964) - 3149*COS(2*T964)  +246158*COS(2*S964-2*Q964) -(1-0.002516*M964)*152138*COS(2*S964-R964-Q964) -170733*COS(2*S964+Q964) -(1-0.002516*M964)*204586*COS(2*S964-R964) -(1-0.002516*M964)*129620*COS(R964-Q964)  + 108743*COS(S964) +(1-0.002516*M964)*104755*COS(R964+Q964) +10321*COS(2*S964-2*T964) +79661*COS(Q964-2*T964) -34782*COS(4*S964-Q964) -23210*COS(3*Q964)  -21636*COS(4*S964-2*Q964) +(1-0.002516*M964)*24208*COS(2*S964+R964-Q964) +(1-0.002516*M964)*30824*COS(2*S964+R964) -8379*COS(S964-Q964) -(1-0.002516*M964)*16675*COS(S964+R964)  -(1-0.002516*M964)*12831*COS(2*S964-R964+Q964) -10445*COS(2*S964+2*Q964) -11650*COS(4*S964) +14403*COS(2*S964-3*Q964) -(1-0.002516*M964)*7003*COS(R964-2*Q964)  + (1-0.002516*M964)*10056*COS(2*S964-R964-2*Q964) +6322*COS(S964+Q964) -(1-0.002516*M964)*(1-0.002516*M964)*9884*COS(2*S964-2*R964) +(1-0.002516*M964)*5751*COS(R964+2*Q964) -(1-0.002516*M964)*(1-0.002516*M964)*4950*COS(2*S964-2*R964-Q964)  +4130*COS(2*S964+Q964-2*T964) -(1-0.002516*M964)*3958*COS(4*S964-R964-Q964) +3258*COS(3*S964-Q964) +(1-0.002516*M964)*2616*COS(2*S964+R964+Q964) -(1-0.002516*M964)*1897*COS(4*S964-R964-2*Q964)  -(1-0.002516*M964)*(1-0.002516*M964)*2117*COS(2*R964-Q964) +(1-0.002516*M964)*(1-0.002516*M964)*2354*COS(2*S964+2*R964-Q964) -1423*COS(4*S964+Q964) -1117*COS(4*Q964) -(1-0.002516*M964)*1571*COS(4*S964-R964)  -1739*COS(S964-2*Q964) -4421*COS(2*Q964-2*T964) +(1-0.002516*M964)*(1-0.002516*M964)*1165*COS(2*R964+Q964) +8752*COS(2*S964-Q964-2*T964))/1000</f>
        <v>399091.91618350724</v>
      </c>
      <c r="AV964" s="8">
        <f t="shared" ref="AV964:AV1027" si="846">60*ATAN(3476/AU964)/$G$7</f>
        <v>29.941236938452573</v>
      </c>
      <c r="AW964" s="12"/>
      <c r="AX964" s="110">
        <f t="shared" ref="AX964:AX1027" si="847">ROUND(K964,1)</f>
        <v>357.7</v>
      </c>
      <c r="AY964" s="111">
        <f t="shared" ref="AY964:AY1027" si="848">IF(AND(AX964&lt;=180.2,AX964&gt;=179.8),B964, 0)</f>
        <v>0</v>
      </c>
      <c r="AZ964" s="12"/>
      <c r="BA964" s="14">
        <f t="shared" si="803"/>
        <v>-14.4</v>
      </c>
      <c r="BB964" s="112">
        <f t="shared" ref="BB964:BB1027" si="849">IF(AND(BA964&gt;=0,BA963&lt;0),B964, 0)</f>
        <v>0</v>
      </c>
      <c r="BC964" s="112">
        <f t="shared" ref="BC964:BC1027" si="850">IF(AND(BA964&lt;=0,BA963&gt;=0),B964, 0)</f>
        <v>0</v>
      </c>
      <c r="BD964" s="12"/>
      <c r="BE964" s="111">
        <f t="shared" ref="BE964:BE1027" si="851">IF(K964=$BE$1,B964,0)</f>
        <v>0</v>
      </c>
      <c r="BF964" s="12"/>
    </row>
    <row r="965" spans="1:58">
      <c r="A965">
        <f t="shared" si="804"/>
        <v>16</v>
      </c>
      <c r="B965" s="106">
        <v>0.66805555555555596</v>
      </c>
      <c r="C965" s="6">
        <f t="shared" si="805"/>
        <v>16.033333333333342</v>
      </c>
      <c r="D965" s="7">
        <f t="shared" ref="D965:D1028" si="852">$D$3</f>
        <v>16</v>
      </c>
      <c r="E965" s="7">
        <f t="shared" ref="E965:E1028" si="853">$E$3</f>
        <v>9</v>
      </c>
      <c r="F965" s="7">
        <f t="shared" ref="F965:F1028" si="854">$F$3</f>
        <v>2022</v>
      </c>
      <c r="G965" s="12"/>
      <c r="H965" s="101">
        <f t="shared" si="806"/>
        <v>-14.332880718460672</v>
      </c>
      <c r="I965" s="102">
        <f t="shared" si="807"/>
        <v>-14.394390509831547</v>
      </c>
      <c r="J965" s="101">
        <f t="shared" si="808"/>
        <v>62.011606926995135</v>
      </c>
      <c r="K965" s="101">
        <f t="shared" si="809"/>
        <v>357.92584783995562</v>
      </c>
      <c r="L965" s="11">
        <f t="shared" si="810"/>
        <v>2459839.1680555558</v>
      </c>
      <c r="M965" s="108">
        <f t="shared" si="811"/>
        <v>0.2270819453950933</v>
      </c>
      <c r="N965" s="11">
        <f t="shared" si="812"/>
        <v>245.81887131463736</v>
      </c>
      <c r="O965" s="5">
        <f t="shared" si="813"/>
        <v>0.18211820459515593</v>
      </c>
      <c r="P965" s="11">
        <f t="shared" si="814"/>
        <v>16047.624560880207</v>
      </c>
      <c r="Q965" s="6">
        <f t="shared" si="815"/>
        <v>2.4122215653249115</v>
      </c>
      <c r="R965" s="13">
        <f t="shared" si="816"/>
        <v>4.4028055719942971</v>
      </c>
      <c r="S965" s="13">
        <f t="shared" si="817"/>
        <v>4.3628298519371072</v>
      </c>
      <c r="T965" s="13">
        <f t="shared" si="818"/>
        <v>0.34426618087007094</v>
      </c>
      <c r="U965" s="13">
        <f t="shared" si="819"/>
        <v>0.42083828433336562</v>
      </c>
      <c r="V965" s="13">
        <f t="shared" si="820"/>
        <v>-8.3813935230041441</v>
      </c>
      <c r="W965" s="8">
        <f t="shared" si="821"/>
        <v>375.49935504224817</v>
      </c>
      <c r="X965" s="13">
        <f t="shared" si="822"/>
        <v>1.222083506646451</v>
      </c>
      <c r="Y965" s="11">
        <f t="shared" si="823"/>
        <v>70.020227143389533</v>
      </c>
      <c r="Z965" s="13">
        <f t="shared" si="824"/>
        <v>3.8500974385201309E-2</v>
      </c>
      <c r="AA965" s="13">
        <f t="shared" si="825"/>
        <v>0.34143516675916574</v>
      </c>
      <c r="AB965" s="13">
        <f t="shared" si="826"/>
        <v>0.93911683732959972</v>
      </c>
      <c r="AC965" s="13">
        <f t="shared" si="827"/>
        <v>3.8491463263831162E-2</v>
      </c>
      <c r="AD965" s="13">
        <f t="shared" si="828"/>
        <v>0.84633283639845769</v>
      </c>
      <c r="AE965" s="13">
        <f t="shared" si="829"/>
        <v>0.40883096376605588</v>
      </c>
      <c r="AF965" s="13">
        <f t="shared" si="830"/>
        <v>0.91261012654151386</v>
      </c>
      <c r="AG965" s="11">
        <f t="shared" si="831"/>
        <v>24.131418905299675</v>
      </c>
      <c r="AH965" s="13">
        <f t="shared" si="832"/>
        <v>4.5352950160898207</v>
      </c>
      <c r="AI965" s="11">
        <f t="shared" si="833"/>
        <v>177.78944607329004</v>
      </c>
      <c r="AJ965" s="6">
        <f t="shared" si="834"/>
        <v>0.9156774240883746</v>
      </c>
      <c r="AK965" s="13">
        <f t="shared" si="835"/>
        <v>-13.444169091507591</v>
      </c>
      <c r="AL965" s="6">
        <f t="shared" si="836"/>
        <v>0.8887116269530807</v>
      </c>
      <c r="AM965" s="6">
        <f t="shared" si="837"/>
        <v>-14.332880718460672</v>
      </c>
      <c r="AN965" s="11">
        <f t="shared" si="838"/>
        <v>175.59132055078589</v>
      </c>
      <c r="AO965" s="6">
        <f t="shared" si="839"/>
        <v>173.78054550566983</v>
      </c>
      <c r="AP965" s="6">
        <f t="shared" si="840"/>
        <v>103.74992053412456</v>
      </c>
      <c r="AQ965" s="8">
        <f t="shared" si="841"/>
        <v>76.099758232986844</v>
      </c>
      <c r="AR965" s="109">
        <f t="shared" si="842"/>
        <v>3.8571873433969672E-2</v>
      </c>
      <c r="AS965" s="109">
        <f t="shared" si="843"/>
        <v>-1.0650327937122301</v>
      </c>
      <c r="AT965" s="109">
        <f t="shared" si="844"/>
        <v>177.92584783995562</v>
      </c>
      <c r="AU965" s="10">
        <f t="shared" si="845"/>
        <v>399094.42908449494</v>
      </c>
      <c r="AV965" s="8">
        <f t="shared" si="846"/>
        <v>29.941048422769146</v>
      </c>
      <c r="AW965" s="12"/>
      <c r="AX965" s="110">
        <f t="shared" si="847"/>
        <v>357.9</v>
      </c>
      <c r="AY965" s="111">
        <f t="shared" si="848"/>
        <v>0</v>
      </c>
      <c r="AZ965" s="12"/>
      <c r="BA965" s="14">
        <f t="shared" ref="BA965:BA1028" si="855">ROUND(I965,1)</f>
        <v>-14.4</v>
      </c>
      <c r="BB965" s="112">
        <f t="shared" si="849"/>
        <v>0</v>
      </c>
      <c r="BC965" s="112">
        <f t="shared" si="850"/>
        <v>0</v>
      </c>
      <c r="BD965" s="12"/>
      <c r="BE965" s="111">
        <f t="shared" si="851"/>
        <v>0</v>
      </c>
      <c r="BF965" s="12"/>
    </row>
    <row r="966" spans="1:58">
      <c r="A966">
        <f t="shared" si="804"/>
        <v>16</v>
      </c>
      <c r="B966" s="106">
        <v>0.66874999999999996</v>
      </c>
      <c r="C966" s="6">
        <f t="shared" si="805"/>
        <v>16.049999999999997</v>
      </c>
      <c r="D966" s="7">
        <f t="shared" si="852"/>
        <v>16</v>
      </c>
      <c r="E966" s="7">
        <f t="shared" si="853"/>
        <v>9</v>
      </c>
      <c r="F966" s="7">
        <f t="shared" si="854"/>
        <v>2022</v>
      </c>
      <c r="G966" s="12"/>
      <c r="H966" s="101">
        <f t="shared" si="806"/>
        <v>-14.33598427814087</v>
      </c>
      <c r="I966" s="102">
        <f t="shared" si="807"/>
        <v>-14.397482666092516</v>
      </c>
      <c r="J966" s="101">
        <f t="shared" si="808"/>
        <v>62.005064144536668</v>
      </c>
      <c r="K966" s="101">
        <f t="shared" si="809"/>
        <v>358.15262156202863</v>
      </c>
      <c r="L966" s="11">
        <f t="shared" si="810"/>
        <v>2459839.1687500002</v>
      </c>
      <c r="M966" s="108">
        <f t="shared" si="811"/>
        <v>0.22708196440794487</v>
      </c>
      <c r="N966" s="11">
        <f t="shared" si="812"/>
        <v>246.06955577712506</v>
      </c>
      <c r="O966" s="5">
        <f t="shared" si="813"/>
        <v>0.18214362202513712</v>
      </c>
      <c r="P966" s="11">
        <f t="shared" si="814"/>
        <v>16044.942513071108</v>
      </c>
      <c r="Q966" s="6">
        <f t="shared" si="815"/>
        <v>2.4123799174987721</v>
      </c>
      <c r="R966" s="13">
        <f t="shared" si="816"/>
        <v>4.4028175178059952</v>
      </c>
      <c r="S966" s="13">
        <f t="shared" si="817"/>
        <v>4.3629776079770961</v>
      </c>
      <c r="T966" s="13">
        <f t="shared" si="818"/>
        <v>0.34442652511012362</v>
      </c>
      <c r="U966" s="13">
        <f t="shared" si="819"/>
        <v>0.42098611065020158</v>
      </c>
      <c r="V966" s="13">
        <f t="shared" si="820"/>
        <v>-8.3815286908440694</v>
      </c>
      <c r="W966" s="8">
        <f t="shared" si="821"/>
        <v>375.45831648876981</v>
      </c>
      <c r="X966" s="13">
        <f t="shared" si="822"/>
        <v>1.2222302061343426</v>
      </c>
      <c r="Y966" s="11">
        <f t="shared" si="823"/>
        <v>70.028632404902453</v>
      </c>
      <c r="Z966" s="13">
        <f t="shared" si="824"/>
        <v>3.8512889870604312E-2</v>
      </c>
      <c r="AA966" s="13">
        <f t="shared" si="825"/>
        <v>0.34129723845210469</v>
      </c>
      <c r="AB966" s="13">
        <f t="shared" si="826"/>
        <v>0.93916648445845707</v>
      </c>
      <c r="AC966" s="13">
        <f t="shared" si="827"/>
        <v>3.850336991628113E-2</v>
      </c>
      <c r="AD966" s="13">
        <f t="shared" si="828"/>
        <v>0.84637365213208171</v>
      </c>
      <c r="AE966" s="13">
        <f t="shared" si="829"/>
        <v>0.40886163429890199</v>
      </c>
      <c r="AF966" s="13">
        <f t="shared" si="830"/>
        <v>0.912596386141448</v>
      </c>
      <c r="AG966" s="11">
        <f t="shared" si="831"/>
        <v>24.133344486953177</v>
      </c>
      <c r="AH966" s="13">
        <f t="shared" si="832"/>
        <v>4.5358943109042871</v>
      </c>
      <c r="AI966" s="11">
        <f t="shared" si="833"/>
        <v>178.03114111356075</v>
      </c>
      <c r="AJ966" s="6">
        <f t="shared" si="834"/>
        <v>0.91567179651655928</v>
      </c>
      <c r="AK966" s="13">
        <f t="shared" si="835"/>
        <v>-13.447289685928423</v>
      </c>
      <c r="AL966" s="6">
        <f t="shared" si="836"/>
        <v>0.88869459221244662</v>
      </c>
      <c r="AM966" s="6">
        <f t="shared" si="837"/>
        <v>-14.33598427814087</v>
      </c>
      <c r="AN966" s="11">
        <f t="shared" si="838"/>
        <v>175.59200502808017</v>
      </c>
      <c r="AO966" s="6">
        <f t="shared" si="839"/>
        <v>173.78122263887843</v>
      </c>
      <c r="AP966" s="6">
        <f t="shared" si="840"/>
        <v>103.74219204351502</v>
      </c>
      <c r="AQ966" s="8">
        <f t="shared" si="841"/>
        <v>76.10748176437771</v>
      </c>
      <c r="AR966" s="109">
        <f t="shared" si="842"/>
        <v>3.4356307704698649E-2</v>
      </c>
      <c r="AS966" s="109">
        <f t="shared" si="843"/>
        <v>-1.0651792843931365</v>
      </c>
      <c r="AT966" s="109">
        <f t="shared" si="844"/>
        <v>178.15262156202863</v>
      </c>
      <c r="AU966" s="10">
        <f t="shared" si="845"/>
        <v>399096.94147104415</v>
      </c>
      <c r="AV966" s="8">
        <f t="shared" si="846"/>
        <v>29.940859948051521</v>
      </c>
      <c r="AW966" s="12"/>
      <c r="AX966" s="110">
        <f t="shared" si="847"/>
        <v>358.2</v>
      </c>
      <c r="AY966" s="111">
        <f t="shared" si="848"/>
        <v>0</v>
      </c>
      <c r="AZ966" s="12"/>
      <c r="BA966" s="14">
        <f t="shared" si="855"/>
        <v>-14.4</v>
      </c>
      <c r="BB966" s="112">
        <f t="shared" si="849"/>
        <v>0</v>
      </c>
      <c r="BC966" s="112">
        <f t="shared" si="850"/>
        <v>0</v>
      </c>
      <c r="BD966" s="12"/>
      <c r="BE966" s="111">
        <f t="shared" si="851"/>
        <v>0</v>
      </c>
      <c r="BF966" s="12"/>
    </row>
    <row r="967" spans="1:58">
      <c r="A967">
        <f t="shared" si="804"/>
        <v>16</v>
      </c>
      <c r="B967" s="106">
        <v>0.66944444444444495</v>
      </c>
      <c r="C967" s="6">
        <f t="shared" si="805"/>
        <v>16.066666666666677</v>
      </c>
      <c r="D967" s="7">
        <f t="shared" si="852"/>
        <v>16</v>
      </c>
      <c r="E967" s="7">
        <f t="shared" si="853"/>
        <v>9</v>
      </c>
      <c r="F967" s="7">
        <f t="shared" si="854"/>
        <v>2022</v>
      </c>
      <c r="G967" s="12"/>
      <c r="H967" s="101">
        <f t="shared" si="806"/>
        <v>-14.338507057229895</v>
      </c>
      <c r="I967" s="102">
        <f t="shared" si="807"/>
        <v>-14.399996177842208</v>
      </c>
      <c r="J967" s="101">
        <f t="shared" si="808"/>
        <v>61.99852123126616</v>
      </c>
      <c r="K967" s="101">
        <f t="shared" si="809"/>
        <v>358.37940208409566</v>
      </c>
      <c r="L967" s="11">
        <f t="shared" si="810"/>
        <v>2459839.1694444446</v>
      </c>
      <c r="M967" s="108">
        <f t="shared" si="811"/>
        <v>0.22708198342079641</v>
      </c>
      <c r="N967" s="11">
        <f t="shared" si="812"/>
        <v>246.3202402391471</v>
      </c>
      <c r="O967" s="5">
        <f t="shared" si="813"/>
        <v>0.18216903945506147</v>
      </c>
      <c r="P967" s="11">
        <f t="shared" si="814"/>
        <v>16042.260105096584</v>
      </c>
      <c r="Q967" s="6">
        <f t="shared" si="815"/>
        <v>2.4125382696722761</v>
      </c>
      <c r="R967" s="13">
        <f t="shared" si="816"/>
        <v>4.4028294636176932</v>
      </c>
      <c r="S967" s="13">
        <f t="shared" si="817"/>
        <v>4.363125364016728</v>
      </c>
      <c r="T967" s="13">
        <f t="shared" si="818"/>
        <v>0.34458686935017624</v>
      </c>
      <c r="U967" s="13">
        <f t="shared" si="819"/>
        <v>0.42113393509068831</v>
      </c>
      <c r="V967" s="13">
        <f t="shared" si="820"/>
        <v>-8.3816638586832806</v>
      </c>
      <c r="W967" s="8">
        <f t="shared" si="821"/>
        <v>375.4172731469825</v>
      </c>
      <c r="X967" s="13">
        <f t="shared" si="822"/>
        <v>1.2223769038757457</v>
      </c>
      <c r="Y967" s="11">
        <f t="shared" si="823"/>
        <v>70.037037566348957</v>
      </c>
      <c r="Z967" s="13">
        <f t="shared" si="824"/>
        <v>3.8524804377210571E-2</v>
      </c>
      <c r="AA967" s="13">
        <f t="shared" si="825"/>
        <v>0.34115930453133114</v>
      </c>
      <c r="AB967" s="13">
        <f t="shared" si="826"/>
        <v>0.93921611063604249</v>
      </c>
      <c r="AC967" s="13">
        <f t="shared" si="827"/>
        <v>3.851527558519395E-2</v>
      </c>
      <c r="AD967" s="13">
        <f t="shared" si="828"/>
        <v>0.84641444903404417</v>
      </c>
      <c r="AE967" s="13">
        <f t="shared" si="829"/>
        <v>0.40889229559640011</v>
      </c>
      <c r="AF967" s="13">
        <f t="shared" si="830"/>
        <v>0.91258264864170313</v>
      </c>
      <c r="AG967" s="11">
        <f t="shared" si="831"/>
        <v>24.135269517766471</v>
      </c>
      <c r="AH967" s="13">
        <f t="shared" si="832"/>
        <v>4.536493616077065</v>
      </c>
      <c r="AI967" s="11">
        <f t="shared" si="833"/>
        <v>178.27283599799114</v>
      </c>
      <c r="AJ967" s="6">
        <f t="shared" si="834"/>
        <v>0.91566617022101715</v>
      </c>
      <c r="AK967" s="13">
        <f t="shared" si="835"/>
        <v>-13.449827338457132</v>
      </c>
      <c r="AL967" s="6">
        <f t="shared" si="836"/>
        <v>0.88867971877276408</v>
      </c>
      <c r="AM967" s="6">
        <f t="shared" si="837"/>
        <v>-14.338507057229895</v>
      </c>
      <c r="AN967" s="11">
        <f t="shared" si="838"/>
        <v>175.59268950537626</v>
      </c>
      <c r="AO967" s="6">
        <f t="shared" si="839"/>
        <v>173.78189977234211</v>
      </c>
      <c r="AP967" s="6">
        <f t="shared" si="840"/>
        <v>103.73446365880157</v>
      </c>
      <c r="AQ967" s="8">
        <f t="shared" si="841"/>
        <v>76.115205192676726</v>
      </c>
      <c r="AR967" s="109">
        <f t="shared" si="842"/>
        <v>3.0140133335482537E-2</v>
      </c>
      <c r="AS967" s="109">
        <f t="shared" si="843"/>
        <v>-1.0653116785093544</v>
      </c>
      <c r="AT967" s="109">
        <f t="shared" si="844"/>
        <v>178.37940208409563</v>
      </c>
      <c r="AU967" s="10">
        <f t="shared" si="845"/>
        <v>399099.45334476157</v>
      </c>
      <c r="AV967" s="8">
        <f t="shared" si="846"/>
        <v>29.940671514177652</v>
      </c>
      <c r="AW967" s="12"/>
      <c r="AX967" s="110">
        <f t="shared" si="847"/>
        <v>358.4</v>
      </c>
      <c r="AY967" s="111">
        <f t="shared" si="848"/>
        <v>0</v>
      </c>
      <c r="AZ967" s="12"/>
      <c r="BA967" s="14">
        <f t="shared" si="855"/>
        <v>-14.4</v>
      </c>
      <c r="BB967" s="112">
        <f t="shared" si="849"/>
        <v>0</v>
      </c>
      <c r="BC967" s="112">
        <f t="shared" si="850"/>
        <v>0</v>
      </c>
      <c r="BD967" s="12"/>
      <c r="BE967" s="111">
        <f t="shared" si="851"/>
        <v>0</v>
      </c>
      <c r="BF967" s="12"/>
    </row>
    <row r="968" spans="1:58">
      <c r="A968">
        <f t="shared" si="804"/>
        <v>16</v>
      </c>
      <c r="B968" s="106">
        <v>0.67013888888888895</v>
      </c>
      <c r="C968" s="6">
        <f t="shared" si="805"/>
        <v>16.083333333333336</v>
      </c>
      <c r="D968" s="7">
        <f t="shared" si="852"/>
        <v>16</v>
      </c>
      <c r="E968" s="7">
        <f t="shared" si="853"/>
        <v>9</v>
      </c>
      <c r="F968" s="7">
        <f t="shared" si="854"/>
        <v>2022</v>
      </c>
      <c r="G968" s="12"/>
      <c r="H968" s="101">
        <f t="shared" si="806"/>
        <v>-14.340448986809415</v>
      </c>
      <c r="I968" s="102">
        <f t="shared" si="807"/>
        <v>-14.401930975104923</v>
      </c>
      <c r="J968" s="101">
        <f t="shared" si="808"/>
        <v>61.99197818726995</v>
      </c>
      <c r="K968" s="101">
        <f t="shared" si="809"/>
        <v>358.60618727305325</v>
      </c>
      <c r="L968" s="11">
        <f t="shared" si="810"/>
        <v>2459839.170138889</v>
      </c>
      <c r="M968" s="108">
        <f t="shared" si="811"/>
        <v>0.22708200243364798</v>
      </c>
      <c r="N968" s="11">
        <f t="shared" si="812"/>
        <v>246.57092470163479</v>
      </c>
      <c r="O968" s="5">
        <f t="shared" si="813"/>
        <v>0.18219445688498581</v>
      </c>
      <c r="P968" s="11">
        <f t="shared" si="814"/>
        <v>16039.577337054536</v>
      </c>
      <c r="Q968" s="6">
        <f t="shared" si="815"/>
        <v>2.4126966218461368</v>
      </c>
      <c r="R968" s="13">
        <f t="shared" si="816"/>
        <v>4.4028414094293913</v>
      </c>
      <c r="S968" s="13">
        <f t="shared" si="817"/>
        <v>4.3632731200567179</v>
      </c>
      <c r="T968" s="13">
        <f t="shared" si="818"/>
        <v>0.34474721359022886</v>
      </c>
      <c r="U968" s="13">
        <f t="shared" si="819"/>
        <v>0.42128175765524944</v>
      </c>
      <c r="V968" s="13">
        <f t="shared" si="820"/>
        <v>-8.3817990265232076</v>
      </c>
      <c r="W968" s="8">
        <f t="shared" si="821"/>
        <v>375.37622501732113</v>
      </c>
      <c r="X968" s="13">
        <f t="shared" si="822"/>
        <v>1.2225235998714925</v>
      </c>
      <c r="Y968" s="11">
        <f t="shared" si="823"/>
        <v>70.045442627776708</v>
      </c>
      <c r="Z968" s="13">
        <f t="shared" si="824"/>
        <v>3.8536717904822743E-2</v>
      </c>
      <c r="AA968" s="13">
        <f t="shared" si="825"/>
        <v>0.34102136499935631</v>
      </c>
      <c r="AB968" s="13">
        <f t="shared" si="826"/>
        <v>0.93926571586233776</v>
      </c>
      <c r="AC968" s="13">
        <f t="shared" si="827"/>
        <v>3.8527180270372073E-2</v>
      </c>
      <c r="AD968" s="13">
        <f t="shared" si="828"/>
        <v>0.84645522710440624</v>
      </c>
      <c r="AE968" s="13">
        <f t="shared" si="829"/>
        <v>0.40892294765836212</v>
      </c>
      <c r="AF968" s="13">
        <f t="shared" si="830"/>
        <v>0.91256891404342522</v>
      </c>
      <c r="AG968" s="11">
        <f t="shared" si="831"/>
        <v>24.137193997705054</v>
      </c>
      <c r="AH968" s="13">
        <f t="shared" si="832"/>
        <v>4.537092931608008</v>
      </c>
      <c r="AI968" s="11">
        <f t="shared" si="833"/>
        <v>178.51453072751468</v>
      </c>
      <c r="AJ968" s="6">
        <f t="shared" si="834"/>
        <v>0.91566054520181062</v>
      </c>
      <c r="AK968" s="13">
        <f t="shared" si="835"/>
        <v>-13.451781978752733</v>
      </c>
      <c r="AL968" s="6">
        <f t="shared" si="836"/>
        <v>0.88866700805668286</v>
      </c>
      <c r="AM968" s="6">
        <f t="shared" si="837"/>
        <v>-14.340448986809415</v>
      </c>
      <c r="AN968" s="11">
        <f t="shared" si="838"/>
        <v>175.59337398267053</v>
      </c>
      <c r="AO968" s="6">
        <f t="shared" si="839"/>
        <v>173.78257690605722</v>
      </c>
      <c r="AP968" s="6">
        <f t="shared" si="840"/>
        <v>103.72673537993543</v>
      </c>
      <c r="AQ968" s="8">
        <f t="shared" si="841"/>
        <v>76.122928517932607</v>
      </c>
      <c r="AR968" s="109">
        <f t="shared" si="842"/>
        <v>2.592342533641448E-2</v>
      </c>
      <c r="AS968" s="109">
        <f t="shared" si="843"/>
        <v>-1.065429974169595</v>
      </c>
      <c r="AT968" s="109">
        <f t="shared" si="844"/>
        <v>178.60618727305328</v>
      </c>
      <c r="AU968" s="10">
        <f t="shared" si="845"/>
        <v>399101.96470558771</v>
      </c>
      <c r="AV968" s="8">
        <f t="shared" si="846"/>
        <v>29.940483121150503</v>
      </c>
      <c r="AW968" s="12"/>
      <c r="AX968" s="110">
        <f t="shared" si="847"/>
        <v>358.6</v>
      </c>
      <c r="AY968" s="111">
        <f t="shared" si="848"/>
        <v>0</v>
      </c>
      <c r="AZ968" s="12"/>
      <c r="BA968" s="14">
        <f t="shared" si="855"/>
        <v>-14.4</v>
      </c>
      <c r="BB968" s="112">
        <f t="shared" si="849"/>
        <v>0</v>
      </c>
      <c r="BC968" s="112">
        <f t="shared" si="850"/>
        <v>0</v>
      </c>
      <c r="BD968" s="12"/>
      <c r="BE968" s="111">
        <f t="shared" si="851"/>
        <v>0</v>
      </c>
      <c r="BF968" s="12"/>
    </row>
    <row r="969" spans="1:58">
      <c r="A969">
        <f t="shared" si="804"/>
        <v>16</v>
      </c>
      <c r="B969" s="106">
        <v>0.67083333333333295</v>
      </c>
      <c r="C969" s="6">
        <f t="shared" si="805"/>
        <v>16.099999999999991</v>
      </c>
      <c r="D969" s="7">
        <f t="shared" si="852"/>
        <v>16</v>
      </c>
      <c r="E969" s="7">
        <f t="shared" si="853"/>
        <v>9</v>
      </c>
      <c r="F969" s="7">
        <f t="shared" si="854"/>
        <v>2022</v>
      </c>
      <c r="G969" s="12"/>
      <c r="H969" s="101">
        <f t="shared" si="806"/>
        <v>-14.341810012230205</v>
      </c>
      <c r="I969" s="102">
        <f t="shared" si="807"/>
        <v>-14.40328700242322</v>
      </c>
      <c r="J969" s="101">
        <f t="shared" si="808"/>
        <v>61.985435012650612</v>
      </c>
      <c r="K969" s="101">
        <f t="shared" si="809"/>
        <v>358.83297499346298</v>
      </c>
      <c r="L969" s="11">
        <f t="shared" si="810"/>
        <v>2459839.1708333334</v>
      </c>
      <c r="M969" s="108">
        <f t="shared" si="811"/>
        <v>0.22708202144649953</v>
      </c>
      <c r="N969" s="11">
        <f t="shared" si="812"/>
        <v>246.82160916412249</v>
      </c>
      <c r="O969" s="5">
        <f t="shared" si="813"/>
        <v>0.18221987431491016</v>
      </c>
      <c r="P969" s="11">
        <f t="shared" si="814"/>
        <v>16036.894209067501</v>
      </c>
      <c r="Q969" s="6">
        <f t="shared" si="815"/>
        <v>2.4128549740196403</v>
      </c>
      <c r="R969" s="13">
        <f t="shared" si="816"/>
        <v>4.4028533552410893</v>
      </c>
      <c r="S969" s="13">
        <f t="shared" si="817"/>
        <v>4.3634208760967068</v>
      </c>
      <c r="T969" s="13">
        <f t="shared" si="818"/>
        <v>0.34490755783028149</v>
      </c>
      <c r="U969" s="13">
        <f t="shared" si="819"/>
        <v>0.42142957834442846</v>
      </c>
      <c r="V969" s="13">
        <f t="shared" si="820"/>
        <v>-8.3819341943631329</v>
      </c>
      <c r="W969" s="8">
        <f t="shared" si="821"/>
        <v>375.33517210089985</v>
      </c>
      <c r="X969" s="13">
        <f t="shared" si="822"/>
        <v>1.2226702941221765</v>
      </c>
      <c r="Y969" s="11">
        <f t="shared" si="823"/>
        <v>70.053847589219743</v>
      </c>
      <c r="Z969" s="13">
        <f t="shared" si="824"/>
        <v>3.854863045325662E-2</v>
      </c>
      <c r="AA969" s="13">
        <f t="shared" si="825"/>
        <v>0.34088341985891496</v>
      </c>
      <c r="AB969" s="13">
        <f t="shared" si="826"/>
        <v>0.93931530013724274</v>
      </c>
      <c r="AC969" s="13">
        <f t="shared" si="827"/>
        <v>3.8539083971631104E-2</v>
      </c>
      <c r="AD969" s="13">
        <f t="shared" si="828"/>
        <v>0.84649598634314993</v>
      </c>
      <c r="AE969" s="13">
        <f t="shared" si="829"/>
        <v>0.4089535904845788</v>
      </c>
      <c r="AF969" s="13">
        <f t="shared" si="830"/>
        <v>0.91255518234776978</v>
      </c>
      <c r="AG969" s="11">
        <f t="shared" si="831"/>
        <v>24.139117926733089</v>
      </c>
      <c r="AH969" s="13">
        <f t="shared" si="832"/>
        <v>4.5376922574959764</v>
      </c>
      <c r="AI969" s="11">
        <f t="shared" si="833"/>
        <v>178.75622530168283</v>
      </c>
      <c r="AJ969" s="6">
        <f t="shared" si="834"/>
        <v>0.91565492145905181</v>
      </c>
      <c r="AK969" s="13">
        <f t="shared" si="835"/>
        <v>-13.453153551073399</v>
      </c>
      <c r="AL969" s="6">
        <f t="shared" si="836"/>
        <v>0.88865646115680608</v>
      </c>
      <c r="AM969" s="6">
        <f t="shared" si="837"/>
        <v>-14.341810012230205</v>
      </c>
      <c r="AN969" s="11">
        <f t="shared" si="838"/>
        <v>175.5940584599648</v>
      </c>
      <c r="AO969" s="6">
        <f t="shared" si="839"/>
        <v>173.78325404002555</v>
      </c>
      <c r="AP969" s="6">
        <f t="shared" si="840"/>
        <v>103.71900720688697</v>
      </c>
      <c r="AQ969" s="8">
        <f t="shared" si="841"/>
        <v>76.130651740174926</v>
      </c>
      <c r="AR969" s="109">
        <f t="shared" si="842"/>
        <v>2.170625875095054E-2</v>
      </c>
      <c r="AS969" s="109">
        <f t="shared" si="843"/>
        <v>-1.0655341697326897</v>
      </c>
      <c r="AT969" s="109">
        <f t="shared" si="844"/>
        <v>178.83297499346298</v>
      </c>
      <c r="AU969" s="10">
        <f t="shared" si="845"/>
        <v>399104.47555344185</v>
      </c>
      <c r="AV969" s="8">
        <f t="shared" si="846"/>
        <v>29.940294768974645</v>
      </c>
      <c r="AW969" s="12"/>
      <c r="AX969" s="110">
        <f t="shared" si="847"/>
        <v>358.8</v>
      </c>
      <c r="AY969" s="111">
        <f t="shared" si="848"/>
        <v>0</v>
      </c>
      <c r="AZ969" s="12"/>
      <c r="BA969" s="14">
        <f t="shared" si="855"/>
        <v>-14.4</v>
      </c>
      <c r="BB969" s="112">
        <f t="shared" si="849"/>
        <v>0</v>
      </c>
      <c r="BC969" s="112">
        <f t="shared" si="850"/>
        <v>0</v>
      </c>
      <c r="BD969" s="12"/>
      <c r="BE969" s="111">
        <f t="shared" si="851"/>
        <v>0</v>
      </c>
      <c r="BF969" s="12"/>
    </row>
    <row r="970" spans="1:58">
      <c r="A970">
        <f t="shared" si="804"/>
        <v>16</v>
      </c>
      <c r="B970" s="106">
        <v>0.67152777777777795</v>
      </c>
      <c r="C970" s="6">
        <f t="shared" si="805"/>
        <v>16.116666666666671</v>
      </c>
      <c r="D970" s="7">
        <f t="shared" si="852"/>
        <v>16</v>
      </c>
      <c r="E970" s="7">
        <f t="shared" si="853"/>
        <v>9</v>
      </c>
      <c r="F970" s="7">
        <f t="shared" si="854"/>
        <v>2022</v>
      </c>
      <c r="G970" s="12"/>
      <c r="H970" s="101">
        <f t="shared" si="806"/>
        <v>-14.342590093149658</v>
      </c>
      <c r="I970" s="102">
        <f t="shared" si="807"/>
        <v>-14.40406421889544</v>
      </c>
      <c r="J970" s="101">
        <f t="shared" si="808"/>
        <v>61.978891707501525</v>
      </c>
      <c r="K970" s="101">
        <f t="shared" si="809"/>
        <v>359.05976310951223</v>
      </c>
      <c r="L970" s="11">
        <f t="shared" si="810"/>
        <v>2459839.1715277778</v>
      </c>
      <c r="M970" s="108">
        <f t="shared" si="811"/>
        <v>0.2270820404593511</v>
      </c>
      <c r="N970" s="11">
        <f t="shared" si="812"/>
        <v>247.07229362661019</v>
      </c>
      <c r="O970" s="5">
        <f t="shared" si="813"/>
        <v>0.18224529174489135</v>
      </c>
      <c r="P970" s="11">
        <f t="shared" si="814"/>
        <v>16034.210721229754</v>
      </c>
      <c r="Q970" s="6">
        <f t="shared" si="815"/>
        <v>2.413013326193501</v>
      </c>
      <c r="R970" s="13">
        <f t="shared" si="816"/>
        <v>4.4028653010527874</v>
      </c>
      <c r="S970" s="13">
        <f t="shared" si="817"/>
        <v>4.3635686321366958</v>
      </c>
      <c r="T970" s="13">
        <f t="shared" si="818"/>
        <v>0.34506790207033411</v>
      </c>
      <c r="U970" s="13">
        <f t="shared" si="819"/>
        <v>0.42157739715863146</v>
      </c>
      <c r="V970" s="13">
        <f t="shared" si="820"/>
        <v>-8.3820693622030582</v>
      </c>
      <c r="W970" s="8">
        <f t="shared" si="821"/>
        <v>375.29411439863759</v>
      </c>
      <c r="X970" s="13">
        <f t="shared" si="822"/>
        <v>1.2228169866286123</v>
      </c>
      <c r="Y970" s="11">
        <f t="shared" si="823"/>
        <v>70.062252450724699</v>
      </c>
      <c r="Z970" s="13">
        <f t="shared" si="824"/>
        <v>3.8560542022315819E-2</v>
      </c>
      <c r="AA970" s="13">
        <f t="shared" si="825"/>
        <v>0.34074546911253445</v>
      </c>
      <c r="AB970" s="13">
        <f t="shared" si="826"/>
        <v>0.93936486346073267</v>
      </c>
      <c r="AC970" s="13">
        <f t="shared" si="827"/>
        <v>3.855098668877445E-2</v>
      </c>
      <c r="AD970" s="13">
        <f t="shared" si="828"/>
        <v>0.84653672675033043</v>
      </c>
      <c r="AE970" s="13">
        <f t="shared" si="829"/>
        <v>0.40898422407486001</v>
      </c>
      <c r="AF970" s="13">
        <f t="shared" si="830"/>
        <v>0.91254145355588345</v>
      </c>
      <c r="AG970" s="11">
        <f t="shared" si="831"/>
        <v>24.141041304815932</v>
      </c>
      <c r="AH970" s="13">
        <f t="shared" si="832"/>
        <v>4.5382915937407438</v>
      </c>
      <c r="AI970" s="11">
        <f t="shared" si="833"/>
        <v>178.99791972049903</v>
      </c>
      <c r="AJ970" s="6">
        <f t="shared" si="834"/>
        <v>0.91564929899281011</v>
      </c>
      <c r="AK970" s="13">
        <f t="shared" si="835"/>
        <v>-13.453942014314304</v>
      </c>
      <c r="AL970" s="6">
        <f t="shared" si="836"/>
        <v>0.88864807883535435</v>
      </c>
      <c r="AM970" s="6">
        <f t="shared" si="837"/>
        <v>-14.342590093149658</v>
      </c>
      <c r="AN970" s="11">
        <f t="shared" si="838"/>
        <v>175.59474293726271</v>
      </c>
      <c r="AO970" s="6">
        <f t="shared" si="839"/>
        <v>173.7839311742508</v>
      </c>
      <c r="AP970" s="6">
        <f t="shared" si="840"/>
        <v>103.7112791396158</v>
      </c>
      <c r="AQ970" s="8">
        <f t="shared" si="841"/>
        <v>76.138374859444056</v>
      </c>
      <c r="AR970" s="109">
        <f t="shared" si="842"/>
        <v>1.7488708622583143E-2</v>
      </c>
      <c r="AS970" s="109">
        <f t="shared" si="843"/>
        <v>-1.0656242638084983</v>
      </c>
      <c r="AT970" s="109">
        <f t="shared" si="844"/>
        <v>179.05976310951223</v>
      </c>
      <c r="AU970" s="10">
        <f t="shared" si="845"/>
        <v>399106.98588826158</v>
      </c>
      <c r="AV970" s="8">
        <f t="shared" si="846"/>
        <v>29.940106457653258</v>
      </c>
      <c r="AW970" s="12"/>
      <c r="AX970" s="110">
        <f t="shared" si="847"/>
        <v>359.1</v>
      </c>
      <c r="AY970" s="111">
        <f t="shared" si="848"/>
        <v>0</v>
      </c>
      <c r="AZ970" s="12"/>
      <c r="BA970" s="14">
        <f t="shared" si="855"/>
        <v>-14.4</v>
      </c>
      <c r="BB970" s="112">
        <f t="shared" si="849"/>
        <v>0</v>
      </c>
      <c r="BC970" s="112">
        <f t="shared" si="850"/>
        <v>0</v>
      </c>
      <c r="BD970" s="12"/>
      <c r="BE970" s="111">
        <f t="shared" si="851"/>
        <v>0</v>
      </c>
      <c r="BF970" s="12"/>
    </row>
    <row r="971" spans="1:58">
      <c r="A971">
        <f t="shared" si="804"/>
        <v>16</v>
      </c>
      <c r="B971" s="106">
        <v>0.67222222222222205</v>
      </c>
      <c r="C971" s="6">
        <f t="shared" si="805"/>
        <v>16.133333333333329</v>
      </c>
      <c r="D971" s="7">
        <f t="shared" si="852"/>
        <v>16</v>
      </c>
      <c r="E971" s="7">
        <f t="shared" si="853"/>
        <v>9</v>
      </c>
      <c r="F971" s="7">
        <f t="shared" si="854"/>
        <v>2022</v>
      </c>
      <c r="G971" s="12"/>
      <c r="H971" s="101">
        <f t="shared" si="806"/>
        <v>-14.342789203537681</v>
      </c>
      <c r="I971" s="102">
        <f t="shared" si="807"/>
        <v>-14.404262598181711</v>
      </c>
      <c r="J971" s="101">
        <f t="shared" si="808"/>
        <v>61.972348271953834</v>
      </c>
      <c r="K971" s="101">
        <f t="shared" si="809"/>
        <v>359.28654948488838</v>
      </c>
      <c r="L971" s="11">
        <f t="shared" si="810"/>
        <v>2459839.1722222222</v>
      </c>
      <c r="M971" s="108">
        <f t="shared" si="811"/>
        <v>0.22708205947220264</v>
      </c>
      <c r="N971" s="11">
        <f t="shared" si="812"/>
        <v>247.32297808909789</v>
      </c>
      <c r="O971" s="5">
        <f t="shared" si="813"/>
        <v>0.18227070917481569</v>
      </c>
      <c r="P971" s="11">
        <f t="shared" si="814"/>
        <v>16031.526873656545</v>
      </c>
      <c r="Q971" s="6">
        <f t="shared" si="815"/>
        <v>2.413171678367362</v>
      </c>
      <c r="R971" s="13">
        <f t="shared" si="816"/>
        <v>4.4028772468644854</v>
      </c>
      <c r="S971" s="13">
        <f t="shared" si="817"/>
        <v>4.3637163881763286</v>
      </c>
      <c r="T971" s="13">
        <f t="shared" si="818"/>
        <v>0.34522824631002957</v>
      </c>
      <c r="U971" s="13">
        <f t="shared" si="819"/>
        <v>0.42172521409800823</v>
      </c>
      <c r="V971" s="13">
        <f t="shared" si="820"/>
        <v>-8.3822045300426282</v>
      </c>
      <c r="W971" s="8">
        <f t="shared" si="821"/>
        <v>375.25305191153944</v>
      </c>
      <c r="X971" s="13">
        <f t="shared" si="822"/>
        <v>1.222963677390644</v>
      </c>
      <c r="Y971" s="11">
        <f t="shared" si="823"/>
        <v>70.070657212282683</v>
      </c>
      <c r="Z971" s="13">
        <f t="shared" si="824"/>
        <v>3.8572452611783409E-2</v>
      </c>
      <c r="AA971" s="13">
        <f t="shared" si="825"/>
        <v>0.34060751276365336</v>
      </c>
      <c r="AB971" s="13">
        <f t="shared" si="826"/>
        <v>0.93941440583245384</v>
      </c>
      <c r="AC971" s="13">
        <f t="shared" si="827"/>
        <v>3.8562888421585007E-2</v>
      </c>
      <c r="AD971" s="13">
        <f t="shared" si="828"/>
        <v>0.8465774483257098</v>
      </c>
      <c r="AE971" s="13">
        <f t="shared" si="829"/>
        <v>0.40901484842886587</v>
      </c>
      <c r="AF971" s="13">
        <f t="shared" si="830"/>
        <v>0.91252772766897983</v>
      </c>
      <c r="AG971" s="11">
        <f t="shared" si="831"/>
        <v>24.14296413190954</v>
      </c>
      <c r="AH971" s="13">
        <f t="shared" si="832"/>
        <v>4.5388909403380868</v>
      </c>
      <c r="AI971" s="11">
        <f t="shared" si="833"/>
        <v>179.23961398402659</v>
      </c>
      <c r="AJ971" s="6">
        <f t="shared" si="834"/>
        <v>0.91564367780318723</v>
      </c>
      <c r="AK971" s="13">
        <f t="shared" si="835"/>
        <v>-13.454147342013538</v>
      </c>
      <c r="AL971" s="6">
        <f t="shared" si="836"/>
        <v>0.88864186152414293</v>
      </c>
      <c r="AM971" s="6">
        <f t="shared" si="837"/>
        <v>-14.342789203537681</v>
      </c>
      <c r="AN971" s="11">
        <f t="shared" si="838"/>
        <v>175.59542741455698</v>
      </c>
      <c r="AO971" s="6">
        <f t="shared" si="839"/>
        <v>173.78460830872567</v>
      </c>
      <c r="AP971" s="6">
        <f t="shared" si="840"/>
        <v>103.70355117812603</v>
      </c>
      <c r="AQ971" s="8">
        <f t="shared" si="841"/>
        <v>76.146097875735833</v>
      </c>
      <c r="AR971" s="109">
        <f t="shared" si="842"/>
        <v>1.3270850000342315E-2</v>
      </c>
      <c r="AS971" s="109">
        <f t="shared" si="843"/>
        <v>-1.0657002552575909</v>
      </c>
      <c r="AT971" s="109">
        <f t="shared" si="844"/>
        <v>179.28654948488835</v>
      </c>
      <c r="AU971" s="10">
        <f t="shared" si="845"/>
        <v>399109.49570997042</v>
      </c>
      <c r="AV971" s="8">
        <f t="shared" si="846"/>
        <v>29.939918187190568</v>
      </c>
      <c r="AW971" s="12"/>
      <c r="AX971" s="110">
        <f t="shared" si="847"/>
        <v>359.3</v>
      </c>
      <c r="AY971" s="111">
        <f t="shared" si="848"/>
        <v>0</v>
      </c>
      <c r="AZ971" s="12"/>
      <c r="BA971" s="14">
        <f t="shared" si="855"/>
        <v>-14.4</v>
      </c>
      <c r="BB971" s="112">
        <f t="shared" si="849"/>
        <v>0</v>
      </c>
      <c r="BC971" s="112">
        <f t="shared" si="850"/>
        <v>0</v>
      </c>
      <c r="BD971" s="12"/>
      <c r="BE971" s="111">
        <f t="shared" si="851"/>
        <v>0</v>
      </c>
      <c r="BF971" s="12"/>
    </row>
    <row r="972" spans="1:58">
      <c r="A972">
        <f t="shared" si="804"/>
        <v>16</v>
      </c>
      <c r="B972" s="106">
        <v>0.67291666666666705</v>
      </c>
      <c r="C972" s="6">
        <f t="shared" si="805"/>
        <v>16.150000000000009</v>
      </c>
      <c r="D972" s="7">
        <f t="shared" si="852"/>
        <v>16</v>
      </c>
      <c r="E972" s="7">
        <f t="shared" si="853"/>
        <v>9</v>
      </c>
      <c r="F972" s="7">
        <f t="shared" si="854"/>
        <v>2022</v>
      </c>
      <c r="G972" s="12"/>
      <c r="H972" s="101">
        <f t="shared" si="806"/>
        <v>-14.342407331651263</v>
      </c>
      <c r="I972" s="102">
        <f t="shared" si="807"/>
        <v>-14.403882128478672</v>
      </c>
      <c r="J972" s="101">
        <f t="shared" si="808"/>
        <v>61.96580470609485</v>
      </c>
      <c r="K972" s="101">
        <f t="shared" si="809"/>
        <v>359.51333198246414</v>
      </c>
      <c r="L972" s="11">
        <f t="shared" si="810"/>
        <v>2459839.1729166666</v>
      </c>
      <c r="M972" s="108">
        <f t="shared" si="811"/>
        <v>0.22708207848505418</v>
      </c>
      <c r="N972" s="11">
        <f t="shared" si="812"/>
        <v>247.57366255111992</v>
      </c>
      <c r="O972" s="5">
        <f t="shared" si="813"/>
        <v>0.18229612660474004</v>
      </c>
      <c r="P972" s="11">
        <f t="shared" si="814"/>
        <v>16028.842666467881</v>
      </c>
      <c r="Q972" s="6">
        <f t="shared" si="815"/>
        <v>2.4133300305408656</v>
      </c>
      <c r="R972" s="13">
        <f t="shared" si="816"/>
        <v>4.4028891926761613</v>
      </c>
      <c r="S972" s="13">
        <f t="shared" si="817"/>
        <v>4.3638641442163175</v>
      </c>
      <c r="T972" s="13">
        <f t="shared" si="818"/>
        <v>0.34538859055008225</v>
      </c>
      <c r="U972" s="13">
        <f t="shared" si="819"/>
        <v>0.4218730291638062</v>
      </c>
      <c r="V972" s="13">
        <f t="shared" si="820"/>
        <v>-8.3823396978825535</v>
      </c>
      <c r="W972" s="8">
        <f t="shared" si="821"/>
        <v>375.21198464024394</v>
      </c>
      <c r="X972" s="13">
        <f t="shared" si="822"/>
        <v>1.2231103664092111</v>
      </c>
      <c r="Y972" s="11">
        <f t="shared" si="823"/>
        <v>70.079061873947495</v>
      </c>
      <c r="Z972" s="13">
        <f t="shared" si="824"/>
        <v>3.8584362221530624E-2</v>
      </c>
      <c r="AA972" s="13">
        <f t="shared" si="825"/>
        <v>0.34046955081468067</v>
      </c>
      <c r="AB972" s="13">
        <f t="shared" si="826"/>
        <v>0.93946392725242234</v>
      </c>
      <c r="AC972" s="13">
        <f t="shared" si="827"/>
        <v>3.857478916993376E-2</v>
      </c>
      <c r="AD972" s="13">
        <f t="shared" si="828"/>
        <v>0.8466181510693539</v>
      </c>
      <c r="AE972" s="13">
        <f t="shared" si="829"/>
        <v>0.4090454635464843</v>
      </c>
      <c r="AF972" s="13">
        <f t="shared" si="830"/>
        <v>0.91251400468817012</v>
      </c>
      <c r="AG972" s="11">
        <f t="shared" si="831"/>
        <v>24.144886407984181</v>
      </c>
      <c r="AH972" s="13">
        <f t="shared" si="832"/>
        <v>4.5394902972882507</v>
      </c>
      <c r="AI972" s="11">
        <f t="shared" si="833"/>
        <v>179.48130809179617</v>
      </c>
      <c r="AJ972" s="6">
        <f t="shared" si="834"/>
        <v>0.91563805789027508</v>
      </c>
      <c r="AK972" s="13">
        <f t="shared" si="835"/>
        <v>-13.45376952232667</v>
      </c>
      <c r="AL972" s="6">
        <f t="shared" si="836"/>
        <v>0.88863780932459224</v>
      </c>
      <c r="AM972" s="6">
        <f t="shared" si="837"/>
        <v>-14.342407331651263</v>
      </c>
      <c r="AN972" s="11">
        <f t="shared" si="838"/>
        <v>175.59611189185125</v>
      </c>
      <c r="AO972" s="6">
        <f t="shared" si="839"/>
        <v>173.78528544345377</v>
      </c>
      <c r="AP972" s="6">
        <f t="shared" si="840"/>
        <v>103.69582332237009</v>
      </c>
      <c r="AQ972" s="8">
        <f t="shared" si="841"/>
        <v>76.153820789097793</v>
      </c>
      <c r="AR972" s="109">
        <f t="shared" si="842"/>
        <v>9.052757947802333E-3</v>
      </c>
      <c r="AS972" s="109">
        <f t="shared" si="843"/>
        <v>-1.0657621431914821</v>
      </c>
      <c r="AT972" s="109">
        <f t="shared" si="844"/>
        <v>179.51333198246411</v>
      </c>
      <c r="AU972" s="10">
        <f t="shared" si="845"/>
        <v>399112.00501849636</v>
      </c>
      <c r="AV972" s="8">
        <f t="shared" si="846"/>
        <v>29.939729957590497</v>
      </c>
      <c r="AW972" s="12"/>
      <c r="AX972" s="110">
        <f t="shared" si="847"/>
        <v>359.5</v>
      </c>
      <c r="AY972" s="111">
        <f t="shared" si="848"/>
        <v>0</v>
      </c>
      <c r="AZ972" s="12"/>
      <c r="BA972" s="14">
        <f t="shared" si="855"/>
        <v>-14.4</v>
      </c>
      <c r="BB972" s="112">
        <f t="shared" si="849"/>
        <v>0</v>
      </c>
      <c r="BC972" s="112">
        <f t="shared" si="850"/>
        <v>0</v>
      </c>
      <c r="BD972" s="12"/>
      <c r="BE972" s="111">
        <f t="shared" si="851"/>
        <v>0</v>
      </c>
      <c r="BF972" s="12"/>
    </row>
    <row r="973" spans="1:58">
      <c r="A973">
        <f t="shared" si="804"/>
        <v>16</v>
      </c>
      <c r="B973" s="106">
        <v>0.67361111111111105</v>
      </c>
      <c r="C973" s="6">
        <f t="shared" si="805"/>
        <v>16.166666666666664</v>
      </c>
      <c r="D973" s="7">
        <f t="shared" si="852"/>
        <v>16</v>
      </c>
      <c r="E973" s="7">
        <f t="shared" si="853"/>
        <v>9</v>
      </c>
      <c r="F973" s="7">
        <f t="shared" si="854"/>
        <v>2022</v>
      </c>
      <c r="G973" s="12"/>
      <c r="H973" s="101">
        <f t="shared" si="806"/>
        <v>-14.341444480067578</v>
      </c>
      <c r="I973" s="102">
        <f t="shared" si="807"/>
        <v>-14.402922812552481</v>
      </c>
      <c r="J973" s="101">
        <f t="shared" si="808"/>
        <v>61.959261010015155</v>
      </c>
      <c r="K973" s="101">
        <f t="shared" si="809"/>
        <v>359.74010846635622</v>
      </c>
      <c r="L973" s="11">
        <f t="shared" si="810"/>
        <v>2459839.173611111</v>
      </c>
      <c r="M973" s="108">
        <f t="shared" si="811"/>
        <v>0.22708209749790575</v>
      </c>
      <c r="N973" s="11">
        <f t="shared" si="812"/>
        <v>247.82434701360762</v>
      </c>
      <c r="O973" s="5">
        <f t="shared" si="813"/>
        <v>0.18232154403472123</v>
      </c>
      <c r="P973" s="11">
        <f t="shared" si="814"/>
        <v>16026.158099756467</v>
      </c>
      <c r="Q973" s="6">
        <f t="shared" si="815"/>
        <v>2.4134883827147262</v>
      </c>
      <c r="R973" s="13">
        <f t="shared" si="816"/>
        <v>4.4029011384878824</v>
      </c>
      <c r="S973" s="13">
        <f t="shared" si="817"/>
        <v>4.3640119002563065</v>
      </c>
      <c r="T973" s="13">
        <f t="shared" si="818"/>
        <v>0.34554893479013488</v>
      </c>
      <c r="U973" s="13">
        <f t="shared" si="819"/>
        <v>0.42202084235606585</v>
      </c>
      <c r="V973" s="13">
        <f t="shared" si="820"/>
        <v>-8.3824748657224788</v>
      </c>
      <c r="W973" s="8">
        <f t="shared" si="821"/>
        <v>375.17091258579268</v>
      </c>
      <c r="X973" s="13">
        <f t="shared" si="822"/>
        <v>1.2232570536851197</v>
      </c>
      <c r="Y973" s="11">
        <f t="shared" si="823"/>
        <v>70.087466435765322</v>
      </c>
      <c r="Z973" s="13">
        <f t="shared" si="824"/>
        <v>3.8596270851331806E-2</v>
      </c>
      <c r="AA973" s="13">
        <f t="shared" si="825"/>
        <v>0.34033158326815105</v>
      </c>
      <c r="AB973" s="13">
        <f t="shared" si="826"/>
        <v>0.93951342772061297</v>
      </c>
      <c r="AC973" s="13">
        <f t="shared" si="827"/>
        <v>3.858668893359489E-2</v>
      </c>
      <c r="AD973" s="13">
        <f t="shared" si="828"/>
        <v>0.84665883498132954</v>
      </c>
      <c r="AE973" s="13">
        <f t="shared" si="829"/>
        <v>0.4090760694274983</v>
      </c>
      <c r="AF973" s="13">
        <f t="shared" si="830"/>
        <v>0.91250028461461241</v>
      </c>
      <c r="AG973" s="11">
        <f t="shared" si="831"/>
        <v>24.146808133003535</v>
      </c>
      <c r="AH973" s="13">
        <f t="shared" si="832"/>
        <v>4.5400896645909965</v>
      </c>
      <c r="AI973" s="11">
        <f t="shared" si="833"/>
        <v>179.72300204474266</v>
      </c>
      <c r="AJ973" s="6">
        <f t="shared" si="834"/>
        <v>0.9156324392541465</v>
      </c>
      <c r="AK973" s="13">
        <f t="shared" si="835"/>
        <v>-13.452808558059994</v>
      </c>
      <c r="AL973" s="6">
        <f t="shared" si="836"/>
        <v>0.88863592200758357</v>
      </c>
      <c r="AM973" s="6">
        <f t="shared" si="837"/>
        <v>-14.341444480067578</v>
      </c>
      <c r="AN973" s="11">
        <f t="shared" si="838"/>
        <v>175.59679636914552</v>
      </c>
      <c r="AO973" s="6">
        <f t="shared" si="839"/>
        <v>173.78596257843509</v>
      </c>
      <c r="AP973" s="6">
        <f t="shared" si="840"/>
        <v>103.68809557230428</v>
      </c>
      <c r="AQ973" s="8">
        <f t="shared" si="841"/>
        <v>76.161543599573591</v>
      </c>
      <c r="AR973" s="109">
        <f t="shared" si="842"/>
        <v>4.8345075079435831E-3</v>
      </c>
      <c r="AS973" s="109">
        <f t="shared" si="843"/>
        <v>-1.0658099269726597</v>
      </c>
      <c r="AT973" s="109">
        <f t="shared" si="844"/>
        <v>179.74010846635625</v>
      </c>
      <c r="AU973" s="10">
        <f t="shared" si="845"/>
        <v>399114.51381377561</v>
      </c>
      <c r="AV973" s="8">
        <f t="shared" si="846"/>
        <v>29.939541768856333</v>
      </c>
      <c r="AW973" s="12"/>
      <c r="AX973" s="110">
        <f t="shared" si="847"/>
        <v>359.7</v>
      </c>
      <c r="AY973" s="111">
        <f t="shared" si="848"/>
        <v>0</v>
      </c>
      <c r="AZ973" s="12"/>
      <c r="BA973" s="14">
        <f t="shared" si="855"/>
        <v>-14.4</v>
      </c>
      <c r="BB973" s="112">
        <f t="shared" si="849"/>
        <v>0</v>
      </c>
      <c r="BC973" s="112">
        <f t="shared" si="850"/>
        <v>0</v>
      </c>
      <c r="BD973" s="12"/>
      <c r="BE973" s="111">
        <f t="shared" si="851"/>
        <v>0</v>
      </c>
      <c r="BF973" s="12"/>
    </row>
    <row r="974" spans="1:58">
      <c r="A974">
        <f t="shared" si="804"/>
        <v>16</v>
      </c>
      <c r="B974" s="106">
        <v>0.67430555555555605</v>
      </c>
      <c r="C974" s="6">
        <f t="shared" si="805"/>
        <v>16.183333333333344</v>
      </c>
      <c r="D974" s="7">
        <f t="shared" si="852"/>
        <v>16</v>
      </c>
      <c r="E974" s="7">
        <f t="shared" si="853"/>
        <v>9</v>
      </c>
      <c r="F974" s="7">
        <f t="shared" si="854"/>
        <v>2022</v>
      </c>
      <c r="G974" s="12"/>
      <c r="H974" s="101">
        <f t="shared" si="806"/>
        <v>-14.339900665664427</v>
      </c>
      <c r="I974" s="102">
        <f t="shared" si="807"/>
        <v>-14.401384667719313</v>
      </c>
      <c r="J974" s="101">
        <f t="shared" si="808"/>
        <v>61.952717183855277</v>
      </c>
      <c r="K974" s="101">
        <f t="shared" si="809"/>
        <v>359.96687679959524</v>
      </c>
      <c r="L974" s="11">
        <f t="shared" si="810"/>
        <v>2459839.1743055554</v>
      </c>
      <c r="M974" s="108">
        <f t="shared" si="811"/>
        <v>0.2270821165107573</v>
      </c>
      <c r="N974" s="11">
        <f t="shared" si="812"/>
        <v>248.07503147609532</v>
      </c>
      <c r="O974" s="5">
        <f t="shared" si="813"/>
        <v>0.18234696146464557</v>
      </c>
      <c r="P974" s="11">
        <f t="shared" si="814"/>
        <v>16023.47317363732</v>
      </c>
      <c r="Q974" s="6">
        <f t="shared" si="815"/>
        <v>2.4136467348885873</v>
      </c>
      <c r="R974" s="13">
        <f t="shared" si="816"/>
        <v>4.4029130842995583</v>
      </c>
      <c r="S974" s="13">
        <f t="shared" si="817"/>
        <v>4.3641596562959393</v>
      </c>
      <c r="T974" s="13">
        <f t="shared" si="818"/>
        <v>0.3457092790301875</v>
      </c>
      <c r="U974" s="13">
        <f t="shared" si="819"/>
        <v>0.42216865367529394</v>
      </c>
      <c r="V974" s="13">
        <f t="shared" si="820"/>
        <v>-8.3826100335616918</v>
      </c>
      <c r="W974" s="8">
        <f t="shared" si="821"/>
        <v>375.12983574930973</v>
      </c>
      <c r="X974" s="13">
        <f t="shared" si="822"/>
        <v>1.2234037392182133</v>
      </c>
      <c r="Y974" s="11">
        <f t="shared" si="823"/>
        <v>70.09587089772721</v>
      </c>
      <c r="Z974" s="13">
        <f t="shared" si="824"/>
        <v>3.8608178500999915E-2</v>
      </c>
      <c r="AA974" s="13">
        <f t="shared" si="825"/>
        <v>0.34019361012750332</v>
      </c>
      <c r="AB974" s="13">
        <f t="shared" si="826"/>
        <v>0.93956290723667135</v>
      </c>
      <c r="AC974" s="13">
        <f t="shared" si="827"/>
        <v>3.8598587712381158E-2</v>
      </c>
      <c r="AD974" s="13">
        <f t="shared" si="828"/>
        <v>0.84669950006138583</v>
      </c>
      <c r="AE974" s="13">
        <f t="shared" si="829"/>
        <v>0.40910666607159502</v>
      </c>
      <c r="AF974" s="13">
        <f t="shared" si="830"/>
        <v>0.9124865674495074</v>
      </c>
      <c r="AG974" s="11">
        <f t="shared" si="831"/>
        <v>24.148729306925269</v>
      </c>
      <c r="AH974" s="13">
        <f t="shared" si="832"/>
        <v>4.5406890422420698</v>
      </c>
      <c r="AI974" s="11">
        <f t="shared" si="833"/>
        <v>179.96469584246427</v>
      </c>
      <c r="AJ974" s="6">
        <f t="shared" si="834"/>
        <v>0.91562682189490263</v>
      </c>
      <c r="AK974" s="13">
        <f t="shared" si="835"/>
        <v>-13.451264466650828</v>
      </c>
      <c r="AL974" s="6">
        <f t="shared" si="836"/>
        <v>0.88863619901359936</v>
      </c>
      <c r="AM974" s="6">
        <f t="shared" si="837"/>
        <v>-14.339900665664427</v>
      </c>
      <c r="AN974" s="11">
        <f t="shared" si="838"/>
        <v>175.59748084644343</v>
      </c>
      <c r="AO974" s="6">
        <f t="shared" si="839"/>
        <v>173.78663971367337</v>
      </c>
      <c r="AP974" s="6">
        <f t="shared" si="840"/>
        <v>103.68036792794385</v>
      </c>
      <c r="AQ974" s="8">
        <f t="shared" si="841"/>
        <v>76.16926630714795</v>
      </c>
      <c r="AR974" s="109">
        <f t="shared" si="842"/>
        <v>6.161737496508642E-4</v>
      </c>
      <c r="AS974" s="109">
        <f t="shared" si="843"/>
        <v>-1.0658436062141716</v>
      </c>
      <c r="AT974" s="109">
        <f t="shared" si="844"/>
        <v>179.96687679959524</v>
      </c>
      <c r="AU974" s="10">
        <f t="shared" si="845"/>
        <v>399117.02209573175</v>
      </c>
      <c r="AV974" s="8">
        <f t="shared" si="846"/>
        <v>29.939353620992303</v>
      </c>
      <c r="AW974" s="12"/>
      <c r="AX974" s="110">
        <f t="shared" si="847"/>
        <v>360</v>
      </c>
      <c r="AY974" s="111">
        <f t="shared" si="848"/>
        <v>0</v>
      </c>
      <c r="AZ974" s="12"/>
      <c r="BA974" s="14">
        <f t="shared" si="855"/>
        <v>-14.4</v>
      </c>
      <c r="BB974" s="112">
        <f t="shared" si="849"/>
        <v>0</v>
      </c>
      <c r="BC974" s="112">
        <f t="shared" si="850"/>
        <v>0</v>
      </c>
      <c r="BD974" s="12"/>
      <c r="BE974" s="111">
        <f t="shared" si="851"/>
        <v>0</v>
      </c>
      <c r="BF974" s="12"/>
    </row>
    <row r="975" spans="1:58">
      <c r="A975">
        <f t="shared" si="804"/>
        <v>16</v>
      </c>
      <c r="B975" s="106">
        <v>0.67500000000000004</v>
      </c>
      <c r="C975" s="6">
        <f t="shared" si="805"/>
        <v>16.200000000000003</v>
      </c>
      <c r="D975" s="7">
        <f t="shared" si="852"/>
        <v>16</v>
      </c>
      <c r="E975" s="7">
        <f t="shared" si="853"/>
        <v>9</v>
      </c>
      <c r="F975" s="7">
        <f t="shared" si="854"/>
        <v>2022</v>
      </c>
      <c r="G975" s="12"/>
      <c r="H975" s="101">
        <f t="shared" si="806"/>
        <v>-14.337775919612371</v>
      </c>
      <c r="I975" s="102">
        <f t="shared" si="807"/>
        <v>-14.399267725837463</v>
      </c>
      <c r="J975" s="101">
        <f t="shared" si="808"/>
        <v>61.946173227677512</v>
      </c>
      <c r="K975" s="101">
        <f t="shared" si="809"/>
        <v>0.19363484597522529</v>
      </c>
      <c r="L975" s="11">
        <f t="shared" si="810"/>
        <v>2459839.1749999998</v>
      </c>
      <c r="M975" s="108">
        <f t="shared" si="811"/>
        <v>0.22708213552360887</v>
      </c>
      <c r="N975" s="11">
        <f t="shared" si="812"/>
        <v>248.32571593858302</v>
      </c>
      <c r="O975" s="5">
        <f t="shared" si="813"/>
        <v>0.18237237889462676</v>
      </c>
      <c r="P975" s="11">
        <f t="shared" si="814"/>
        <v>16020.787888223382</v>
      </c>
      <c r="Q975" s="6">
        <f t="shared" si="815"/>
        <v>2.4138050870624479</v>
      </c>
      <c r="R975" s="13">
        <f t="shared" si="816"/>
        <v>4.4029250301112564</v>
      </c>
      <c r="S975" s="13">
        <f t="shared" si="817"/>
        <v>4.3643074123359282</v>
      </c>
      <c r="T975" s="13">
        <f t="shared" si="818"/>
        <v>0.34586962327024012</v>
      </c>
      <c r="U975" s="13">
        <f t="shared" si="819"/>
        <v>0.42231646312198734</v>
      </c>
      <c r="V975" s="13">
        <f t="shared" si="820"/>
        <v>-8.3827452014016171</v>
      </c>
      <c r="W975" s="8">
        <f t="shared" si="821"/>
        <v>375.08875413120654</v>
      </c>
      <c r="X975" s="13">
        <f t="shared" si="822"/>
        <v>1.2235504230097538</v>
      </c>
      <c r="Y975" s="11">
        <f t="shared" si="823"/>
        <v>70.104275259905464</v>
      </c>
      <c r="Z975" s="13">
        <f t="shared" si="824"/>
        <v>3.8620085170343682E-2</v>
      </c>
      <c r="AA975" s="13">
        <f t="shared" si="825"/>
        <v>0.34005563139484318</v>
      </c>
      <c r="AB975" s="13">
        <f t="shared" si="826"/>
        <v>0.93961236580072616</v>
      </c>
      <c r="AC975" s="13">
        <f t="shared" si="827"/>
        <v>3.8610485506101098E-2</v>
      </c>
      <c r="AD975" s="13">
        <f t="shared" si="828"/>
        <v>0.84674014630971739</v>
      </c>
      <c r="AE975" s="13">
        <f t="shared" si="829"/>
        <v>0.40913725347864988</v>
      </c>
      <c r="AF975" s="13">
        <f t="shared" si="830"/>
        <v>0.91247285319397153</v>
      </c>
      <c r="AG975" s="11">
        <f t="shared" si="831"/>
        <v>24.150649929718849</v>
      </c>
      <c r="AH975" s="13">
        <f t="shared" si="832"/>
        <v>4.541288430243088</v>
      </c>
      <c r="AI975" s="11">
        <f t="shared" si="833"/>
        <v>180.20638948493669</v>
      </c>
      <c r="AJ975" s="6">
        <f t="shared" si="834"/>
        <v>0.91562120581262596</v>
      </c>
      <c r="AK975" s="13">
        <f t="shared" si="835"/>
        <v>-13.449137280159613</v>
      </c>
      <c r="AL975" s="6">
        <f t="shared" si="836"/>
        <v>0.88863863945275712</v>
      </c>
      <c r="AM975" s="6">
        <f t="shared" si="837"/>
        <v>-14.337775919612371</v>
      </c>
      <c r="AN975" s="11">
        <f t="shared" si="838"/>
        <v>175.5981653237377</v>
      </c>
      <c r="AO975" s="6">
        <f t="shared" si="839"/>
        <v>173.78731684916121</v>
      </c>
      <c r="AP975" s="6">
        <f t="shared" si="840"/>
        <v>103.67264038921172</v>
      </c>
      <c r="AQ975" s="8">
        <f t="shared" si="841"/>
        <v>76.17698891189788</v>
      </c>
      <c r="AR975" s="109">
        <f t="shared" si="842"/>
        <v>-3.602168263536017E-3</v>
      </c>
      <c r="AS975" s="109">
        <f t="shared" si="843"/>
        <v>-1.0658631807801635</v>
      </c>
      <c r="AT975" s="109">
        <f t="shared" si="844"/>
        <v>180.19363484597523</v>
      </c>
      <c r="AU975" s="10">
        <f t="shared" si="845"/>
        <v>399119.52986429707</v>
      </c>
      <c r="AV975" s="8">
        <f t="shared" si="846"/>
        <v>29.939165514001996</v>
      </c>
      <c r="AW975" s="12"/>
      <c r="AX975" s="110">
        <f t="shared" si="847"/>
        <v>0.2</v>
      </c>
      <c r="AY975" s="111">
        <f t="shared" si="848"/>
        <v>0</v>
      </c>
      <c r="AZ975" s="12"/>
      <c r="BA975" s="14">
        <f t="shared" si="855"/>
        <v>-14.4</v>
      </c>
      <c r="BB975" s="112">
        <f t="shared" si="849"/>
        <v>0</v>
      </c>
      <c r="BC975" s="112">
        <f t="shared" si="850"/>
        <v>0</v>
      </c>
      <c r="BD975" s="12"/>
      <c r="BE975" s="111">
        <f t="shared" si="851"/>
        <v>0</v>
      </c>
      <c r="BF975" s="12"/>
    </row>
    <row r="976" spans="1:58">
      <c r="A976">
        <f t="shared" si="804"/>
        <v>16</v>
      </c>
      <c r="B976" s="106">
        <v>0.67569444444444404</v>
      </c>
      <c r="C976" s="6">
        <f t="shared" si="805"/>
        <v>16.216666666666658</v>
      </c>
      <c r="D976" s="7">
        <f t="shared" si="852"/>
        <v>16</v>
      </c>
      <c r="E976" s="7">
        <f t="shared" si="853"/>
        <v>9</v>
      </c>
      <c r="F976" s="7">
        <f t="shared" si="854"/>
        <v>2022</v>
      </c>
      <c r="G976" s="12"/>
      <c r="H976" s="101">
        <f t="shared" si="806"/>
        <v>-14.335070287392279</v>
      </c>
      <c r="I976" s="102">
        <f t="shared" si="807"/>
        <v>-14.396572033324722</v>
      </c>
      <c r="J976" s="101">
        <f t="shared" si="808"/>
        <v>61.939629141623811</v>
      </c>
      <c r="K976" s="101">
        <f t="shared" si="809"/>
        <v>0.42038047002336043</v>
      </c>
      <c r="L976" s="11">
        <f t="shared" si="810"/>
        <v>2459839.1756944442</v>
      </c>
      <c r="M976" s="108">
        <f t="shared" si="811"/>
        <v>0.22708215453646041</v>
      </c>
      <c r="N976" s="11">
        <f t="shared" si="812"/>
        <v>248.57640040107071</v>
      </c>
      <c r="O976" s="5">
        <f t="shared" si="813"/>
        <v>0.18239779632455111</v>
      </c>
      <c r="P976" s="11">
        <f t="shared" si="814"/>
        <v>16018.102243629906</v>
      </c>
      <c r="Q976" s="6">
        <f t="shared" si="815"/>
        <v>2.4139634392359515</v>
      </c>
      <c r="R976" s="13">
        <f t="shared" si="816"/>
        <v>4.4029369759229544</v>
      </c>
      <c r="S976" s="13">
        <f t="shared" si="817"/>
        <v>4.3644551683759172</v>
      </c>
      <c r="T976" s="13">
        <f t="shared" si="818"/>
        <v>0.34602996750993559</v>
      </c>
      <c r="U976" s="13">
        <f t="shared" si="819"/>
        <v>0.42246427069629588</v>
      </c>
      <c r="V976" s="13">
        <f t="shared" si="820"/>
        <v>-8.3828803692418994</v>
      </c>
      <c r="W976" s="8">
        <f t="shared" si="821"/>
        <v>375.04766773248753</v>
      </c>
      <c r="X976" s="13">
        <f t="shared" si="822"/>
        <v>1.2236971050595855</v>
      </c>
      <c r="Y976" s="11">
        <f t="shared" si="823"/>
        <v>70.112679522291145</v>
      </c>
      <c r="Z976" s="13">
        <f t="shared" si="824"/>
        <v>3.8631990859146315E-2</v>
      </c>
      <c r="AA976" s="13">
        <f t="shared" si="825"/>
        <v>0.33991764707360878</v>
      </c>
      <c r="AB976" s="13">
        <f t="shared" si="826"/>
        <v>0.93966180341242522</v>
      </c>
      <c r="AC976" s="13">
        <f t="shared" si="827"/>
        <v>3.8622382314537747E-2</v>
      </c>
      <c r="AD976" s="13">
        <f t="shared" si="828"/>
        <v>0.84678077372608695</v>
      </c>
      <c r="AE976" s="13">
        <f t="shared" si="829"/>
        <v>0.40916783164832382</v>
      </c>
      <c r="AF976" s="13">
        <f t="shared" si="830"/>
        <v>0.91245914184921673</v>
      </c>
      <c r="AG976" s="11">
        <f t="shared" si="831"/>
        <v>24.152570001340308</v>
      </c>
      <c r="AH976" s="13">
        <f t="shared" si="832"/>
        <v>4.5418878285898145</v>
      </c>
      <c r="AI976" s="11">
        <f t="shared" si="833"/>
        <v>180.44808297222349</v>
      </c>
      <c r="AJ976" s="6">
        <f t="shared" si="834"/>
        <v>0.91561559100741774</v>
      </c>
      <c r="AK976" s="13">
        <f t="shared" si="835"/>
        <v>-13.446427045287415</v>
      </c>
      <c r="AL976" s="6">
        <f t="shared" si="836"/>
        <v>0.88864324210486378</v>
      </c>
      <c r="AM976" s="6">
        <f t="shared" si="837"/>
        <v>-14.335070287392279</v>
      </c>
      <c r="AN976" s="11">
        <f t="shared" si="838"/>
        <v>175.59884980103379</v>
      </c>
      <c r="AO976" s="6">
        <f t="shared" si="839"/>
        <v>173.78799398490412</v>
      </c>
      <c r="AP976" s="6">
        <f t="shared" si="840"/>
        <v>103.66491295612487</v>
      </c>
      <c r="AQ976" s="8">
        <f t="shared" si="841"/>
        <v>76.184711413806411</v>
      </c>
      <c r="AR976" s="109">
        <f t="shared" si="842"/>
        <v>-7.820443469706605E-3</v>
      </c>
      <c r="AS976" s="109">
        <f t="shared" si="843"/>
        <v>-1.0658686507854775</v>
      </c>
      <c r="AT976" s="109">
        <f t="shared" si="844"/>
        <v>180.42038047002336</v>
      </c>
      <c r="AU976" s="10">
        <f t="shared" si="845"/>
        <v>399122.03711939504</v>
      </c>
      <c r="AV976" s="8">
        <f t="shared" si="846"/>
        <v>29.938977447889641</v>
      </c>
      <c r="AW976" s="12"/>
      <c r="AX976" s="110">
        <f t="shared" si="847"/>
        <v>0.4</v>
      </c>
      <c r="AY976" s="111">
        <f t="shared" si="848"/>
        <v>0</v>
      </c>
      <c r="AZ976" s="12"/>
      <c r="BA976" s="14">
        <f t="shared" si="855"/>
        <v>-14.4</v>
      </c>
      <c r="BB976" s="112">
        <f t="shared" si="849"/>
        <v>0</v>
      </c>
      <c r="BC976" s="112">
        <f t="shared" si="850"/>
        <v>0</v>
      </c>
      <c r="BD976" s="12"/>
      <c r="BE976" s="111">
        <f t="shared" si="851"/>
        <v>0</v>
      </c>
      <c r="BF976" s="12"/>
    </row>
    <row r="977" spans="1:58">
      <c r="A977">
        <f t="shared" si="804"/>
        <v>16</v>
      </c>
      <c r="B977" s="106">
        <v>0.67638888888888904</v>
      </c>
      <c r="C977" s="6">
        <f t="shared" si="805"/>
        <v>16.233333333333338</v>
      </c>
      <c r="D977" s="7">
        <f t="shared" si="852"/>
        <v>16</v>
      </c>
      <c r="E977" s="7">
        <f t="shared" si="853"/>
        <v>9</v>
      </c>
      <c r="F977" s="7">
        <f t="shared" si="854"/>
        <v>2022</v>
      </c>
      <c r="G977" s="12"/>
      <c r="H977" s="101">
        <f t="shared" si="806"/>
        <v>-14.331783826367536</v>
      </c>
      <c r="I977" s="102">
        <f t="shared" si="807"/>
        <v>-14.393297648739351</v>
      </c>
      <c r="J977" s="101">
        <f t="shared" si="808"/>
        <v>61.933084921389415</v>
      </c>
      <c r="K977" s="101">
        <f t="shared" si="809"/>
        <v>0.64711168869814628</v>
      </c>
      <c r="L977" s="11">
        <f t="shared" si="810"/>
        <v>2459839.1763888891</v>
      </c>
      <c r="M977" s="108">
        <f t="shared" si="811"/>
        <v>0.22708217354932472</v>
      </c>
      <c r="N977" s="11">
        <f t="shared" si="812"/>
        <v>248.82708503119648</v>
      </c>
      <c r="O977" s="5">
        <f t="shared" si="813"/>
        <v>0.18242321377152848</v>
      </c>
      <c r="P977" s="11">
        <f t="shared" si="814"/>
        <v>16015.416238151052</v>
      </c>
      <c r="Q977" s="6">
        <f t="shared" si="815"/>
        <v>2.4141217915158881</v>
      </c>
      <c r="R977" s="13">
        <f t="shared" si="816"/>
        <v>4.4029489217426665</v>
      </c>
      <c r="S977" s="13">
        <f t="shared" si="817"/>
        <v>4.3646029245148394</v>
      </c>
      <c r="T977" s="13">
        <f t="shared" si="818"/>
        <v>0.34619031185749272</v>
      </c>
      <c r="U977" s="13">
        <f t="shared" si="819"/>
        <v>0.42261207649844373</v>
      </c>
      <c r="V977" s="13">
        <f t="shared" si="820"/>
        <v>-8.3830155371721862</v>
      </c>
      <c r="W977" s="8">
        <f t="shared" si="821"/>
        <v>375.00657652684572</v>
      </c>
      <c r="X977" s="13">
        <f t="shared" si="822"/>
        <v>1.2238437854669431</v>
      </c>
      <c r="Y977" s="11">
        <f t="shared" si="823"/>
        <v>70.121083690569989</v>
      </c>
      <c r="Z977" s="13">
        <f t="shared" si="824"/>
        <v>3.8643895575253544E-2</v>
      </c>
      <c r="AA977" s="13">
        <f t="shared" si="825"/>
        <v>0.33977965707373364</v>
      </c>
      <c r="AB977" s="13">
        <f t="shared" si="826"/>
        <v>0.93971122010489472</v>
      </c>
      <c r="AC977" s="13">
        <f t="shared" si="827"/>
        <v>3.8634278145530644E-2</v>
      </c>
      <c r="AD977" s="13">
        <f t="shared" si="828"/>
        <v>0.84682138233777016</v>
      </c>
      <c r="AE977" s="13">
        <f t="shared" si="829"/>
        <v>0.409198400600985</v>
      </c>
      <c r="AF977" s="13">
        <f t="shared" si="830"/>
        <v>0.91244543340716866</v>
      </c>
      <c r="AG977" s="11">
        <f t="shared" si="831"/>
        <v>24.154489523045946</v>
      </c>
      <c r="AH977" s="13">
        <f t="shared" si="832"/>
        <v>4.5424872376841874</v>
      </c>
      <c r="AI977" s="11">
        <f t="shared" si="833"/>
        <v>180.68977646593368</v>
      </c>
      <c r="AJ977" s="6">
        <f t="shared" si="834"/>
        <v>0.91560997747558748</v>
      </c>
      <c r="AK977" s="13">
        <f t="shared" si="835"/>
        <v>-13.443133820942684</v>
      </c>
      <c r="AL977" s="6">
        <f t="shared" si="836"/>
        <v>0.88865000542485106</v>
      </c>
      <c r="AM977" s="6">
        <f t="shared" si="837"/>
        <v>-14.331783826367536</v>
      </c>
      <c r="AN977" s="11">
        <f t="shared" si="838"/>
        <v>175.59953427878645</v>
      </c>
      <c r="AO977" s="6">
        <f t="shared" si="839"/>
        <v>173.78867112135197</v>
      </c>
      <c r="AP977" s="6">
        <f t="shared" si="840"/>
        <v>103.65718562344973</v>
      </c>
      <c r="AQ977" s="8">
        <f t="shared" si="841"/>
        <v>76.192433818103709</v>
      </c>
      <c r="AR977" s="109">
        <f t="shared" si="842"/>
        <v>-1.2038579627674241E-2</v>
      </c>
      <c r="AS977" s="109">
        <f t="shared" si="843"/>
        <v>-1.0658600165855505</v>
      </c>
      <c r="AT977" s="109">
        <f t="shared" si="844"/>
        <v>180.64711168869815</v>
      </c>
      <c r="AU977" s="10">
        <f t="shared" si="845"/>
        <v>399124.54386264255</v>
      </c>
      <c r="AV977" s="8">
        <f t="shared" si="846"/>
        <v>29.938789422532487</v>
      </c>
      <c r="AW977" s="12"/>
      <c r="AX977" s="110">
        <f t="shared" si="847"/>
        <v>0.6</v>
      </c>
      <c r="AY977" s="111">
        <f t="shared" si="848"/>
        <v>0</v>
      </c>
      <c r="AZ977" s="12"/>
      <c r="BA977" s="14">
        <f t="shared" si="855"/>
        <v>-14.4</v>
      </c>
      <c r="BB977" s="112">
        <f t="shared" si="849"/>
        <v>0</v>
      </c>
      <c r="BC977" s="112">
        <f t="shared" si="850"/>
        <v>0</v>
      </c>
      <c r="BD977" s="12"/>
      <c r="BE977" s="111">
        <f t="shared" si="851"/>
        <v>0</v>
      </c>
      <c r="BF977" s="12"/>
    </row>
    <row r="978" spans="1:58">
      <c r="A978">
        <f t="shared" si="804"/>
        <v>16</v>
      </c>
      <c r="B978" s="106">
        <v>0.67708333333333304</v>
      </c>
      <c r="C978" s="6">
        <f t="shared" si="805"/>
        <v>16.249999999999993</v>
      </c>
      <c r="D978" s="7">
        <f t="shared" si="852"/>
        <v>16</v>
      </c>
      <c r="E978" s="7">
        <f t="shared" si="853"/>
        <v>9</v>
      </c>
      <c r="F978" s="7">
        <f t="shared" si="854"/>
        <v>2022</v>
      </c>
      <c r="G978" s="12"/>
      <c r="H978" s="101">
        <f t="shared" si="806"/>
        <v>-14.327916614990601</v>
      </c>
      <c r="I978" s="102">
        <f t="shared" si="807"/>
        <v>-14.38944465195261</v>
      </c>
      <c r="J978" s="101">
        <f t="shared" si="808"/>
        <v>61.926540575860578</v>
      </c>
      <c r="K978" s="101">
        <f t="shared" si="809"/>
        <v>0.87382606530525209</v>
      </c>
      <c r="L978" s="11">
        <f t="shared" si="810"/>
        <v>2459839.1770833335</v>
      </c>
      <c r="M978" s="108">
        <f t="shared" si="811"/>
        <v>0.22708219256217627</v>
      </c>
      <c r="N978" s="11">
        <f t="shared" si="812"/>
        <v>249.07776949368417</v>
      </c>
      <c r="O978" s="5">
        <f t="shared" si="813"/>
        <v>0.18244863120145283</v>
      </c>
      <c r="P978" s="11">
        <f t="shared" si="814"/>
        <v>16012.729875508739</v>
      </c>
      <c r="Q978" s="6">
        <f t="shared" si="815"/>
        <v>2.4142801436893917</v>
      </c>
      <c r="R978" s="13">
        <f t="shared" si="816"/>
        <v>4.4029608675543424</v>
      </c>
      <c r="S978" s="13">
        <f t="shared" si="817"/>
        <v>4.3647506805544714</v>
      </c>
      <c r="T978" s="13">
        <f t="shared" si="818"/>
        <v>0.34635065609754534</v>
      </c>
      <c r="U978" s="13">
        <f t="shared" si="819"/>
        <v>0.42275988033040901</v>
      </c>
      <c r="V978" s="13">
        <f t="shared" si="820"/>
        <v>-8.3831507050113974</v>
      </c>
      <c r="W978" s="8">
        <f t="shared" si="821"/>
        <v>374.96548057020107</v>
      </c>
      <c r="X978" s="13">
        <f t="shared" si="822"/>
        <v>1.2239904640355759</v>
      </c>
      <c r="Y978" s="11">
        <f t="shared" si="823"/>
        <v>70.129487753497671</v>
      </c>
      <c r="Z978" s="13">
        <f t="shared" si="824"/>
        <v>3.8655799302486415E-2</v>
      </c>
      <c r="AA978" s="13">
        <f t="shared" si="825"/>
        <v>0.33964166158313303</v>
      </c>
      <c r="AB978" s="13">
        <f t="shared" si="826"/>
        <v>0.93976061581171999</v>
      </c>
      <c r="AC978" s="13">
        <f t="shared" si="827"/>
        <v>3.8646172982912577E-2</v>
      </c>
      <c r="AD978" s="13">
        <f t="shared" si="828"/>
        <v>0.84686197209026137</v>
      </c>
      <c r="AE978" s="13">
        <f t="shared" si="829"/>
        <v>0.40922896029538475</v>
      </c>
      <c r="AF978" s="13">
        <f t="shared" si="830"/>
        <v>0.91243172788738469</v>
      </c>
      <c r="AG978" s="11">
        <f t="shared" si="831"/>
        <v>24.156408492222926</v>
      </c>
      <c r="AH978" s="13">
        <f t="shared" si="832"/>
        <v>4.5430866567206492</v>
      </c>
      <c r="AI978" s="11">
        <f t="shared" si="833"/>
        <v>180.93146964287445</v>
      </c>
      <c r="AJ978" s="6">
        <f t="shared" si="834"/>
        <v>0.91560436522476651</v>
      </c>
      <c r="AK978" s="13">
        <f t="shared" si="835"/>
        <v>-13.439257687467219</v>
      </c>
      <c r="AL978" s="6">
        <f t="shared" si="836"/>
        <v>0.88865892752338271</v>
      </c>
      <c r="AM978" s="6">
        <f t="shared" si="837"/>
        <v>-14.327916614990601</v>
      </c>
      <c r="AN978" s="11">
        <f t="shared" si="838"/>
        <v>175.60021875608072</v>
      </c>
      <c r="AO978" s="6">
        <f t="shared" si="839"/>
        <v>173.78934825759961</v>
      </c>
      <c r="AP978" s="6">
        <f t="shared" si="840"/>
        <v>103.64945840152849</v>
      </c>
      <c r="AQ978" s="8">
        <f t="shared" si="841"/>
        <v>76.200156114454202</v>
      </c>
      <c r="AR978" s="109">
        <f t="shared" si="842"/>
        <v>-1.6256496038075375E-2</v>
      </c>
      <c r="AS978" s="109">
        <f t="shared" si="843"/>
        <v>-1.0658372788084693</v>
      </c>
      <c r="AT978" s="109">
        <f t="shared" si="844"/>
        <v>180.87382606530525</v>
      </c>
      <c r="AU978" s="10">
        <f t="shared" si="845"/>
        <v>399127.05009060085</v>
      </c>
      <c r="AV978" s="8">
        <f t="shared" si="846"/>
        <v>29.93860143818695</v>
      </c>
      <c r="AW978" s="12"/>
      <c r="AX978" s="110">
        <f t="shared" si="847"/>
        <v>0.9</v>
      </c>
      <c r="AY978" s="111">
        <f t="shared" si="848"/>
        <v>0</v>
      </c>
      <c r="AZ978" s="12"/>
      <c r="BA978" s="14">
        <f t="shared" si="855"/>
        <v>-14.4</v>
      </c>
      <c r="BB978" s="112">
        <f t="shared" si="849"/>
        <v>0</v>
      </c>
      <c r="BC978" s="112">
        <f t="shared" si="850"/>
        <v>0</v>
      </c>
      <c r="BD978" s="12"/>
      <c r="BE978" s="111">
        <f t="shared" si="851"/>
        <v>0</v>
      </c>
      <c r="BF978" s="12"/>
    </row>
    <row r="979" spans="1:58">
      <c r="A979">
        <f t="shared" si="804"/>
        <v>16</v>
      </c>
      <c r="B979" s="106">
        <v>0.67777777777777803</v>
      </c>
      <c r="C979" s="6">
        <f t="shared" si="805"/>
        <v>16.266666666666673</v>
      </c>
      <c r="D979" s="7">
        <f t="shared" si="852"/>
        <v>16</v>
      </c>
      <c r="E979" s="7">
        <f t="shared" si="853"/>
        <v>9</v>
      </c>
      <c r="F979" s="7">
        <f t="shared" si="854"/>
        <v>2022</v>
      </c>
      <c r="G979" s="12"/>
      <c r="H979" s="101">
        <f t="shared" si="806"/>
        <v>-14.323468739574777</v>
      </c>
      <c r="I979" s="102">
        <f t="shared" si="807"/>
        <v>-14.385013130968897</v>
      </c>
      <c r="J979" s="101">
        <f t="shared" si="808"/>
        <v>61.919996100737784</v>
      </c>
      <c r="K979" s="101">
        <f t="shared" si="809"/>
        <v>1.1005216193179876</v>
      </c>
      <c r="L979" s="11">
        <f t="shared" si="810"/>
        <v>2459839.1777777779</v>
      </c>
      <c r="M979" s="108">
        <f t="shared" si="811"/>
        <v>0.22708221157502784</v>
      </c>
      <c r="N979" s="11">
        <f t="shared" si="812"/>
        <v>249.32845395617187</v>
      </c>
      <c r="O979" s="5">
        <f t="shared" si="813"/>
        <v>0.18247404863143402</v>
      </c>
      <c r="P979" s="11">
        <f t="shared" si="814"/>
        <v>16010.043154001416</v>
      </c>
      <c r="Q979" s="6">
        <f t="shared" si="815"/>
        <v>2.4144384958632528</v>
      </c>
      <c r="R979" s="13">
        <f t="shared" si="816"/>
        <v>4.4029728133660626</v>
      </c>
      <c r="S979" s="13">
        <f t="shared" si="817"/>
        <v>4.3648984365944612</v>
      </c>
      <c r="T979" s="13">
        <f t="shared" si="818"/>
        <v>0.34651100033759796</v>
      </c>
      <c r="U979" s="13">
        <f t="shared" si="819"/>
        <v>0.42290768229172032</v>
      </c>
      <c r="V979" s="13">
        <f t="shared" si="820"/>
        <v>-8.3832858728513244</v>
      </c>
      <c r="W979" s="8">
        <f t="shared" si="821"/>
        <v>374.92437983552531</v>
      </c>
      <c r="X979" s="13">
        <f t="shared" si="822"/>
        <v>1.224137140864739</v>
      </c>
      <c r="Y979" s="11">
        <f t="shared" si="823"/>
        <v>70.137891716761075</v>
      </c>
      <c r="Z979" s="13">
        <f t="shared" si="824"/>
        <v>3.8667702048630813E-2</v>
      </c>
      <c r="AA979" s="13">
        <f t="shared" si="825"/>
        <v>0.33950366051172659</v>
      </c>
      <c r="AB979" s="13">
        <f t="shared" si="826"/>
        <v>0.93980999056605086</v>
      </c>
      <c r="AC979" s="13">
        <f t="shared" si="827"/>
        <v>3.8658066834463295E-2</v>
      </c>
      <c r="AD979" s="13">
        <f t="shared" si="828"/>
        <v>0.84690254301088164</v>
      </c>
      <c r="AE979" s="13">
        <f t="shared" si="829"/>
        <v>0.40925951075184569</v>
      </c>
      <c r="AF979" s="13">
        <f t="shared" si="830"/>
        <v>0.91241802528181126</v>
      </c>
      <c r="AG979" s="11">
        <f t="shared" si="831"/>
        <v>24.158326910124678</v>
      </c>
      <c r="AH979" s="13">
        <f t="shared" si="832"/>
        <v>4.543686086101248</v>
      </c>
      <c r="AI979" s="11">
        <f t="shared" si="833"/>
        <v>181.17316266465315</v>
      </c>
      <c r="AJ979" s="6">
        <f t="shared" si="834"/>
        <v>0.91559875425125625</v>
      </c>
      <c r="AK979" s="13">
        <f t="shared" si="835"/>
        <v>-13.43479873338058</v>
      </c>
      <c r="AL979" s="6">
        <f t="shared" si="836"/>
        <v>0.888670006194196</v>
      </c>
      <c r="AM979" s="6">
        <f t="shared" si="837"/>
        <v>-14.323468739574777</v>
      </c>
      <c r="AN979" s="11">
        <f t="shared" si="838"/>
        <v>175.60090323337863</v>
      </c>
      <c r="AO979" s="6">
        <f t="shared" si="839"/>
        <v>173.79002539410408</v>
      </c>
      <c r="AP979" s="6">
        <f t="shared" si="840"/>
        <v>103.64173128513363</v>
      </c>
      <c r="AQ979" s="8">
        <f t="shared" si="841"/>
        <v>76.207878308082044</v>
      </c>
      <c r="AR979" s="109">
        <f t="shared" si="842"/>
        <v>-2.0474120466679912E-2</v>
      </c>
      <c r="AS979" s="109">
        <f t="shared" si="843"/>
        <v>-1.065800438320768</v>
      </c>
      <c r="AT979" s="109">
        <f t="shared" si="844"/>
        <v>181.10052161931799</v>
      </c>
      <c r="AU979" s="10">
        <f t="shared" si="845"/>
        <v>399129.55580488994</v>
      </c>
      <c r="AV979" s="8">
        <f t="shared" si="846"/>
        <v>29.938413494730032</v>
      </c>
      <c r="AW979" s="12"/>
      <c r="AX979" s="110">
        <f t="shared" si="847"/>
        <v>1.1000000000000001</v>
      </c>
      <c r="AY979" s="111">
        <f t="shared" si="848"/>
        <v>0</v>
      </c>
      <c r="AZ979" s="12"/>
      <c r="BA979" s="14">
        <f t="shared" si="855"/>
        <v>-14.4</v>
      </c>
      <c r="BB979" s="112">
        <f t="shared" si="849"/>
        <v>0</v>
      </c>
      <c r="BC979" s="112">
        <f t="shared" si="850"/>
        <v>0</v>
      </c>
      <c r="BD979" s="12"/>
      <c r="BE979" s="111">
        <f t="shared" si="851"/>
        <v>0</v>
      </c>
      <c r="BF979" s="12"/>
    </row>
    <row r="980" spans="1:58">
      <c r="A980">
        <f t="shared" si="804"/>
        <v>16</v>
      </c>
      <c r="B980" s="106">
        <v>0.67847222222222203</v>
      </c>
      <c r="C980" s="6">
        <f t="shared" si="805"/>
        <v>16.283333333333328</v>
      </c>
      <c r="D980" s="7">
        <f t="shared" si="852"/>
        <v>16</v>
      </c>
      <c r="E980" s="7">
        <f t="shared" si="853"/>
        <v>9</v>
      </c>
      <c r="F980" s="7">
        <f t="shared" si="854"/>
        <v>2022</v>
      </c>
      <c r="G980" s="12"/>
      <c r="H980" s="101">
        <f t="shared" si="806"/>
        <v>-14.318440302711933</v>
      </c>
      <c r="I980" s="102">
        <f t="shared" si="807"/>
        <v>-14.380003190312227</v>
      </c>
      <c r="J980" s="101">
        <f t="shared" si="808"/>
        <v>61.913451496152305</v>
      </c>
      <c r="K980" s="101">
        <f t="shared" si="809"/>
        <v>1.327196220275539</v>
      </c>
      <c r="L980" s="11">
        <f t="shared" si="810"/>
        <v>2459839.1784722223</v>
      </c>
      <c r="M980" s="108">
        <f t="shared" si="811"/>
        <v>0.22708223058787938</v>
      </c>
      <c r="N980" s="11">
        <f t="shared" si="812"/>
        <v>249.57913841865957</v>
      </c>
      <c r="O980" s="5">
        <f t="shared" si="813"/>
        <v>0.18249946606135836</v>
      </c>
      <c r="P980" s="11">
        <f t="shared" si="814"/>
        <v>16007.356073744124</v>
      </c>
      <c r="Q980" s="6">
        <f t="shared" si="815"/>
        <v>2.4145968480371134</v>
      </c>
      <c r="R980" s="13">
        <f t="shared" si="816"/>
        <v>4.4029847591777385</v>
      </c>
      <c r="S980" s="13">
        <f t="shared" si="817"/>
        <v>4.3650461926344502</v>
      </c>
      <c r="T980" s="13">
        <f t="shared" si="818"/>
        <v>0.34667134457765064</v>
      </c>
      <c r="U980" s="13">
        <f t="shared" si="819"/>
        <v>0.42305548238288482</v>
      </c>
      <c r="V980" s="13">
        <f t="shared" si="820"/>
        <v>-8.3834210406912497</v>
      </c>
      <c r="W980" s="8">
        <f t="shared" si="821"/>
        <v>374.88327432394357</v>
      </c>
      <c r="X980" s="13">
        <f t="shared" si="822"/>
        <v>1.2242838159542762</v>
      </c>
      <c r="Y980" s="11">
        <f t="shared" si="823"/>
        <v>70.146295580351264</v>
      </c>
      <c r="Z980" s="13">
        <f t="shared" si="824"/>
        <v>3.8679603813499885E-2</v>
      </c>
      <c r="AA980" s="13">
        <f t="shared" si="825"/>
        <v>0.33936565386295192</v>
      </c>
      <c r="AB980" s="13">
        <f t="shared" si="826"/>
        <v>0.9398593443675346</v>
      </c>
      <c r="AC980" s="13">
        <f t="shared" si="827"/>
        <v>3.8669959699995739E-2</v>
      </c>
      <c r="AD980" s="13">
        <f t="shared" si="828"/>
        <v>0.84694309509938148</v>
      </c>
      <c r="AE980" s="13">
        <f t="shared" si="829"/>
        <v>0.40929005197005597</v>
      </c>
      <c r="AF980" s="13">
        <f t="shared" si="830"/>
        <v>0.91240432559164741</v>
      </c>
      <c r="AG980" s="11">
        <f t="shared" si="831"/>
        <v>24.160244776708939</v>
      </c>
      <c r="AH980" s="13">
        <f t="shared" si="832"/>
        <v>4.5442855258217163</v>
      </c>
      <c r="AI980" s="11">
        <f t="shared" si="833"/>
        <v>181.41485553133384</v>
      </c>
      <c r="AJ980" s="6">
        <f t="shared" si="834"/>
        <v>0.91559314455515883</v>
      </c>
      <c r="AK980" s="13">
        <f t="shared" si="835"/>
        <v>-13.429757063814211</v>
      </c>
      <c r="AL980" s="6">
        <f t="shared" si="836"/>
        <v>0.88868323889772172</v>
      </c>
      <c r="AM980" s="6">
        <f t="shared" si="837"/>
        <v>-14.318440302711933</v>
      </c>
      <c r="AN980" s="11">
        <f t="shared" si="838"/>
        <v>175.6015877106729</v>
      </c>
      <c r="AO980" s="6">
        <f t="shared" si="839"/>
        <v>173.79070253085825</v>
      </c>
      <c r="AP980" s="6">
        <f t="shared" si="840"/>
        <v>103.63400427426951</v>
      </c>
      <c r="AQ980" s="8">
        <f t="shared" si="841"/>
        <v>76.215600398982829</v>
      </c>
      <c r="AR980" s="109">
        <f t="shared" si="842"/>
        <v>-2.4691377865317776E-2</v>
      </c>
      <c r="AS980" s="109">
        <f t="shared" si="843"/>
        <v>-1.0657494962406955</v>
      </c>
      <c r="AT980" s="109">
        <f t="shared" si="844"/>
        <v>181.32719622027554</v>
      </c>
      <c r="AU980" s="10">
        <f t="shared" si="845"/>
        <v>399132.06100543361</v>
      </c>
      <c r="AV980" s="8">
        <f t="shared" si="846"/>
        <v>29.938225592165956</v>
      </c>
      <c r="AW980" s="12"/>
      <c r="AX980" s="110">
        <f t="shared" si="847"/>
        <v>1.3</v>
      </c>
      <c r="AY980" s="111">
        <f t="shared" si="848"/>
        <v>0</v>
      </c>
      <c r="AZ980" s="12"/>
      <c r="BA980" s="14">
        <f t="shared" si="855"/>
        <v>-14.4</v>
      </c>
      <c r="BB980" s="112">
        <f t="shared" si="849"/>
        <v>0</v>
      </c>
      <c r="BC980" s="112">
        <f t="shared" si="850"/>
        <v>0</v>
      </c>
      <c r="BD980" s="12"/>
      <c r="BE980" s="111">
        <f t="shared" si="851"/>
        <v>0</v>
      </c>
      <c r="BF980" s="12"/>
    </row>
    <row r="981" spans="1:58">
      <c r="A981">
        <f t="shared" si="804"/>
        <v>16</v>
      </c>
      <c r="B981" s="106">
        <v>0.67916666666666703</v>
      </c>
      <c r="C981" s="6">
        <f t="shared" si="805"/>
        <v>16.300000000000008</v>
      </c>
      <c r="D981" s="7">
        <f t="shared" si="852"/>
        <v>16</v>
      </c>
      <c r="E981" s="7">
        <f t="shared" si="853"/>
        <v>9</v>
      </c>
      <c r="F981" s="7">
        <f t="shared" si="854"/>
        <v>2022</v>
      </c>
      <c r="G981" s="12"/>
      <c r="H981" s="101">
        <f t="shared" si="806"/>
        <v>-14.312831421235046</v>
      </c>
      <c r="I981" s="102">
        <f t="shared" si="807"/>
        <v>-14.37441494899592</v>
      </c>
      <c r="J981" s="101">
        <f t="shared" si="808"/>
        <v>61.906906762177982</v>
      </c>
      <c r="K981" s="101">
        <f t="shared" si="809"/>
        <v>1.5538477394888162</v>
      </c>
      <c r="L981" s="11">
        <f t="shared" si="810"/>
        <v>2459839.1791666667</v>
      </c>
      <c r="M981" s="108">
        <f t="shared" si="811"/>
        <v>0.22708224960073095</v>
      </c>
      <c r="N981" s="11">
        <f t="shared" si="812"/>
        <v>249.82982288114727</v>
      </c>
      <c r="O981" s="5">
        <f t="shared" si="813"/>
        <v>0.18252488349133955</v>
      </c>
      <c r="P981" s="11">
        <f t="shared" si="814"/>
        <v>16004.668634846197</v>
      </c>
      <c r="Q981" s="6">
        <f t="shared" si="815"/>
        <v>2.4147552002109745</v>
      </c>
      <c r="R981" s="13">
        <f t="shared" si="816"/>
        <v>4.4029967049894587</v>
      </c>
      <c r="S981" s="13">
        <f t="shared" si="817"/>
        <v>4.3651939486744391</v>
      </c>
      <c r="T981" s="13">
        <f t="shared" si="818"/>
        <v>0.34683168881770327</v>
      </c>
      <c r="U981" s="13">
        <f t="shared" si="819"/>
        <v>0.42320328060438178</v>
      </c>
      <c r="V981" s="13">
        <f t="shared" si="820"/>
        <v>-8.383556208531175</v>
      </c>
      <c r="W981" s="8">
        <f t="shared" si="821"/>
        <v>374.84216403634974</v>
      </c>
      <c r="X981" s="13">
        <f t="shared" si="822"/>
        <v>1.2244304893054316</v>
      </c>
      <c r="Y981" s="11">
        <f t="shared" si="823"/>
        <v>70.154699344339519</v>
      </c>
      <c r="Z981" s="13">
        <f t="shared" si="824"/>
        <v>3.869150459690341E-2</v>
      </c>
      <c r="AA981" s="13">
        <f t="shared" si="825"/>
        <v>0.33922764163893004</v>
      </c>
      <c r="AB981" s="13">
        <f t="shared" si="826"/>
        <v>0.93990867721629479</v>
      </c>
      <c r="AC981" s="13">
        <f t="shared" si="827"/>
        <v>3.8681851579319512E-2</v>
      </c>
      <c r="AD981" s="13">
        <f t="shared" si="828"/>
        <v>0.84698362835595042</v>
      </c>
      <c r="AE981" s="13">
        <f t="shared" si="829"/>
        <v>0.40932058394988996</v>
      </c>
      <c r="AF981" s="13">
        <f t="shared" si="830"/>
        <v>0.91239062881800859</v>
      </c>
      <c r="AG981" s="11">
        <f t="shared" si="831"/>
        <v>24.162162091945127</v>
      </c>
      <c r="AH981" s="13">
        <f t="shared" si="832"/>
        <v>4.5448849758835888</v>
      </c>
      <c r="AI981" s="11">
        <f t="shared" si="833"/>
        <v>181.65654824289345</v>
      </c>
      <c r="AJ981" s="6">
        <f t="shared" si="834"/>
        <v>0.91558753613656163</v>
      </c>
      <c r="AK981" s="13">
        <f t="shared" si="835"/>
        <v>-13.424132798469859</v>
      </c>
      <c r="AL981" s="6">
        <f t="shared" si="836"/>
        <v>0.88869862276518607</v>
      </c>
      <c r="AM981" s="6">
        <f t="shared" si="837"/>
        <v>-14.312831421235046</v>
      </c>
      <c r="AN981" s="11">
        <f t="shared" si="838"/>
        <v>175.60227218796899</v>
      </c>
      <c r="AO981" s="6">
        <f t="shared" si="839"/>
        <v>173.79137966786749</v>
      </c>
      <c r="AP981" s="6">
        <f t="shared" si="840"/>
        <v>103.62627736887279</v>
      </c>
      <c r="AQ981" s="8">
        <f t="shared" si="841"/>
        <v>76.223322387219866</v>
      </c>
      <c r="AR981" s="109">
        <f t="shared" si="842"/>
        <v>-2.8908193191069548E-2</v>
      </c>
      <c r="AS981" s="109">
        <f t="shared" si="843"/>
        <v>-1.0656844539374832</v>
      </c>
      <c r="AT981" s="109">
        <f t="shared" si="844"/>
        <v>181.55384773948882</v>
      </c>
      <c r="AU981" s="10">
        <f t="shared" si="845"/>
        <v>399134.56569216121</v>
      </c>
      <c r="AV981" s="8">
        <f t="shared" si="846"/>
        <v>29.938037730498515</v>
      </c>
      <c r="AW981" s="12"/>
      <c r="AX981" s="110">
        <f t="shared" si="847"/>
        <v>1.6</v>
      </c>
      <c r="AY981" s="111">
        <f t="shared" si="848"/>
        <v>0</v>
      </c>
      <c r="AZ981" s="12"/>
      <c r="BA981" s="14">
        <f t="shared" si="855"/>
        <v>-14.4</v>
      </c>
      <c r="BB981" s="112">
        <f t="shared" si="849"/>
        <v>0</v>
      </c>
      <c r="BC981" s="112">
        <f t="shared" si="850"/>
        <v>0</v>
      </c>
      <c r="BD981" s="12"/>
      <c r="BE981" s="111">
        <f t="shared" si="851"/>
        <v>0</v>
      </c>
      <c r="BF981" s="12"/>
    </row>
    <row r="982" spans="1:58">
      <c r="A982">
        <f t="shared" si="804"/>
        <v>16</v>
      </c>
      <c r="B982" s="106">
        <v>0.67986111111111103</v>
      </c>
      <c r="C982" s="6">
        <f t="shared" si="805"/>
        <v>16.316666666666663</v>
      </c>
      <c r="D982" s="7">
        <f t="shared" si="852"/>
        <v>16</v>
      </c>
      <c r="E982" s="7">
        <f t="shared" si="853"/>
        <v>9</v>
      </c>
      <c r="F982" s="7">
        <f t="shared" si="854"/>
        <v>2022</v>
      </c>
      <c r="G982" s="12"/>
      <c r="H982" s="101">
        <f t="shared" si="806"/>
        <v>-14.306642226235882</v>
      </c>
      <c r="I982" s="102">
        <f t="shared" si="807"/>
        <v>-14.368248540539811</v>
      </c>
      <c r="J982" s="101">
        <f t="shared" si="808"/>
        <v>61.900361898947445</v>
      </c>
      <c r="K982" s="101">
        <f t="shared" si="809"/>
        <v>1.7804740500066316</v>
      </c>
      <c r="L982" s="11">
        <f t="shared" si="810"/>
        <v>2459839.1798611111</v>
      </c>
      <c r="M982" s="108">
        <f t="shared" si="811"/>
        <v>0.22708226861358249</v>
      </c>
      <c r="N982" s="11">
        <f t="shared" si="812"/>
        <v>250.0805073431693</v>
      </c>
      <c r="O982" s="5">
        <f t="shared" si="813"/>
        <v>0.1825503009212639</v>
      </c>
      <c r="P982" s="11">
        <f t="shared" si="814"/>
        <v>16001.980837422912</v>
      </c>
      <c r="Q982" s="6">
        <f t="shared" si="815"/>
        <v>2.414913552384478</v>
      </c>
      <c r="R982" s="13">
        <f t="shared" si="816"/>
        <v>4.4030086508011346</v>
      </c>
      <c r="S982" s="13">
        <f t="shared" si="817"/>
        <v>4.3653417047140719</v>
      </c>
      <c r="T982" s="13">
        <f t="shared" si="818"/>
        <v>0.34699203305739873</v>
      </c>
      <c r="U982" s="13">
        <f t="shared" si="819"/>
        <v>0.42335107695636126</v>
      </c>
      <c r="V982" s="13">
        <f t="shared" si="820"/>
        <v>-8.383691376370745</v>
      </c>
      <c r="W982" s="8">
        <f t="shared" si="821"/>
        <v>374.80104897374758</v>
      </c>
      <c r="X982" s="13">
        <f t="shared" si="822"/>
        <v>1.22457716091805</v>
      </c>
      <c r="Y982" s="11">
        <f t="shared" si="823"/>
        <v>70.163103008716931</v>
      </c>
      <c r="Z982" s="13">
        <f t="shared" si="824"/>
        <v>3.8703404398624811E-2</v>
      </c>
      <c r="AA982" s="13">
        <f t="shared" si="825"/>
        <v>0.33908962384309776</v>
      </c>
      <c r="AB982" s="13">
        <f t="shared" si="826"/>
        <v>0.93995798911198158</v>
      </c>
      <c r="AC982" s="13">
        <f t="shared" si="827"/>
        <v>3.8693742472217872E-2</v>
      </c>
      <c r="AD982" s="13">
        <f t="shared" si="828"/>
        <v>0.8470241427803531</v>
      </c>
      <c r="AE982" s="13">
        <f t="shared" si="829"/>
        <v>0.40935110669100983</v>
      </c>
      <c r="AF982" s="13">
        <f t="shared" si="830"/>
        <v>0.91237693496210515</v>
      </c>
      <c r="AG982" s="11">
        <f t="shared" si="831"/>
        <v>24.164078855789342</v>
      </c>
      <c r="AH982" s="13">
        <f t="shared" si="832"/>
        <v>4.5454844362826252</v>
      </c>
      <c r="AI982" s="11">
        <f t="shared" si="833"/>
        <v>181.89824079892992</v>
      </c>
      <c r="AJ982" s="6">
        <f t="shared" si="834"/>
        <v>0.91558192899556623</v>
      </c>
      <c r="AK982" s="13">
        <f t="shared" si="835"/>
        <v>-13.417926071637035</v>
      </c>
      <c r="AL982" s="6">
        <f t="shared" si="836"/>
        <v>0.88871615459884701</v>
      </c>
      <c r="AM982" s="6">
        <f t="shared" si="837"/>
        <v>-14.306642226235882</v>
      </c>
      <c r="AN982" s="11">
        <f t="shared" si="838"/>
        <v>175.60295666526144</v>
      </c>
      <c r="AO982" s="6">
        <f t="shared" si="839"/>
        <v>173.79205680512635</v>
      </c>
      <c r="AP982" s="6">
        <f t="shared" si="840"/>
        <v>103.61855056894946</v>
      </c>
      <c r="AQ982" s="8">
        <f t="shared" si="841"/>
        <v>76.23104427278713</v>
      </c>
      <c r="AR982" s="109">
        <f t="shared" si="842"/>
        <v>-3.3124491402512966E-2</v>
      </c>
      <c r="AS982" s="109">
        <f t="shared" si="843"/>
        <v>-1.0656053130311571</v>
      </c>
      <c r="AT982" s="109">
        <f t="shared" si="844"/>
        <v>181.78047405000663</v>
      </c>
      <c r="AU982" s="10">
        <f t="shared" si="845"/>
        <v>399137.06986499648</v>
      </c>
      <c r="AV982" s="8">
        <f t="shared" si="846"/>
        <v>29.937849909731945</v>
      </c>
      <c r="AW982" s="12"/>
      <c r="AX982" s="110">
        <f t="shared" si="847"/>
        <v>1.8</v>
      </c>
      <c r="AY982" s="111">
        <f t="shared" si="848"/>
        <v>0</v>
      </c>
      <c r="AZ982" s="12"/>
      <c r="BA982" s="14">
        <f t="shared" si="855"/>
        <v>-14.4</v>
      </c>
      <c r="BB982" s="112">
        <f t="shared" si="849"/>
        <v>0</v>
      </c>
      <c r="BC982" s="112">
        <f t="shared" si="850"/>
        <v>0</v>
      </c>
      <c r="BD982" s="12"/>
      <c r="BE982" s="111">
        <f t="shared" si="851"/>
        <v>0</v>
      </c>
      <c r="BF982" s="12"/>
    </row>
    <row r="983" spans="1:58">
      <c r="A983">
        <f t="shared" si="804"/>
        <v>16</v>
      </c>
      <c r="B983" s="106">
        <v>0.68055555555555602</v>
      </c>
      <c r="C983" s="6">
        <f t="shared" si="805"/>
        <v>16.333333333333343</v>
      </c>
      <c r="D983" s="7">
        <f t="shared" si="852"/>
        <v>16</v>
      </c>
      <c r="E983" s="7">
        <f t="shared" si="853"/>
        <v>9</v>
      </c>
      <c r="F983" s="7">
        <f t="shared" si="854"/>
        <v>2022</v>
      </c>
      <c r="G983" s="12"/>
      <c r="H983" s="101">
        <f t="shared" si="806"/>
        <v>-14.299872862991672</v>
      </c>
      <c r="I983" s="102">
        <f t="shared" si="807"/>
        <v>-14.361504112896739</v>
      </c>
      <c r="J983" s="101">
        <f t="shared" si="808"/>
        <v>61.893816906557774</v>
      </c>
      <c r="K983" s="101">
        <f t="shared" si="809"/>
        <v>2.00707302846331</v>
      </c>
      <c r="L983" s="11">
        <f t="shared" si="810"/>
        <v>2459839.1805555555</v>
      </c>
      <c r="M983" s="108">
        <f t="shared" si="811"/>
        <v>0.22708228762643407</v>
      </c>
      <c r="N983" s="11">
        <f t="shared" si="812"/>
        <v>250.331191805657</v>
      </c>
      <c r="O983" s="5">
        <f t="shared" si="813"/>
        <v>0.18257571835118824</v>
      </c>
      <c r="P983" s="11">
        <f t="shared" si="814"/>
        <v>15999.292681571715</v>
      </c>
      <c r="Q983" s="6">
        <f t="shared" si="815"/>
        <v>2.4150719045583386</v>
      </c>
      <c r="R983" s="13">
        <f t="shared" si="816"/>
        <v>4.4030205966128326</v>
      </c>
      <c r="S983" s="13">
        <f t="shared" si="817"/>
        <v>4.3654894607540609</v>
      </c>
      <c r="T983" s="13">
        <f t="shared" si="818"/>
        <v>0.34715237729745135</v>
      </c>
      <c r="U983" s="13">
        <f t="shared" si="819"/>
        <v>0.42349887143996146</v>
      </c>
      <c r="V983" s="13">
        <f t="shared" si="820"/>
        <v>-8.3838265442106703</v>
      </c>
      <c r="W983" s="8">
        <f t="shared" si="821"/>
        <v>374.75992913681125</v>
      </c>
      <c r="X983" s="13">
        <f t="shared" si="822"/>
        <v>1.2247238307929609</v>
      </c>
      <c r="Y983" s="11">
        <f t="shared" si="823"/>
        <v>70.171506573531033</v>
      </c>
      <c r="Z983" s="13">
        <f t="shared" si="824"/>
        <v>3.8715303218526773E-2</v>
      </c>
      <c r="AA983" s="13">
        <f t="shared" si="825"/>
        <v>0.33895160047796491</v>
      </c>
      <c r="AB983" s="13">
        <f t="shared" si="826"/>
        <v>0.94000728005457612</v>
      </c>
      <c r="AC983" s="13">
        <f t="shared" si="827"/>
        <v>3.8705632378553276E-2</v>
      </c>
      <c r="AD983" s="13">
        <f t="shared" si="828"/>
        <v>0.84706463837262724</v>
      </c>
      <c r="AE983" s="13">
        <f t="shared" si="829"/>
        <v>0.40938162019328161</v>
      </c>
      <c r="AF983" s="13">
        <f t="shared" si="830"/>
        <v>0.91236324402505586</v>
      </c>
      <c r="AG983" s="11">
        <f t="shared" si="831"/>
        <v>24.165995068210496</v>
      </c>
      <c r="AH983" s="13">
        <f t="shared" si="832"/>
        <v>4.5460839070186054</v>
      </c>
      <c r="AI983" s="11">
        <f t="shared" si="833"/>
        <v>182.13993320037793</v>
      </c>
      <c r="AJ983" s="6">
        <f t="shared" si="834"/>
        <v>0.9155763231322348</v>
      </c>
      <c r="AK983" s="13">
        <f t="shared" si="835"/>
        <v>-13.411137032119157</v>
      </c>
      <c r="AL983" s="6">
        <f t="shared" si="836"/>
        <v>0.88873583087251451</v>
      </c>
      <c r="AM983" s="6">
        <f t="shared" si="837"/>
        <v>-14.299872862991672</v>
      </c>
      <c r="AN983" s="11">
        <f t="shared" si="838"/>
        <v>175.60364114255935</v>
      </c>
      <c r="AO983" s="6">
        <f t="shared" si="839"/>
        <v>173.79273394264391</v>
      </c>
      <c r="AP983" s="6">
        <f t="shared" si="840"/>
        <v>103.61082387446361</v>
      </c>
      <c r="AQ983" s="8">
        <f t="shared" si="841"/>
        <v>76.23876605572049</v>
      </c>
      <c r="AR983" s="109">
        <f t="shared" si="842"/>
        <v>-3.734019749098668E-2</v>
      </c>
      <c r="AS983" s="109">
        <f t="shared" si="843"/>
        <v>-1.0655120753920679</v>
      </c>
      <c r="AT983" s="109">
        <f t="shared" si="844"/>
        <v>182.00707302846331</v>
      </c>
      <c r="AU983" s="10">
        <f t="shared" si="845"/>
        <v>399139.57352388045</v>
      </c>
      <c r="AV983" s="8">
        <f t="shared" si="846"/>
        <v>29.937662129869164</v>
      </c>
      <c r="AW983" s="12"/>
      <c r="AX983" s="110">
        <f t="shared" si="847"/>
        <v>2</v>
      </c>
      <c r="AY983" s="111">
        <f t="shared" si="848"/>
        <v>0</v>
      </c>
      <c r="AZ983" s="12"/>
      <c r="BA983" s="14">
        <f t="shared" si="855"/>
        <v>-14.4</v>
      </c>
      <c r="BB983" s="112">
        <f t="shared" si="849"/>
        <v>0</v>
      </c>
      <c r="BC983" s="112">
        <f t="shared" si="850"/>
        <v>0</v>
      </c>
      <c r="BD983" s="12"/>
      <c r="BE983" s="111">
        <f t="shared" si="851"/>
        <v>0</v>
      </c>
      <c r="BF983" s="12"/>
    </row>
    <row r="984" spans="1:58">
      <c r="A984">
        <f t="shared" si="804"/>
        <v>16</v>
      </c>
      <c r="B984" s="106">
        <v>0.68125000000000002</v>
      </c>
      <c r="C984" s="6">
        <f t="shared" si="805"/>
        <v>16.350000000000001</v>
      </c>
      <c r="D984" s="7">
        <f t="shared" si="852"/>
        <v>16</v>
      </c>
      <c r="E984" s="7">
        <f t="shared" si="853"/>
        <v>9</v>
      </c>
      <c r="F984" s="7">
        <f t="shared" si="854"/>
        <v>2022</v>
      </c>
      <c r="G984" s="12"/>
      <c r="H984" s="101">
        <f t="shared" si="806"/>
        <v>-14.292523491013574</v>
      </c>
      <c r="I984" s="102">
        <f t="shared" si="807"/>
        <v>-14.3541818285003</v>
      </c>
      <c r="J984" s="101">
        <f t="shared" si="808"/>
        <v>61.887271785086526</v>
      </c>
      <c r="K984" s="101">
        <f t="shared" si="809"/>
        <v>2.2336425527477672</v>
      </c>
      <c r="L984" s="11">
        <f t="shared" si="810"/>
        <v>2459839.1812499999</v>
      </c>
      <c r="M984" s="108">
        <f t="shared" si="811"/>
        <v>0.22708230663928561</v>
      </c>
      <c r="N984" s="11">
        <f t="shared" si="812"/>
        <v>250.5818762681447</v>
      </c>
      <c r="O984" s="5">
        <f t="shared" si="813"/>
        <v>0.18260113578116943</v>
      </c>
      <c r="P984" s="11">
        <f t="shared" si="814"/>
        <v>15996.604167407884</v>
      </c>
      <c r="Q984" s="6">
        <f t="shared" si="815"/>
        <v>2.4152302567321997</v>
      </c>
      <c r="R984" s="13">
        <f t="shared" si="816"/>
        <v>4.4030325424245307</v>
      </c>
      <c r="S984" s="13">
        <f t="shared" si="817"/>
        <v>4.3656372167940498</v>
      </c>
      <c r="T984" s="13">
        <f t="shared" si="818"/>
        <v>0.34731272153750398</v>
      </c>
      <c r="U984" s="13">
        <f t="shared" si="819"/>
        <v>0.42364666405533252</v>
      </c>
      <c r="V984" s="13">
        <f t="shared" si="820"/>
        <v>-8.3839617120505956</v>
      </c>
      <c r="W984" s="8">
        <f t="shared" si="821"/>
        <v>374.71880452654477</v>
      </c>
      <c r="X984" s="13">
        <f t="shared" si="822"/>
        <v>1.2248704989310799</v>
      </c>
      <c r="Y984" s="11">
        <f t="shared" si="823"/>
        <v>70.179910038834294</v>
      </c>
      <c r="Z984" s="13">
        <f t="shared" si="824"/>
        <v>3.8727201056392775E-2</v>
      </c>
      <c r="AA984" s="13">
        <f t="shared" si="825"/>
        <v>0.33881357154596103</v>
      </c>
      <c r="AB984" s="13">
        <f t="shared" si="826"/>
        <v>0.94005655004409194</v>
      </c>
      <c r="AC984" s="13">
        <f t="shared" si="827"/>
        <v>3.8717521298109028E-2</v>
      </c>
      <c r="AD984" s="13">
        <f t="shared" si="828"/>
        <v>0.84710511513287146</v>
      </c>
      <c r="AE984" s="13">
        <f t="shared" si="829"/>
        <v>0.40941212445651209</v>
      </c>
      <c r="AF984" s="13">
        <f t="shared" si="830"/>
        <v>0.91234955600800594</v>
      </c>
      <c r="AG984" s="11">
        <f t="shared" si="831"/>
        <v>24.167910729173759</v>
      </c>
      <c r="AH984" s="13">
        <f t="shared" si="832"/>
        <v>4.546683388091715</v>
      </c>
      <c r="AI984" s="11">
        <f t="shared" si="833"/>
        <v>182.38162544676896</v>
      </c>
      <c r="AJ984" s="6">
        <f t="shared" si="834"/>
        <v>0.91557071854666816</v>
      </c>
      <c r="AK984" s="13">
        <f t="shared" si="835"/>
        <v>-13.403765843281795</v>
      </c>
      <c r="AL984" s="6">
        <f t="shared" si="836"/>
        <v>0.88875764773177857</v>
      </c>
      <c r="AM984" s="6">
        <f t="shared" si="837"/>
        <v>-14.292523491013574</v>
      </c>
      <c r="AN984" s="11">
        <f t="shared" si="838"/>
        <v>175.60432561985363</v>
      </c>
      <c r="AO984" s="6">
        <f t="shared" si="839"/>
        <v>173.79341108041109</v>
      </c>
      <c r="AP984" s="6">
        <f t="shared" si="840"/>
        <v>103.60309728535624</v>
      </c>
      <c r="AQ984" s="8">
        <f t="shared" si="841"/>
        <v>76.246487736078876</v>
      </c>
      <c r="AR984" s="109">
        <f t="shared" si="842"/>
        <v>-4.1555236434126633E-2</v>
      </c>
      <c r="AS984" s="109">
        <f t="shared" si="843"/>
        <v>-1.065404743141829</v>
      </c>
      <c r="AT984" s="109">
        <f t="shared" si="844"/>
        <v>182.23364255274777</v>
      </c>
      <c r="AU984" s="10">
        <f t="shared" si="845"/>
        <v>399142.07666873682</v>
      </c>
      <c r="AV984" s="8">
        <f t="shared" si="846"/>
        <v>29.937474390914399</v>
      </c>
      <c r="AW984" s="12"/>
      <c r="AX984" s="110">
        <f t="shared" si="847"/>
        <v>2.2000000000000002</v>
      </c>
      <c r="AY984" s="111">
        <f t="shared" si="848"/>
        <v>0</v>
      </c>
      <c r="AZ984" s="12"/>
      <c r="BA984" s="14">
        <f t="shared" si="855"/>
        <v>-14.4</v>
      </c>
      <c r="BB984" s="112">
        <f t="shared" si="849"/>
        <v>0</v>
      </c>
      <c r="BC984" s="112">
        <f t="shared" si="850"/>
        <v>0</v>
      </c>
      <c r="BD984" s="12"/>
      <c r="BE984" s="111">
        <f t="shared" si="851"/>
        <v>0</v>
      </c>
      <c r="BF984" s="12"/>
    </row>
    <row r="985" spans="1:58">
      <c r="A985">
        <f t="shared" si="804"/>
        <v>16</v>
      </c>
      <c r="B985" s="106">
        <v>0.68194444444444402</v>
      </c>
      <c r="C985" s="6">
        <f t="shared" si="805"/>
        <v>16.366666666666656</v>
      </c>
      <c r="D985" s="7">
        <f t="shared" si="852"/>
        <v>16</v>
      </c>
      <c r="E985" s="7">
        <f t="shared" si="853"/>
        <v>9</v>
      </c>
      <c r="F985" s="7">
        <f t="shared" si="854"/>
        <v>2022</v>
      </c>
      <c r="G985" s="12"/>
      <c r="H985" s="101">
        <f t="shared" si="806"/>
        <v>-14.284594283998127</v>
      </c>
      <c r="I985" s="102">
        <f t="shared" si="807"/>
        <v>-14.346281864215893</v>
      </c>
      <c r="J985" s="101">
        <f t="shared" si="808"/>
        <v>61.88072653467556</v>
      </c>
      <c r="K985" s="101">
        <f t="shared" si="809"/>
        <v>2.4601805040571492</v>
      </c>
      <c r="L985" s="11">
        <f t="shared" si="810"/>
        <v>2459839.1819444443</v>
      </c>
      <c r="M985" s="108">
        <f t="shared" si="811"/>
        <v>0.22708232565213715</v>
      </c>
      <c r="N985" s="11">
        <f t="shared" si="812"/>
        <v>250.83256073063239</v>
      </c>
      <c r="O985" s="5">
        <f t="shared" si="813"/>
        <v>0.18262655321109378</v>
      </c>
      <c r="P985" s="11">
        <f t="shared" si="814"/>
        <v>15993.915295046492</v>
      </c>
      <c r="Q985" s="6">
        <f t="shared" si="815"/>
        <v>2.4153886089057033</v>
      </c>
      <c r="R985" s="13">
        <f t="shared" si="816"/>
        <v>4.4030444882362287</v>
      </c>
      <c r="S985" s="13">
        <f t="shared" si="817"/>
        <v>4.3657849728336826</v>
      </c>
      <c r="T985" s="13">
        <f t="shared" si="818"/>
        <v>0.34747306577755666</v>
      </c>
      <c r="U985" s="13">
        <f t="shared" si="819"/>
        <v>0.42379445480298161</v>
      </c>
      <c r="V985" s="13">
        <f t="shared" si="820"/>
        <v>-8.3840968798898086</v>
      </c>
      <c r="W985" s="8">
        <f t="shared" si="821"/>
        <v>374.67767514407154</v>
      </c>
      <c r="X985" s="13">
        <f t="shared" si="822"/>
        <v>1.2250171653322512</v>
      </c>
      <c r="Y985" s="11">
        <f t="shared" si="823"/>
        <v>70.188313404617787</v>
      </c>
      <c r="Z985" s="13">
        <f t="shared" si="824"/>
        <v>3.8739097912036093E-2</v>
      </c>
      <c r="AA985" s="13">
        <f t="shared" si="825"/>
        <v>0.33867553705052245</v>
      </c>
      <c r="AB985" s="13">
        <f t="shared" si="826"/>
        <v>0.94010579908017866</v>
      </c>
      <c r="AC985" s="13">
        <f t="shared" si="827"/>
        <v>3.8729409230698238E-2</v>
      </c>
      <c r="AD985" s="13">
        <f t="shared" si="828"/>
        <v>0.84714557306083849</v>
      </c>
      <c r="AE985" s="13">
        <f t="shared" si="829"/>
        <v>0.4094426194803904</v>
      </c>
      <c r="AF985" s="13">
        <f t="shared" si="830"/>
        <v>0.91233587091215274</v>
      </c>
      <c r="AG985" s="11">
        <f t="shared" si="831"/>
        <v>24.169825838636946</v>
      </c>
      <c r="AH985" s="13">
        <f t="shared" si="832"/>
        <v>4.5472828794976881</v>
      </c>
      <c r="AI985" s="11">
        <f t="shared" si="833"/>
        <v>182.62331753816707</v>
      </c>
      <c r="AJ985" s="6">
        <f t="shared" si="834"/>
        <v>0.91556511523896733</v>
      </c>
      <c r="AK985" s="13">
        <f t="shared" si="835"/>
        <v>-13.395812683003609</v>
      </c>
      <c r="AL985" s="6">
        <f t="shared" si="836"/>
        <v>0.88878160099451786</v>
      </c>
      <c r="AM985" s="6">
        <f t="shared" si="837"/>
        <v>-14.284594283998127</v>
      </c>
      <c r="AN985" s="11">
        <f t="shared" si="838"/>
        <v>175.60501009714972</v>
      </c>
      <c r="AO985" s="6">
        <f t="shared" si="839"/>
        <v>173.79408821843339</v>
      </c>
      <c r="AP985" s="6">
        <f t="shared" si="840"/>
        <v>103.59537080164431</v>
      </c>
      <c r="AQ985" s="8">
        <f t="shared" si="841"/>
        <v>76.254209313845337</v>
      </c>
      <c r="AR985" s="109">
        <f t="shared" si="842"/>
        <v>-4.5769533230971361E-2</v>
      </c>
      <c r="AS985" s="109">
        <f t="shared" si="843"/>
        <v>-1.0652833186524153</v>
      </c>
      <c r="AT985" s="109">
        <f t="shared" si="844"/>
        <v>182.46018050405715</v>
      </c>
      <c r="AU985" s="10">
        <f t="shared" si="845"/>
        <v>399144.5792994895</v>
      </c>
      <c r="AV985" s="8">
        <f t="shared" si="846"/>
        <v>29.937286692871872</v>
      </c>
      <c r="AW985" s="12"/>
      <c r="AX985" s="110">
        <f t="shared" si="847"/>
        <v>2.5</v>
      </c>
      <c r="AY985" s="111">
        <f t="shared" si="848"/>
        <v>0</v>
      </c>
      <c r="AZ985" s="12"/>
      <c r="BA985" s="14">
        <f t="shared" si="855"/>
        <v>-14.3</v>
      </c>
      <c r="BB985" s="112">
        <f t="shared" si="849"/>
        <v>0</v>
      </c>
      <c r="BC985" s="112">
        <f t="shared" si="850"/>
        <v>0</v>
      </c>
      <c r="BD985" s="12"/>
      <c r="BE985" s="111">
        <f t="shared" si="851"/>
        <v>0</v>
      </c>
      <c r="BF985" s="12"/>
    </row>
    <row r="986" spans="1:58">
      <c r="A986">
        <f t="shared" si="804"/>
        <v>16</v>
      </c>
      <c r="B986" s="106">
        <v>0.68263888888888902</v>
      </c>
      <c r="C986" s="6">
        <f t="shared" si="805"/>
        <v>16.383333333333336</v>
      </c>
      <c r="D986" s="7">
        <f t="shared" si="852"/>
        <v>16</v>
      </c>
      <c r="E986" s="7">
        <f t="shared" si="853"/>
        <v>9</v>
      </c>
      <c r="F986" s="7">
        <f t="shared" si="854"/>
        <v>2022</v>
      </c>
      <c r="G986" s="12"/>
      <c r="H986" s="101">
        <f t="shared" si="806"/>
        <v>-14.276085429802666</v>
      </c>
      <c r="I986" s="102">
        <f t="shared" si="807"/>
        <v>-14.337804411315581</v>
      </c>
      <c r="J986" s="101">
        <f t="shared" si="808"/>
        <v>61.874181155411058</v>
      </c>
      <c r="K986" s="101">
        <f t="shared" si="809"/>
        <v>2.6866847665765192</v>
      </c>
      <c r="L986" s="11">
        <f t="shared" si="810"/>
        <v>2459839.1826388887</v>
      </c>
      <c r="M986" s="108">
        <f t="shared" si="811"/>
        <v>0.22708234466498872</v>
      </c>
      <c r="N986" s="11">
        <f t="shared" si="812"/>
        <v>251.08324519312009</v>
      </c>
      <c r="O986" s="5">
        <f t="shared" si="813"/>
        <v>0.18265197064101812</v>
      </c>
      <c r="P986" s="11">
        <f t="shared" si="814"/>
        <v>15991.226064585418</v>
      </c>
      <c r="Q986" s="6">
        <f t="shared" si="815"/>
        <v>2.4155469610795639</v>
      </c>
      <c r="R986" s="13">
        <f t="shared" si="816"/>
        <v>4.4030564340479268</v>
      </c>
      <c r="S986" s="13">
        <f t="shared" si="817"/>
        <v>4.3659327288736716</v>
      </c>
      <c r="T986" s="13">
        <f t="shared" si="818"/>
        <v>0.34763341001760928</v>
      </c>
      <c r="U986" s="13">
        <f t="shared" si="819"/>
        <v>0.42394224368333266</v>
      </c>
      <c r="V986" s="13">
        <f t="shared" si="820"/>
        <v>-8.3842320477297338</v>
      </c>
      <c r="W986" s="8">
        <f t="shared" si="821"/>
        <v>374.63654098982556</v>
      </c>
      <c r="X986" s="13">
        <f t="shared" si="822"/>
        <v>1.2251638299973062</v>
      </c>
      <c r="Y986" s="11">
        <f t="shared" si="823"/>
        <v>70.196716670929135</v>
      </c>
      <c r="Z986" s="13">
        <f t="shared" si="824"/>
        <v>3.8750993785259896E-2</v>
      </c>
      <c r="AA986" s="13">
        <f t="shared" si="825"/>
        <v>0.33853749699415758</v>
      </c>
      <c r="AB986" s="13">
        <f t="shared" si="826"/>
        <v>0.94015502716282096</v>
      </c>
      <c r="AC986" s="13">
        <f t="shared" si="827"/>
        <v>3.8741296176123881E-2</v>
      </c>
      <c r="AD986" s="13">
        <f t="shared" si="828"/>
        <v>0.84718601215659262</v>
      </c>
      <c r="AE986" s="13">
        <f t="shared" si="829"/>
        <v>0.40947310526472958</v>
      </c>
      <c r="AF986" s="13">
        <f t="shared" si="830"/>
        <v>0.91232218873863835</v>
      </c>
      <c r="AG986" s="11">
        <f t="shared" si="831"/>
        <v>24.171740396565625</v>
      </c>
      <c r="AH986" s="13">
        <f t="shared" si="832"/>
        <v>4.5478823812363443</v>
      </c>
      <c r="AI986" s="11">
        <f t="shared" si="833"/>
        <v>182.86500947457495</v>
      </c>
      <c r="AJ986" s="6">
        <f t="shared" si="834"/>
        <v>0.91555951320919438</v>
      </c>
      <c r="AK986" s="13">
        <f t="shared" si="835"/>
        <v>-13.387277743651321</v>
      </c>
      <c r="AL986" s="6">
        <f t="shared" si="836"/>
        <v>0.88880768615134476</v>
      </c>
      <c r="AM986" s="6">
        <f t="shared" si="837"/>
        <v>-14.276085429802666</v>
      </c>
      <c r="AN986" s="11">
        <f t="shared" si="838"/>
        <v>175.60569457444399</v>
      </c>
      <c r="AO986" s="6">
        <f t="shared" si="839"/>
        <v>173.7947653567071</v>
      </c>
      <c r="AP986" s="6">
        <f t="shared" si="840"/>
        <v>103.58764442327906</v>
      </c>
      <c r="AQ986" s="8">
        <f t="shared" si="841"/>
        <v>76.261930789068558</v>
      </c>
      <c r="AR986" s="109">
        <f t="shared" si="842"/>
        <v>-4.9983012892935649E-2</v>
      </c>
      <c r="AS986" s="109">
        <f t="shared" si="843"/>
        <v>-1.0651478045465688</v>
      </c>
      <c r="AT986" s="109">
        <f t="shared" si="844"/>
        <v>182.68668476657652</v>
      </c>
      <c r="AU986" s="10">
        <f t="shared" si="845"/>
        <v>399147.08141607937</v>
      </c>
      <c r="AV986" s="8">
        <f t="shared" si="846"/>
        <v>29.937099035744517</v>
      </c>
      <c r="AW986" s="12"/>
      <c r="AX986" s="110">
        <f t="shared" si="847"/>
        <v>2.7</v>
      </c>
      <c r="AY986" s="111">
        <f t="shared" si="848"/>
        <v>0</v>
      </c>
      <c r="AZ986" s="12"/>
      <c r="BA986" s="14">
        <f t="shared" si="855"/>
        <v>-14.3</v>
      </c>
      <c r="BB986" s="112">
        <f t="shared" si="849"/>
        <v>0</v>
      </c>
      <c r="BC986" s="112">
        <f t="shared" si="850"/>
        <v>0</v>
      </c>
      <c r="BD986" s="12"/>
      <c r="BE986" s="111">
        <f t="shared" si="851"/>
        <v>0</v>
      </c>
      <c r="BF986" s="12"/>
    </row>
    <row r="987" spans="1:58">
      <c r="A987">
        <f t="shared" si="804"/>
        <v>16</v>
      </c>
      <c r="B987" s="106">
        <v>0.68333333333333302</v>
      </c>
      <c r="C987" s="6">
        <f t="shared" si="805"/>
        <v>16.399999999999991</v>
      </c>
      <c r="D987" s="7">
        <f t="shared" si="852"/>
        <v>16</v>
      </c>
      <c r="E987" s="7">
        <f t="shared" si="853"/>
        <v>9</v>
      </c>
      <c r="F987" s="7">
        <f t="shared" si="854"/>
        <v>2022</v>
      </c>
      <c r="G987" s="12"/>
      <c r="H987" s="101">
        <f t="shared" si="806"/>
        <v>-14.266997130447248</v>
      </c>
      <c r="I987" s="102">
        <f t="shared" si="807"/>
        <v>-14.328749675479274</v>
      </c>
      <c r="J987" s="101">
        <f t="shared" si="808"/>
        <v>61.867635647395282</v>
      </c>
      <c r="K987" s="101">
        <f t="shared" si="809"/>
        <v>2.9131532273505343</v>
      </c>
      <c r="L987" s="11">
        <f t="shared" si="810"/>
        <v>2459839.1833333331</v>
      </c>
      <c r="M987" s="108">
        <f t="shared" si="811"/>
        <v>0.22708236367784027</v>
      </c>
      <c r="N987" s="11">
        <f t="shared" si="812"/>
        <v>251.33392965514213</v>
      </c>
      <c r="O987" s="5">
        <f t="shared" si="813"/>
        <v>0.18267738807094247</v>
      </c>
      <c r="P987" s="11">
        <f t="shared" si="814"/>
        <v>15988.536476147467</v>
      </c>
      <c r="Q987" s="6">
        <f t="shared" si="815"/>
        <v>2.4157053132530675</v>
      </c>
      <c r="R987" s="13">
        <f t="shared" si="816"/>
        <v>4.4030683798596026</v>
      </c>
      <c r="S987" s="13">
        <f t="shared" si="817"/>
        <v>4.3660804849136605</v>
      </c>
      <c r="T987" s="13">
        <f t="shared" si="818"/>
        <v>0.34779375425730474</v>
      </c>
      <c r="U987" s="13">
        <f t="shared" si="819"/>
        <v>0.42409003069657225</v>
      </c>
      <c r="V987" s="13">
        <f t="shared" si="820"/>
        <v>-8.3843672155700162</v>
      </c>
      <c r="W987" s="8">
        <f t="shared" si="821"/>
        <v>374.59540206479818</v>
      </c>
      <c r="X987" s="13">
        <f t="shared" si="822"/>
        <v>1.2253104929268406</v>
      </c>
      <c r="Y987" s="11">
        <f t="shared" si="823"/>
        <v>70.205119837802471</v>
      </c>
      <c r="Z987" s="13">
        <f t="shared" si="824"/>
        <v>3.8762888675850642E-2</v>
      </c>
      <c r="AA987" s="13">
        <f t="shared" si="825"/>
        <v>0.33839945137959604</v>
      </c>
      <c r="AB987" s="13">
        <f t="shared" si="826"/>
        <v>0.94020423429192457</v>
      </c>
      <c r="AC987" s="13">
        <f t="shared" si="827"/>
        <v>3.8753182134172261E-2</v>
      </c>
      <c r="AD987" s="13">
        <f t="shared" si="828"/>
        <v>0.84722643242013262</v>
      </c>
      <c r="AE987" s="13">
        <f t="shared" si="829"/>
        <v>0.40950358180929614</v>
      </c>
      <c r="AF987" s="13">
        <f t="shared" si="830"/>
        <v>0.9123085094886253</v>
      </c>
      <c r="AG987" s="11">
        <f t="shared" si="831"/>
        <v>24.173654402922462</v>
      </c>
      <c r="AH987" s="13">
        <f t="shared" si="832"/>
        <v>4.5484818933065405</v>
      </c>
      <c r="AI987" s="11">
        <f t="shared" si="833"/>
        <v>183.10670125554401</v>
      </c>
      <c r="AJ987" s="6">
        <f t="shared" si="834"/>
        <v>0.91555391245745954</v>
      </c>
      <c r="AK987" s="13">
        <f t="shared" si="835"/>
        <v>-13.378161232081137</v>
      </c>
      <c r="AL987" s="6">
        <f t="shared" si="836"/>
        <v>0.88883589836611099</v>
      </c>
      <c r="AM987" s="6">
        <f t="shared" si="837"/>
        <v>-14.266997130447248</v>
      </c>
      <c r="AN987" s="11">
        <f t="shared" si="838"/>
        <v>175.60637905173826</v>
      </c>
      <c r="AO987" s="6">
        <f t="shared" si="839"/>
        <v>173.79544249523408</v>
      </c>
      <c r="AP987" s="6">
        <f t="shared" si="840"/>
        <v>103.57991815023072</v>
      </c>
      <c r="AQ987" s="8">
        <f t="shared" si="841"/>
        <v>76.269652161778282</v>
      </c>
      <c r="AR987" s="109">
        <f t="shared" si="842"/>
        <v>-5.4195600438350588E-2</v>
      </c>
      <c r="AS987" s="109">
        <f t="shared" si="843"/>
        <v>-1.0649982036979242</v>
      </c>
      <c r="AT987" s="109">
        <f t="shared" si="844"/>
        <v>182.91315322735053</v>
      </c>
      <c r="AU987" s="10">
        <f t="shared" si="845"/>
        <v>399149.58301842603</v>
      </c>
      <c r="AV987" s="8">
        <f t="shared" si="846"/>
        <v>29.936911419536866</v>
      </c>
      <c r="AW987" s="12"/>
      <c r="AX987" s="110">
        <f t="shared" si="847"/>
        <v>2.9</v>
      </c>
      <c r="AY987" s="111">
        <f t="shared" si="848"/>
        <v>0</v>
      </c>
      <c r="AZ987" s="12"/>
      <c r="BA987" s="14">
        <f t="shared" si="855"/>
        <v>-14.3</v>
      </c>
      <c r="BB987" s="112">
        <f t="shared" si="849"/>
        <v>0</v>
      </c>
      <c r="BC987" s="112">
        <f t="shared" si="850"/>
        <v>0</v>
      </c>
      <c r="BD987" s="12"/>
      <c r="BE987" s="111">
        <f t="shared" si="851"/>
        <v>0</v>
      </c>
      <c r="BF987" s="12"/>
    </row>
    <row r="988" spans="1:58">
      <c r="A988">
        <f t="shared" si="804"/>
        <v>16</v>
      </c>
      <c r="B988" s="106">
        <v>0.68402777777777801</v>
      </c>
      <c r="C988" s="6">
        <f t="shared" si="805"/>
        <v>16.416666666666671</v>
      </c>
      <c r="D988" s="7">
        <f t="shared" si="852"/>
        <v>16</v>
      </c>
      <c r="E988" s="7">
        <f t="shared" si="853"/>
        <v>9</v>
      </c>
      <c r="F988" s="7">
        <f t="shared" si="854"/>
        <v>2022</v>
      </c>
      <c r="G988" s="12"/>
      <c r="H988" s="101">
        <f t="shared" si="806"/>
        <v>-14.257329595349681</v>
      </c>
      <c r="I988" s="102">
        <f t="shared" si="807"/>
        <v>-14.319117870053971</v>
      </c>
      <c r="J988" s="101">
        <f t="shared" si="808"/>
        <v>61.861090006330457</v>
      </c>
      <c r="K988" s="101">
        <f t="shared" si="809"/>
        <v>3.1395839300640489</v>
      </c>
      <c r="L988" s="11">
        <f t="shared" si="810"/>
        <v>2459839.184027778</v>
      </c>
      <c r="M988" s="108">
        <f t="shared" si="811"/>
        <v>0.22708238269070458</v>
      </c>
      <c r="N988" s="11">
        <f t="shared" si="812"/>
        <v>251.58461428573355</v>
      </c>
      <c r="O988" s="5">
        <f t="shared" si="813"/>
        <v>0.18270280551797669</v>
      </c>
      <c r="P988" s="11">
        <f t="shared" si="814"/>
        <v>15985.846528016655</v>
      </c>
      <c r="Q988" s="6">
        <f t="shared" si="815"/>
        <v>2.4158636655333612</v>
      </c>
      <c r="R988" s="13">
        <f t="shared" si="816"/>
        <v>4.4030803256793147</v>
      </c>
      <c r="S988" s="13">
        <f t="shared" si="817"/>
        <v>4.3662282410525828</v>
      </c>
      <c r="T988" s="13">
        <f t="shared" si="818"/>
        <v>0.34795409860486187</v>
      </c>
      <c r="U988" s="13">
        <f t="shared" si="819"/>
        <v>0.42423781594287463</v>
      </c>
      <c r="V988" s="13">
        <f t="shared" si="820"/>
        <v>-8.384502383500303</v>
      </c>
      <c r="W988" s="8">
        <f t="shared" si="821"/>
        <v>374.55425834265912</v>
      </c>
      <c r="X988" s="13">
        <f t="shared" si="822"/>
        <v>1.2254571542200392</v>
      </c>
      <c r="Y988" s="11">
        <f t="shared" si="823"/>
        <v>70.213522910920688</v>
      </c>
      <c r="Z988" s="13">
        <f t="shared" si="824"/>
        <v>3.8774782591644186E-2</v>
      </c>
      <c r="AA988" s="13">
        <f t="shared" si="825"/>
        <v>0.3382614001167632</v>
      </c>
      <c r="AB988" s="13">
        <f t="shared" si="826"/>
        <v>0.94025342050045047</v>
      </c>
      <c r="AC988" s="13">
        <f t="shared" si="827"/>
        <v>3.876506711267301E-2</v>
      </c>
      <c r="AD988" s="13">
        <f t="shared" si="828"/>
        <v>0.84726683387858592</v>
      </c>
      <c r="AE988" s="13">
        <f t="shared" si="829"/>
        <v>0.4095340491343834</v>
      </c>
      <c r="AF988" s="13">
        <f t="shared" si="830"/>
        <v>0.91229483315406124</v>
      </c>
      <c r="AG988" s="11">
        <f t="shared" si="831"/>
        <v>24.175567858959283</v>
      </c>
      <c r="AH988" s="13">
        <f t="shared" si="832"/>
        <v>4.5490814161101145</v>
      </c>
      <c r="AI988" s="11">
        <f t="shared" si="833"/>
        <v>183.34839304408183</v>
      </c>
      <c r="AJ988" s="6">
        <f t="shared" si="834"/>
        <v>0.91554831298007222</v>
      </c>
      <c r="AK988" s="13">
        <f t="shared" si="835"/>
        <v>-13.368463362852033</v>
      </c>
      <c r="AL988" s="6">
        <f t="shared" si="836"/>
        <v>0.8888662324976474</v>
      </c>
      <c r="AM988" s="6">
        <f t="shared" si="837"/>
        <v>-14.257329595349681</v>
      </c>
      <c r="AN988" s="11">
        <f t="shared" si="838"/>
        <v>175.60706352949455</v>
      </c>
      <c r="AO988" s="6">
        <f t="shared" si="839"/>
        <v>173.79611963447147</v>
      </c>
      <c r="AP988" s="6">
        <f t="shared" si="840"/>
        <v>103.57219197727598</v>
      </c>
      <c r="AQ988" s="8">
        <f t="shared" si="841"/>
        <v>76.277373437194484</v>
      </c>
      <c r="AR988" s="109">
        <f t="shared" si="842"/>
        <v>-5.840722374964602E-2</v>
      </c>
      <c r="AS988" s="109">
        <f t="shared" si="843"/>
        <v>-1.0648345191152386</v>
      </c>
      <c r="AT988" s="109">
        <f t="shared" si="844"/>
        <v>183.13958393006405</v>
      </c>
      <c r="AU988" s="10">
        <f t="shared" si="845"/>
        <v>399152.08410814701</v>
      </c>
      <c r="AV988" s="8">
        <f t="shared" si="846"/>
        <v>29.936723844126121</v>
      </c>
      <c r="AW988" s="12"/>
      <c r="AX988" s="110">
        <f t="shared" si="847"/>
        <v>3.1</v>
      </c>
      <c r="AY988" s="111">
        <f t="shared" si="848"/>
        <v>0</v>
      </c>
      <c r="AZ988" s="12"/>
      <c r="BA988" s="14">
        <f t="shared" si="855"/>
        <v>-14.3</v>
      </c>
      <c r="BB988" s="112">
        <f t="shared" si="849"/>
        <v>0</v>
      </c>
      <c r="BC988" s="112">
        <f t="shared" si="850"/>
        <v>0</v>
      </c>
      <c r="BD988" s="12"/>
      <c r="BE988" s="111">
        <f t="shared" si="851"/>
        <v>0</v>
      </c>
      <c r="BF988" s="12"/>
    </row>
    <row r="989" spans="1:58">
      <c r="A989">
        <f t="shared" si="804"/>
        <v>16</v>
      </c>
      <c r="B989" s="106">
        <v>0.68472222222222201</v>
      </c>
      <c r="C989" s="6">
        <f t="shared" si="805"/>
        <v>16.43333333333333</v>
      </c>
      <c r="D989" s="7">
        <f t="shared" si="852"/>
        <v>16</v>
      </c>
      <c r="E989" s="7">
        <f t="shared" si="853"/>
        <v>9</v>
      </c>
      <c r="F989" s="7">
        <f t="shared" si="854"/>
        <v>2022</v>
      </c>
      <c r="G989" s="12"/>
      <c r="H989" s="101">
        <f t="shared" si="806"/>
        <v>-14.247083067720016</v>
      </c>
      <c r="I989" s="102">
        <f t="shared" si="807"/>
        <v>-14.308909242349795</v>
      </c>
      <c r="J989" s="101">
        <f t="shared" si="808"/>
        <v>61.854544241129318</v>
      </c>
      <c r="K989" s="101">
        <f t="shared" si="809"/>
        <v>3.3659744653991766</v>
      </c>
      <c r="L989" s="11">
        <f t="shared" si="810"/>
        <v>2459839.1847222224</v>
      </c>
      <c r="M989" s="108">
        <f t="shared" si="811"/>
        <v>0.22708240170355615</v>
      </c>
      <c r="N989" s="11">
        <f t="shared" si="812"/>
        <v>251.83529874822125</v>
      </c>
      <c r="O989" s="5">
        <f t="shared" si="813"/>
        <v>0.18272822294790103</v>
      </c>
      <c r="P989" s="11">
        <f t="shared" si="814"/>
        <v>15983.156223929522</v>
      </c>
      <c r="Q989" s="6">
        <f t="shared" si="815"/>
        <v>2.4160220177072222</v>
      </c>
      <c r="R989" s="13">
        <f t="shared" si="816"/>
        <v>4.403092271491035</v>
      </c>
      <c r="S989" s="13">
        <f t="shared" si="817"/>
        <v>4.3663759970925717</v>
      </c>
      <c r="T989" s="13">
        <f t="shared" si="818"/>
        <v>0.3481144428449145</v>
      </c>
      <c r="U989" s="13">
        <f t="shared" si="819"/>
        <v>0.42438559922429075</v>
      </c>
      <c r="V989" s="13">
        <f t="shared" si="820"/>
        <v>-8.3846375513402283</v>
      </c>
      <c r="W989" s="8">
        <f t="shared" si="821"/>
        <v>374.51310987914269</v>
      </c>
      <c r="X989" s="13">
        <f t="shared" si="822"/>
        <v>1.225603813680008</v>
      </c>
      <c r="Y989" s="11">
        <f t="shared" si="823"/>
        <v>70.221925879002569</v>
      </c>
      <c r="Z989" s="13">
        <f t="shared" si="824"/>
        <v>3.8786675516478838E-2</v>
      </c>
      <c r="AA989" s="13">
        <f t="shared" si="825"/>
        <v>0.33812334339428329</v>
      </c>
      <c r="AB989" s="13">
        <f t="shared" si="826"/>
        <v>0.94030258572206993</v>
      </c>
      <c r="AC989" s="13">
        <f t="shared" si="827"/>
        <v>3.877695109547627E-2</v>
      </c>
      <c r="AD989" s="13">
        <f t="shared" si="828"/>
        <v>0.84730721647751917</v>
      </c>
      <c r="AE989" s="13">
        <f t="shared" si="829"/>
        <v>0.40956450719879284</v>
      </c>
      <c r="AF989" s="13">
        <f t="shared" si="830"/>
        <v>0.91228115975449697</v>
      </c>
      <c r="AG989" s="11">
        <f t="shared" si="831"/>
        <v>24.177480762065997</v>
      </c>
      <c r="AH989" s="13">
        <f t="shared" si="832"/>
        <v>4.549680948838577</v>
      </c>
      <c r="AI989" s="11">
        <f t="shared" si="833"/>
        <v>183.59008451564259</v>
      </c>
      <c r="AJ989" s="6">
        <f t="shared" si="834"/>
        <v>0.91554271478464944</v>
      </c>
      <c r="AK989" s="13">
        <f t="shared" si="835"/>
        <v>-13.358184384702744</v>
      </c>
      <c r="AL989" s="6">
        <f t="shared" si="836"/>
        <v>0.88889868301727304</v>
      </c>
      <c r="AM989" s="6">
        <f t="shared" si="837"/>
        <v>-14.247083067720016</v>
      </c>
      <c r="AN989" s="11">
        <f t="shared" si="838"/>
        <v>175.60774800678882</v>
      </c>
      <c r="AO989" s="6">
        <f t="shared" si="839"/>
        <v>173.79679677350498</v>
      </c>
      <c r="AP989" s="6">
        <f t="shared" si="840"/>
        <v>103.56446591478456</v>
      </c>
      <c r="AQ989" s="8">
        <f t="shared" si="841"/>
        <v>76.285094604953969</v>
      </c>
      <c r="AR989" s="109">
        <f t="shared" si="842"/>
        <v>-6.2617802231085151E-2</v>
      </c>
      <c r="AS989" s="109">
        <f t="shared" si="843"/>
        <v>-1.0646567543925398</v>
      </c>
      <c r="AT989" s="109">
        <f t="shared" si="844"/>
        <v>183.36597446539918</v>
      </c>
      <c r="AU989" s="10">
        <f t="shared" si="845"/>
        <v>399154.58468180866</v>
      </c>
      <c r="AV989" s="8">
        <f t="shared" si="846"/>
        <v>29.936536309768297</v>
      </c>
      <c r="AW989" s="12"/>
      <c r="AX989" s="110">
        <f t="shared" si="847"/>
        <v>3.4</v>
      </c>
      <c r="AY989" s="111">
        <f t="shared" si="848"/>
        <v>0</v>
      </c>
      <c r="AZ989" s="12"/>
      <c r="BA989" s="14">
        <f t="shared" si="855"/>
        <v>-14.3</v>
      </c>
      <c r="BB989" s="112">
        <f t="shared" si="849"/>
        <v>0</v>
      </c>
      <c r="BC989" s="112">
        <f t="shared" si="850"/>
        <v>0</v>
      </c>
      <c r="BD989" s="12"/>
      <c r="BE989" s="111">
        <f t="shared" si="851"/>
        <v>0</v>
      </c>
      <c r="BF989" s="12"/>
    </row>
    <row r="990" spans="1:58">
      <c r="A990">
        <f t="shared" si="804"/>
        <v>16</v>
      </c>
      <c r="B990" s="106">
        <v>0.68541666666666701</v>
      </c>
      <c r="C990" s="6">
        <f t="shared" si="805"/>
        <v>16.45000000000001</v>
      </c>
      <c r="D990" s="7">
        <f t="shared" si="852"/>
        <v>16</v>
      </c>
      <c r="E990" s="7">
        <f t="shared" si="853"/>
        <v>9</v>
      </c>
      <c r="F990" s="7">
        <f t="shared" si="854"/>
        <v>2022</v>
      </c>
      <c r="G990" s="12"/>
      <c r="H990" s="101">
        <f t="shared" si="806"/>
        <v>-14.23625778556374</v>
      </c>
      <c r="I990" s="102">
        <f t="shared" si="807"/>
        <v>-14.298124034786339</v>
      </c>
      <c r="J990" s="101">
        <f t="shared" si="808"/>
        <v>61.847998347490233</v>
      </c>
      <c r="K990" s="101">
        <f t="shared" si="809"/>
        <v>3.5923228839275794</v>
      </c>
      <c r="L990" s="11">
        <f t="shared" si="810"/>
        <v>2459839.1854166668</v>
      </c>
      <c r="M990" s="108">
        <f t="shared" si="811"/>
        <v>0.22708242071640769</v>
      </c>
      <c r="N990" s="11">
        <f t="shared" si="812"/>
        <v>252.08598321070895</v>
      </c>
      <c r="O990" s="5">
        <f t="shared" si="813"/>
        <v>0.18275364037782538</v>
      </c>
      <c r="P990" s="11">
        <f t="shared" si="814"/>
        <v>15980.46556219334</v>
      </c>
      <c r="Q990" s="6">
        <f t="shared" si="815"/>
        <v>2.4161803698807258</v>
      </c>
      <c r="R990" s="13">
        <f t="shared" si="816"/>
        <v>4.4031042173027108</v>
      </c>
      <c r="S990" s="13">
        <f t="shared" si="817"/>
        <v>4.3665237531325616</v>
      </c>
      <c r="T990" s="13">
        <f t="shared" si="818"/>
        <v>0.34827478708496712</v>
      </c>
      <c r="U990" s="13">
        <f t="shared" si="819"/>
        <v>0.42453338064039137</v>
      </c>
      <c r="V990" s="13">
        <f t="shared" si="820"/>
        <v>-8.3847727191801553</v>
      </c>
      <c r="W990" s="8">
        <f t="shared" si="821"/>
        <v>374.47195664764416</v>
      </c>
      <c r="X990" s="13">
        <f t="shared" si="822"/>
        <v>1.2257504714060456</v>
      </c>
      <c r="Y990" s="11">
        <f t="shared" si="823"/>
        <v>70.230328747737502</v>
      </c>
      <c r="Z990" s="13">
        <f t="shared" si="824"/>
        <v>3.8798567458140316E-2</v>
      </c>
      <c r="AA990" s="13">
        <f t="shared" si="825"/>
        <v>0.33798528112197979</v>
      </c>
      <c r="AB990" s="13">
        <f t="shared" si="826"/>
        <v>0.94035172998979843</v>
      </c>
      <c r="AC990" s="13">
        <f t="shared" si="827"/>
        <v>3.8788834090361587E-2</v>
      </c>
      <c r="AD990" s="13">
        <f t="shared" si="828"/>
        <v>0.84734758024412993</v>
      </c>
      <c r="AE990" s="13">
        <f t="shared" si="829"/>
        <v>0.40959495602279339</v>
      </c>
      <c r="AF990" s="13">
        <f t="shared" si="830"/>
        <v>0.91226748928189139</v>
      </c>
      <c r="AG990" s="11">
        <f t="shared" si="831"/>
        <v>24.179393113492889</v>
      </c>
      <c r="AH990" s="13">
        <f t="shared" si="832"/>
        <v>4.5502804918942541</v>
      </c>
      <c r="AI990" s="11">
        <f t="shared" si="833"/>
        <v>183.83177583229514</v>
      </c>
      <c r="AJ990" s="6">
        <f t="shared" si="834"/>
        <v>0.91553711786752845</v>
      </c>
      <c r="AK990" s="13">
        <f t="shared" si="835"/>
        <v>-13.34732454143206</v>
      </c>
      <c r="AL990" s="6">
        <f t="shared" si="836"/>
        <v>0.88893324413167929</v>
      </c>
      <c r="AM990" s="6">
        <f t="shared" si="837"/>
        <v>-14.23625778556374</v>
      </c>
      <c r="AN990" s="11">
        <f t="shared" si="838"/>
        <v>175.60843248408491</v>
      </c>
      <c r="AO990" s="6">
        <f t="shared" si="839"/>
        <v>173.79747391279363</v>
      </c>
      <c r="AP990" s="6">
        <f t="shared" si="840"/>
        <v>103.55673995752851</v>
      </c>
      <c r="AQ990" s="8">
        <f t="shared" si="841"/>
        <v>76.292815670281399</v>
      </c>
      <c r="AR990" s="109">
        <f t="shared" si="842"/>
        <v>-6.6827263785637345E-2</v>
      </c>
      <c r="AS990" s="109">
        <f t="shared" si="843"/>
        <v>-1.0644649130495747</v>
      </c>
      <c r="AT990" s="109">
        <f t="shared" si="844"/>
        <v>183.59232288392758</v>
      </c>
      <c r="AU990" s="10">
        <f t="shared" si="845"/>
        <v>399157.08474101603</v>
      </c>
      <c r="AV990" s="8">
        <f t="shared" si="846"/>
        <v>29.936348816341528</v>
      </c>
      <c r="AW990" s="12"/>
      <c r="AX990" s="110">
        <f t="shared" si="847"/>
        <v>3.6</v>
      </c>
      <c r="AY990" s="111">
        <f t="shared" si="848"/>
        <v>0</v>
      </c>
      <c r="AZ990" s="12"/>
      <c r="BA990" s="14">
        <f t="shared" si="855"/>
        <v>-14.3</v>
      </c>
      <c r="BB990" s="112">
        <f t="shared" si="849"/>
        <v>0</v>
      </c>
      <c r="BC990" s="112">
        <f t="shared" si="850"/>
        <v>0</v>
      </c>
      <c r="BD990" s="12"/>
      <c r="BE990" s="111">
        <f t="shared" si="851"/>
        <v>0</v>
      </c>
      <c r="BF990" s="12"/>
    </row>
    <row r="991" spans="1:58">
      <c r="A991">
        <f t="shared" si="804"/>
        <v>16</v>
      </c>
      <c r="B991" s="106">
        <v>0.68611111111111101</v>
      </c>
      <c r="C991" s="6">
        <f t="shared" si="805"/>
        <v>16.466666666666665</v>
      </c>
      <c r="D991" s="7">
        <f t="shared" si="852"/>
        <v>16</v>
      </c>
      <c r="E991" s="7">
        <f t="shared" si="853"/>
        <v>9</v>
      </c>
      <c r="F991" s="7">
        <f t="shared" si="854"/>
        <v>2022</v>
      </c>
      <c r="G991" s="12"/>
      <c r="H991" s="101">
        <f t="shared" si="806"/>
        <v>-14.224854007223746</v>
      </c>
      <c r="I991" s="102">
        <f t="shared" si="807"/>
        <v>-14.286762510339184</v>
      </c>
      <c r="J991" s="101">
        <f t="shared" si="808"/>
        <v>61.841452325514581</v>
      </c>
      <c r="K991" s="101">
        <f t="shared" si="809"/>
        <v>3.8186270886160116</v>
      </c>
      <c r="L991" s="11">
        <f t="shared" si="810"/>
        <v>2459839.1861111112</v>
      </c>
      <c r="M991" s="108">
        <f t="shared" si="811"/>
        <v>0.22708243972925923</v>
      </c>
      <c r="N991" s="11">
        <f t="shared" si="812"/>
        <v>252.33666767319664</v>
      </c>
      <c r="O991" s="5">
        <f t="shared" si="813"/>
        <v>0.18277905780774972</v>
      </c>
      <c r="P991" s="11">
        <f t="shared" si="814"/>
        <v>15977.774542908344</v>
      </c>
      <c r="Q991" s="6">
        <f t="shared" si="815"/>
        <v>2.4163387220542294</v>
      </c>
      <c r="R991" s="13">
        <f t="shared" si="816"/>
        <v>4.4031161631144089</v>
      </c>
      <c r="S991" s="13">
        <f t="shared" si="817"/>
        <v>4.3666715091721935</v>
      </c>
      <c r="T991" s="13">
        <f t="shared" si="818"/>
        <v>0.34843513132466258</v>
      </c>
      <c r="U991" s="13">
        <f t="shared" si="819"/>
        <v>0.42468116019125357</v>
      </c>
      <c r="V991" s="13">
        <f t="shared" si="820"/>
        <v>-8.3849078870197236</v>
      </c>
      <c r="W991" s="8">
        <f t="shared" si="821"/>
        <v>374.4307986491936</v>
      </c>
      <c r="X991" s="13">
        <f t="shared" si="822"/>
        <v>1.2258971273986377</v>
      </c>
      <c r="Y991" s="11">
        <f t="shared" si="823"/>
        <v>70.238731517153326</v>
      </c>
      <c r="Z991" s="13">
        <f t="shared" si="824"/>
        <v>3.8810458416406429E-2</v>
      </c>
      <c r="AA991" s="13">
        <f t="shared" si="825"/>
        <v>0.3378472133026853</v>
      </c>
      <c r="AB991" s="13">
        <f t="shared" si="826"/>
        <v>0.94040085330350565</v>
      </c>
      <c r="AC991" s="13">
        <f t="shared" si="827"/>
        <v>3.880071609710662E-2</v>
      </c>
      <c r="AD991" s="13">
        <f t="shared" si="828"/>
        <v>0.84738792517838712</v>
      </c>
      <c r="AE991" s="13">
        <f t="shared" si="829"/>
        <v>0.40962539560612937</v>
      </c>
      <c r="AF991" s="13">
        <f t="shared" si="830"/>
        <v>0.91225382173741643</v>
      </c>
      <c r="AG991" s="11">
        <f t="shared" si="831"/>
        <v>24.18130491320122</v>
      </c>
      <c r="AH991" s="13">
        <f t="shared" si="832"/>
        <v>4.5508800452755418</v>
      </c>
      <c r="AI991" s="11">
        <f t="shared" si="833"/>
        <v>184.07346699406352</v>
      </c>
      <c r="AJ991" s="6">
        <f t="shared" si="834"/>
        <v>0.91553152222878997</v>
      </c>
      <c r="AK991" s="13">
        <f t="shared" si="835"/>
        <v>-13.335884097520211</v>
      </c>
      <c r="AL991" s="6">
        <f t="shared" si="836"/>
        <v>0.88896990970353573</v>
      </c>
      <c r="AM991" s="6">
        <f t="shared" si="837"/>
        <v>-14.224854007223746</v>
      </c>
      <c r="AN991" s="11">
        <f t="shared" si="838"/>
        <v>175.60911696137737</v>
      </c>
      <c r="AO991" s="6">
        <f t="shared" si="839"/>
        <v>173.79815105233189</v>
      </c>
      <c r="AP991" s="6">
        <f t="shared" si="840"/>
        <v>103.54901410547701</v>
      </c>
      <c r="AQ991" s="8">
        <f t="shared" si="841"/>
        <v>76.3005366332075</v>
      </c>
      <c r="AR991" s="109">
        <f t="shared" si="842"/>
        <v>-7.1035533512328733E-2</v>
      </c>
      <c r="AS991" s="109">
        <f t="shared" si="843"/>
        <v>-1.0642589989613884</v>
      </c>
      <c r="AT991" s="109">
        <f t="shared" si="844"/>
        <v>183.81862708861601</v>
      </c>
      <c r="AU991" s="10">
        <f t="shared" si="845"/>
        <v>399159.58428570163</v>
      </c>
      <c r="AV991" s="8">
        <f t="shared" si="846"/>
        <v>29.936161363849379</v>
      </c>
      <c r="AW991" s="12"/>
      <c r="AX991" s="110">
        <f t="shared" si="847"/>
        <v>3.8</v>
      </c>
      <c r="AY991" s="111">
        <f t="shared" si="848"/>
        <v>0</v>
      </c>
      <c r="AZ991" s="12"/>
      <c r="BA991" s="14">
        <f t="shared" si="855"/>
        <v>-14.3</v>
      </c>
      <c r="BB991" s="112">
        <f t="shared" si="849"/>
        <v>0</v>
      </c>
      <c r="BC991" s="112">
        <f t="shared" si="850"/>
        <v>0</v>
      </c>
      <c r="BD991" s="12"/>
      <c r="BE991" s="111">
        <f t="shared" si="851"/>
        <v>0</v>
      </c>
      <c r="BF991" s="12"/>
    </row>
    <row r="992" spans="1:58">
      <c r="A992">
        <f t="shared" si="804"/>
        <v>16</v>
      </c>
      <c r="B992" s="106">
        <v>0.686805555555556</v>
      </c>
      <c r="C992" s="6">
        <f t="shared" si="805"/>
        <v>16.483333333333345</v>
      </c>
      <c r="D992" s="7">
        <f t="shared" si="852"/>
        <v>16</v>
      </c>
      <c r="E992" s="7">
        <f t="shared" si="853"/>
        <v>9</v>
      </c>
      <c r="F992" s="7">
        <f t="shared" si="854"/>
        <v>2022</v>
      </c>
      <c r="G992" s="12"/>
      <c r="H992" s="101">
        <f t="shared" si="806"/>
        <v>-14.21287200506872</v>
      </c>
      <c r="I992" s="102">
        <f t="shared" si="807"/>
        <v>-14.274824946250442</v>
      </c>
      <c r="J992" s="101">
        <f t="shared" si="808"/>
        <v>61.834906175297633</v>
      </c>
      <c r="K992" s="101">
        <f t="shared" si="809"/>
        <v>4.0448849864266663</v>
      </c>
      <c r="L992" s="11">
        <f t="shared" si="810"/>
        <v>2459839.1868055556</v>
      </c>
      <c r="M992" s="108">
        <f t="shared" si="811"/>
        <v>0.2270824587421108</v>
      </c>
      <c r="N992" s="11">
        <f t="shared" si="812"/>
        <v>252.58735213521868</v>
      </c>
      <c r="O992" s="5">
        <f t="shared" si="813"/>
        <v>0.18280447523773091</v>
      </c>
      <c r="P992" s="11">
        <f t="shared" si="814"/>
        <v>15975.083166179282</v>
      </c>
      <c r="Q992" s="6">
        <f t="shared" si="815"/>
        <v>2.4164970742280905</v>
      </c>
      <c r="R992" s="13">
        <f t="shared" si="816"/>
        <v>4.4031281089261078</v>
      </c>
      <c r="S992" s="13">
        <f t="shared" si="817"/>
        <v>4.3668192652121824</v>
      </c>
      <c r="T992" s="13">
        <f t="shared" si="818"/>
        <v>0.34859547556507237</v>
      </c>
      <c r="U992" s="13">
        <f t="shared" si="819"/>
        <v>0.42482893787840936</v>
      </c>
      <c r="V992" s="13">
        <f t="shared" si="820"/>
        <v>-8.3850430548592918</v>
      </c>
      <c r="W992" s="8">
        <f t="shared" si="821"/>
        <v>374.38963588456949</v>
      </c>
      <c r="X992" s="13">
        <f t="shared" si="822"/>
        <v>1.2260437816586489</v>
      </c>
      <c r="Y992" s="11">
        <f t="shared" si="823"/>
        <v>70.247134187299594</v>
      </c>
      <c r="Z992" s="13">
        <f t="shared" si="824"/>
        <v>3.8822348391172837E-2</v>
      </c>
      <c r="AA992" s="13">
        <f t="shared" si="825"/>
        <v>0.33770913993887425</v>
      </c>
      <c r="AB992" s="13">
        <f t="shared" si="826"/>
        <v>0.94044995566318546</v>
      </c>
      <c r="AC992" s="13">
        <f t="shared" si="827"/>
        <v>3.8812597115606778E-2</v>
      </c>
      <c r="AD992" s="13">
        <f t="shared" si="828"/>
        <v>0.84742825128032673</v>
      </c>
      <c r="AE992" s="13">
        <f t="shared" si="829"/>
        <v>0.40965582594870226</v>
      </c>
      <c r="AF992" s="13">
        <f t="shared" si="830"/>
        <v>0.91224015712217288</v>
      </c>
      <c r="AG992" s="11">
        <f t="shared" si="831"/>
        <v>24.183216161162136</v>
      </c>
      <c r="AH992" s="13">
        <f t="shared" si="832"/>
        <v>4.5514796089823388</v>
      </c>
      <c r="AI992" s="11">
        <f t="shared" si="833"/>
        <v>184.31515800048359</v>
      </c>
      <c r="AJ992" s="6">
        <f t="shared" si="834"/>
        <v>0.91552592786850606</v>
      </c>
      <c r="AK992" s="13">
        <f t="shared" si="835"/>
        <v>-13.323863331796931</v>
      </c>
      <c r="AL992" s="6">
        <f t="shared" si="836"/>
        <v>0.88900867327178923</v>
      </c>
      <c r="AM992" s="6">
        <f t="shared" si="837"/>
        <v>-14.21287200506872</v>
      </c>
      <c r="AN992" s="11">
        <f t="shared" si="838"/>
        <v>175.60980143867528</v>
      </c>
      <c r="AO992" s="6">
        <f t="shared" si="839"/>
        <v>173.79882819212887</v>
      </c>
      <c r="AP992" s="6">
        <f t="shared" si="840"/>
        <v>103.54128835859213</v>
      </c>
      <c r="AQ992" s="8">
        <f t="shared" si="841"/>
        <v>76.308257493770199</v>
      </c>
      <c r="AR992" s="109">
        <f t="shared" si="842"/>
        <v>-7.5242536523135436E-2</v>
      </c>
      <c r="AS992" s="109">
        <f t="shared" si="843"/>
        <v>-1.0640390162539404</v>
      </c>
      <c r="AT992" s="109">
        <f t="shared" si="844"/>
        <v>184.04488498642667</v>
      </c>
      <c r="AU992" s="10">
        <f t="shared" si="845"/>
        <v>399162.08331580227</v>
      </c>
      <c r="AV992" s="8">
        <f t="shared" si="846"/>
        <v>29.9359739522951</v>
      </c>
      <c r="AW992" s="12"/>
      <c r="AX992" s="110">
        <f t="shared" si="847"/>
        <v>4</v>
      </c>
      <c r="AY992" s="111">
        <f t="shared" si="848"/>
        <v>0</v>
      </c>
      <c r="AZ992" s="12"/>
      <c r="BA992" s="14">
        <f t="shared" si="855"/>
        <v>-14.3</v>
      </c>
      <c r="BB992" s="112">
        <f t="shared" si="849"/>
        <v>0</v>
      </c>
      <c r="BC992" s="112">
        <f t="shared" si="850"/>
        <v>0</v>
      </c>
      <c r="BD992" s="12"/>
      <c r="BE992" s="111">
        <f t="shared" si="851"/>
        <v>0</v>
      </c>
      <c r="BF992" s="12"/>
    </row>
    <row r="993" spans="1:58">
      <c r="A993">
        <f t="shared" si="804"/>
        <v>16</v>
      </c>
      <c r="B993" s="106">
        <v>0.6875</v>
      </c>
      <c r="C993" s="6">
        <f t="shared" si="805"/>
        <v>16.5</v>
      </c>
      <c r="D993" s="7">
        <f t="shared" si="852"/>
        <v>16</v>
      </c>
      <c r="E993" s="7">
        <f t="shared" si="853"/>
        <v>9</v>
      </c>
      <c r="F993" s="7">
        <f t="shared" si="854"/>
        <v>2022</v>
      </c>
      <c r="G993" s="12"/>
      <c r="H993" s="101">
        <f t="shared" si="806"/>
        <v>-14.20031206540988</v>
      </c>
      <c r="I993" s="102">
        <f t="shared" si="807"/>
        <v>-14.262311633944524</v>
      </c>
      <c r="J993" s="101">
        <f t="shared" si="808"/>
        <v>61.828359896969133</v>
      </c>
      <c r="K993" s="101">
        <f t="shared" si="809"/>
        <v>4.2710944903732866</v>
      </c>
      <c r="L993" s="11">
        <f t="shared" si="810"/>
        <v>2459839.1875</v>
      </c>
      <c r="M993" s="108">
        <f t="shared" si="811"/>
        <v>0.22708247775496235</v>
      </c>
      <c r="N993" s="11">
        <f t="shared" si="812"/>
        <v>252.83803659770638</v>
      </c>
      <c r="O993" s="5">
        <f t="shared" si="813"/>
        <v>0.18282989266765526</v>
      </c>
      <c r="P993" s="11">
        <f t="shared" si="814"/>
        <v>15972.391432120334</v>
      </c>
      <c r="Q993" s="6">
        <f t="shared" si="815"/>
        <v>2.4166554264019511</v>
      </c>
      <c r="R993" s="13">
        <f t="shared" si="816"/>
        <v>4.4031400547378059</v>
      </c>
      <c r="S993" s="13">
        <f t="shared" si="817"/>
        <v>4.3669670212518152</v>
      </c>
      <c r="T993" s="13">
        <f t="shared" si="818"/>
        <v>0.34875581980476789</v>
      </c>
      <c r="U993" s="13">
        <f t="shared" si="819"/>
        <v>0.42497671370092899</v>
      </c>
      <c r="V993" s="13">
        <f t="shared" si="820"/>
        <v>-8.3851782226988618</v>
      </c>
      <c r="W993" s="8">
        <f t="shared" si="821"/>
        <v>374.34846835465839</v>
      </c>
      <c r="X993" s="13">
        <f t="shared" si="822"/>
        <v>1.2261904341859191</v>
      </c>
      <c r="Y993" s="11">
        <f t="shared" si="823"/>
        <v>70.255536758167096</v>
      </c>
      <c r="Z993" s="13">
        <f t="shared" si="824"/>
        <v>3.8834237382134318E-2</v>
      </c>
      <c r="AA993" s="13">
        <f t="shared" si="825"/>
        <v>0.33757106103398743</v>
      </c>
      <c r="AB993" s="13">
        <f t="shared" si="826"/>
        <v>0.94049903706849269</v>
      </c>
      <c r="AC993" s="13">
        <f t="shared" si="827"/>
        <v>3.8824477145556764E-2</v>
      </c>
      <c r="AD993" s="13">
        <f t="shared" si="828"/>
        <v>0.84746855854975323</v>
      </c>
      <c r="AE993" s="13">
        <f t="shared" si="829"/>
        <v>0.40968624705009471</v>
      </c>
      <c r="AF993" s="13">
        <f t="shared" si="830"/>
        <v>0.91222649543740442</v>
      </c>
      <c r="AG993" s="11">
        <f t="shared" si="831"/>
        <v>24.185126857326765</v>
      </c>
      <c r="AH993" s="13">
        <f t="shared" si="832"/>
        <v>4.5520791830104113</v>
      </c>
      <c r="AI993" s="11">
        <f t="shared" si="833"/>
        <v>184.55684885255022</v>
      </c>
      <c r="AJ993" s="6">
        <f t="shared" si="834"/>
        <v>0.91552033478677985</v>
      </c>
      <c r="AK993" s="13">
        <f t="shared" si="835"/>
        <v>-13.311262537357264</v>
      </c>
      <c r="AL993" s="6">
        <f t="shared" si="836"/>
        <v>0.88904952805261672</v>
      </c>
      <c r="AM993" s="6">
        <f t="shared" si="837"/>
        <v>-14.20031206540988</v>
      </c>
      <c r="AN993" s="11">
        <f t="shared" si="838"/>
        <v>175.61048591596955</v>
      </c>
      <c r="AO993" s="6">
        <f t="shared" si="839"/>
        <v>173.7995053321755</v>
      </c>
      <c r="AP993" s="6">
        <f t="shared" si="840"/>
        <v>103.53356271687655</v>
      </c>
      <c r="AQ993" s="8">
        <f t="shared" si="841"/>
        <v>76.315978251966769</v>
      </c>
      <c r="AR993" s="109">
        <f t="shared" si="842"/>
        <v>-7.9448197978208374E-2</v>
      </c>
      <c r="AS993" s="109">
        <f t="shared" si="843"/>
        <v>-1.0638049693016518</v>
      </c>
      <c r="AT993" s="109">
        <f t="shared" si="844"/>
        <v>184.27109449037329</v>
      </c>
      <c r="AU993" s="10">
        <f t="shared" si="845"/>
        <v>399164.58183124044</v>
      </c>
      <c r="AV993" s="8">
        <f t="shared" si="846"/>
        <v>29.935786581682994</v>
      </c>
      <c r="AW993" s="12"/>
      <c r="AX993" s="110">
        <f t="shared" si="847"/>
        <v>4.3</v>
      </c>
      <c r="AY993" s="111">
        <f t="shared" si="848"/>
        <v>0</v>
      </c>
      <c r="AZ993" s="12"/>
      <c r="BA993" s="14">
        <f t="shared" si="855"/>
        <v>-14.3</v>
      </c>
      <c r="BB993" s="112">
        <f t="shared" si="849"/>
        <v>0</v>
      </c>
      <c r="BC993" s="112">
        <f t="shared" si="850"/>
        <v>0</v>
      </c>
      <c r="BD993" s="12"/>
      <c r="BE993" s="111">
        <f t="shared" si="851"/>
        <v>0</v>
      </c>
      <c r="BF993" s="12"/>
    </row>
    <row r="994" spans="1:58">
      <c r="A994">
        <f t="shared" si="804"/>
        <v>16</v>
      </c>
      <c r="B994" s="106">
        <v>0.688194444444444</v>
      </c>
      <c r="C994" s="6">
        <f t="shared" si="805"/>
        <v>16.516666666666655</v>
      </c>
      <c r="D994" s="7">
        <f t="shared" si="852"/>
        <v>16</v>
      </c>
      <c r="E994" s="7">
        <f t="shared" si="853"/>
        <v>9</v>
      </c>
      <c r="F994" s="7">
        <f t="shared" si="854"/>
        <v>2022</v>
      </c>
      <c r="G994" s="12"/>
      <c r="H994" s="101">
        <f t="shared" si="806"/>
        <v>-14.187174488548161</v>
      </c>
      <c r="I994" s="102">
        <f t="shared" si="807"/>
        <v>-14.249222879073759</v>
      </c>
      <c r="J994" s="101">
        <f t="shared" si="808"/>
        <v>61.821813490600199</v>
      </c>
      <c r="K994" s="101">
        <f t="shared" si="809"/>
        <v>4.4972535169931973</v>
      </c>
      <c r="L994" s="11">
        <f t="shared" si="810"/>
        <v>2459839.1881944444</v>
      </c>
      <c r="M994" s="108">
        <f t="shared" si="811"/>
        <v>0.22708249676781392</v>
      </c>
      <c r="N994" s="11">
        <f t="shared" si="812"/>
        <v>253.08872106019408</v>
      </c>
      <c r="O994" s="5">
        <f t="shared" si="813"/>
        <v>0.18285531009763645</v>
      </c>
      <c r="P994" s="11">
        <f t="shared" si="814"/>
        <v>15969.699340845555</v>
      </c>
      <c r="Q994" s="6">
        <f t="shared" si="815"/>
        <v>2.4168137785758117</v>
      </c>
      <c r="R994" s="13">
        <f t="shared" si="816"/>
        <v>4.403152000549504</v>
      </c>
      <c r="S994" s="13">
        <f t="shared" si="817"/>
        <v>4.3671147772921612</v>
      </c>
      <c r="T994" s="13">
        <f t="shared" si="818"/>
        <v>0.34891616404482051</v>
      </c>
      <c r="U994" s="13">
        <f t="shared" si="819"/>
        <v>0.42512448766038946</v>
      </c>
      <c r="V994" s="13">
        <f t="shared" si="820"/>
        <v>-8.3853133905395012</v>
      </c>
      <c r="W994" s="8">
        <f t="shared" si="821"/>
        <v>374.30729605998505</v>
      </c>
      <c r="X994" s="13">
        <f t="shared" si="822"/>
        <v>1.226337084981715</v>
      </c>
      <c r="Y994" s="11">
        <f t="shared" si="823"/>
        <v>70.263939229828438</v>
      </c>
      <c r="Z994" s="13">
        <f t="shared" si="824"/>
        <v>3.8846125389189044E-2</v>
      </c>
      <c r="AA994" s="13">
        <f t="shared" si="825"/>
        <v>0.33743297659012078</v>
      </c>
      <c r="AB994" s="13">
        <f t="shared" si="826"/>
        <v>0.94054809751955737</v>
      </c>
      <c r="AC994" s="13">
        <f t="shared" si="827"/>
        <v>3.88363561868545E-2</v>
      </c>
      <c r="AD994" s="13">
        <f t="shared" si="828"/>
        <v>0.84750884698682682</v>
      </c>
      <c r="AE994" s="13">
        <f t="shared" si="829"/>
        <v>0.40971665891026493</v>
      </c>
      <c r="AF994" s="13">
        <f t="shared" si="830"/>
        <v>0.91221283668418607</v>
      </c>
      <c r="AG994" s="11">
        <f t="shared" si="831"/>
        <v>24.187037001669804</v>
      </c>
      <c r="AH994" s="13">
        <f t="shared" si="832"/>
        <v>4.5526787673613196</v>
      </c>
      <c r="AI994" s="11">
        <f t="shared" si="833"/>
        <v>184.79853954977426</v>
      </c>
      <c r="AJ994" s="6">
        <f t="shared" si="834"/>
        <v>0.91551474298368962</v>
      </c>
      <c r="AK994" s="13">
        <f t="shared" si="835"/>
        <v>-13.298082021608323</v>
      </c>
      <c r="AL994" s="6">
        <f t="shared" si="836"/>
        <v>0.88909246693983712</v>
      </c>
      <c r="AM994" s="6">
        <f t="shared" si="837"/>
        <v>-14.187174488548161</v>
      </c>
      <c r="AN994" s="11">
        <f t="shared" si="838"/>
        <v>175.61117039326382</v>
      </c>
      <c r="AO994" s="6">
        <f t="shared" si="839"/>
        <v>173.8001824724754</v>
      </c>
      <c r="AP994" s="6">
        <f t="shared" si="840"/>
        <v>103.52583718026384</v>
      </c>
      <c r="AQ994" s="8">
        <f t="shared" si="841"/>
        <v>76.323698907863587</v>
      </c>
      <c r="AR994" s="109">
        <f t="shared" si="842"/>
        <v>-8.3652443035976881E-2</v>
      </c>
      <c r="AS994" s="109">
        <f t="shared" si="843"/>
        <v>-1.0635568627308631</v>
      </c>
      <c r="AT994" s="109">
        <f t="shared" si="844"/>
        <v>184.4972535169932</v>
      </c>
      <c r="AU994" s="10">
        <f t="shared" si="845"/>
        <v>399167.07983195042</v>
      </c>
      <c r="AV994" s="8">
        <f t="shared" si="846"/>
        <v>29.935599252016516</v>
      </c>
      <c r="AW994" s="12"/>
      <c r="AX994" s="110">
        <f t="shared" si="847"/>
        <v>4.5</v>
      </c>
      <c r="AY994" s="111">
        <f t="shared" si="848"/>
        <v>0</v>
      </c>
      <c r="AZ994" s="12"/>
      <c r="BA994" s="14">
        <f t="shared" si="855"/>
        <v>-14.2</v>
      </c>
      <c r="BB994" s="112">
        <f t="shared" si="849"/>
        <v>0</v>
      </c>
      <c r="BC994" s="112">
        <f t="shared" si="850"/>
        <v>0</v>
      </c>
      <c r="BD994" s="12"/>
      <c r="BE994" s="111">
        <f t="shared" si="851"/>
        <v>0</v>
      </c>
      <c r="BF994" s="12"/>
    </row>
    <row r="995" spans="1:58">
      <c r="A995">
        <f t="shared" si="804"/>
        <v>16</v>
      </c>
      <c r="B995" s="106">
        <v>0.68888888888888899</v>
      </c>
      <c r="C995" s="6">
        <f t="shared" si="805"/>
        <v>16.533333333333335</v>
      </c>
      <c r="D995" s="7">
        <f t="shared" si="852"/>
        <v>16</v>
      </c>
      <c r="E995" s="7">
        <f t="shared" si="853"/>
        <v>9</v>
      </c>
      <c r="F995" s="7">
        <f t="shared" si="854"/>
        <v>2022</v>
      </c>
      <c r="G995" s="12"/>
      <c r="H995" s="101">
        <f t="shared" si="806"/>
        <v>-14.173459588698201</v>
      </c>
      <c r="I995" s="102">
        <f t="shared" si="807"/>
        <v>-14.235559001441153</v>
      </c>
      <c r="J995" s="101">
        <f t="shared" si="808"/>
        <v>61.815266956330731</v>
      </c>
      <c r="K995" s="101">
        <f t="shared" si="809"/>
        <v>4.7233599884881414</v>
      </c>
      <c r="L995" s="11">
        <f t="shared" si="810"/>
        <v>2459839.1888888888</v>
      </c>
      <c r="M995" s="108">
        <f t="shared" si="811"/>
        <v>0.22708251578066546</v>
      </c>
      <c r="N995" s="11">
        <f t="shared" si="812"/>
        <v>253.33940552268177</v>
      </c>
      <c r="O995" s="5">
        <f t="shared" si="813"/>
        <v>0.18288072752756079</v>
      </c>
      <c r="P995" s="11">
        <f t="shared" si="814"/>
        <v>15967.0068924649</v>
      </c>
      <c r="Q995" s="6">
        <f t="shared" si="815"/>
        <v>2.4169721307493153</v>
      </c>
      <c r="R995" s="13">
        <f t="shared" si="816"/>
        <v>4.403163946361202</v>
      </c>
      <c r="S995" s="13">
        <f t="shared" si="817"/>
        <v>4.3672625333317932</v>
      </c>
      <c r="T995" s="13">
        <f t="shared" si="818"/>
        <v>0.34907650828487313</v>
      </c>
      <c r="U995" s="13">
        <f t="shared" si="819"/>
        <v>0.42527225975691524</v>
      </c>
      <c r="V995" s="13">
        <f t="shared" si="820"/>
        <v>-8.3854485583787124</v>
      </c>
      <c r="W995" s="8">
        <f t="shared" si="821"/>
        <v>374.26611900228158</v>
      </c>
      <c r="X995" s="13">
        <f t="shared" si="822"/>
        <v>1.2264837340458556</v>
      </c>
      <c r="Y995" s="11">
        <f t="shared" si="823"/>
        <v>70.272341602273244</v>
      </c>
      <c r="Z995" s="13">
        <f t="shared" si="824"/>
        <v>3.8858012412122195E-2</v>
      </c>
      <c r="AA995" s="13">
        <f t="shared" si="825"/>
        <v>0.33729488661073315</v>
      </c>
      <c r="AB995" s="13">
        <f t="shared" si="826"/>
        <v>0.94059713701602465</v>
      </c>
      <c r="AC995" s="13">
        <f t="shared" si="827"/>
        <v>3.8848234239285018E-2</v>
      </c>
      <c r="AD995" s="13">
        <f t="shared" si="828"/>
        <v>0.84754911659130738</v>
      </c>
      <c r="AE995" s="13">
        <f t="shared" si="829"/>
        <v>0.40974706152887425</v>
      </c>
      <c r="AF995" s="13">
        <f t="shared" si="830"/>
        <v>0.91219918086372609</v>
      </c>
      <c r="AG995" s="11">
        <f t="shared" si="831"/>
        <v>24.188946594147318</v>
      </c>
      <c r="AH995" s="13">
        <f t="shared" si="832"/>
        <v>4.5532783620306869</v>
      </c>
      <c r="AI995" s="11">
        <f t="shared" si="833"/>
        <v>185.04023009222146</v>
      </c>
      <c r="AJ995" s="6">
        <f t="shared" si="834"/>
        <v>0.9155091524593445</v>
      </c>
      <c r="AK995" s="13">
        <f t="shared" si="835"/>
        <v>-13.284322106192288</v>
      </c>
      <c r="AL995" s="6">
        <f t="shared" si="836"/>
        <v>0.88913748250591196</v>
      </c>
      <c r="AM995" s="6">
        <f t="shared" si="837"/>
        <v>-14.173459588698201</v>
      </c>
      <c r="AN995" s="11">
        <f t="shared" si="838"/>
        <v>175.61185487055991</v>
      </c>
      <c r="AO995" s="6">
        <f t="shared" si="839"/>
        <v>173.80085961303041</v>
      </c>
      <c r="AP995" s="6">
        <f t="shared" si="840"/>
        <v>103.5181117487687</v>
      </c>
      <c r="AQ995" s="8">
        <f t="shared" si="841"/>
        <v>76.331419461445918</v>
      </c>
      <c r="AR995" s="109">
        <f t="shared" si="842"/>
        <v>-8.7855196889971593E-2</v>
      </c>
      <c r="AS995" s="109">
        <f t="shared" si="843"/>
        <v>-1.0632947014171656</v>
      </c>
      <c r="AT995" s="109">
        <f t="shared" si="844"/>
        <v>184.72335998848814</v>
      </c>
      <c r="AU995" s="10">
        <f t="shared" si="845"/>
        <v>399169.57731785183</v>
      </c>
      <c r="AV995" s="8">
        <f t="shared" si="846"/>
        <v>29.935411963300194</v>
      </c>
      <c r="AW995" s="12"/>
      <c r="AX995" s="110">
        <f t="shared" si="847"/>
        <v>4.7</v>
      </c>
      <c r="AY995" s="111">
        <f t="shared" si="848"/>
        <v>0</v>
      </c>
      <c r="AZ995" s="12"/>
      <c r="BA995" s="14">
        <f t="shared" si="855"/>
        <v>-14.2</v>
      </c>
      <c r="BB995" s="112">
        <f t="shared" si="849"/>
        <v>0</v>
      </c>
      <c r="BC995" s="112">
        <f t="shared" si="850"/>
        <v>0</v>
      </c>
      <c r="BD995" s="12"/>
      <c r="BE995" s="111">
        <f t="shared" si="851"/>
        <v>0</v>
      </c>
      <c r="BF995" s="12"/>
    </row>
    <row r="996" spans="1:58">
      <c r="A996">
        <f t="shared" si="804"/>
        <v>16</v>
      </c>
      <c r="B996" s="106">
        <v>0.68958333333333299</v>
      </c>
      <c r="C996" s="6">
        <f t="shared" si="805"/>
        <v>16.54999999999999</v>
      </c>
      <c r="D996" s="7">
        <f t="shared" si="852"/>
        <v>16</v>
      </c>
      <c r="E996" s="7">
        <f t="shared" si="853"/>
        <v>9</v>
      </c>
      <c r="F996" s="7">
        <f t="shared" si="854"/>
        <v>2022</v>
      </c>
      <c r="G996" s="12"/>
      <c r="H996" s="101">
        <f t="shared" si="806"/>
        <v>-14.159167693948842</v>
      </c>
      <c r="I996" s="102">
        <f t="shared" si="807"/>
        <v>-14.221320334959389</v>
      </c>
      <c r="J996" s="101">
        <f t="shared" si="808"/>
        <v>61.808720294229069</v>
      </c>
      <c r="K996" s="101">
        <f t="shared" si="809"/>
        <v>4.9494118323509326</v>
      </c>
      <c r="L996" s="11">
        <f t="shared" si="810"/>
        <v>2459839.1895833332</v>
      </c>
      <c r="M996" s="108">
        <f t="shared" si="811"/>
        <v>0.22708253479351703</v>
      </c>
      <c r="N996" s="11">
        <f t="shared" si="812"/>
        <v>253.59008998516947</v>
      </c>
      <c r="O996" s="5">
        <f t="shared" si="813"/>
        <v>0.18290614495754198</v>
      </c>
      <c r="P996" s="11">
        <f t="shared" si="814"/>
        <v>15964.314087078013</v>
      </c>
      <c r="Q996" s="6">
        <f t="shared" si="815"/>
        <v>2.4171304829231763</v>
      </c>
      <c r="R996" s="13">
        <f t="shared" si="816"/>
        <v>4.4031758921729001</v>
      </c>
      <c r="S996" s="13">
        <f t="shared" si="817"/>
        <v>4.367410289371783</v>
      </c>
      <c r="T996" s="13">
        <f t="shared" si="818"/>
        <v>0.34923685252492576</v>
      </c>
      <c r="U996" s="13">
        <f t="shared" si="819"/>
        <v>0.42542002999093886</v>
      </c>
      <c r="V996" s="13">
        <f t="shared" si="820"/>
        <v>-8.3855837262186395</v>
      </c>
      <c r="W996" s="8">
        <f t="shared" si="821"/>
        <v>374.22493718173558</v>
      </c>
      <c r="X996" s="13">
        <f t="shared" si="822"/>
        <v>1.2266303813795385</v>
      </c>
      <c r="Y996" s="11">
        <f t="shared" si="823"/>
        <v>70.280743875570124</v>
      </c>
      <c r="Z996" s="13">
        <f t="shared" si="824"/>
        <v>3.8869898450736719E-2</v>
      </c>
      <c r="AA996" s="13">
        <f t="shared" si="825"/>
        <v>0.33715679109798646</v>
      </c>
      <c r="AB996" s="13">
        <f t="shared" si="826"/>
        <v>0.9406461555580049</v>
      </c>
      <c r="AC996" s="13">
        <f t="shared" si="827"/>
        <v>3.8860111302651094E-2</v>
      </c>
      <c r="AD996" s="13">
        <f t="shared" si="828"/>
        <v>0.84758936736337454</v>
      </c>
      <c r="AE996" s="13">
        <f t="shared" si="829"/>
        <v>0.40977745490578582</v>
      </c>
      <c r="AF996" s="13">
        <f t="shared" si="830"/>
        <v>0.9121855279771417</v>
      </c>
      <c r="AG996" s="11">
        <f t="shared" si="831"/>
        <v>24.190855634728045</v>
      </c>
      <c r="AH996" s="13">
        <f t="shared" si="832"/>
        <v>4.5538779670198348</v>
      </c>
      <c r="AI996" s="11">
        <f t="shared" si="833"/>
        <v>185.28192047987193</v>
      </c>
      <c r="AJ996" s="6">
        <f t="shared" si="834"/>
        <v>0.91550356321380366</v>
      </c>
      <c r="AK996" s="13">
        <f t="shared" si="835"/>
        <v>-13.26998312694613</v>
      </c>
      <c r="AL996" s="6">
        <f t="shared" si="836"/>
        <v>0.88918456700271231</v>
      </c>
      <c r="AM996" s="6">
        <f t="shared" si="837"/>
        <v>-14.159167693948842</v>
      </c>
      <c r="AN996" s="11">
        <f t="shared" si="838"/>
        <v>175.61253934785418</v>
      </c>
      <c r="AO996" s="6">
        <f t="shared" si="839"/>
        <v>173.80153675383684</v>
      </c>
      <c r="AP996" s="6">
        <f t="shared" si="840"/>
        <v>103.51038642232145</v>
      </c>
      <c r="AQ996" s="8">
        <f t="shared" si="841"/>
        <v>76.339139912783409</v>
      </c>
      <c r="AR996" s="109">
        <f t="shared" si="842"/>
        <v>-9.2056384759007973E-2</v>
      </c>
      <c r="AS996" s="109">
        <f t="shared" si="843"/>
        <v>-1.0630184904863678</v>
      </c>
      <c r="AT996" s="109">
        <f t="shared" si="844"/>
        <v>184.94941183235093</v>
      </c>
      <c r="AU996" s="10">
        <f t="shared" si="845"/>
        <v>399172.0742888872</v>
      </c>
      <c r="AV996" s="8">
        <f t="shared" si="846"/>
        <v>29.935224715536844</v>
      </c>
      <c r="AW996" s="12"/>
      <c r="AX996" s="110">
        <f t="shared" si="847"/>
        <v>4.9000000000000004</v>
      </c>
      <c r="AY996" s="111">
        <f t="shared" si="848"/>
        <v>0</v>
      </c>
      <c r="AZ996" s="12"/>
      <c r="BA996" s="14">
        <f t="shared" si="855"/>
        <v>-14.2</v>
      </c>
      <c r="BB996" s="112">
        <f t="shared" si="849"/>
        <v>0</v>
      </c>
      <c r="BC996" s="112">
        <f t="shared" si="850"/>
        <v>0</v>
      </c>
      <c r="BD996" s="12"/>
      <c r="BE996" s="111">
        <f t="shared" si="851"/>
        <v>0</v>
      </c>
      <c r="BF996" s="12"/>
    </row>
    <row r="997" spans="1:58">
      <c r="A997">
        <f t="shared" si="804"/>
        <v>16</v>
      </c>
      <c r="B997" s="106">
        <v>0.69027777777777799</v>
      </c>
      <c r="C997" s="6">
        <f t="shared" si="805"/>
        <v>16.56666666666667</v>
      </c>
      <c r="D997" s="7">
        <f t="shared" si="852"/>
        <v>16</v>
      </c>
      <c r="E997" s="7">
        <f t="shared" si="853"/>
        <v>9</v>
      </c>
      <c r="F997" s="7">
        <f t="shared" si="854"/>
        <v>2022</v>
      </c>
      <c r="G997" s="12"/>
      <c r="H997" s="101">
        <f t="shared" si="806"/>
        <v>-14.144299146267114</v>
      </c>
      <c r="I997" s="102">
        <f t="shared" si="807"/>
        <v>-14.206507227653006</v>
      </c>
      <c r="J997" s="101">
        <f t="shared" si="808"/>
        <v>61.80217350443705</v>
      </c>
      <c r="K997" s="101">
        <f t="shared" si="809"/>
        <v>5.1754069813171384</v>
      </c>
      <c r="L997" s="11">
        <f t="shared" si="810"/>
        <v>2459839.1902777776</v>
      </c>
      <c r="M997" s="108">
        <f t="shared" si="811"/>
        <v>0.22708255380636858</v>
      </c>
      <c r="N997" s="11">
        <f t="shared" si="812"/>
        <v>253.84077444719151</v>
      </c>
      <c r="O997" s="5">
        <f t="shared" si="813"/>
        <v>0.18293156238746633</v>
      </c>
      <c r="P997" s="11">
        <f t="shared" si="814"/>
        <v>15961.620924800001</v>
      </c>
      <c r="Q997" s="6">
        <f t="shared" si="815"/>
        <v>2.417288835097037</v>
      </c>
      <c r="R997" s="13">
        <f t="shared" si="816"/>
        <v>4.4031878379845759</v>
      </c>
      <c r="S997" s="13">
        <f t="shared" si="817"/>
        <v>4.3675580454117719</v>
      </c>
      <c r="T997" s="13">
        <f t="shared" si="818"/>
        <v>0.34939719676497838</v>
      </c>
      <c r="U997" s="13">
        <f t="shared" si="819"/>
        <v>0.42556779836296799</v>
      </c>
      <c r="V997" s="13">
        <f t="shared" si="820"/>
        <v>-8.3857188940585647</v>
      </c>
      <c r="W997" s="8">
        <f t="shared" si="821"/>
        <v>374.18375059947169</v>
      </c>
      <c r="X997" s="13">
        <f t="shared" si="822"/>
        <v>1.226777026982607</v>
      </c>
      <c r="Y997" s="11">
        <f t="shared" si="823"/>
        <v>70.289146049710098</v>
      </c>
      <c r="Z997" s="13">
        <f t="shared" si="824"/>
        <v>3.8881783504846272E-2</v>
      </c>
      <c r="AA997" s="13">
        <f t="shared" si="825"/>
        <v>0.33701869005531576</v>
      </c>
      <c r="AB997" s="13">
        <f t="shared" si="826"/>
        <v>0.94069515314515117</v>
      </c>
      <c r="AC997" s="13">
        <f t="shared" si="827"/>
        <v>3.8871987376766219E-2</v>
      </c>
      <c r="AD997" s="13">
        <f t="shared" si="828"/>
        <v>0.84762959930278414</v>
      </c>
      <c r="AE997" s="13">
        <f t="shared" si="829"/>
        <v>0.40980783904069051</v>
      </c>
      <c r="AF997" s="13">
        <f t="shared" si="830"/>
        <v>0.91217187802562705</v>
      </c>
      <c r="AG997" s="11">
        <f t="shared" si="831"/>
        <v>24.192764123369919</v>
      </c>
      <c r="AH997" s="13">
        <f t="shared" si="832"/>
        <v>4.5544775823244716</v>
      </c>
      <c r="AI997" s="11">
        <f t="shared" si="833"/>
        <v>185.52361071232443</v>
      </c>
      <c r="AJ997" s="6">
        <f t="shared" si="834"/>
        <v>0.91549797524716703</v>
      </c>
      <c r="AK997" s="13">
        <f t="shared" si="835"/>
        <v>-13.255065433904793</v>
      </c>
      <c r="AL997" s="6">
        <f t="shared" si="836"/>
        <v>0.88923371236232074</v>
      </c>
      <c r="AM997" s="6">
        <f t="shared" si="837"/>
        <v>-14.144299146267114</v>
      </c>
      <c r="AN997" s="11">
        <f t="shared" si="838"/>
        <v>175.61322382515209</v>
      </c>
      <c r="AO997" s="6">
        <f t="shared" si="839"/>
        <v>173.80221389490026</v>
      </c>
      <c r="AP997" s="6">
        <f t="shared" si="840"/>
        <v>103.50266120093907</v>
      </c>
      <c r="AQ997" s="8">
        <f t="shared" si="841"/>
        <v>76.346860261859035</v>
      </c>
      <c r="AR997" s="109">
        <f t="shared" si="842"/>
        <v>-9.6255931883381884E-2</v>
      </c>
      <c r="AS997" s="109">
        <f t="shared" si="843"/>
        <v>-1.0627282353145213</v>
      </c>
      <c r="AT997" s="109">
        <f t="shared" si="844"/>
        <v>185.17540698131714</v>
      </c>
      <c r="AU997" s="10">
        <f t="shared" si="845"/>
        <v>399174.57074498083</v>
      </c>
      <c r="AV997" s="8">
        <f t="shared" si="846"/>
        <v>29.935037508730652</v>
      </c>
      <c r="AW997" s="12"/>
      <c r="AX997" s="110">
        <f t="shared" si="847"/>
        <v>5.2</v>
      </c>
      <c r="AY997" s="111">
        <f t="shared" si="848"/>
        <v>0</v>
      </c>
      <c r="AZ997" s="12"/>
      <c r="BA997" s="14">
        <f t="shared" si="855"/>
        <v>-14.2</v>
      </c>
      <c r="BB997" s="112">
        <f t="shared" si="849"/>
        <v>0</v>
      </c>
      <c r="BC997" s="112">
        <f t="shared" si="850"/>
        <v>0</v>
      </c>
      <c r="BD997" s="12"/>
      <c r="BE997" s="111">
        <f t="shared" si="851"/>
        <v>0</v>
      </c>
      <c r="BF997" s="12"/>
    </row>
    <row r="998" spans="1:58">
      <c r="A998">
        <f t="shared" si="804"/>
        <v>16</v>
      </c>
      <c r="B998" s="106">
        <v>0.69097222222222199</v>
      </c>
      <c r="C998" s="6">
        <f t="shared" si="805"/>
        <v>16.583333333333329</v>
      </c>
      <c r="D998" s="7">
        <f t="shared" si="852"/>
        <v>16</v>
      </c>
      <c r="E998" s="7">
        <f t="shared" si="853"/>
        <v>9</v>
      </c>
      <c r="F998" s="7">
        <f t="shared" si="854"/>
        <v>2022</v>
      </c>
      <c r="G998" s="12"/>
      <c r="H998" s="101">
        <f t="shared" si="806"/>
        <v>-14.128854301348657</v>
      </c>
      <c r="I998" s="102">
        <f t="shared" si="807"/>
        <v>-14.191120041507441</v>
      </c>
      <c r="J998" s="101">
        <f t="shared" si="808"/>
        <v>61.795626587031919</v>
      </c>
      <c r="K998" s="101">
        <f t="shared" si="809"/>
        <v>5.4013433751902369</v>
      </c>
      <c r="L998" s="11">
        <f t="shared" si="810"/>
        <v>2459839.190972222</v>
      </c>
      <c r="M998" s="108">
        <f t="shared" si="811"/>
        <v>0.22708257281922012</v>
      </c>
      <c r="N998" s="11">
        <f t="shared" si="812"/>
        <v>254.0914589096792</v>
      </c>
      <c r="O998" s="5">
        <f t="shared" si="813"/>
        <v>0.18295697981739067</v>
      </c>
      <c r="P998" s="11">
        <f t="shared" si="814"/>
        <v>15958.927405746188</v>
      </c>
      <c r="Q998" s="6">
        <f t="shared" si="815"/>
        <v>2.4174471872705405</v>
      </c>
      <c r="R998" s="13">
        <f t="shared" si="816"/>
        <v>4.403199783796274</v>
      </c>
      <c r="S998" s="13">
        <f t="shared" si="817"/>
        <v>4.3677058014514039</v>
      </c>
      <c r="T998" s="13">
        <f t="shared" si="818"/>
        <v>0.34955754100467384</v>
      </c>
      <c r="U998" s="13">
        <f t="shared" si="819"/>
        <v>0.42571556487315299</v>
      </c>
      <c r="V998" s="13">
        <f t="shared" si="820"/>
        <v>-8.385854061898133</v>
      </c>
      <c r="W998" s="8">
        <f t="shared" si="821"/>
        <v>374.14255925649275</v>
      </c>
      <c r="X998" s="13">
        <f t="shared" si="822"/>
        <v>1.2269236708559779</v>
      </c>
      <c r="Y998" s="11">
        <f t="shared" si="823"/>
        <v>70.297548124745688</v>
      </c>
      <c r="Z998" s="13">
        <f t="shared" si="824"/>
        <v>3.8893667574234722E-2</v>
      </c>
      <c r="AA998" s="13">
        <f t="shared" si="825"/>
        <v>0.3368805834851471</v>
      </c>
      <c r="AB998" s="13">
        <f t="shared" si="826"/>
        <v>0.94074412977748034</v>
      </c>
      <c r="AC998" s="13">
        <f t="shared" si="827"/>
        <v>3.88838624614141E-2</v>
      </c>
      <c r="AD998" s="13">
        <f t="shared" si="828"/>
        <v>0.84766981240963779</v>
      </c>
      <c r="AE998" s="13">
        <f t="shared" si="829"/>
        <v>0.40983821393339653</v>
      </c>
      <c r="AF998" s="13">
        <f t="shared" si="830"/>
        <v>0.91215823101032389</v>
      </c>
      <c r="AG998" s="11">
        <f t="shared" si="831"/>
        <v>24.194672060038222</v>
      </c>
      <c r="AH998" s="13">
        <f t="shared" si="832"/>
        <v>4.5550772079447661</v>
      </c>
      <c r="AI998" s="11">
        <f t="shared" si="833"/>
        <v>185.76530079050769</v>
      </c>
      <c r="AJ998" s="6">
        <f t="shared" si="834"/>
        <v>0.9154923885595343</v>
      </c>
      <c r="AK998" s="13">
        <f t="shared" si="835"/>
        <v>-13.23956939115036</v>
      </c>
      <c r="AL998" s="6">
        <f t="shared" si="836"/>
        <v>0.88928491019829781</v>
      </c>
      <c r="AM998" s="6">
        <f t="shared" si="837"/>
        <v>-14.128854301348657</v>
      </c>
      <c r="AN998" s="11">
        <f t="shared" si="838"/>
        <v>175.61390830244454</v>
      </c>
      <c r="AO998" s="6">
        <f t="shared" si="839"/>
        <v>173.80289103621143</v>
      </c>
      <c r="AP998" s="6">
        <f t="shared" si="840"/>
        <v>103.49493608456241</v>
      </c>
      <c r="AQ998" s="8">
        <f t="shared" si="841"/>
        <v>76.354580508731914</v>
      </c>
      <c r="AR998" s="109">
        <f t="shared" si="842"/>
        <v>-0.10045376355592871</v>
      </c>
      <c r="AS998" s="109">
        <f t="shared" si="843"/>
        <v>-1.0624239415257906</v>
      </c>
      <c r="AT998" s="109">
        <f t="shared" si="844"/>
        <v>185.40134337519024</v>
      </c>
      <c r="AU998" s="10">
        <f t="shared" si="845"/>
        <v>399177.06668605667</v>
      </c>
      <c r="AV998" s="8">
        <f t="shared" si="846"/>
        <v>29.934850342885809</v>
      </c>
      <c r="AW998" s="12"/>
      <c r="AX998" s="110">
        <f t="shared" si="847"/>
        <v>5.4</v>
      </c>
      <c r="AY998" s="111">
        <f t="shared" si="848"/>
        <v>0</v>
      </c>
      <c r="AZ998" s="12"/>
      <c r="BA998" s="14">
        <f t="shared" si="855"/>
        <v>-14.2</v>
      </c>
      <c r="BB998" s="112">
        <f t="shared" si="849"/>
        <v>0</v>
      </c>
      <c r="BC998" s="112">
        <f t="shared" si="850"/>
        <v>0</v>
      </c>
      <c r="BD998" s="12"/>
      <c r="BE998" s="111">
        <f t="shared" si="851"/>
        <v>0</v>
      </c>
      <c r="BF998" s="12"/>
    </row>
    <row r="999" spans="1:58">
      <c r="A999">
        <f t="shared" si="804"/>
        <v>16</v>
      </c>
      <c r="B999" s="106">
        <v>0.69166666666666698</v>
      </c>
      <c r="C999" s="6">
        <f t="shared" si="805"/>
        <v>16.600000000000009</v>
      </c>
      <c r="D999" s="7">
        <f t="shared" si="852"/>
        <v>16</v>
      </c>
      <c r="E999" s="7">
        <f t="shared" si="853"/>
        <v>9</v>
      </c>
      <c r="F999" s="7">
        <f t="shared" si="854"/>
        <v>2022</v>
      </c>
      <c r="G999" s="12"/>
      <c r="H999" s="101">
        <f t="shared" si="806"/>
        <v>-14.112833517793108</v>
      </c>
      <c r="I999" s="102">
        <f t="shared" si="807"/>
        <v>-14.175159141682807</v>
      </c>
      <c r="J999" s="101">
        <f t="shared" si="808"/>
        <v>61.789079537735716</v>
      </c>
      <c r="K999" s="101">
        <f t="shared" si="809"/>
        <v>5.6272191099852193</v>
      </c>
      <c r="L999" s="11">
        <f t="shared" si="810"/>
        <v>2459839.1916666669</v>
      </c>
      <c r="M999" s="108">
        <f t="shared" si="811"/>
        <v>0.22708259183208443</v>
      </c>
      <c r="N999" s="11">
        <f t="shared" si="812"/>
        <v>254.34214354027063</v>
      </c>
      <c r="O999" s="5">
        <f t="shared" si="813"/>
        <v>0.18298239726436805</v>
      </c>
      <c r="P999" s="11">
        <f t="shared" si="814"/>
        <v>15956.233528209043</v>
      </c>
      <c r="Q999" s="6">
        <f t="shared" si="815"/>
        <v>2.4176055395504772</v>
      </c>
      <c r="R999" s="13">
        <f t="shared" si="816"/>
        <v>4.4032117296159861</v>
      </c>
      <c r="S999" s="13">
        <f t="shared" si="817"/>
        <v>4.3678535575903261</v>
      </c>
      <c r="T999" s="13">
        <f t="shared" si="818"/>
        <v>0.34971788535223097</v>
      </c>
      <c r="U999" s="13">
        <f t="shared" si="819"/>
        <v>0.42586332962170842</v>
      </c>
      <c r="V999" s="13">
        <f t="shared" si="820"/>
        <v>-8.3859892298284215</v>
      </c>
      <c r="W999" s="8">
        <f t="shared" si="821"/>
        <v>374.10136312593357</v>
      </c>
      <c r="X999" s="13">
        <f t="shared" si="822"/>
        <v>1.2270703130985197</v>
      </c>
      <c r="Y999" s="11">
        <f t="shared" si="823"/>
        <v>70.305950106341669</v>
      </c>
      <c r="Z999" s="13">
        <f t="shared" si="824"/>
        <v>3.8905550666732916E-2</v>
      </c>
      <c r="AA999" s="13">
        <f t="shared" si="825"/>
        <v>0.33674247129764806</v>
      </c>
      <c r="AB999" s="13">
        <f t="shared" si="826"/>
        <v>0.94079308548769847</v>
      </c>
      <c r="AC999" s="13">
        <f t="shared" si="827"/>
        <v>3.8895736564419352E-2</v>
      </c>
      <c r="AD999" s="13">
        <f t="shared" si="828"/>
        <v>0.84771000671083119</v>
      </c>
      <c r="AE999" s="13">
        <f t="shared" si="829"/>
        <v>0.40986857960409118</v>
      </c>
      <c r="AF999" s="13">
        <f t="shared" si="830"/>
        <v>0.91214458692321621</v>
      </c>
      <c r="AG999" s="11">
        <f t="shared" si="831"/>
        <v>24.196579445978344</v>
      </c>
      <c r="AH999" s="13">
        <f t="shared" si="832"/>
        <v>4.5556768442813587</v>
      </c>
      <c r="AI999" s="11">
        <f t="shared" si="833"/>
        <v>186.00699087605025</v>
      </c>
      <c r="AJ999" s="6">
        <f t="shared" si="834"/>
        <v>0.91548680314722686</v>
      </c>
      <c r="AK999" s="13">
        <f t="shared" si="835"/>
        <v>-13.223495365950695</v>
      </c>
      <c r="AL999" s="6">
        <f t="shared" si="836"/>
        <v>0.8893381518424136</v>
      </c>
      <c r="AM999" s="6">
        <f t="shared" si="837"/>
        <v>-14.112833517793108</v>
      </c>
      <c r="AN999" s="11">
        <f t="shared" si="838"/>
        <v>175.61459278020084</v>
      </c>
      <c r="AO999" s="6">
        <f t="shared" si="839"/>
        <v>173.80356817823485</v>
      </c>
      <c r="AP999" s="6">
        <f t="shared" si="840"/>
        <v>103.48721106799358</v>
      </c>
      <c r="AQ999" s="8">
        <f t="shared" si="841"/>
        <v>76.362300658596624</v>
      </c>
      <c r="AR999" s="109">
        <f t="shared" si="842"/>
        <v>-0.10464980788956281</v>
      </c>
      <c r="AS999" s="109">
        <f t="shared" si="843"/>
        <v>-1.0621056147776295</v>
      </c>
      <c r="AT999" s="109">
        <f t="shared" si="844"/>
        <v>185.62721910998522</v>
      </c>
      <c r="AU999" s="10">
        <f t="shared" si="845"/>
        <v>399179.56211372744</v>
      </c>
      <c r="AV999" s="8">
        <f t="shared" si="846"/>
        <v>29.934663217879923</v>
      </c>
      <c r="AW999" s="12"/>
      <c r="AX999" s="110">
        <f t="shared" si="847"/>
        <v>5.6</v>
      </c>
      <c r="AY999" s="111">
        <f t="shared" si="848"/>
        <v>0</v>
      </c>
      <c r="AZ999" s="12"/>
      <c r="BA999" s="14">
        <f t="shared" si="855"/>
        <v>-14.2</v>
      </c>
      <c r="BB999" s="112">
        <f t="shared" si="849"/>
        <v>0</v>
      </c>
      <c r="BC999" s="112">
        <f t="shared" si="850"/>
        <v>0</v>
      </c>
      <c r="BD999" s="12"/>
      <c r="BE999" s="111">
        <f t="shared" si="851"/>
        <v>0</v>
      </c>
      <c r="BF999" s="12"/>
    </row>
    <row r="1000" spans="1:58">
      <c r="A1000">
        <f t="shared" si="804"/>
        <v>16</v>
      </c>
      <c r="B1000" s="106">
        <v>0.69236111111111098</v>
      </c>
      <c r="C1000" s="6">
        <f t="shared" si="805"/>
        <v>16.616666666666664</v>
      </c>
      <c r="D1000" s="7">
        <f t="shared" si="852"/>
        <v>16</v>
      </c>
      <c r="E1000" s="7">
        <f t="shared" si="853"/>
        <v>9</v>
      </c>
      <c r="F1000" s="7">
        <f t="shared" si="854"/>
        <v>2022</v>
      </c>
      <c r="G1000" s="12"/>
      <c r="H1000" s="101">
        <f t="shared" si="806"/>
        <v>-14.096237200329027</v>
      </c>
      <c r="I1000" s="102">
        <f t="shared" si="807"/>
        <v>-14.158624939574919</v>
      </c>
      <c r="J1000" s="101">
        <f t="shared" si="808"/>
        <v>61.78253236541341</v>
      </c>
      <c r="K1000" s="101">
        <f t="shared" si="809"/>
        <v>5.8530318340262681</v>
      </c>
      <c r="L1000" s="11">
        <f t="shared" si="810"/>
        <v>2459839.1923611113</v>
      </c>
      <c r="M1000" s="108">
        <f t="shared" si="811"/>
        <v>0.227082610844936</v>
      </c>
      <c r="N1000" s="11">
        <f t="shared" si="812"/>
        <v>254.59282800275832</v>
      </c>
      <c r="O1000" s="5">
        <f t="shared" si="813"/>
        <v>0.18300781469434924</v>
      </c>
      <c r="P1000" s="11">
        <f t="shared" si="814"/>
        <v>15953.53929591357</v>
      </c>
      <c r="Q1000" s="6">
        <f t="shared" si="815"/>
        <v>2.4177638917243383</v>
      </c>
      <c r="R1000" s="13">
        <f t="shared" si="816"/>
        <v>4.4032236754276841</v>
      </c>
      <c r="S1000" s="13">
        <f t="shared" si="817"/>
        <v>4.3680013136303151</v>
      </c>
      <c r="T1000" s="13">
        <f t="shared" si="818"/>
        <v>0.3498782295922836</v>
      </c>
      <c r="U1000" s="13">
        <f t="shared" si="819"/>
        <v>0.42601109241063129</v>
      </c>
      <c r="V1000" s="13">
        <f t="shared" si="820"/>
        <v>-8.3861243976683468</v>
      </c>
      <c r="W1000" s="8">
        <f t="shared" si="821"/>
        <v>374.06016226386612</v>
      </c>
      <c r="X1000" s="13">
        <f t="shared" si="822"/>
        <v>1.2272169535143544</v>
      </c>
      <c r="Y1000" s="11">
        <f t="shared" si="823"/>
        <v>70.314351983275046</v>
      </c>
      <c r="Z1000" s="13">
        <f t="shared" si="824"/>
        <v>3.8917432766188628E-2</v>
      </c>
      <c r="AA1000" s="13">
        <f t="shared" si="825"/>
        <v>0.33660435368059111</v>
      </c>
      <c r="AB1000" s="13">
        <f t="shared" si="826"/>
        <v>0.94084202021012342</v>
      </c>
      <c r="AC1000" s="13">
        <f t="shared" si="827"/>
        <v>3.8907609669641664E-2</v>
      </c>
      <c r="AD1000" s="13">
        <f t="shared" si="828"/>
        <v>0.8477501821525204</v>
      </c>
      <c r="AE1000" s="13">
        <f t="shared" si="829"/>
        <v>0.40989893601184191</v>
      </c>
      <c r="AF1000" s="13">
        <f t="shared" si="830"/>
        <v>0.91213094578375087</v>
      </c>
      <c r="AG1000" s="11">
        <f t="shared" si="831"/>
        <v>24.198486278596501</v>
      </c>
      <c r="AH1000" s="13">
        <f t="shared" si="832"/>
        <v>4.5562764905296902</v>
      </c>
      <c r="AI1000" s="11">
        <f t="shared" si="833"/>
        <v>186.24868064481296</v>
      </c>
      <c r="AJ1000" s="6">
        <f t="shared" si="834"/>
        <v>0.91548121901782642</v>
      </c>
      <c r="AK1000" s="13">
        <f t="shared" si="835"/>
        <v>-13.206843772127197</v>
      </c>
      <c r="AL1000" s="6">
        <f t="shared" si="836"/>
        <v>0.88939342820182943</v>
      </c>
      <c r="AM1000" s="6">
        <f t="shared" si="837"/>
        <v>-14.096237200329027</v>
      </c>
      <c r="AN1000" s="11">
        <f t="shared" si="838"/>
        <v>175.61527725749511</v>
      </c>
      <c r="AO1000" s="6">
        <f t="shared" si="839"/>
        <v>173.80424532005446</v>
      </c>
      <c r="AP1000" s="6">
        <f t="shared" si="840"/>
        <v>103.47948616154225</v>
      </c>
      <c r="AQ1000" s="8">
        <f t="shared" si="841"/>
        <v>76.370020701149954</v>
      </c>
      <c r="AR1000" s="109">
        <f t="shared" si="842"/>
        <v>-0.10884398459633313</v>
      </c>
      <c r="AS1000" s="109">
        <f t="shared" si="843"/>
        <v>-1.0617732616215545</v>
      </c>
      <c r="AT1000" s="109">
        <f t="shared" si="844"/>
        <v>185.85303183402627</v>
      </c>
      <c r="AU1000" s="10">
        <f t="shared" si="845"/>
        <v>399182.05702457426</v>
      </c>
      <c r="AV1000" s="8">
        <f t="shared" si="846"/>
        <v>29.934476133967841</v>
      </c>
      <c r="AW1000" s="12"/>
      <c r="AX1000" s="110">
        <f t="shared" si="847"/>
        <v>5.9</v>
      </c>
      <c r="AY1000" s="111">
        <f t="shared" si="848"/>
        <v>0</v>
      </c>
      <c r="AZ1000" s="12"/>
      <c r="BA1000" s="14">
        <f t="shared" si="855"/>
        <v>-14.2</v>
      </c>
      <c r="BB1000" s="112">
        <f t="shared" si="849"/>
        <v>0</v>
      </c>
      <c r="BC1000" s="112">
        <f t="shared" si="850"/>
        <v>0</v>
      </c>
      <c r="BD1000" s="12"/>
      <c r="BE1000" s="111">
        <f t="shared" si="851"/>
        <v>0</v>
      </c>
      <c r="BF1000" s="12"/>
    </row>
    <row r="1001" spans="1:58">
      <c r="A1001">
        <f t="shared" si="804"/>
        <v>16</v>
      </c>
      <c r="B1001" s="106">
        <v>0.69305555555555598</v>
      </c>
      <c r="C1001" s="6">
        <f t="shared" si="805"/>
        <v>16.633333333333344</v>
      </c>
      <c r="D1001" s="7">
        <f t="shared" si="852"/>
        <v>16</v>
      </c>
      <c r="E1001" s="7">
        <f t="shared" si="853"/>
        <v>9</v>
      </c>
      <c r="F1001" s="7">
        <f t="shared" si="854"/>
        <v>2022</v>
      </c>
      <c r="G1001" s="12"/>
      <c r="H1001" s="101">
        <f t="shared" si="806"/>
        <v>-14.079065735335472</v>
      </c>
      <c r="I1001" s="102">
        <f t="shared" si="807"/>
        <v>-14.141517828575417</v>
      </c>
      <c r="J1001" s="101">
        <f t="shared" si="808"/>
        <v>61.775985065812492</v>
      </c>
      <c r="K1001" s="101">
        <f t="shared" si="809"/>
        <v>6.0787796566067414</v>
      </c>
      <c r="L1001" s="11">
        <f t="shared" si="810"/>
        <v>2459839.1930555557</v>
      </c>
      <c r="M1001" s="108">
        <f t="shared" si="811"/>
        <v>0.22708262985778754</v>
      </c>
      <c r="N1001" s="11">
        <f t="shared" si="812"/>
        <v>254.84351246524602</v>
      </c>
      <c r="O1001" s="5">
        <f t="shared" si="813"/>
        <v>0.18303323212427358</v>
      </c>
      <c r="P1001" s="11">
        <f t="shared" si="814"/>
        <v>15950.844707171946</v>
      </c>
      <c r="Q1001" s="6">
        <f t="shared" si="815"/>
        <v>2.4179222438978418</v>
      </c>
      <c r="R1001" s="13">
        <f t="shared" si="816"/>
        <v>4.4032356212393822</v>
      </c>
      <c r="S1001" s="13">
        <f t="shared" si="817"/>
        <v>4.3681490696703049</v>
      </c>
      <c r="T1001" s="13">
        <f t="shared" si="818"/>
        <v>0.35003857383233622</v>
      </c>
      <c r="U1001" s="13">
        <f t="shared" si="819"/>
        <v>0.4261588533395152</v>
      </c>
      <c r="V1001" s="13">
        <f t="shared" si="820"/>
        <v>-8.3862595655082739</v>
      </c>
      <c r="W1001" s="8">
        <f t="shared" si="821"/>
        <v>374.01895664363701</v>
      </c>
      <c r="X1001" s="13">
        <f t="shared" si="822"/>
        <v>1.2273635922017323</v>
      </c>
      <c r="Y1001" s="11">
        <f t="shared" si="823"/>
        <v>70.322753761175136</v>
      </c>
      <c r="Z1001" s="13">
        <f t="shared" si="824"/>
        <v>3.8929313880383544E-2</v>
      </c>
      <c r="AA1001" s="13">
        <f t="shared" si="825"/>
        <v>0.33646623054473096</v>
      </c>
      <c r="AB1001" s="13">
        <f t="shared" si="826"/>
        <v>0.94089093397726931</v>
      </c>
      <c r="AC1001" s="13">
        <f t="shared" si="827"/>
        <v>3.8919481784856512E-2</v>
      </c>
      <c r="AD1001" s="13">
        <f t="shared" si="828"/>
        <v>0.8477903387614445</v>
      </c>
      <c r="AE1001" s="13">
        <f t="shared" si="829"/>
        <v>0.40992928317671457</v>
      </c>
      <c r="AF1001" s="13">
        <f t="shared" si="830"/>
        <v>0.91211730758396692</v>
      </c>
      <c r="AG1001" s="11">
        <f t="shared" si="831"/>
        <v>24.200392559130435</v>
      </c>
      <c r="AH1001" s="13">
        <f t="shared" si="832"/>
        <v>4.5568761470878565</v>
      </c>
      <c r="AI1001" s="11">
        <f t="shared" si="833"/>
        <v>186.49037025892818</v>
      </c>
      <c r="AJ1001" s="6">
        <f t="shared" si="834"/>
        <v>0.91547563616768823</v>
      </c>
      <c r="AK1001" s="13">
        <f t="shared" si="835"/>
        <v>-13.189615005361247</v>
      </c>
      <c r="AL1001" s="6">
        <f t="shared" si="836"/>
        <v>0.8894507299742247</v>
      </c>
      <c r="AM1001" s="6">
        <f t="shared" si="837"/>
        <v>-14.079065735335472</v>
      </c>
      <c r="AN1001" s="11">
        <f t="shared" si="838"/>
        <v>175.6159617347912</v>
      </c>
      <c r="AO1001" s="6">
        <f t="shared" si="839"/>
        <v>173.80492246212913</v>
      </c>
      <c r="AP1001" s="6">
        <f t="shared" si="840"/>
        <v>103.47176136004042</v>
      </c>
      <c r="AQ1001" s="8">
        <f t="shared" si="841"/>
        <v>76.37774064155667</v>
      </c>
      <c r="AR1001" s="109">
        <f t="shared" si="842"/>
        <v>-0.1130362218646445</v>
      </c>
      <c r="AS1001" s="109">
        <f t="shared" si="843"/>
        <v>-1.0614268882226863</v>
      </c>
      <c r="AT1001" s="109">
        <f t="shared" si="844"/>
        <v>186.07877965660674</v>
      </c>
      <c r="AU1001" s="10">
        <f t="shared" si="845"/>
        <v>399184.55142019456</v>
      </c>
      <c r="AV1001" s="8">
        <f t="shared" si="846"/>
        <v>29.934289091028308</v>
      </c>
      <c r="AW1001" s="12"/>
      <c r="AX1001" s="110">
        <f t="shared" si="847"/>
        <v>6.1</v>
      </c>
      <c r="AY1001" s="111">
        <f t="shared" si="848"/>
        <v>0</v>
      </c>
      <c r="AZ1001" s="12"/>
      <c r="BA1001" s="14">
        <f t="shared" si="855"/>
        <v>-14.1</v>
      </c>
      <c r="BB1001" s="112">
        <f t="shared" si="849"/>
        <v>0</v>
      </c>
      <c r="BC1001" s="112">
        <f t="shared" si="850"/>
        <v>0</v>
      </c>
      <c r="BD1001" s="12"/>
      <c r="BE1001" s="111">
        <f t="shared" si="851"/>
        <v>0</v>
      </c>
      <c r="BF1001" s="12"/>
    </row>
    <row r="1002" spans="1:58">
      <c r="A1002">
        <f t="shared" si="804"/>
        <v>16</v>
      </c>
      <c r="B1002" s="106">
        <v>0.69374999999999998</v>
      </c>
      <c r="C1002" s="6">
        <f t="shared" si="805"/>
        <v>16.649999999999999</v>
      </c>
      <c r="D1002" s="7">
        <f t="shared" si="852"/>
        <v>16</v>
      </c>
      <c r="E1002" s="7">
        <f t="shared" si="853"/>
        <v>9</v>
      </c>
      <c r="F1002" s="7">
        <f t="shared" si="854"/>
        <v>2022</v>
      </c>
      <c r="G1002" s="12"/>
      <c r="H1002" s="101">
        <f t="shared" si="806"/>
        <v>-14.061319533411586</v>
      </c>
      <c r="I1002" s="102">
        <f t="shared" si="807"/>
        <v>-14.123838226479625</v>
      </c>
      <c r="J1002" s="101">
        <f t="shared" si="808"/>
        <v>61.769437639020367</v>
      </c>
      <c r="K1002" s="101">
        <f t="shared" si="809"/>
        <v>6.3044605417581181</v>
      </c>
      <c r="L1002" s="11">
        <f t="shared" si="810"/>
        <v>2459839.1937500001</v>
      </c>
      <c r="M1002" s="108">
        <f t="shared" si="811"/>
        <v>0.22708264887063909</v>
      </c>
      <c r="N1002" s="11">
        <f t="shared" si="812"/>
        <v>255.09419692726806</v>
      </c>
      <c r="O1002" s="5">
        <f t="shared" si="813"/>
        <v>0.18305864955419793</v>
      </c>
      <c r="P1002" s="11">
        <f t="shared" si="814"/>
        <v>15948.149762076879</v>
      </c>
      <c r="Q1002" s="6">
        <f t="shared" si="815"/>
        <v>2.4180805960717024</v>
      </c>
      <c r="R1002" s="13">
        <f t="shared" si="816"/>
        <v>4.403247567051058</v>
      </c>
      <c r="S1002" s="13">
        <f t="shared" si="817"/>
        <v>4.3682968257099368</v>
      </c>
      <c r="T1002" s="13">
        <f t="shared" si="818"/>
        <v>0.35019891807203174</v>
      </c>
      <c r="U1002" s="13">
        <f t="shared" si="819"/>
        <v>0.42630661240840118</v>
      </c>
      <c r="V1002" s="13">
        <f t="shared" si="820"/>
        <v>-8.3863947333478421</v>
      </c>
      <c r="W1002" s="8">
        <f t="shared" si="821"/>
        <v>373.97774626628734</v>
      </c>
      <c r="X1002" s="13">
        <f t="shared" si="822"/>
        <v>1.2275102291614599</v>
      </c>
      <c r="Y1002" s="11">
        <f t="shared" si="823"/>
        <v>70.331155440088168</v>
      </c>
      <c r="Z1002" s="13">
        <f t="shared" si="824"/>
        <v>3.8941194009092898E-2</v>
      </c>
      <c r="AA1002" s="13">
        <f t="shared" si="825"/>
        <v>0.33632810189259627</v>
      </c>
      <c r="AB1002" s="13">
        <f t="shared" si="826"/>
        <v>0.94093982678911658</v>
      </c>
      <c r="AC1002" s="13">
        <f t="shared" si="827"/>
        <v>3.8931352909838998E-2</v>
      </c>
      <c r="AD1002" s="13">
        <f t="shared" si="828"/>
        <v>0.84783047653767518</v>
      </c>
      <c r="AE1002" s="13">
        <f t="shared" si="829"/>
        <v>0.40995962109849515</v>
      </c>
      <c r="AF1002" s="13">
        <f t="shared" si="830"/>
        <v>0.91210367232501499</v>
      </c>
      <c r="AG1002" s="11">
        <f t="shared" si="831"/>
        <v>24.202298287544053</v>
      </c>
      <c r="AH1002" s="13">
        <f t="shared" si="832"/>
        <v>4.557475813955568</v>
      </c>
      <c r="AI1002" s="11">
        <f t="shared" si="833"/>
        <v>186.73205971793453</v>
      </c>
      <c r="AJ1002" s="6">
        <f t="shared" si="834"/>
        <v>0.91547005459688302</v>
      </c>
      <c r="AK1002" s="13">
        <f t="shared" si="835"/>
        <v>-13.171809485904339</v>
      </c>
      <c r="AL1002" s="6">
        <f t="shared" si="836"/>
        <v>0.88951004750724827</v>
      </c>
      <c r="AM1002" s="6">
        <f t="shared" si="837"/>
        <v>-14.061319533411586</v>
      </c>
      <c r="AN1002" s="11">
        <f t="shared" si="838"/>
        <v>175.61664621208547</v>
      </c>
      <c r="AO1002" s="6">
        <f t="shared" si="839"/>
        <v>173.80559960445532</v>
      </c>
      <c r="AP1002" s="6">
        <f t="shared" si="840"/>
        <v>103.46403666344089</v>
      </c>
      <c r="AQ1002" s="8">
        <f t="shared" si="841"/>
        <v>76.385460479863852</v>
      </c>
      <c r="AR1002" s="109">
        <f t="shared" si="842"/>
        <v>-0.11722644509422397</v>
      </c>
      <c r="AS1002" s="109">
        <f t="shared" si="843"/>
        <v>-1.061066501205147</v>
      </c>
      <c r="AT1002" s="109">
        <f t="shared" si="844"/>
        <v>186.30446054175812</v>
      </c>
      <c r="AU1002" s="10">
        <f t="shared" si="845"/>
        <v>399187.04530052515</v>
      </c>
      <c r="AV1002" s="8">
        <f t="shared" si="846"/>
        <v>29.934102089064556</v>
      </c>
      <c r="AW1002" s="12"/>
      <c r="AX1002" s="110">
        <f t="shared" si="847"/>
        <v>6.3</v>
      </c>
      <c r="AY1002" s="111">
        <f t="shared" si="848"/>
        <v>0</v>
      </c>
      <c r="AZ1002" s="12"/>
      <c r="BA1002" s="14">
        <f t="shared" si="855"/>
        <v>-14.1</v>
      </c>
      <c r="BB1002" s="112">
        <f t="shared" si="849"/>
        <v>0</v>
      </c>
      <c r="BC1002" s="112">
        <f t="shared" si="850"/>
        <v>0</v>
      </c>
      <c r="BD1002" s="12"/>
      <c r="BE1002" s="111">
        <f t="shared" si="851"/>
        <v>0</v>
      </c>
      <c r="BF1002" s="12"/>
    </row>
    <row r="1003" spans="1:58">
      <c r="A1003">
        <f t="shared" si="804"/>
        <v>16</v>
      </c>
      <c r="B1003" s="106">
        <v>0.69444444444444398</v>
      </c>
      <c r="C1003" s="6">
        <f t="shared" si="805"/>
        <v>16.666666666666657</v>
      </c>
      <c r="D1003" s="7">
        <f t="shared" si="852"/>
        <v>16</v>
      </c>
      <c r="E1003" s="7">
        <f t="shared" si="853"/>
        <v>9</v>
      </c>
      <c r="F1003" s="7">
        <f t="shared" si="854"/>
        <v>2022</v>
      </c>
      <c r="G1003" s="12"/>
      <c r="H1003" s="101">
        <f t="shared" si="806"/>
        <v>-14.042999018652388</v>
      </c>
      <c r="I1003" s="102">
        <f t="shared" si="807"/>
        <v>-14.105586564799529</v>
      </c>
      <c r="J1003" s="101">
        <f t="shared" si="808"/>
        <v>61.762890085122258</v>
      </c>
      <c r="K1003" s="101">
        <f t="shared" si="809"/>
        <v>6.5300724617423214</v>
      </c>
      <c r="L1003" s="11">
        <f t="shared" si="810"/>
        <v>2459839.1944444445</v>
      </c>
      <c r="M1003" s="108">
        <f t="shared" si="811"/>
        <v>0.22708266788349066</v>
      </c>
      <c r="N1003" s="11">
        <f t="shared" si="812"/>
        <v>255.34488138975576</v>
      </c>
      <c r="O1003" s="5">
        <f t="shared" si="813"/>
        <v>0.18308406698417912</v>
      </c>
      <c r="P1003" s="11">
        <f t="shared" si="814"/>
        <v>15945.454460748211</v>
      </c>
      <c r="Q1003" s="6">
        <f t="shared" si="815"/>
        <v>2.4182389482455635</v>
      </c>
      <c r="R1003" s="13">
        <f t="shared" si="816"/>
        <v>4.4032595128627783</v>
      </c>
      <c r="S1003" s="13">
        <f t="shared" si="817"/>
        <v>4.3684445817499258</v>
      </c>
      <c r="T1003" s="13">
        <f t="shared" si="818"/>
        <v>0.35035926231244152</v>
      </c>
      <c r="U1003" s="13">
        <f t="shared" si="819"/>
        <v>0.42645436961889438</v>
      </c>
      <c r="V1003" s="13">
        <f t="shared" si="820"/>
        <v>-8.3865299011874104</v>
      </c>
      <c r="W1003" s="8">
        <f t="shared" si="821"/>
        <v>373.93653113257028</v>
      </c>
      <c r="X1003" s="13">
        <f t="shared" si="822"/>
        <v>1.2276568643944756</v>
      </c>
      <c r="Y1003" s="11">
        <f t="shared" si="823"/>
        <v>70.339557020067886</v>
      </c>
      <c r="Z1003" s="13">
        <f t="shared" si="824"/>
        <v>3.8953073152218416E-2</v>
      </c>
      <c r="AA1003" s="13">
        <f t="shared" si="825"/>
        <v>0.33618996772658999</v>
      </c>
      <c r="AB1003" s="13">
        <f t="shared" si="826"/>
        <v>0.94098869864568591</v>
      </c>
      <c r="AC1003" s="13">
        <f t="shared" si="827"/>
        <v>3.8943223044490619E-2</v>
      </c>
      <c r="AD1003" s="13">
        <f t="shared" si="828"/>
        <v>0.84787059548127064</v>
      </c>
      <c r="AE1003" s="13">
        <f t="shared" si="829"/>
        <v>0.40998994977710135</v>
      </c>
      <c r="AF1003" s="13">
        <f t="shared" si="830"/>
        <v>0.91209004000798621</v>
      </c>
      <c r="AG1003" s="11">
        <f t="shared" si="831"/>
        <v>24.204203463809527</v>
      </c>
      <c r="AH1003" s="13">
        <f t="shared" si="832"/>
        <v>4.558075491133005</v>
      </c>
      <c r="AI1003" s="11">
        <f t="shared" si="833"/>
        <v>186.97374902276067</v>
      </c>
      <c r="AJ1003" s="6">
        <f t="shared" si="834"/>
        <v>0.91546447430550149</v>
      </c>
      <c r="AK1003" s="13">
        <f t="shared" si="835"/>
        <v>-13.153427647817265</v>
      </c>
      <c r="AL1003" s="6">
        <f t="shared" si="836"/>
        <v>0.88957137083512317</v>
      </c>
      <c r="AM1003" s="6">
        <f t="shared" si="837"/>
        <v>-14.042999018652388</v>
      </c>
      <c r="AN1003" s="11">
        <f t="shared" si="838"/>
        <v>175.61733068937974</v>
      </c>
      <c r="AO1003" s="6">
        <f t="shared" si="839"/>
        <v>173.80627674703473</v>
      </c>
      <c r="AP1003" s="6">
        <f t="shared" si="840"/>
        <v>103.45631207169403</v>
      </c>
      <c r="AQ1003" s="8">
        <f t="shared" si="841"/>
        <v>76.393180216121138</v>
      </c>
      <c r="AR1003" s="109">
        <f t="shared" si="842"/>
        <v>-0.12141457974497138</v>
      </c>
      <c r="AS1003" s="109">
        <f t="shared" si="843"/>
        <v>-1.0606921074401585</v>
      </c>
      <c r="AT1003" s="109">
        <f t="shared" si="844"/>
        <v>186.53007246174232</v>
      </c>
      <c r="AU1003" s="10">
        <f t="shared" si="845"/>
        <v>399189.53866549477</v>
      </c>
      <c r="AV1003" s="8">
        <f t="shared" si="846"/>
        <v>29.933915128080447</v>
      </c>
      <c r="AW1003" s="12"/>
      <c r="AX1003" s="110">
        <f t="shared" si="847"/>
        <v>6.5</v>
      </c>
      <c r="AY1003" s="111">
        <f t="shared" si="848"/>
        <v>0</v>
      </c>
      <c r="AZ1003" s="12"/>
      <c r="BA1003" s="14">
        <f t="shared" si="855"/>
        <v>-14.1</v>
      </c>
      <c r="BB1003" s="112">
        <f t="shared" si="849"/>
        <v>0</v>
      </c>
      <c r="BC1003" s="112">
        <f t="shared" si="850"/>
        <v>0</v>
      </c>
      <c r="BD1003" s="12"/>
      <c r="BE1003" s="111">
        <f t="shared" si="851"/>
        <v>0</v>
      </c>
      <c r="BF1003" s="12"/>
    </row>
    <row r="1004" spans="1:58">
      <c r="A1004">
        <f t="shared" si="804"/>
        <v>16</v>
      </c>
      <c r="B1004" s="106">
        <v>0.69513888888888897</v>
      </c>
      <c r="C1004" s="6">
        <f t="shared" si="805"/>
        <v>16.683333333333337</v>
      </c>
      <c r="D1004" s="7">
        <f t="shared" si="852"/>
        <v>16</v>
      </c>
      <c r="E1004" s="7">
        <f t="shared" si="853"/>
        <v>9</v>
      </c>
      <c r="F1004" s="7">
        <f t="shared" si="854"/>
        <v>2022</v>
      </c>
      <c r="G1004" s="12"/>
      <c r="H1004" s="101">
        <f t="shared" si="806"/>
        <v>-14.024104628809111</v>
      </c>
      <c r="I1004" s="102">
        <f t="shared" si="807"/>
        <v>-14.086763288920411</v>
      </c>
      <c r="J1004" s="101">
        <f t="shared" si="808"/>
        <v>61.756342404256834</v>
      </c>
      <c r="K1004" s="101">
        <f t="shared" si="809"/>
        <v>6.7556133947287833</v>
      </c>
      <c r="L1004" s="11">
        <f t="shared" si="810"/>
        <v>2459839.1951388889</v>
      </c>
      <c r="M1004" s="108">
        <f t="shared" si="811"/>
        <v>0.2270826868963422</v>
      </c>
      <c r="N1004" s="11">
        <f t="shared" si="812"/>
        <v>255.59556585224345</v>
      </c>
      <c r="O1004" s="5">
        <f t="shared" si="813"/>
        <v>0.18310948441410346</v>
      </c>
      <c r="P1004" s="11">
        <f t="shared" si="814"/>
        <v>15942.758803301924</v>
      </c>
      <c r="Q1004" s="6">
        <f t="shared" si="815"/>
        <v>2.4183973004190671</v>
      </c>
      <c r="R1004" s="13">
        <f t="shared" si="816"/>
        <v>4.4032714586744541</v>
      </c>
      <c r="S1004" s="13">
        <f t="shared" si="817"/>
        <v>4.3685923377899156</v>
      </c>
      <c r="T1004" s="13">
        <f t="shared" si="818"/>
        <v>0.35051960655213699</v>
      </c>
      <c r="U1004" s="13">
        <f t="shared" si="819"/>
        <v>0.42660212497007383</v>
      </c>
      <c r="V1004" s="13">
        <f t="shared" si="820"/>
        <v>-8.3866650690276945</v>
      </c>
      <c r="W1004" s="8">
        <f t="shared" si="821"/>
        <v>373.8953112431272</v>
      </c>
      <c r="X1004" s="13">
        <f t="shared" si="822"/>
        <v>1.2278034979006271</v>
      </c>
      <c r="Y1004" s="11">
        <f t="shared" si="823"/>
        <v>70.347958501105566</v>
      </c>
      <c r="Z1004" s="13">
        <f t="shared" si="824"/>
        <v>3.8964951309454827E-2</v>
      </c>
      <c r="AA1004" s="13">
        <f t="shared" si="825"/>
        <v>0.33605182805014372</v>
      </c>
      <c r="AB1004" s="13">
        <f t="shared" si="826"/>
        <v>0.94103754954663821</v>
      </c>
      <c r="AC1004" s="13">
        <f t="shared" si="827"/>
        <v>3.8955092188506027E-2</v>
      </c>
      <c r="AD1004" s="13">
        <f t="shared" si="828"/>
        <v>0.84791069559204091</v>
      </c>
      <c r="AE1004" s="13">
        <f t="shared" si="829"/>
        <v>0.41002026921211826</v>
      </c>
      <c r="AF1004" s="13">
        <f t="shared" si="830"/>
        <v>0.91207641063412115</v>
      </c>
      <c r="AG1004" s="11">
        <f t="shared" si="831"/>
        <v>24.20610808787815</v>
      </c>
      <c r="AH1004" s="13">
        <f t="shared" si="832"/>
        <v>4.5586751786159505</v>
      </c>
      <c r="AI1004" s="11">
        <f t="shared" si="833"/>
        <v>187.2154381730042</v>
      </c>
      <c r="AJ1004" s="6">
        <f t="shared" si="834"/>
        <v>0.91545889529364277</v>
      </c>
      <c r="AK1004" s="13">
        <f t="shared" si="835"/>
        <v>-13.134469939130128</v>
      </c>
      <c r="AL1004" s="6">
        <f t="shared" si="836"/>
        <v>0.88963468967898296</v>
      </c>
      <c r="AM1004" s="6">
        <f t="shared" si="837"/>
        <v>-14.024104628809111</v>
      </c>
      <c r="AN1004" s="11">
        <f t="shared" si="838"/>
        <v>175.61801516667583</v>
      </c>
      <c r="AO1004" s="6">
        <f t="shared" si="839"/>
        <v>173.80695388986931</v>
      </c>
      <c r="AP1004" s="6">
        <f t="shared" si="840"/>
        <v>103.44858758481313</v>
      </c>
      <c r="AQ1004" s="8">
        <f t="shared" si="841"/>
        <v>76.400899850315199</v>
      </c>
      <c r="AR1004" s="109">
        <f t="shared" si="842"/>
        <v>-0.12560055129110884</v>
      </c>
      <c r="AS1004" s="109">
        <f t="shared" si="843"/>
        <v>-1.0603037140498714</v>
      </c>
      <c r="AT1004" s="109">
        <f t="shared" si="844"/>
        <v>186.75561339472878</v>
      </c>
      <c r="AU1004" s="10">
        <f t="shared" si="845"/>
        <v>399192.03151502763</v>
      </c>
      <c r="AV1004" s="8">
        <f t="shared" si="846"/>
        <v>29.933728208080154</v>
      </c>
      <c r="AW1004" s="12"/>
      <c r="AX1004" s="110">
        <f t="shared" si="847"/>
        <v>6.8</v>
      </c>
      <c r="AY1004" s="111">
        <f t="shared" si="848"/>
        <v>0</v>
      </c>
      <c r="AZ1004" s="12"/>
      <c r="BA1004" s="14">
        <f t="shared" si="855"/>
        <v>-14.1</v>
      </c>
      <c r="BB1004" s="112">
        <f t="shared" si="849"/>
        <v>0</v>
      </c>
      <c r="BC1004" s="112">
        <f t="shared" si="850"/>
        <v>0</v>
      </c>
      <c r="BD1004" s="12"/>
      <c r="BE1004" s="111">
        <f t="shared" si="851"/>
        <v>0</v>
      </c>
      <c r="BF1004" s="12"/>
    </row>
    <row r="1005" spans="1:58">
      <c r="A1005">
        <f t="shared" si="804"/>
        <v>16</v>
      </c>
      <c r="B1005" s="106">
        <v>0.69583333333333297</v>
      </c>
      <c r="C1005" s="6">
        <f t="shared" si="805"/>
        <v>16.699999999999992</v>
      </c>
      <c r="D1005" s="7">
        <f t="shared" si="852"/>
        <v>16</v>
      </c>
      <c r="E1005" s="7">
        <f t="shared" si="853"/>
        <v>9</v>
      </c>
      <c r="F1005" s="7">
        <f t="shared" si="854"/>
        <v>2022</v>
      </c>
      <c r="G1005" s="12"/>
      <c r="H1005" s="101">
        <f t="shared" si="806"/>
        <v>-14.004636815088316</v>
      </c>
      <c r="I1005" s="102">
        <f t="shared" si="807"/>
        <v>-14.067368857897364</v>
      </c>
      <c r="J1005" s="101">
        <f t="shared" si="808"/>
        <v>61.749794596510952</v>
      </c>
      <c r="K1005" s="101">
        <f t="shared" si="809"/>
        <v>6.981081326631795</v>
      </c>
      <c r="L1005" s="11">
        <f t="shared" si="810"/>
        <v>2459839.1958333333</v>
      </c>
      <c r="M1005" s="108">
        <f t="shared" si="811"/>
        <v>0.22708270590919377</v>
      </c>
      <c r="N1005" s="11">
        <f t="shared" si="812"/>
        <v>255.84625031473115</v>
      </c>
      <c r="O1005" s="5">
        <f t="shared" si="813"/>
        <v>0.18313490184402781</v>
      </c>
      <c r="P1005" s="11">
        <f t="shared" si="814"/>
        <v>15940.062789831665</v>
      </c>
      <c r="Q1005" s="6">
        <f t="shared" si="815"/>
        <v>2.4185556525929277</v>
      </c>
      <c r="R1005" s="13">
        <f t="shared" si="816"/>
        <v>4.4032834044861744</v>
      </c>
      <c r="S1005" s="13">
        <f t="shared" si="817"/>
        <v>4.3687400938299046</v>
      </c>
      <c r="T1005" s="13">
        <f t="shared" si="818"/>
        <v>0.35067995079218961</v>
      </c>
      <c r="U1005" s="13">
        <f t="shared" si="819"/>
        <v>0.42674987846341794</v>
      </c>
      <c r="V1005" s="13">
        <f t="shared" si="820"/>
        <v>-8.3868002368676198</v>
      </c>
      <c r="W1005" s="8">
        <f t="shared" si="821"/>
        <v>373.85408659923684</v>
      </c>
      <c r="X1005" s="13">
        <f t="shared" si="822"/>
        <v>1.2279501296807256</v>
      </c>
      <c r="Y1005" s="11">
        <f t="shared" si="823"/>
        <v>70.356359883247691</v>
      </c>
      <c r="Z1005" s="13">
        <f t="shared" si="824"/>
        <v>3.8976828480696078E-2</v>
      </c>
      <c r="AA1005" s="13">
        <f t="shared" si="825"/>
        <v>0.33591368286577977</v>
      </c>
      <c r="AB1005" s="13">
        <f t="shared" si="826"/>
        <v>0.94108637949195217</v>
      </c>
      <c r="AC1005" s="13">
        <f t="shared" si="827"/>
        <v>3.896696034177894E-2</v>
      </c>
      <c r="AD1005" s="13">
        <f t="shared" si="828"/>
        <v>0.84795077687000886</v>
      </c>
      <c r="AE1005" s="13">
        <f t="shared" si="829"/>
        <v>0.41005057940343992</v>
      </c>
      <c r="AF1005" s="13">
        <f t="shared" si="830"/>
        <v>0.91206278420452125</v>
      </c>
      <c r="AG1005" s="11">
        <f t="shared" si="831"/>
        <v>24.208012159720607</v>
      </c>
      <c r="AH1005" s="13">
        <f t="shared" si="832"/>
        <v>4.5592748764040589</v>
      </c>
      <c r="AI1005" s="11">
        <f t="shared" si="833"/>
        <v>187.45712716867027</v>
      </c>
      <c r="AJ1005" s="6">
        <f t="shared" si="834"/>
        <v>0.91545331756137471</v>
      </c>
      <c r="AK1005" s="13">
        <f t="shared" si="835"/>
        <v>-13.114936821639791</v>
      </c>
      <c r="AL1005" s="6">
        <f t="shared" si="836"/>
        <v>0.88969999344852624</v>
      </c>
      <c r="AM1005" s="6">
        <f t="shared" si="837"/>
        <v>-14.004636815088316</v>
      </c>
      <c r="AN1005" s="11">
        <f t="shared" si="838"/>
        <v>175.6186996439701</v>
      </c>
      <c r="AO1005" s="6">
        <f t="shared" si="839"/>
        <v>173.8076310329553</v>
      </c>
      <c r="AP1005" s="6">
        <f t="shared" si="840"/>
        <v>103.44086320275042</v>
      </c>
      <c r="AQ1005" s="8">
        <f t="shared" si="841"/>
        <v>76.40861938249374</v>
      </c>
      <c r="AR1005" s="109">
        <f t="shared" si="842"/>
        <v>-0.12978428525265423</v>
      </c>
      <c r="AS1005" s="109">
        <f t="shared" si="843"/>
        <v>-1.0599013284050165</v>
      </c>
      <c r="AT1005" s="109">
        <f t="shared" si="844"/>
        <v>186.9810813266318</v>
      </c>
      <c r="AU1005" s="10">
        <f t="shared" si="845"/>
        <v>399194.52384906221</v>
      </c>
      <c r="AV1005" s="8">
        <f t="shared" si="846"/>
        <v>29.933541329066824</v>
      </c>
      <c r="AW1005" s="12"/>
      <c r="AX1005" s="110">
        <f t="shared" si="847"/>
        <v>7</v>
      </c>
      <c r="AY1005" s="111">
        <f t="shared" si="848"/>
        <v>0</v>
      </c>
      <c r="AZ1005" s="12"/>
      <c r="BA1005" s="14">
        <f t="shared" si="855"/>
        <v>-14.1</v>
      </c>
      <c r="BB1005" s="112">
        <f t="shared" si="849"/>
        <v>0</v>
      </c>
      <c r="BC1005" s="112">
        <f t="shared" si="850"/>
        <v>0</v>
      </c>
      <c r="BD1005" s="12"/>
      <c r="BE1005" s="111">
        <f t="shared" si="851"/>
        <v>0</v>
      </c>
      <c r="BF1005" s="12"/>
    </row>
    <row r="1006" spans="1:58">
      <c r="A1006">
        <f t="shared" si="804"/>
        <v>16</v>
      </c>
      <c r="B1006" s="106">
        <v>0.69652777777777797</v>
      </c>
      <c r="C1006" s="6">
        <f t="shared" si="805"/>
        <v>16.716666666666672</v>
      </c>
      <c r="D1006" s="7">
        <f t="shared" si="852"/>
        <v>16</v>
      </c>
      <c r="E1006" s="7">
        <f t="shared" si="853"/>
        <v>9</v>
      </c>
      <c r="F1006" s="7">
        <f t="shared" si="854"/>
        <v>2022</v>
      </c>
      <c r="G1006" s="12"/>
      <c r="H1006" s="101">
        <f t="shared" si="806"/>
        <v>-13.984596042154024</v>
      </c>
      <c r="I1006" s="102">
        <f t="shared" si="807"/>
        <v>-14.047403744453813</v>
      </c>
      <c r="J1006" s="101">
        <f t="shared" si="808"/>
        <v>61.743246661974297</v>
      </c>
      <c r="K1006" s="101">
        <f t="shared" si="809"/>
        <v>7.2064742509386406</v>
      </c>
      <c r="L1006" s="11">
        <f t="shared" si="810"/>
        <v>2459839.1965277777</v>
      </c>
      <c r="M1006" s="108">
        <f t="shared" si="811"/>
        <v>0.22708272492204531</v>
      </c>
      <c r="N1006" s="11">
        <f t="shared" si="812"/>
        <v>256.09693477721885</v>
      </c>
      <c r="O1006" s="5">
        <f t="shared" si="813"/>
        <v>0.183160319274009</v>
      </c>
      <c r="P1006" s="11">
        <f t="shared" si="814"/>
        <v>15937.366420452727</v>
      </c>
      <c r="Q1006" s="6">
        <f t="shared" si="815"/>
        <v>2.4187140047667888</v>
      </c>
      <c r="R1006" s="13">
        <f t="shared" si="816"/>
        <v>4.4032953502978502</v>
      </c>
      <c r="S1006" s="13">
        <f t="shared" si="817"/>
        <v>4.3688878498695365</v>
      </c>
      <c r="T1006" s="13">
        <f t="shared" si="818"/>
        <v>0.35084029503224223</v>
      </c>
      <c r="U1006" s="13">
        <f t="shared" si="819"/>
        <v>0.42689763009907711</v>
      </c>
      <c r="V1006" s="13">
        <f t="shared" si="820"/>
        <v>-8.386935404706831</v>
      </c>
      <c r="W1006" s="8">
        <f t="shared" si="821"/>
        <v>373.81285720190095</v>
      </c>
      <c r="X1006" s="13">
        <f t="shared" si="822"/>
        <v>1.2280967597356871</v>
      </c>
      <c r="Y1006" s="11">
        <f t="shared" si="823"/>
        <v>70.364761166546771</v>
      </c>
      <c r="Z1006" s="13">
        <f t="shared" si="824"/>
        <v>3.8988704665726279E-2</v>
      </c>
      <c r="AA1006" s="13">
        <f t="shared" si="825"/>
        <v>0.33577553217592293</v>
      </c>
      <c r="AB1006" s="13">
        <f t="shared" si="826"/>
        <v>0.94113518848164535</v>
      </c>
      <c r="AC1006" s="13">
        <f t="shared" si="827"/>
        <v>3.8978827504093323E-2</v>
      </c>
      <c r="AD1006" s="13">
        <f t="shared" si="828"/>
        <v>0.84799083931527675</v>
      </c>
      <c r="AE1006" s="13">
        <f t="shared" si="829"/>
        <v>0.41008088035087487</v>
      </c>
      <c r="AF1006" s="13">
        <f t="shared" si="830"/>
        <v>0.91204916072032627</v>
      </c>
      <c r="AG1006" s="11">
        <f t="shared" si="831"/>
        <v>24.209915679302217</v>
      </c>
      <c r="AH1006" s="13">
        <f t="shared" si="832"/>
        <v>4.5598745844974822</v>
      </c>
      <c r="AI1006" s="11">
        <f t="shared" si="833"/>
        <v>187.69881600975663</v>
      </c>
      <c r="AJ1006" s="6">
        <f t="shared" si="834"/>
        <v>0.91544774110879679</v>
      </c>
      <c r="AK1006" s="13">
        <f t="shared" si="835"/>
        <v>-13.094828770910967</v>
      </c>
      <c r="AL1006" s="6">
        <f t="shared" si="836"/>
        <v>0.88976727124305754</v>
      </c>
      <c r="AM1006" s="6">
        <f t="shared" si="837"/>
        <v>-13.984596042154024</v>
      </c>
      <c r="AN1006" s="11">
        <f t="shared" si="838"/>
        <v>175.61938412126801</v>
      </c>
      <c r="AO1006" s="6">
        <f t="shared" si="839"/>
        <v>173.80830817629828</v>
      </c>
      <c r="AP1006" s="6">
        <f t="shared" si="840"/>
        <v>103.43313892546152</v>
      </c>
      <c r="AQ1006" s="8">
        <f t="shared" si="841"/>
        <v>76.416338812701099</v>
      </c>
      <c r="AR1006" s="109">
        <f t="shared" si="842"/>
        <v>-0.13396570718954989</v>
      </c>
      <c r="AS1006" s="109">
        <f t="shared" si="843"/>
        <v>-1.0594849581251062</v>
      </c>
      <c r="AT1006" s="109">
        <f t="shared" si="844"/>
        <v>187.20647425093864</v>
      </c>
      <c r="AU1006" s="10">
        <f t="shared" si="845"/>
        <v>399197.01566752285</v>
      </c>
      <c r="AV1006" s="8">
        <f t="shared" si="846"/>
        <v>29.933354491044611</v>
      </c>
      <c r="AW1006" s="12"/>
      <c r="AX1006" s="110">
        <f t="shared" si="847"/>
        <v>7.2</v>
      </c>
      <c r="AY1006" s="111">
        <f t="shared" si="848"/>
        <v>0</v>
      </c>
      <c r="AZ1006" s="12"/>
      <c r="BA1006" s="14">
        <f t="shared" si="855"/>
        <v>-14</v>
      </c>
      <c r="BB1006" s="112">
        <f t="shared" si="849"/>
        <v>0</v>
      </c>
      <c r="BC1006" s="112">
        <f t="shared" si="850"/>
        <v>0</v>
      </c>
      <c r="BD1006" s="12"/>
      <c r="BE1006" s="111">
        <f t="shared" si="851"/>
        <v>0</v>
      </c>
      <c r="BF1006" s="12"/>
    </row>
    <row r="1007" spans="1:58">
      <c r="A1007">
        <f t="shared" si="804"/>
        <v>16</v>
      </c>
      <c r="B1007" s="106">
        <v>0.69722222222222197</v>
      </c>
      <c r="C1007" s="6">
        <f t="shared" si="805"/>
        <v>16.733333333333327</v>
      </c>
      <c r="D1007" s="7">
        <f t="shared" si="852"/>
        <v>16</v>
      </c>
      <c r="E1007" s="7">
        <f t="shared" si="853"/>
        <v>9</v>
      </c>
      <c r="F1007" s="7">
        <f t="shared" si="854"/>
        <v>2022</v>
      </c>
      <c r="G1007" s="12"/>
      <c r="H1007" s="101">
        <f t="shared" si="806"/>
        <v>-13.963982788109737</v>
      </c>
      <c r="I1007" s="102">
        <f t="shared" si="807"/>
        <v>-14.026868434959708</v>
      </c>
      <c r="J1007" s="101">
        <f t="shared" si="808"/>
        <v>61.736698600778197</v>
      </c>
      <c r="K1007" s="101">
        <f t="shared" si="809"/>
        <v>7.4317901685577112</v>
      </c>
      <c r="L1007" s="11">
        <f t="shared" si="810"/>
        <v>2459839.1972222221</v>
      </c>
      <c r="M1007" s="108">
        <f t="shared" si="811"/>
        <v>0.22708274393489689</v>
      </c>
      <c r="N1007" s="11">
        <f t="shared" si="812"/>
        <v>256.34761923924088</v>
      </c>
      <c r="O1007" s="5">
        <f t="shared" si="813"/>
        <v>0.18318573670393334</v>
      </c>
      <c r="P1007" s="11">
        <f t="shared" si="814"/>
        <v>15934.669695278115</v>
      </c>
      <c r="Q1007" s="6">
        <f t="shared" si="815"/>
        <v>2.4188723569406494</v>
      </c>
      <c r="R1007" s="13">
        <f t="shared" si="816"/>
        <v>4.4033072961095492</v>
      </c>
      <c r="S1007" s="13">
        <f t="shared" si="817"/>
        <v>4.3690356059095263</v>
      </c>
      <c r="T1007" s="13">
        <f t="shared" si="818"/>
        <v>0.35100063927229491</v>
      </c>
      <c r="U1007" s="13">
        <f t="shared" si="819"/>
        <v>0.42704537987754893</v>
      </c>
      <c r="V1007" s="13">
        <f t="shared" si="820"/>
        <v>-8.387070572546758</v>
      </c>
      <c r="W1007" s="8">
        <f t="shared" si="821"/>
        <v>373.7716230515241</v>
      </c>
      <c r="X1007" s="13">
        <f t="shared" si="822"/>
        <v>1.2282433880653456</v>
      </c>
      <c r="Y1007" s="11">
        <f t="shared" si="823"/>
        <v>70.373162350993255</v>
      </c>
      <c r="Z1007" s="13">
        <f t="shared" si="824"/>
        <v>3.9000579864355032E-2</v>
      </c>
      <c r="AA1007" s="13">
        <f t="shared" si="825"/>
        <v>0.33563737598401577</v>
      </c>
      <c r="AB1007" s="13">
        <f t="shared" si="826"/>
        <v>0.94118397651537111</v>
      </c>
      <c r="AC1007" s="13">
        <f t="shared" si="827"/>
        <v>3.8990693675258627E-2</v>
      </c>
      <c r="AD1007" s="13">
        <f t="shared" si="828"/>
        <v>0.84803088292760187</v>
      </c>
      <c r="AE1007" s="13">
        <f t="shared" si="829"/>
        <v>0.41011117205411068</v>
      </c>
      <c r="AF1007" s="13">
        <f t="shared" si="830"/>
        <v>0.9120355401827297</v>
      </c>
      <c r="AG1007" s="11">
        <f t="shared" si="831"/>
        <v>24.211818646580721</v>
      </c>
      <c r="AH1007" s="13">
        <f t="shared" si="832"/>
        <v>4.5604743028918735</v>
      </c>
      <c r="AI1007" s="11">
        <f t="shared" si="833"/>
        <v>187.94050469586278</v>
      </c>
      <c r="AJ1007" s="6">
        <f t="shared" si="834"/>
        <v>0.91544216593598937</v>
      </c>
      <c r="AK1007" s="13">
        <f t="shared" si="835"/>
        <v>-13.074146276257217</v>
      </c>
      <c r="AL1007" s="6">
        <f t="shared" si="836"/>
        <v>0.88983651185252055</v>
      </c>
      <c r="AM1007" s="6">
        <f t="shared" si="837"/>
        <v>-13.963982788109737</v>
      </c>
      <c r="AN1007" s="11">
        <f t="shared" si="838"/>
        <v>175.62006859856228</v>
      </c>
      <c r="AO1007" s="6">
        <f t="shared" si="839"/>
        <v>173.80898531989089</v>
      </c>
      <c r="AP1007" s="6">
        <f t="shared" si="840"/>
        <v>103.42541475295114</v>
      </c>
      <c r="AQ1007" s="8">
        <f t="shared" si="841"/>
        <v>76.424058140932544</v>
      </c>
      <c r="AR1007" s="109">
        <f t="shared" si="842"/>
        <v>-0.13814474269623256</v>
      </c>
      <c r="AS1007" s="109">
        <f t="shared" si="843"/>
        <v>-1.05905461107902</v>
      </c>
      <c r="AT1007" s="109">
        <f t="shared" si="844"/>
        <v>187.43179016855771</v>
      </c>
      <c r="AU1007" s="10">
        <f t="shared" si="845"/>
        <v>399199.50697034254</v>
      </c>
      <c r="AV1007" s="8">
        <f t="shared" si="846"/>
        <v>29.933167694017069</v>
      </c>
      <c r="AW1007" s="12"/>
      <c r="AX1007" s="110">
        <f t="shared" si="847"/>
        <v>7.4</v>
      </c>
      <c r="AY1007" s="111">
        <f t="shared" si="848"/>
        <v>0</v>
      </c>
      <c r="AZ1007" s="12"/>
      <c r="BA1007" s="14">
        <f t="shared" si="855"/>
        <v>-14</v>
      </c>
      <c r="BB1007" s="112">
        <f t="shared" si="849"/>
        <v>0</v>
      </c>
      <c r="BC1007" s="112">
        <f t="shared" si="850"/>
        <v>0</v>
      </c>
      <c r="BD1007" s="12"/>
      <c r="BE1007" s="111">
        <f t="shared" si="851"/>
        <v>0</v>
      </c>
      <c r="BF1007" s="12"/>
    </row>
    <row r="1008" spans="1:58">
      <c r="A1008">
        <f t="shared" si="804"/>
        <v>16</v>
      </c>
      <c r="B1008" s="106">
        <v>0.69791666666666696</v>
      </c>
      <c r="C1008" s="6">
        <f t="shared" si="805"/>
        <v>16.750000000000007</v>
      </c>
      <c r="D1008" s="7">
        <f t="shared" si="852"/>
        <v>16</v>
      </c>
      <c r="E1008" s="7">
        <f t="shared" si="853"/>
        <v>9</v>
      </c>
      <c r="F1008" s="7">
        <f t="shared" si="854"/>
        <v>2022</v>
      </c>
      <c r="G1008" s="12"/>
      <c r="H1008" s="101">
        <f t="shared" si="806"/>
        <v>-13.942797544296061</v>
      </c>
      <c r="I1008" s="102">
        <f t="shared" si="807"/>
        <v>-14.005763429225716</v>
      </c>
      <c r="J1008" s="101">
        <f t="shared" si="808"/>
        <v>61.73015041301074</v>
      </c>
      <c r="K1008" s="101">
        <f t="shared" si="809"/>
        <v>7.6570270896401667</v>
      </c>
      <c r="L1008" s="11">
        <f t="shared" si="810"/>
        <v>2459839.1979166665</v>
      </c>
      <c r="M1008" s="108">
        <f t="shared" si="811"/>
        <v>0.22708276294774843</v>
      </c>
      <c r="N1008" s="11">
        <f t="shared" si="812"/>
        <v>256.59830370172858</v>
      </c>
      <c r="O1008" s="5">
        <f t="shared" si="813"/>
        <v>0.18321115413385769</v>
      </c>
      <c r="P1008" s="11">
        <f t="shared" si="814"/>
        <v>15931.972614423132</v>
      </c>
      <c r="Q1008" s="6">
        <f t="shared" si="815"/>
        <v>2.419030709114153</v>
      </c>
      <c r="R1008" s="13">
        <f t="shared" si="816"/>
        <v>4.4033192419212472</v>
      </c>
      <c r="S1008" s="13">
        <f t="shared" si="817"/>
        <v>4.3691833619495153</v>
      </c>
      <c r="T1008" s="13">
        <f t="shared" si="818"/>
        <v>0.35116098351199038</v>
      </c>
      <c r="U1008" s="13">
        <f t="shared" si="819"/>
        <v>0.42719312779898372</v>
      </c>
      <c r="V1008" s="13">
        <f t="shared" si="820"/>
        <v>-8.3872057403870404</v>
      </c>
      <c r="W1008" s="8">
        <f t="shared" si="821"/>
        <v>373.73038414910951</v>
      </c>
      <c r="X1008" s="13">
        <f t="shared" si="822"/>
        <v>1.228390014670617</v>
      </c>
      <c r="Y1008" s="11">
        <f t="shared" si="823"/>
        <v>70.381563436639638</v>
      </c>
      <c r="Z1008" s="13">
        <f t="shared" si="824"/>
        <v>3.9012454076366485E-2</v>
      </c>
      <c r="AA1008" s="13">
        <f t="shared" si="825"/>
        <v>0.33549921429248292</v>
      </c>
      <c r="AB1008" s="13">
        <f t="shared" si="826"/>
        <v>0.94123274359314768</v>
      </c>
      <c r="AC1008" s="13">
        <f t="shared" si="827"/>
        <v>3.900255885505885E-2</v>
      </c>
      <c r="AD1008" s="13">
        <f t="shared" si="828"/>
        <v>0.84807090770708726</v>
      </c>
      <c r="AE1008" s="13">
        <f t="shared" si="829"/>
        <v>0.41014145451295625</v>
      </c>
      <c r="AF1008" s="13">
        <f t="shared" si="830"/>
        <v>0.91202192259287085</v>
      </c>
      <c r="AG1008" s="11">
        <f t="shared" si="831"/>
        <v>24.213721061521451</v>
      </c>
      <c r="AH1008" s="13">
        <f t="shared" si="832"/>
        <v>4.5610740315873812</v>
      </c>
      <c r="AI1008" s="11">
        <f t="shared" si="833"/>
        <v>188.18219322791788</v>
      </c>
      <c r="AJ1008" s="6">
        <f t="shared" si="834"/>
        <v>0.91543659204305172</v>
      </c>
      <c r="AK1008" s="13">
        <f t="shared" si="835"/>
        <v>-13.052889840536748</v>
      </c>
      <c r="AL1008" s="6">
        <f t="shared" si="836"/>
        <v>0.88990770375931338</v>
      </c>
      <c r="AM1008" s="6">
        <f t="shared" si="837"/>
        <v>-13.942797544296061</v>
      </c>
      <c r="AN1008" s="11">
        <f t="shared" si="838"/>
        <v>175.62075307585656</v>
      </c>
      <c r="AO1008" s="6">
        <f t="shared" si="839"/>
        <v>173.80966246373683</v>
      </c>
      <c r="AP1008" s="6">
        <f t="shared" si="840"/>
        <v>103.417690685173</v>
      </c>
      <c r="AQ1008" s="8">
        <f t="shared" si="841"/>
        <v>76.431777367234318</v>
      </c>
      <c r="AR1008" s="109">
        <f t="shared" si="842"/>
        <v>-0.14232131743282589</v>
      </c>
      <c r="AS1008" s="109">
        <f t="shared" si="843"/>
        <v>-1.0586102953817695</v>
      </c>
      <c r="AT1008" s="109">
        <f t="shared" si="844"/>
        <v>187.65702708964017</v>
      </c>
      <c r="AU1008" s="10">
        <f t="shared" si="845"/>
        <v>399201.99775744556</v>
      </c>
      <c r="AV1008" s="8">
        <f t="shared" si="846"/>
        <v>29.932980937988372</v>
      </c>
      <c r="AW1008" s="12"/>
      <c r="AX1008" s="110">
        <f t="shared" si="847"/>
        <v>7.7</v>
      </c>
      <c r="AY1008" s="111">
        <f t="shared" si="848"/>
        <v>0</v>
      </c>
      <c r="AZ1008" s="12"/>
      <c r="BA1008" s="14">
        <f t="shared" si="855"/>
        <v>-14</v>
      </c>
      <c r="BB1008" s="112">
        <f t="shared" si="849"/>
        <v>0</v>
      </c>
      <c r="BC1008" s="112">
        <f t="shared" si="850"/>
        <v>0</v>
      </c>
      <c r="BD1008" s="12"/>
      <c r="BE1008" s="111">
        <f t="shared" si="851"/>
        <v>0</v>
      </c>
      <c r="BF1008" s="12"/>
    </row>
    <row r="1009" spans="1:58">
      <c r="A1009">
        <f t="shared" si="804"/>
        <v>16</v>
      </c>
      <c r="B1009" s="106">
        <v>0.69861111111111096</v>
      </c>
      <c r="C1009" s="6">
        <f t="shared" si="805"/>
        <v>16.766666666666662</v>
      </c>
      <c r="D1009" s="7">
        <f t="shared" si="852"/>
        <v>16</v>
      </c>
      <c r="E1009" s="7">
        <f t="shared" si="853"/>
        <v>9</v>
      </c>
      <c r="F1009" s="7">
        <f t="shared" si="854"/>
        <v>2022</v>
      </c>
      <c r="G1009" s="12"/>
      <c r="H1009" s="101">
        <f t="shared" si="806"/>
        <v>-13.921040815450231</v>
      </c>
      <c r="I1009" s="102">
        <f t="shared" si="807"/>
        <v>-13.98408924065764</v>
      </c>
      <c r="J1009" s="101">
        <f t="shared" si="808"/>
        <v>61.723602098763429</v>
      </c>
      <c r="K1009" s="101">
        <f t="shared" si="809"/>
        <v>7.8821830312518273</v>
      </c>
      <c r="L1009" s="11">
        <f t="shared" si="810"/>
        <v>2459839.1986111109</v>
      </c>
      <c r="M1009" s="108">
        <f t="shared" si="811"/>
        <v>0.2270827819606</v>
      </c>
      <c r="N1009" s="11">
        <f t="shared" si="812"/>
        <v>256.84898816421628</v>
      </c>
      <c r="O1009" s="5">
        <f t="shared" si="813"/>
        <v>0.18323657156383888</v>
      </c>
      <c r="P1009" s="11">
        <f t="shared" si="814"/>
        <v>15929.27517798143</v>
      </c>
      <c r="Q1009" s="6">
        <f t="shared" si="815"/>
        <v>2.419189061288014</v>
      </c>
      <c r="R1009" s="13">
        <f t="shared" si="816"/>
        <v>4.4033311877329453</v>
      </c>
      <c r="S1009" s="13">
        <f t="shared" si="817"/>
        <v>4.3693311179895051</v>
      </c>
      <c r="T1009" s="13">
        <f t="shared" si="818"/>
        <v>0.35132132775240016</v>
      </c>
      <c r="U1009" s="13">
        <f t="shared" si="819"/>
        <v>0.42734087386486003</v>
      </c>
      <c r="V1009" s="13">
        <f t="shared" si="820"/>
        <v>-8.3873409082266104</v>
      </c>
      <c r="W1009" s="8">
        <f t="shared" si="821"/>
        <v>373.68914049593332</v>
      </c>
      <c r="X1009" s="13">
        <f t="shared" si="822"/>
        <v>1.2285366395523127</v>
      </c>
      <c r="Y1009" s="11">
        <f t="shared" si="823"/>
        <v>70.389964423532405</v>
      </c>
      <c r="Z1009" s="13">
        <f t="shared" si="824"/>
        <v>3.9024327301654692E-2</v>
      </c>
      <c r="AA1009" s="13">
        <f t="shared" si="825"/>
        <v>0.33536104710384562</v>
      </c>
      <c r="AB1009" s="13">
        <f t="shared" si="826"/>
        <v>0.9412814897149544</v>
      </c>
      <c r="AC1009" s="13">
        <f t="shared" si="827"/>
        <v>3.9014423043387834E-2</v>
      </c>
      <c r="AD1009" s="13">
        <f t="shared" si="828"/>
        <v>0.84811091365375613</v>
      </c>
      <c r="AE1009" s="13">
        <f t="shared" si="829"/>
        <v>0.41017172772730603</v>
      </c>
      <c r="AF1009" s="13">
        <f t="shared" si="830"/>
        <v>0.91200830795185017</v>
      </c>
      <c r="AG1009" s="11">
        <f t="shared" si="831"/>
        <v>24.215622924095143</v>
      </c>
      <c r="AH1009" s="13">
        <f t="shared" si="832"/>
        <v>4.5616737705836545</v>
      </c>
      <c r="AI1009" s="11">
        <f t="shared" si="833"/>
        <v>188.42388160546147</v>
      </c>
      <c r="AJ1009" s="6">
        <f t="shared" si="834"/>
        <v>0.91543101943005134</v>
      </c>
      <c r="AK1009" s="13">
        <f t="shared" si="835"/>
        <v>-13.0310599803115</v>
      </c>
      <c r="AL1009" s="6">
        <f t="shared" si="836"/>
        <v>0.88998083513873127</v>
      </c>
      <c r="AM1009" s="6">
        <f t="shared" si="837"/>
        <v>-13.921040815450231</v>
      </c>
      <c r="AN1009" s="11">
        <f t="shared" si="838"/>
        <v>175.62143755315265</v>
      </c>
      <c r="AO1009" s="6">
        <f t="shared" si="839"/>
        <v>173.81033960783782</v>
      </c>
      <c r="AP1009" s="6">
        <f t="shared" si="840"/>
        <v>103.40996672208485</v>
      </c>
      <c r="AQ1009" s="8">
        <f t="shared" si="841"/>
        <v>76.439496491648612</v>
      </c>
      <c r="AR1009" s="109">
        <f t="shared" si="842"/>
        <v>-0.14649535707944886</v>
      </c>
      <c r="AS1009" s="109">
        <f t="shared" si="843"/>
        <v>-1.0581520193994516</v>
      </c>
      <c r="AT1009" s="109">
        <f t="shared" si="844"/>
        <v>187.88218303125183</v>
      </c>
      <c r="AU1009" s="10">
        <f t="shared" si="845"/>
        <v>399204.4880287706</v>
      </c>
      <c r="AV1009" s="8">
        <f t="shared" si="846"/>
        <v>29.932794222961629</v>
      </c>
      <c r="AW1009" s="12"/>
      <c r="AX1009" s="110">
        <f t="shared" si="847"/>
        <v>7.9</v>
      </c>
      <c r="AY1009" s="111">
        <f t="shared" si="848"/>
        <v>0</v>
      </c>
      <c r="AZ1009" s="12"/>
      <c r="BA1009" s="14">
        <f t="shared" si="855"/>
        <v>-14</v>
      </c>
      <c r="BB1009" s="112">
        <f t="shared" si="849"/>
        <v>0</v>
      </c>
      <c r="BC1009" s="112">
        <f t="shared" si="850"/>
        <v>0</v>
      </c>
      <c r="BD1009" s="12"/>
      <c r="BE1009" s="111">
        <f t="shared" si="851"/>
        <v>0</v>
      </c>
      <c r="BF1009" s="12"/>
    </row>
    <row r="1010" spans="1:58">
      <c r="A1010">
        <f t="shared" si="804"/>
        <v>16</v>
      </c>
      <c r="B1010" s="106">
        <v>0.69930555555555596</v>
      </c>
      <c r="C1010" s="6">
        <f t="shared" si="805"/>
        <v>16.783333333333342</v>
      </c>
      <c r="D1010" s="7">
        <f t="shared" si="852"/>
        <v>16</v>
      </c>
      <c r="E1010" s="7">
        <f t="shared" si="853"/>
        <v>9</v>
      </c>
      <c r="F1010" s="7">
        <f t="shared" si="854"/>
        <v>2022</v>
      </c>
      <c r="G1010" s="12"/>
      <c r="H1010" s="101">
        <f t="shared" si="806"/>
        <v>-13.898713104364457</v>
      </c>
      <c r="I1010" s="102">
        <f t="shared" si="807"/>
        <v>-13.961846380968252</v>
      </c>
      <c r="J1010" s="101">
        <f t="shared" si="808"/>
        <v>61.717053653775324</v>
      </c>
      <c r="K1010" s="101">
        <f t="shared" si="809"/>
        <v>8.1072561702658845</v>
      </c>
      <c r="L1010" s="11">
        <f t="shared" si="810"/>
        <v>2459839.1993055558</v>
      </c>
      <c r="M1010" s="108">
        <f t="shared" si="811"/>
        <v>0.22708280097346428</v>
      </c>
      <c r="N1010" s="11">
        <f t="shared" si="812"/>
        <v>257.0996727948077</v>
      </c>
      <c r="O1010" s="5">
        <f t="shared" si="813"/>
        <v>0.18326198901081625</v>
      </c>
      <c r="P1010" s="11">
        <f t="shared" si="814"/>
        <v>15926.577384261429</v>
      </c>
      <c r="Q1010" s="6">
        <f t="shared" si="815"/>
        <v>2.4193474135679502</v>
      </c>
      <c r="R1010" s="13">
        <f t="shared" si="816"/>
        <v>4.4033431335526343</v>
      </c>
      <c r="S1010" s="13">
        <f t="shared" si="817"/>
        <v>4.3694788741280695</v>
      </c>
      <c r="T1010" s="13">
        <f t="shared" si="818"/>
        <v>0.35148167209960013</v>
      </c>
      <c r="U1010" s="13">
        <f t="shared" si="819"/>
        <v>0.4274886181733194</v>
      </c>
      <c r="V1010" s="13">
        <f t="shared" si="820"/>
        <v>-8.3874760761565383</v>
      </c>
      <c r="W1010" s="8">
        <f t="shared" si="821"/>
        <v>373.64789206506845</v>
      </c>
      <c r="X1010" s="13">
        <f t="shared" si="822"/>
        <v>1.2286832628086641</v>
      </c>
      <c r="Y1010" s="11">
        <f t="shared" si="823"/>
        <v>70.398365317299806</v>
      </c>
      <c r="Z1010" s="13">
        <f t="shared" si="824"/>
        <v>3.9036199547875065E-2</v>
      </c>
      <c r="AA1010" s="13">
        <f t="shared" si="825"/>
        <v>0.33522287432881892</v>
      </c>
      <c r="AB1010" s="13">
        <f t="shared" si="826"/>
        <v>0.94133021491314206</v>
      </c>
      <c r="AC1010" s="13">
        <f t="shared" si="827"/>
        <v>3.9026286247894858E-2</v>
      </c>
      <c r="AD1010" s="13">
        <f t="shared" si="828"/>
        <v>0.84815090079424793</v>
      </c>
      <c r="AE1010" s="13">
        <f t="shared" si="829"/>
        <v>0.41020199171704513</v>
      </c>
      <c r="AF1010" s="13">
        <f t="shared" si="830"/>
        <v>0.91199469625177598</v>
      </c>
      <c r="AG1010" s="11">
        <f t="shared" si="831"/>
        <v>24.217524235528426</v>
      </c>
      <c r="AH1010" s="13">
        <f t="shared" si="832"/>
        <v>4.5622735202789073</v>
      </c>
      <c r="AI1010" s="11">
        <f t="shared" si="833"/>
        <v>188.66556999062408</v>
      </c>
      <c r="AJ1010" s="6">
        <f t="shared" si="834"/>
        <v>0.91542544809335613</v>
      </c>
      <c r="AK1010" s="13">
        <f t="shared" si="835"/>
        <v>-13.008657210452702</v>
      </c>
      <c r="AL1010" s="6">
        <f t="shared" si="836"/>
        <v>0.89005589391175466</v>
      </c>
      <c r="AM1010" s="6">
        <f t="shared" si="837"/>
        <v>-13.898713104364457</v>
      </c>
      <c r="AN1010" s="11">
        <f t="shared" si="838"/>
        <v>175.6221220309053</v>
      </c>
      <c r="AO1010" s="6">
        <f t="shared" si="839"/>
        <v>173.81101675264378</v>
      </c>
      <c r="AP1010" s="6">
        <f t="shared" si="840"/>
        <v>103.40224285851086</v>
      </c>
      <c r="AQ1010" s="8">
        <f t="shared" si="841"/>
        <v>76.447215519347978</v>
      </c>
      <c r="AR1010" s="109">
        <f t="shared" si="842"/>
        <v>-0.15066679016693915</v>
      </c>
      <c r="AS1010" s="109">
        <f t="shared" si="843"/>
        <v>-1.0576797914238669</v>
      </c>
      <c r="AT1010" s="109">
        <f t="shared" si="844"/>
        <v>188.10725617026588</v>
      </c>
      <c r="AU1010" s="10">
        <f t="shared" si="845"/>
        <v>399206.97778590937</v>
      </c>
      <c r="AV1010" s="8">
        <f t="shared" si="846"/>
        <v>29.932607548816005</v>
      </c>
      <c r="AW1010" s="12"/>
      <c r="AX1010" s="110">
        <f t="shared" si="847"/>
        <v>8.1</v>
      </c>
      <c r="AY1010" s="111">
        <f t="shared" si="848"/>
        <v>0</v>
      </c>
      <c r="AZ1010" s="12"/>
      <c r="BA1010" s="14">
        <f t="shared" si="855"/>
        <v>-14</v>
      </c>
      <c r="BB1010" s="112">
        <f t="shared" si="849"/>
        <v>0</v>
      </c>
      <c r="BC1010" s="112">
        <f t="shared" si="850"/>
        <v>0</v>
      </c>
      <c r="BD1010" s="12"/>
      <c r="BE1010" s="111">
        <f t="shared" si="851"/>
        <v>0</v>
      </c>
      <c r="BF1010" s="12"/>
    </row>
    <row r="1011" spans="1:58">
      <c r="A1011">
        <f t="shared" si="804"/>
        <v>16</v>
      </c>
      <c r="B1011" s="106">
        <v>0.7</v>
      </c>
      <c r="C1011" s="6">
        <f t="shared" si="805"/>
        <v>16.799999999999997</v>
      </c>
      <c r="D1011" s="7">
        <f t="shared" si="852"/>
        <v>16</v>
      </c>
      <c r="E1011" s="7">
        <f t="shared" si="853"/>
        <v>9</v>
      </c>
      <c r="F1011" s="7">
        <f t="shared" si="854"/>
        <v>2022</v>
      </c>
      <c r="G1011" s="12"/>
      <c r="H1011" s="101">
        <f t="shared" si="806"/>
        <v>-13.875814972109257</v>
      </c>
      <c r="I1011" s="102">
        <f t="shared" si="807"/>
        <v>-13.939035420166444</v>
      </c>
      <c r="J1011" s="101">
        <f t="shared" si="808"/>
        <v>61.710505086926105</v>
      </c>
      <c r="K1011" s="101">
        <f t="shared" si="809"/>
        <v>8.3322442393693166</v>
      </c>
      <c r="L1011" s="11">
        <f t="shared" si="810"/>
        <v>2459839.2000000002</v>
      </c>
      <c r="M1011" s="108">
        <f t="shared" si="811"/>
        <v>0.22708281998631585</v>
      </c>
      <c r="N1011" s="11">
        <f t="shared" si="812"/>
        <v>257.3503572572954</v>
      </c>
      <c r="O1011" s="5">
        <f t="shared" si="813"/>
        <v>0.1832874064407406</v>
      </c>
      <c r="P1011" s="11">
        <f t="shared" si="814"/>
        <v>15923.879236990339</v>
      </c>
      <c r="Q1011" s="6">
        <f t="shared" si="815"/>
        <v>2.4195057657418113</v>
      </c>
      <c r="R1011" s="13">
        <f t="shared" si="816"/>
        <v>4.4033550793643554</v>
      </c>
      <c r="S1011" s="13">
        <f t="shared" si="817"/>
        <v>4.3696266301680584</v>
      </c>
      <c r="T1011" s="13">
        <f t="shared" si="818"/>
        <v>0.35164201633965275</v>
      </c>
      <c r="U1011" s="13">
        <f t="shared" si="819"/>
        <v>0.42763636052780463</v>
      </c>
      <c r="V1011" s="13">
        <f t="shared" si="820"/>
        <v>-8.3876112439964636</v>
      </c>
      <c r="W1011" s="8">
        <f t="shared" si="821"/>
        <v>373.60663891241597</v>
      </c>
      <c r="X1011" s="13">
        <f t="shared" si="822"/>
        <v>1.2288298842438043</v>
      </c>
      <c r="Y1011" s="11">
        <f t="shared" si="823"/>
        <v>70.406766106719488</v>
      </c>
      <c r="Z1011" s="13">
        <f t="shared" si="824"/>
        <v>3.9048070799004977E-2</v>
      </c>
      <c r="AA1011" s="13">
        <f t="shared" si="825"/>
        <v>0.33508469615526643</v>
      </c>
      <c r="AB1011" s="13">
        <f t="shared" si="826"/>
        <v>0.94137891912233085</v>
      </c>
      <c r="AC1011" s="13">
        <f t="shared" si="827"/>
        <v>3.9038148452569192E-2</v>
      </c>
      <c r="AD1011" s="13">
        <f t="shared" si="828"/>
        <v>0.84819086907494445</v>
      </c>
      <c r="AE1011" s="13">
        <f t="shared" si="829"/>
        <v>0.4102322464414801</v>
      </c>
      <c r="AF1011" s="13">
        <f t="shared" si="830"/>
        <v>0.91198108751200357</v>
      </c>
      <c r="AG1011" s="11">
        <f t="shared" si="831"/>
        <v>24.219424993242129</v>
      </c>
      <c r="AH1011" s="13">
        <f t="shared" si="832"/>
        <v>4.5628732798682812</v>
      </c>
      <c r="AI1011" s="11">
        <f t="shared" si="833"/>
        <v>188.90725805927119</v>
      </c>
      <c r="AJ1011" s="6">
        <f t="shared" si="834"/>
        <v>0.91541987804050962</v>
      </c>
      <c r="AK1011" s="13">
        <f t="shared" si="835"/>
        <v>-12.985682104565596</v>
      </c>
      <c r="AL1011" s="6">
        <f t="shared" si="836"/>
        <v>0.89013286754366094</v>
      </c>
      <c r="AM1011" s="6">
        <f t="shared" si="837"/>
        <v>-13.875814972109257</v>
      </c>
      <c r="AN1011" s="11">
        <f t="shared" si="838"/>
        <v>175.62280650820321</v>
      </c>
      <c r="AO1011" s="6">
        <f t="shared" si="839"/>
        <v>173.81169389725321</v>
      </c>
      <c r="AP1011" s="6">
        <f t="shared" si="840"/>
        <v>103.39451910477445</v>
      </c>
      <c r="AQ1011" s="8">
        <f t="shared" si="841"/>
        <v>76.45493444001545</v>
      </c>
      <c r="AR1011" s="109">
        <f t="shared" si="842"/>
        <v>-0.15483553688093196</v>
      </c>
      <c r="AS1011" s="109">
        <f t="shared" si="843"/>
        <v>-1.0571936209499457</v>
      </c>
      <c r="AT1011" s="109">
        <f t="shared" si="844"/>
        <v>188.33224423936932</v>
      </c>
      <c r="AU1011" s="10">
        <f t="shared" si="845"/>
        <v>399209.4670254598</v>
      </c>
      <c r="AV1011" s="8">
        <f t="shared" si="846"/>
        <v>29.932420915805096</v>
      </c>
      <c r="AW1011" s="12"/>
      <c r="AX1011" s="110">
        <f t="shared" si="847"/>
        <v>8.3000000000000007</v>
      </c>
      <c r="AY1011" s="111">
        <f t="shared" si="848"/>
        <v>0</v>
      </c>
      <c r="AZ1011" s="12"/>
      <c r="BA1011" s="14">
        <f t="shared" si="855"/>
        <v>-13.9</v>
      </c>
      <c r="BB1011" s="112">
        <f t="shared" si="849"/>
        <v>0</v>
      </c>
      <c r="BC1011" s="112">
        <f t="shared" si="850"/>
        <v>0</v>
      </c>
      <c r="BD1011" s="12"/>
      <c r="BE1011" s="111">
        <f t="shared" si="851"/>
        <v>0</v>
      </c>
      <c r="BF1011" s="12"/>
    </row>
    <row r="1012" spans="1:58">
      <c r="A1012">
        <f t="shared" si="804"/>
        <v>16</v>
      </c>
      <c r="B1012" s="106">
        <v>0.70069444444444495</v>
      </c>
      <c r="C1012" s="6">
        <f t="shared" si="805"/>
        <v>16.816666666666677</v>
      </c>
      <c r="D1012" s="7">
        <f t="shared" si="852"/>
        <v>16</v>
      </c>
      <c r="E1012" s="7">
        <f t="shared" si="853"/>
        <v>9</v>
      </c>
      <c r="F1012" s="7">
        <f t="shared" si="854"/>
        <v>2022</v>
      </c>
      <c r="G1012" s="12"/>
      <c r="H1012" s="101">
        <f t="shared" si="806"/>
        <v>-13.852346948204548</v>
      </c>
      <c r="I1012" s="102">
        <f t="shared" si="807"/>
        <v>-13.915656897064075</v>
      </c>
      <c r="J1012" s="101">
        <f t="shared" si="808"/>
        <v>61.703956393915647</v>
      </c>
      <c r="K1012" s="101">
        <f t="shared" si="809"/>
        <v>8.557145432469639</v>
      </c>
      <c r="L1012" s="11">
        <f t="shared" si="810"/>
        <v>2459839.2006944446</v>
      </c>
      <c r="M1012" s="108">
        <f t="shared" si="811"/>
        <v>0.2270828389991674</v>
      </c>
      <c r="N1012" s="11">
        <f t="shared" si="812"/>
        <v>257.60104171931744</v>
      </c>
      <c r="O1012" s="5">
        <f t="shared" si="813"/>
        <v>0.18331282387066494</v>
      </c>
      <c r="P1012" s="11">
        <f t="shared" si="814"/>
        <v>15921.18073447618</v>
      </c>
      <c r="Q1012" s="6">
        <f t="shared" si="815"/>
        <v>2.4196641179153149</v>
      </c>
      <c r="R1012" s="13">
        <f t="shared" si="816"/>
        <v>4.4033670251760313</v>
      </c>
      <c r="S1012" s="13">
        <f t="shared" si="817"/>
        <v>4.3697743862080483</v>
      </c>
      <c r="T1012" s="13">
        <f t="shared" si="818"/>
        <v>0.35180236057970538</v>
      </c>
      <c r="U1012" s="13">
        <f t="shared" si="819"/>
        <v>0.42778410102753017</v>
      </c>
      <c r="V1012" s="13">
        <f t="shared" si="820"/>
        <v>-8.3877464118363907</v>
      </c>
      <c r="W1012" s="8">
        <f t="shared" si="821"/>
        <v>373.56538101141007</v>
      </c>
      <c r="X1012" s="13">
        <f t="shared" si="822"/>
        <v>1.2289765039566773</v>
      </c>
      <c r="Y1012" s="11">
        <f t="shared" si="823"/>
        <v>70.415166797460529</v>
      </c>
      <c r="Z1012" s="13">
        <f t="shared" si="824"/>
        <v>3.9059941062789857E-2</v>
      </c>
      <c r="AA1012" s="13">
        <f t="shared" si="825"/>
        <v>0.3349465124932357</v>
      </c>
      <c r="AB1012" s="13">
        <f t="shared" si="826"/>
        <v>0.94142760237512169</v>
      </c>
      <c r="AC1012" s="13">
        <f t="shared" si="827"/>
        <v>3.9050009665150071E-2</v>
      </c>
      <c r="AD1012" s="13">
        <f t="shared" si="828"/>
        <v>0.84823081852267901</v>
      </c>
      <c r="AE1012" s="13">
        <f t="shared" si="829"/>
        <v>0.41026249192067821</v>
      </c>
      <c r="AF1012" s="13">
        <f t="shared" si="830"/>
        <v>0.91196748172455988</v>
      </c>
      <c r="AG1012" s="11">
        <f t="shared" si="831"/>
        <v>24.221325198474304</v>
      </c>
      <c r="AH1012" s="13">
        <f t="shared" si="832"/>
        <v>4.5634730497528748</v>
      </c>
      <c r="AI1012" s="11">
        <f t="shared" si="833"/>
        <v>189.1489459730243</v>
      </c>
      <c r="AJ1012" s="6">
        <f t="shared" si="834"/>
        <v>0.91541430926787903</v>
      </c>
      <c r="AK1012" s="13">
        <f t="shared" si="835"/>
        <v>-12.96213520485732</v>
      </c>
      <c r="AL1012" s="6">
        <f t="shared" si="836"/>
        <v>0.89021174334722875</v>
      </c>
      <c r="AM1012" s="6">
        <f t="shared" si="837"/>
        <v>-13.852346948204548</v>
      </c>
      <c r="AN1012" s="11">
        <f t="shared" si="838"/>
        <v>175.62349098549566</v>
      </c>
      <c r="AO1012" s="6">
        <f t="shared" si="839"/>
        <v>173.81237104211047</v>
      </c>
      <c r="AP1012" s="6">
        <f t="shared" si="840"/>
        <v>103.3867954556534</v>
      </c>
      <c r="AQ1012" s="8">
        <f t="shared" si="841"/>
        <v>76.462653258869963</v>
      </c>
      <c r="AR1012" s="109">
        <f t="shared" si="842"/>
        <v>-0.15900152583991875</v>
      </c>
      <c r="AS1012" s="109">
        <f t="shared" si="843"/>
        <v>-1.0566935167761464</v>
      </c>
      <c r="AT1012" s="109">
        <f t="shared" si="844"/>
        <v>188.55714543246964</v>
      </c>
      <c r="AU1012" s="10">
        <f t="shared" si="845"/>
        <v>399211.95574901416</v>
      </c>
      <c r="AV1012" s="8">
        <f t="shared" si="846"/>
        <v>29.932234323808022</v>
      </c>
      <c r="AW1012" s="12"/>
      <c r="AX1012" s="110">
        <f t="shared" si="847"/>
        <v>8.6</v>
      </c>
      <c r="AY1012" s="111">
        <f t="shared" si="848"/>
        <v>0</v>
      </c>
      <c r="AZ1012" s="12"/>
      <c r="BA1012" s="14">
        <f t="shared" si="855"/>
        <v>-13.9</v>
      </c>
      <c r="BB1012" s="112">
        <f t="shared" si="849"/>
        <v>0</v>
      </c>
      <c r="BC1012" s="112">
        <f t="shared" si="850"/>
        <v>0</v>
      </c>
      <c r="BD1012" s="12"/>
      <c r="BE1012" s="111">
        <f t="shared" si="851"/>
        <v>0</v>
      </c>
      <c r="BF1012" s="12"/>
    </row>
    <row r="1013" spans="1:58">
      <c r="A1013">
        <f t="shared" si="804"/>
        <v>16</v>
      </c>
      <c r="B1013" s="106">
        <v>0.70138888888888895</v>
      </c>
      <c r="C1013" s="6">
        <f t="shared" si="805"/>
        <v>16.833333333333336</v>
      </c>
      <c r="D1013" s="7">
        <f t="shared" si="852"/>
        <v>16</v>
      </c>
      <c r="E1013" s="7">
        <f t="shared" si="853"/>
        <v>9</v>
      </c>
      <c r="F1013" s="7">
        <f t="shared" si="854"/>
        <v>2022</v>
      </c>
      <c r="G1013" s="12"/>
      <c r="H1013" s="101">
        <f t="shared" si="806"/>
        <v>-13.828309589892141</v>
      </c>
      <c r="I1013" s="102">
        <f t="shared" si="807"/>
        <v>-13.891711378317282</v>
      </c>
      <c r="J1013" s="101">
        <f t="shared" si="808"/>
        <v>61.697407574843069</v>
      </c>
      <c r="K1013" s="101">
        <f t="shared" si="809"/>
        <v>8.7819578028372405</v>
      </c>
      <c r="L1013" s="11">
        <f t="shared" si="810"/>
        <v>2459839.201388889</v>
      </c>
      <c r="M1013" s="108">
        <f t="shared" si="811"/>
        <v>0.22708285801201897</v>
      </c>
      <c r="N1013" s="11">
        <f t="shared" si="812"/>
        <v>257.85172618180513</v>
      </c>
      <c r="O1013" s="5">
        <f t="shared" si="813"/>
        <v>0.18333824130064613</v>
      </c>
      <c r="P1013" s="11">
        <f t="shared" si="814"/>
        <v>15918.481876813239</v>
      </c>
      <c r="Q1013" s="6">
        <f t="shared" si="815"/>
        <v>2.4198224700891755</v>
      </c>
      <c r="R1013" s="13">
        <f t="shared" si="816"/>
        <v>4.4033789709877516</v>
      </c>
      <c r="S1013" s="13">
        <f t="shared" si="817"/>
        <v>4.3699221422480372</v>
      </c>
      <c r="T1013" s="13">
        <f t="shared" si="818"/>
        <v>0.351962704819758</v>
      </c>
      <c r="U1013" s="13">
        <f t="shared" si="819"/>
        <v>0.42793183967290288</v>
      </c>
      <c r="V1013" s="13">
        <f t="shared" si="820"/>
        <v>-8.387881579676316</v>
      </c>
      <c r="W1013" s="8">
        <f t="shared" si="821"/>
        <v>373.52411836296875</v>
      </c>
      <c r="X1013" s="13">
        <f t="shared" si="822"/>
        <v>1.229123121948098</v>
      </c>
      <c r="Y1013" s="11">
        <f t="shared" si="823"/>
        <v>70.423567389569612</v>
      </c>
      <c r="Z1013" s="13">
        <f t="shared" si="824"/>
        <v>3.9071810339034556E-2</v>
      </c>
      <c r="AA1013" s="13">
        <f t="shared" si="825"/>
        <v>0.33480832334524507</v>
      </c>
      <c r="AB1013" s="13">
        <f t="shared" si="826"/>
        <v>0.94147626467149914</v>
      </c>
      <c r="AC1013" s="13">
        <f t="shared" si="827"/>
        <v>3.9061869885442191E-2</v>
      </c>
      <c r="AD1013" s="13">
        <f t="shared" si="828"/>
        <v>0.84827074913751521</v>
      </c>
      <c r="AE1013" s="13">
        <f t="shared" si="829"/>
        <v>0.41029272815445395</v>
      </c>
      <c r="AF1013" s="13">
        <f t="shared" si="830"/>
        <v>0.91195387889058044</v>
      </c>
      <c r="AG1013" s="11">
        <f t="shared" si="831"/>
        <v>24.223224851190668</v>
      </c>
      <c r="AH1013" s="13">
        <f t="shared" si="832"/>
        <v>4.564072829932396</v>
      </c>
      <c r="AI1013" s="11">
        <f t="shared" si="833"/>
        <v>189.3906337328192</v>
      </c>
      <c r="AJ1013" s="6">
        <f t="shared" si="834"/>
        <v>0.91540874177553133</v>
      </c>
      <c r="AK1013" s="13">
        <f t="shared" si="835"/>
        <v>-12.938017081607496</v>
      </c>
      <c r="AL1013" s="6">
        <f t="shared" si="836"/>
        <v>0.89029250828464546</v>
      </c>
      <c r="AM1013" s="6">
        <f t="shared" si="837"/>
        <v>-13.828309589892141</v>
      </c>
      <c r="AN1013" s="11">
        <f t="shared" si="838"/>
        <v>175.62417546279357</v>
      </c>
      <c r="AO1013" s="6">
        <f t="shared" si="839"/>
        <v>173.81304818722651</v>
      </c>
      <c r="AP1013" s="6">
        <f t="shared" si="840"/>
        <v>103.37907191111451</v>
      </c>
      <c r="AQ1013" s="8">
        <f t="shared" si="841"/>
        <v>76.470371975944659</v>
      </c>
      <c r="AR1013" s="109">
        <f t="shared" si="842"/>
        <v>-0.16316468293741679</v>
      </c>
      <c r="AS1013" s="109">
        <f t="shared" si="843"/>
        <v>-1.0561794882577191</v>
      </c>
      <c r="AT1013" s="109">
        <f t="shared" si="844"/>
        <v>188.78195780283724</v>
      </c>
      <c r="AU1013" s="10">
        <f t="shared" si="845"/>
        <v>399214.44395651104</v>
      </c>
      <c r="AV1013" s="8">
        <f t="shared" si="846"/>
        <v>29.93204777282789</v>
      </c>
      <c r="AW1013" s="12"/>
      <c r="AX1013" s="110">
        <f t="shared" si="847"/>
        <v>8.8000000000000007</v>
      </c>
      <c r="AY1013" s="111">
        <f t="shared" si="848"/>
        <v>0</v>
      </c>
      <c r="AZ1013" s="12"/>
      <c r="BA1013" s="14">
        <f t="shared" si="855"/>
        <v>-13.9</v>
      </c>
      <c r="BB1013" s="112">
        <f t="shared" si="849"/>
        <v>0</v>
      </c>
      <c r="BC1013" s="112">
        <f t="shared" si="850"/>
        <v>0</v>
      </c>
      <c r="BD1013" s="12"/>
      <c r="BE1013" s="111">
        <f t="shared" si="851"/>
        <v>0</v>
      </c>
      <c r="BF1013" s="12"/>
    </row>
    <row r="1014" spans="1:58">
      <c r="A1014">
        <f t="shared" si="804"/>
        <v>16</v>
      </c>
      <c r="B1014" s="106">
        <v>0.70208333333333295</v>
      </c>
      <c r="C1014" s="6">
        <f t="shared" si="805"/>
        <v>16.849999999999991</v>
      </c>
      <c r="D1014" s="7">
        <f t="shared" si="852"/>
        <v>16</v>
      </c>
      <c r="E1014" s="7">
        <f t="shared" si="853"/>
        <v>9</v>
      </c>
      <c r="F1014" s="7">
        <f t="shared" si="854"/>
        <v>2022</v>
      </c>
      <c r="G1014" s="12"/>
      <c r="H1014" s="101">
        <f t="shared" si="806"/>
        <v>-13.803703467549282</v>
      </c>
      <c r="I1014" s="102">
        <f t="shared" si="807"/>
        <v>-13.867199443888916</v>
      </c>
      <c r="J1014" s="101">
        <f t="shared" si="808"/>
        <v>61.690858629834281</v>
      </c>
      <c r="K1014" s="101">
        <f t="shared" si="809"/>
        <v>9.0066794117261679</v>
      </c>
      <c r="L1014" s="11">
        <f t="shared" si="810"/>
        <v>2459839.2020833334</v>
      </c>
      <c r="M1014" s="108">
        <f t="shared" si="811"/>
        <v>0.22708287702487051</v>
      </c>
      <c r="N1014" s="11">
        <f t="shared" si="812"/>
        <v>258.10241064429283</v>
      </c>
      <c r="O1014" s="5">
        <f t="shared" si="813"/>
        <v>0.18336365873057048</v>
      </c>
      <c r="P1014" s="11">
        <f t="shared" si="814"/>
        <v>15915.782664124388</v>
      </c>
      <c r="Q1014" s="6">
        <f t="shared" si="815"/>
        <v>2.4199808222626795</v>
      </c>
      <c r="R1014" s="13">
        <f t="shared" si="816"/>
        <v>4.4033909167994274</v>
      </c>
      <c r="S1014" s="13">
        <f t="shared" si="817"/>
        <v>4.3700698982876691</v>
      </c>
      <c r="T1014" s="13">
        <f t="shared" si="818"/>
        <v>0.35212304905945346</v>
      </c>
      <c r="U1014" s="13">
        <f t="shared" si="819"/>
        <v>0.42807957646411005</v>
      </c>
      <c r="V1014" s="13">
        <f t="shared" si="820"/>
        <v>-8.3880167475158842</v>
      </c>
      <c r="W1014" s="8">
        <f t="shared" si="821"/>
        <v>373.48285096808047</v>
      </c>
      <c r="X1014" s="13">
        <f t="shared" si="822"/>
        <v>1.2292697382179472</v>
      </c>
      <c r="Y1014" s="11">
        <f t="shared" si="823"/>
        <v>70.431967883039931</v>
      </c>
      <c r="Z1014" s="13">
        <f t="shared" si="824"/>
        <v>3.908367862752634E-2</v>
      </c>
      <c r="AA1014" s="13">
        <f t="shared" si="825"/>
        <v>0.33467012871469232</v>
      </c>
      <c r="AB1014" s="13">
        <f t="shared" si="826"/>
        <v>0.94152490601113525</v>
      </c>
      <c r="AC1014" s="13">
        <f t="shared" si="827"/>
        <v>3.9073729113232696E-2</v>
      </c>
      <c r="AD1014" s="13">
        <f t="shared" si="828"/>
        <v>0.84831066091923679</v>
      </c>
      <c r="AE1014" s="13">
        <f t="shared" si="829"/>
        <v>0.41032295514248174</v>
      </c>
      <c r="AF1014" s="13">
        <f t="shared" si="830"/>
        <v>0.9119402790112634</v>
      </c>
      <c r="AG1014" s="11">
        <f t="shared" si="831"/>
        <v>24.22512395134812</v>
      </c>
      <c r="AH1014" s="13">
        <f t="shared" si="832"/>
        <v>4.5646726204026971</v>
      </c>
      <c r="AI1014" s="11">
        <f t="shared" si="833"/>
        <v>189.63232133825238</v>
      </c>
      <c r="AJ1014" s="6">
        <f t="shared" si="834"/>
        <v>0.91540317556357498</v>
      </c>
      <c r="AK1014" s="13">
        <f t="shared" si="835"/>
        <v>-12.913328318531502</v>
      </c>
      <c r="AL1014" s="6">
        <f t="shared" si="836"/>
        <v>0.89037514901777937</v>
      </c>
      <c r="AM1014" s="6">
        <f t="shared" si="837"/>
        <v>-13.803703467549282</v>
      </c>
      <c r="AN1014" s="11">
        <f t="shared" si="838"/>
        <v>175.62485994008603</v>
      </c>
      <c r="AO1014" s="6">
        <f t="shared" si="839"/>
        <v>173.81372533259039</v>
      </c>
      <c r="AP1014" s="6">
        <f t="shared" si="840"/>
        <v>103.37134847115614</v>
      </c>
      <c r="AQ1014" s="8">
        <f t="shared" si="841"/>
        <v>76.478090591241141</v>
      </c>
      <c r="AR1014" s="109">
        <f t="shared" si="842"/>
        <v>-0.16732493409448043</v>
      </c>
      <c r="AS1014" s="109">
        <f t="shared" si="843"/>
        <v>-1.0556515450003052</v>
      </c>
      <c r="AT1014" s="109">
        <f t="shared" si="844"/>
        <v>189.00667941172617</v>
      </c>
      <c r="AU1014" s="10">
        <f t="shared" si="845"/>
        <v>399216.93164787063</v>
      </c>
      <c r="AV1014" s="8">
        <f t="shared" si="846"/>
        <v>29.931861262869198</v>
      </c>
      <c r="AW1014" s="12"/>
      <c r="AX1014" s="110">
        <f t="shared" si="847"/>
        <v>9</v>
      </c>
      <c r="AY1014" s="111">
        <f t="shared" si="848"/>
        <v>0</v>
      </c>
      <c r="AZ1014" s="12"/>
      <c r="BA1014" s="14">
        <f t="shared" si="855"/>
        <v>-13.9</v>
      </c>
      <c r="BB1014" s="112">
        <f t="shared" si="849"/>
        <v>0</v>
      </c>
      <c r="BC1014" s="112">
        <f t="shared" si="850"/>
        <v>0</v>
      </c>
      <c r="BD1014" s="12"/>
      <c r="BE1014" s="111">
        <f t="shared" si="851"/>
        <v>0</v>
      </c>
      <c r="BF1014" s="12"/>
    </row>
    <row r="1015" spans="1:58">
      <c r="A1015">
        <f t="shared" si="804"/>
        <v>16</v>
      </c>
      <c r="B1015" s="106">
        <v>0.70277777777777795</v>
      </c>
      <c r="C1015" s="6">
        <f t="shared" si="805"/>
        <v>16.866666666666671</v>
      </c>
      <c r="D1015" s="7">
        <f t="shared" si="852"/>
        <v>16</v>
      </c>
      <c r="E1015" s="7">
        <f t="shared" si="853"/>
        <v>9</v>
      </c>
      <c r="F1015" s="7">
        <f t="shared" si="854"/>
        <v>2022</v>
      </c>
      <c r="G1015" s="12"/>
      <c r="H1015" s="101">
        <f t="shared" si="806"/>
        <v>-13.778529164451822</v>
      </c>
      <c r="I1015" s="102">
        <f t="shared" si="807"/>
        <v>-13.842121686805671</v>
      </c>
      <c r="J1015" s="101">
        <f t="shared" si="808"/>
        <v>61.68430955898755</v>
      </c>
      <c r="K1015" s="101">
        <f t="shared" si="809"/>
        <v>9.231308330197237</v>
      </c>
      <c r="L1015" s="11">
        <f t="shared" si="810"/>
        <v>2459839.2027777778</v>
      </c>
      <c r="M1015" s="108">
        <f t="shared" si="811"/>
        <v>0.22708289603772205</v>
      </c>
      <c r="N1015" s="11">
        <f t="shared" si="812"/>
        <v>258.35309510678053</v>
      </c>
      <c r="O1015" s="5">
        <f t="shared" si="813"/>
        <v>0.18338907616049482</v>
      </c>
      <c r="P1015" s="11">
        <f t="shared" si="814"/>
        <v>15913.083096507113</v>
      </c>
      <c r="Q1015" s="6">
        <f t="shared" si="815"/>
        <v>2.4201391744365401</v>
      </c>
      <c r="R1015" s="13">
        <f t="shared" si="816"/>
        <v>4.4034028626111255</v>
      </c>
      <c r="S1015" s="13">
        <f t="shared" si="817"/>
        <v>4.370217654327659</v>
      </c>
      <c r="T1015" s="13">
        <f t="shared" si="818"/>
        <v>0.35228339329950614</v>
      </c>
      <c r="U1015" s="13">
        <f t="shared" si="819"/>
        <v>0.42822731140229059</v>
      </c>
      <c r="V1015" s="13">
        <f t="shared" si="820"/>
        <v>-8.3881519153558113</v>
      </c>
      <c r="W1015" s="8">
        <f t="shared" si="821"/>
        <v>373.44157882741376</v>
      </c>
      <c r="X1015" s="13">
        <f t="shared" si="822"/>
        <v>1.2294163527670545</v>
      </c>
      <c r="Y1015" s="11">
        <f t="shared" si="823"/>
        <v>70.440368277918992</v>
      </c>
      <c r="Z1015" s="13">
        <f t="shared" si="824"/>
        <v>3.9095545928128701E-2</v>
      </c>
      <c r="AA1015" s="13">
        <f t="shared" si="825"/>
        <v>0.33453192860408054</v>
      </c>
      <c r="AB1015" s="13">
        <f t="shared" si="826"/>
        <v>0.94157352639401781</v>
      </c>
      <c r="AC1015" s="13">
        <f t="shared" si="827"/>
        <v>3.9085587348384868E-2</v>
      </c>
      <c r="AD1015" s="13">
        <f t="shared" si="828"/>
        <v>0.84835055386788671</v>
      </c>
      <c r="AE1015" s="13">
        <f t="shared" si="829"/>
        <v>0.41035317288463125</v>
      </c>
      <c r="AF1015" s="13">
        <f t="shared" si="830"/>
        <v>0.9119266820877191</v>
      </c>
      <c r="AG1015" s="11">
        <f t="shared" si="831"/>
        <v>24.227022498915847</v>
      </c>
      <c r="AH1015" s="13">
        <f t="shared" si="832"/>
        <v>4.565272421163507</v>
      </c>
      <c r="AI1015" s="11">
        <f t="shared" si="833"/>
        <v>189.87400878932795</v>
      </c>
      <c r="AJ1015" s="6">
        <f t="shared" si="834"/>
        <v>0.91539761063207092</v>
      </c>
      <c r="AK1015" s="13">
        <f t="shared" si="835"/>
        <v>-12.888069512541644</v>
      </c>
      <c r="AL1015" s="6">
        <f t="shared" si="836"/>
        <v>0.89045965191017762</v>
      </c>
      <c r="AM1015" s="6">
        <f t="shared" si="837"/>
        <v>-13.778529164451822</v>
      </c>
      <c r="AN1015" s="11">
        <f t="shared" si="838"/>
        <v>175.62554441738394</v>
      </c>
      <c r="AO1015" s="6">
        <f t="shared" si="839"/>
        <v>173.814402478213</v>
      </c>
      <c r="AP1015" s="6">
        <f t="shared" si="840"/>
        <v>103.36362513574414</v>
      </c>
      <c r="AQ1015" s="8">
        <f t="shared" si="841"/>
        <v>76.485809104793546</v>
      </c>
      <c r="AR1015" s="109">
        <f t="shared" si="842"/>
        <v>-0.17148220529113495</v>
      </c>
      <c r="AS1015" s="109">
        <f t="shared" si="843"/>
        <v>-1.0551096968562783</v>
      </c>
      <c r="AT1015" s="109">
        <f t="shared" si="844"/>
        <v>189.23130833019724</v>
      </c>
      <c r="AU1015" s="10">
        <f t="shared" si="845"/>
        <v>399219.41882303474</v>
      </c>
      <c r="AV1015" s="8">
        <f t="shared" si="846"/>
        <v>29.931674793934821</v>
      </c>
      <c r="AW1015" s="12"/>
      <c r="AX1015" s="110">
        <f t="shared" si="847"/>
        <v>9.1999999999999993</v>
      </c>
      <c r="AY1015" s="111">
        <f t="shared" si="848"/>
        <v>0</v>
      </c>
      <c r="AZ1015" s="12"/>
      <c r="BA1015" s="14">
        <f t="shared" si="855"/>
        <v>-13.8</v>
      </c>
      <c r="BB1015" s="112">
        <f t="shared" si="849"/>
        <v>0</v>
      </c>
      <c r="BC1015" s="112">
        <f t="shared" si="850"/>
        <v>0</v>
      </c>
      <c r="BD1015" s="12"/>
      <c r="BE1015" s="111">
        <f t="shared" si="851"/>
        <v>0</v>
      </c>
      <c r="BF1015" s="12"/>
    </row>
    <row r="1016" spans="1:58">
      <c r="A1016">
        <f t="shared" si="804"/>
        <v>16</v>
      </c>
      <c r="B1016" s="106">
        <v>0.70347222222222205</v>
      </c>
      <c r="C1016" s="6">
        <f t="shared" si="805"/>
        <v>16.883333333333329</v>
      </c>
      <c r="D1016" s="7">
        <f t="shared" si="852"/>
        <v>16</v>
      </c>
      <c r="E1016" s="7">
        <f t="shared" si="853"/>
        <v>9</v>
      </c>
      <c r="F1016" s="7">
        <f t="shared" si="854"/>
        <v>2022</v>
      </c>
      <c r="G1016" s="12"/>
      <c r="H1016" s="101">
        <f t="shared" si="806"/>
        <v>-13.752787276764426</v>
      </c>
      <c r="I1016" s="102">
        <f t="shared" si="807"/>
        <v>-13.816478713140839</v>
      </c>
      <c r="J1016" s="101">
        <f t="shared" si="808"/>
        <v>61.677760362380099</v>
      </c>
      <c r="K1016" s="101">
        <f t="shared" si="809"/>
        <v>9.4558426389299655</v>
      </c>
      <c r="L1016" s="11">
        <f t="shared" si="810"/>
        <v>2459839.2034722222</v>
      </c>
      <c r="M1016" s="108">
        <f t="shared" si="811"/>
        <v>0.22708291505057362</v>
      </c>
      <c r="N1016" s="11">
        <f t="shared" si="812"/>
        <v>258.60377956926823</v>
      </c>
      <c r="O1016" s="5">
        <f t="shared" si="813"/>
        <v>0.18341449359047601</v>
      </c>
      <c r="P1016" s="11">
        <f t="shared" si="814"/>
        <v>15910.383174076733</v>
      </c>
      <c r="Q1016" s="6">
        <f t="shared" si="815"/>
        <v>2.4202975266104008</v>
      </c>
      <c r="R1016" s="13">
        <f t="shared" si="816"/>
        <v>4.4034148084228235</v>
      </c>
      <c r="S1016" s="13">
        <f t="shared" si="817"/>
        <v>4.3703654103676479</v>
      </c>
      <c r="T1016" s="13">
        <f t="shared" si="818"/>
        <v>0.35244373753955877</v>
      </c>
      <c r="U1016" s="13">
        <f t="shared" si="819"/>
        <v>0.428375044487595</v>
      </c>
      <c r="V1016" s="13">
        <f t="shared" si="820"/>
        <v>-8.3882870831957366</v>
      </c>
      <c r="W1016" s="8">
        <f t="shared" si="821"/>
        <v>373.40030194197186</v>
      </c>
      <c r="X1016" s="13">
        <f t="shared" si="822"/>
        <v>1.2295629655963369</v>
      </c>
      <c r="Y1016" s="11">
        <f t="shared" si="823"/>
        <v>70.448768574259347</v>
      </c>
      <c r="Z1016" s="13">
        <f t="shared" si="824"/>
        <v>3.9107412240626041E-2</v>
      </c>
      <c r="AA1016" s="13">
        <f t="shared" si="825"/>
        <v>0.33439372301583203</v>
      </c>
      <c r="AB1016" s="13">
        <f t="shared" si="826"/>
        <v>0.94162212582016658</v>
      </c>
      <c r="AC1016" s="13">
        <f t="shared" si="827"/>
        <v>3.9097444590682991E-2</v>
      </c>
      <c r="AD1016" s="13">
        <f t="shared" si="828"/>
        <v>0.84839042798356934</v>
      </c>
      <c r="AE1016" s="13">
        <f t="shared" si="829"/>
        <v>0.41038338138071229</v>
      </c>
      <c r="AF1016" s="13">
        <f t="shared" si="830"/>
        <v>0.91191308812108451</v>
      </c>
      <c r="AG1016" s="11">
        <f t="shared" si="831"/>
        <v>24.228920493859256</v>
      </c>
      <c r="AH1016" s="13">
        <f t="shared" si="832"/>
        <v>4.5658722322149679</v>
      </c>
      <c r="AI1016" s="11">
        <f t="shared" si="833"/>
        <v>190.11569608604373</v>
      </c>
      <c r="AJ1016" s="6">
        <f t="shared" si="834"/>
        <v>0.91539204698111787</v>
      </c>
      <c r="AK1016" s="13">
        <f t="shared" si="835"/>
        <v>-12.862241273735984</v>
      </c>
      <c r="AL1016" s="6">
        <f t="shared" si="836"/>
        <v>0.89054600302844111</v>
      </c>
      <c r="AM1016" s="6">
        <f t="shared" si="837"/>
        <v>-13.752787276764426</v>
      </c>
      <c r="AN1016" s="11">
        <f t="shared" si="838"/>
        <v>175.62622889467821</v>
      </c>
      <c r="AO1016" s="6">
        <f t="shared" si="839"/>
        <v>173.81507962408526</v>
      </c>
      <c r="AP1016" s="6">
        <f t="shared" si="840"/>
        <v>103.35590190481949</v>
      </c>
      <c r="AQ1016" s="8">
        <f t="shared" si="841"/>
        <v>76.493527516660819</v>
      </c>
      <c r="AR1016" s="109">
        <f t="shared" si="842"/>
        <v>-0.1756364225605582</v>
      </c>
      <c r="AS1016" s="109">
        <f t="shared" si="843"/>
        <v>-1.0545539539252511</v>
      </c>
      <c r="AT1016" s="109">
        <f t="shared" si="844"/>
        <v>189.45584263892997</v>
      </c>
      <c r="AU1016" s="10">
        <f t="shared" si="845"/>
        <v>399221.9054819278</v>
      </c>
      <c r="AV1016" s="8">
        <f t="shared" si="846"/>
        <v>29.931488366028933</v>
      </c>
      <c r="AW1016" s="12"/>
      <c r="AX1016" s="110">
        <f t="shared" si="847"/>
        <v>9.5</v>
      </c>
      <c r="AY1016" s="111">
        <f t="shared" si="848"/>
        <v>0</v>
      </c>
      <c r="AZ1016" s="12"/>
      <c r="BA1016" s="14">
        <f t="shared" si="855"/>
        <v>-13.8</v>
      </c>
      <c r="BB1016" s="112">
        <f t="shared" si="849"/>
        <v>0</v>
      </c>
      <c r="BC1016" s="112">
        <f t="shared" si="850"/>
        <v>0</v>
      </c>
      <c r="BD1016" s="12"/>
      <c r="BE1016" s="111">
        <f t="shared" si="851"/>
        <v>0</v>
      </c>
      <c r="BF1016" s="12"/>
    </row>
    <row r="1017" spans="1:58">
      <c r="A1017">
        <f t="shared" si="804"/>
        <v>16</v>
      </c>
      <c r="B1017" s="106">
        <v>0.70416666666666705</v>
      </c>
      <c r="C1017" s="6">
        <f t="shared" si="805"/>
        <v>16.900000000000009</v>
      </c>
      <c r="D1017" s="7">
        <f t="shared" si="852"/>
        <v>16</v>
      </c>
      <c r="E1017" s="7">
        <f t="shared" si="853"/>
        <v>9</v>
      </c>
      <c r="F1017" s="7">
        <f t="shared" si="854"/>
        <v>2022</v>
      </c>
      <c r="G1017" s="12"/>
      <c r="H1017" s="101">
        <f t="shared" si="806"/>
        <v>-13.726478413520473</v>
      </c>
      <c r="I1017" s="102">
        <f t="shared" si="807"/>
        <v>-13.790271141986288</v>
      </c>
      <c r="J1017" s="101">
        <f t="shared" si="808"/>
        <v>61.671211040152038</v>
      </c>
      <c r="K1017" s="101">
        <f t="shared" si="809"/>
        <v>9.680280428052555</v>
      </c>
      <c r="L1017" s="11">
        <f t="shared" si="810"/>
        <v>2459839.2041666666</v>
      </c>
      <c r="M1017" s="108">
        <f t="shared" si="811"/>
        <v>0.22708293406342517</v>
      </c>
      <c r="N1017" s="11">
        <f t="shared" si="812"/>
        <v>258.85446403129026</v>
      </c>
      <c r="O1017" s="5">
        <f t="shared" si="813"/>
        <v>0.18343991102040036</v>
      </c>
      <c r="P1017" s="11">
        <f t="shared" si="814"/>
        <v>15907.682896948403</v>
      </c>
      <c r="Q1017" s="6">
        <f t="shared" si="815"/>
        <v>2.4204558787839043</v>
      </c>
      <c r="R1017" s="13">
        <f t="shared" si="816"/>
        <v>4.4034267542345216</v>
      </c>
      <c r="S1017" s="13">
        <f t="shared" si="817"/>
        <v>4.3705131664072798</v>
      </c>
      <c r="T1017" s="13">
        <f t="shared" si="818"/>
        <v>0.35260408177961139</v>
      </c>
      <c r="U1017" s="13">
        <f t="shared" si="819"/>
        <v>0.42852277572053155</v>
      </c>
      <c r="V1017" s="13">
        <f t="shared" si="820"/>
        <v>-8.3884222510349478</v>
      </c>
      <c r="W1017" s="8">
        <f t="shared" si="821"/>
        <v>373.35902031287605</v>
      </c>
      <c r="X1017" s="13">
        <f t="shared" si="822"/>
        <v>1.2297095767056379</v>
      </c>
      <c r="Y1017" s="11">
        <f t="shared" si="823"/>
        <v>70.457168772052015</v>
      </c>
      <c r="Z1017" s="13">
        <f t="shared" si="824"/>
        <v>3.9119277564832571E-2</v>
      </c>
      <c r="AA1017" s="13">
        <f t="shared" si="825"/>
        <v>0.33425551195337866</v>
      </c>
      <c r="AB1017" s="13">
        <f t="shared" si="826"/>
        <v>0.94167070428924138</v>
      </c>
      <c r="AC1017" s="13">
        <f t="shared" si="827"/>
        <v>3.9109300839941123E-2</v>
      </c>
      <c r="AD1017" s="13">
        <f t="shared" si="828"/>
        <v>0.84843028326604619</v>
      </c>
      <c r="AE1017" s="13">
        <f t="shared" si="829"/>
        <v>0.41041358063041905</v>
      </c>
      <c r="AF1017" s="13">
        <f t="shared" si="830"/>
        <v>0.91189949711254825</v>
      </c>
      <c r="AG1017" s="11">
        <f t="shared" si="831"/>
        <v>24.230817936136507</v>
      </c>
      <c r="AH1017" s="13">
        <f t="shared" si="832"/>
        <v>4.5664720535527517</v>
      </c>
      <c r="AI1017" s="11">
        <f t="shared" si="833"/>
        <v>190.35738322799898</v>
      </c>
      <c r="AJ1017" s="6">
        <f t="shared" si="834"/>
        <v>0.91538648461081495</v>
      </c>
      <c r="AK1017" s="13">
        <f t="shared" si="835"/>
        <v>-12.835844225376926</v>
      </c>
      <c r="AL1017" s="6">
        <f t="shared" si="836"/>
        <v>0.89063418814354733</v>
      </c>
      <c r="AM1017" s="6">
        <f t="shared" si="837"/>
        <v>-13.726478413520473</v>
      </c>
      <c r="AN1017" s="11">
        <f t="shared" si="838"/>
        <v>175.62691337197248</v>
      </c>
      <c r="AO1017" s="6">
        <f t="shared" si="839"/>
        <v>173.81575677021092</v>
      </c>
      <c r="AP1017" s="6">
        <f t="shared" si="840"/>
        <v>103.34817877839735</v>
      </c>
      <c r="AQ1017" s="8">
        <f t="shared" si="841"/>
        <v>76.501245826827784</v>
      </c>
      <c r="AR1017" s="109">
        <f t="shared" si="842"/>
        <v>-0.17978751198366075</v>
      </c>
      <c r="AS1017" s="109">
        <f t="shared" si="843"/>
        <v>-1.0539843265548261</v>
      </c>
      <c r="AT1017" s="109">
        <f t="shared" si="844"/>
        <v>189.68028042805255</v>
      </c>
      <c r="AU1017" s="10">
        <f t="shared" si="845"/>
        <v>399224.39162447449</v>
      </c>
      <c r="AV1017" s="8">
        <f t="shared" si="846"/>
        <v>29.931301979155698</v>
      </c>
      <c r="AW1017" s="12"/>
      <c r="AX1017" s="110">
        <f t="shared" si="847"/>
        <v>9.6999999999999993</v>
      </c>
      <c r="AY1017" s="111">
        <f t="shared" si="848"/>
        <v>0</v>
      </c>
      <c r="AZ1017" s="12"/>
      <c r="BA1017" s="14">
        <f t="shared" si="855"/>
        <v>-13.8</v>
      </c>
      <c r="BB1017" s="112">
        <f t="shared" si="849"/>
        <v>0</v>
      </c>
      <c r="BC1017" s="112">
        <f t="shared" si="850"/>
        <v>0</v>
      </c>
      <c r="BD1017" s="12"/>
      <c r="BE1017" s="111">
        <f t="shared" si="851"/>
        <v>0</v>
      </c>
      <c r="BF1017" s="12"/>
    </row>
    <row r="1018" spans="1:58">
      <c r="A1018">
        <f t="shared" si="804"/>
        <v>16</v>
      </c>
      <c r="B1018" s="106">
        <v>0.70486111111111105</v>
      </c>
      <c r="C1018" s="6">
        <f t="shared" si="805"/>
        <v>16.916666666666664</v>
      </c>
      <c r="D1018" s="7">
        <f t="shared" si="852"/>
        <v>16</v>
      </c>
      <c r="E1018" s="7">
        <f t="shared" si="853"/>
        <v>9</v>
      </c>
      <c r="F1018" s="7">
        <f t="shared" si="854"/>
        <v>2022</v>
      </c>
      <c r="G1018" s="12"/>
      <c r="H1018" s="101">
        <f t="shared" si="806"/>
        <v>-13.6996031963651</v>
      </c>
      <c r="I1018" s="102">
        <f t="shared" si="807"/>
        <v>-13.763499605187882</v>
      </c>
      <c r="J1018" s="101">
        <f t="shared" si="808"/>
        <v>61.66466159237639</v>
      </c>
      <c r="K1018" s="101">
        <f t="shared" si="809"/>
        <v>9.9046197989228233</v>
      </c>
      <c r="L1018" s="11">
        <f t="shared" si="810"/>
        <v>2459839.204861111</v>
      </c>
      <c r="M1018" s="108">
        <f t="shared" si="811"/>
        <v>0.22708295307627674</v>
      </c>
      <c r="N1018" s="11">
        <f t="shared" si="812"/>
        <v>259.10514849377796</v>
      </c>
      <c r="O1018" s="5">
        <f t="shared" si="813"/>
        <v>0.18346532845038155</v>
      </c>
      <c r="P1018" s="11">
        <f t="shared" si="814"/>
        <v>15904.982265219984</v>
      </c>
      <c r="Q1018" s="6">
        <f t="shared" si="815"/>
        <v>2.4206142309577654</v>
      </c>
      <c r="R1018" s="13">
        <f t="shared" si="816"/>
        <v>4.4034387000462196</v>
      </c>
      <c r="S1018" s="13">
        <f t="shared" si="817"/>
        <v>4.3706609224472697</v>
      </c>
      <c r="T1018" s="13">
        <f t="shared" si="818"/>
        <v>0.35276442601966401</v>
      </c>
      <c r="U1018" s="13">
        <f t="shared" si="819"/>
        <v>0.42867050510152443</v>
      </c>
      <c r="V1018" s="13">
        <f t="shared" si="820"/>
        <v>-8.3885574188748748</v>
      </c>
      <c r="W1018" s="8">
        <f t="shared" si="821"/>
        <v>373.31773394055375</v>
      </c>
      <c r="X1018" s="13">
        <f t="shared" si="822"/>
        <v>1.2298561860961461</v>
      </c>
      <c r="Y1018" s="11">
        <f t="shared" si="823"/>
        <v>70.465568871365122</v>
      </c>
      <c r="Z1018" s="13">
        <f t="shared" si="824"/>
        <v>3.9131141900552294E-2</v>
      </c>
      <c r="AA1018" s="13">
        <f t="shared" si="825"/>
        <v>0.3341172954188858</v>
      </c>
      <c r="AB1018" s="13">
        <f t="shared" si="826"/>
        <v>0.94171926180135246</v>
      </c>
      <c r="AC1018" s="13">
        <f t="shared" si="827"/>
        <v>3.9121156095963124E-2</v>
      </c>
      <c r="AD1018" s="13">
        <f t="shared" si="828"/>
        <v>0.84847011971549657</v>
      </c>
      <c r="AE1018" s="13">
        <f t="shared" si="829"/>
        <v>0.41044377063361548</v>
      </c>
      <c r="AF1018" s="13">
        <f t="shared" si="830"/>
        <v>0.91188590906322264</v>
      </c>
      <c r="AG1018" s="11">
        <f t="shared" si="831"/>
        <v>24.232714825716414</v>
      </c>
      <c r="AH1018" s="13">
        <f t="shared" si="832"/>
        <v>4.5670718851781098</v>
      </c>
      <c r="AI1018" s="11">
        <f t="shared" si="833"/>
        <v>190.59907021610633</v>
      </c>
      <c r="AJ1018" s="6">
        <f t="shared" si="834"/>
        <v>0.91538092352122247</v>
      </c>
      <c r="AK1018" s="13">
        <f t="shared" si="835"/>
        <v>-12.808879003632063</v>
      </c>
      <c r="AL1018" s="6">
        <f t="shared" si="836"/>
        <v>0.89072419273303705</v>
      </c>
      <c r="AM1018" s="6">
        <f t="shared" si="837"/>
        <v>-13.6996031963651</v>
      </c>
      <c r="AN1018" s="11">
        <f t="shared" si="838"/>
        <v>175.62759784926857</v>
      </c>
      <c r="AO1018" s="6">
        <f t="shared" si="839"/>
        <v>173.81643391659159</v>
      </c>
      <c r="AP1018" s="6">
        <f t="shared" si="840"/>
        <v>103.34045575641376</v>
      </c>
      <c r="AQ1018" s="8">
        <f t="shared" si="841"/>
        <v>76.508964035358332</v>
      </c>
      <c r="AR1018" s="109">
        <f t="shared" si="842"/>
        <v>-0.1839353997197985</v>
      </c>
      <c r="AS1018" s="109">
        <f t="shared" si="843"/>
        <v>-1.0534008253364</v>
      </c>
      <c r="AT1018" s="109">
        <f t="shared" si="844"/>
        <v>189.90461979892282</v>
      </c>
      <c r="AU1018" s="10">
        <f t="shared" si="845"/>
        <v>399226.87725061638</v>
      </c>
      <c r="AV1018" s="8">
        <f t="shared" si="846"/>
        <v>29.93111563331799</v>
      </c>
      <c r="AW1018" s="12"/>
      <c r="AX1018" s="110">
        <f t="shared" si="847"/>
        <v>9.9</v>
      </c>
      <c r="AY1018" s="111">
        <f t="shared" si="848"/>
        <v>0</v>
      </c>
      <c r="AZ1018" s="12"/>
      <c r="BA1018" s="14">
        <f t="shared" si="855"/>
        <v>-13.8</v>
      </c>
      <c r="BB1018" s="112">
        <f t="shared" si="849"/>
        <v>0</v>
      </c>
      <c r="BC1018" s="112">
        <f t="shared" si="850"/>
        <v>0</v>
      </c>
      <c r="BD1018" s="12"/>
      <c r="BE1018" s="111">
        <f t="shared" si="851"/>
        <v>0</v>
      </c>
      <c r="BF1018" s="12"/>
    </row>
    <row r="1019" spans="1:58">
      <c r="A1019">
        <f t="shared" si="804"/>
        <v>16</v>
      </c>
      <c r="B1019" s="106">
        <v>0.70555555555555605</v>
      </c>
      <c r="C1019" s="6">
        <f t="shared" si="805"/>
        <v>16.933333333333344</v>
      </c>
      <c r="D1019" s="7">
        <f t="shared" si="852"/>
        <v>16</v>
      </c>
      <c r="E1019" s="7">
        <f t="shared" si="853"/>
        <v>9</v>
      </c>
      <c r="F1019" s="7">
        <f t="shared" si="854"/>
        <v>2022</v>
      </c>
      <c r="G1019" s="12"/>
      <c r="H1019" s="101">
        <f t="shared" si="806"/>
        <v>-13.672162259777554</v>
      </c>
      <c r="I1019" s="102">
        <f t="shared" si="807"/>
        <v>-13.736164747557758</v>
      </c>
      <c r="J1019" s="101">
        <f t="shared" si="808"/>
        <v>61.658112019187051</v>
      </c>
      <c r="K1019" s="101">
        <f t="shared" si="809"/>
        <v>10.12885886187874</v>
      </c>
      <c r="L1019" s="11">
        <f t="shared" si="810"/>
        <v>2459839.2055555554</v>
      </c>
      <c r="M1019" s="108">
        <f t="shared" si="811"/>
        <v>0.22708297208912828</v>
      </c>
      <c r="N1019" s="11">
        <f t="shared" si="812"/>
        <v>259.35583295626566</v>
      </c>
      <c r="O1019" s="5">
        <f t="shared" si="813"/>
        <v>0.18349074588030589</v>
      </c>
      <c r="P1019" s="11">
        <f t="shared" si="814"/>
        <v>15902.281279006838</v>
      </c>
      <c r="Q1019" s="6">
        <f t="shared" si="815"/>
        <v>2.420772583131626</v>
      </c>
      <c r="R1019" s="13">
        <f t="shared" si="816"/>
        <v>4.4034506458578955</v>
      </c>
      <c r="S1019" s="13">
        <f t="shared" si="817"/>
        <v>4.3708086784872586</v>
      </c>
      <c r="T1019" s="13">
        <f t="shared" si="818"/>
        <v>0.35292477025935948</v>
      </c>
      <c r="U1019" s="13">
        <f t="shared" si="819"/>
        <v>0.42881823263072455</v>
      </c>
      <c r="V1019" s="13">
        <f t="shared" si="820"/>
        <v>-8.3886925867151572</v>
      </c>
      <c r="W1019" s="8">
        <f t="shared" si="821"/>
        <v>373.27644282600778</v>
      </c>
      <c r="X1019" s="13">
        <f t="shared" si="822"/>
        <v>1.2300027937677069</v>
      </c>
      <c r="Y1019" s="11">
        <f t="shared" si="823"/>
        <v>70.473968872189801</v>
      </c>
      <c r="Z1019" s="13">
        <f t="shared" si="824"/>
        <v>3.9143005247569744E-2</v>
      </c>
      <c r="AA1019" s="13">
        <f t="shared" si="825"/>
        <v>0.33397907341578398</v>
      </c>
      <c r="AB1019" s="13">
        <f t="shared" si="826"/>
        <v>0.94176779835616242</v>
      </c>
      <c r="AC1019" s="13">
        <f t="shared" si="827"/>
        <v>3.9133010358533393E-2</v>
      </c>
      <c r="AD1019" s="13">
        <f t="shared" si="828"/>
        <v>0.84850993733169644</v>
      </c>
      <c r="AE1019" s="13">
        <f t="shared" si="829"/>
        <v>0.41047395138996956</v>
      </c>
      <c r="AF1019" s="13">
        <f t="shared" si="830"/>
        <v>0.91187232397430773</v>
      </c>
      <c r="AG1019" s="11">
        <f t="shared" si="831"/>
        <v>24.234611162555499</v>
      </c>
      <c r="AH1019" s="13">
        <f t="shared" si="832"/>
        <v>4.56767172708674</v>
      </c>
      <c r="AI1019" s="11">
        <f t="shared" si="833"/>
        <v>190.84075704996457</v>
      </c>
      <c r="AJ1019" s="6">
        <f t="shared" si="834"/>
        <v>0.91537536371243933</v>
      </c>
      <c r="AK1019" s="13">
        <f t="shared" si="835"/>
        <v>-12.781346257795921</v>
      </c>
      <c r="AL1019" s="6">
        <f t="shared" si="836"/>
        <v>0.89081600198163413</v>
      </c>
      <c r="AM1019" s="6">
        <f t="shared" si="837"/>
        <v>-13.672162259777554</v>
      </c>
      <c r="AN1019" s="11">
        <f t="shared" si="838"/>
        <v>175.62828232656284</v>
      </c>
      <c r="AO1019" s="6">
        <f t="shared" si="839"/>
        <v>173.81711106322382</v>
      </c>
      <c r="AP1019" s="6">
        <f t="shared" si="840"/>
        <v>103.33273283887664</v>
      </c>
      <c r="AQ1019" s="8">
        <f t="shared" si="841"/>
        <v>76.516682142244548</v>
      </c>
      <c r="AR1019" s="109">
        <f t="shared" si="842"/>
        <v>-0.18808001196296018</v>
      </c>
      <c r="AS1019" s="109">
        <f t="shared" si="843"/>
        <v>-1.052803461111137</v>
      </c>
      <c r="AT1019" s="109">
        <f t="shared" si="844"/>
        <v>190.12885886187874</v>
      </c>
      <c r="AU1019" s="10">
        <f t="shared" si="845"/>
        <v>399229.36236027803</v>
      </c>
      <c r="AV1019" s="8">
        <f t="shared" si="846"/>
        <v>29.930929328519994</v>
      </c>
      <c r="AW1019" s="12"/>
      <c r="AX1019" s="110">
        <f t="shared" si="847"/>
        <v>10.1</v>
      </c>
      <c r="AY1019" s="111">
        <f t="shared" si="848"/>
        <v>0</v>
      </c>
      <c r="AZ1019" s="12"/>
      <c r="BA1019" s="14">
        <f t="shared" si="855"/>
        <v>-13.7</v>
      </c>
      <c r="BB1019" s="112">
        <f t="shared" si="849"/>
        <v>0</v>
      </c>
      <c r="BC1019" s="112">
        <f t="shared" si="850"/>
        <v>0</v>
      </c>
      <c r="BD1019" s="12"/>
      <c r="BE1019" s="111">
        <f t="shared" si="851"/>
        <v>0</v>
      </c>
      <c r="BF1019" s="12"/>
    </row>
    <row r="1020" spans="1:58">
      <c r="A1020">
        <f t="shared" si="804"/>
        <v>16</v>
      </c>
      <c r="B1020" s="106">
        <v>0.70625000000000004</v>
      </c>
      <c r="C1020" s="6">
        <f t="shared" si="805"/>
        <v>16.950000000000003</v>
      </c>
      <c r="D1020" s="7">
        <f t="shared" si="852"/>
        <v>16</v>
      </c>
      <c r="E1020" s="7">
        <f t="shared" si="853"/>
        <v>9</v>
      </c>
      <c r="F1020" s="7">
        <f t="shared" si="854"/>
        <v>2022</v>
      </c>
      <c r="G1020" s="12"/>
      <c r="H1020" s="101">
        <f t="shared" si="806"/>
        <v>-13.644156250804064</v>
      </c>
      <c r="I1020" s="102">
        <f t="shared" si="807"/>
        <v>-13.708267226598338</v>
      </c>
      <c r="J1020" s="101">
        <f t="shared" si="808"/>
        <v>61.651562320657604</v>
      </c>
      <c r="K1020" s="101">
        <f t="shared" si="809"/>
        <v>10.352995737997389</v>
      </c>
      <c r="L1020" s="11">
        <f t="shared" si="810"/>
        <v>2459839.2062499998</v>
      </c>
      <c r="M1020" s="108">
        <f t="shared" si="811"/>
        <v>0.22708299110197985</v>
      </c>
      <c r="N1020" s="11">
        <f t="shared" si="812"/>
        <v>259.60651741875336</v>
      </c>
      <c r="O1020" s="5">
        <f t="shared" si="813"/>
        <v>0.18351616331028708</v>
      </c>
      <c r="P1020" s="11">
        <f t="shared" si="814"/>
        <v>15899.579938417712</v>
      </c>
      <c r="Q1020" s="6">
        <f t="shared" si="815"/>
        <v>2.4209309353054871</v>
      </c>
      <c r="R1020" s="13">
        <f t="shared" si="816"/>
        <v>4.4034625916696157</v>
      </c>
      <c r="S1020" s="13">
        <f t="shared" si="817"/>
        <v>4.3709564345272485</v>
      </c>
      <c r="T1020" s="13">
        <f t="shared" si="818"/>
        <v>0.35308511449976926</v>
      </c>
      <c r="U1020" s="13">
        <f t="shared" si="819"/>
        <v>0.4289659583096837</v>
      </c>
      <c r="V1020" s="13">
        <f t="shared" si="820"/>
        <v>-8.3888277545547272</v>
      </c>
      <c r="W1020" s="8">
        <f t="shared" si="821"/>
        <v>373.23514697048859</v>
      </c>
      <c r="X1020" s="13">
        <f t="shared" si="822"/>
        <v>1.2301493997215616</v>
      </c>
      <c r="Y1020" s="11">
        <f t="shared" si="823"/>
        <v>70.482368774597163</v>
      </c>
      <c r="Z1020" s="13">
        <f t="shared" si="824"/>
        <v>3.915486760578505E-2</v>
      </c>
      <c r="AA1020" s="13">
        <f t="shared" si="825"/>
        <v>0.33384084594618746</v>
      </c>
      <c r="AB1020" s="13">
        <f t="shared" si="826"/>
        <v>0.94181631395379561</v>
      </c>
      <c r="AC1020" s="13">
        <f t="shared" si="827"/>
        <v>3.9144863627551846E-2</v>
      </c>
      <c r="AD1020" s="13">
        <f t="shared" si="828"/>
        <v>0.84854973611479989</v>
      </c>
      <c r="AE1020" s="13">
        <f t="shared" si="829"/>
        <v>0.41050412289943883</v>
      </c>
      <c r="AF1020" s="13">
        <f t="shared" si="830"/>
        <v>0.91185874184687321</v>
      </c>
      <c r="AG1020" s="11">
        <f t="shared" si="831"/>
        <v>24.236506946628452</v>
      </c>
      <c r="AH1020" s="13">
        <f t="shared" si="832"/>
        <v>4.5682715792800455</v>
      </c>
      <c r="AI1020" s="11">
        <f t="shared" si="833"/>
        <v>191.08244372955266</v>
      </c>
      <c r="AJ1020" s="6">
        <f t="shared" si="834"/>
        <v>0.91536980518455124</v>
      </c>
      <c r="AK1020" s="13">
        <f t="shared" si="835"/>
        <v>-12.753246650020559</v>
      </c>
      <c r="AL1020" s="6">
        <f t="shared" si="836"/>
        <v>0.89090960078350556</v>
      </c>
      <c r="AM1020" s="6">
        <f t="shared" si="837"/>
        <v>-13.644156250804064</v>
      </c>
      <c r="AN1020" s="11">
        <f t="shared" si="838"/>
        <v>175.62896680386075</v>
      </c>
      <c r="AO1020" s="6">
        <f t="shared" si="839"/>
        <v>173.81778821011298</v>
      </c>
      <c r="AP1020" s="6">
        <f t="shared" si="840"/>
        <v>103.32501002572268</v>
      </c>
      <c r="AQ1020" s="8">
        <f t="shared" si="841"/>
        <v>76.524400147549656</v>
      </c>
      <c r="AR1020" s="109">
        <f t="shared" si="842"/>
        <v>-0.19222127497218755</v>
      </c>
      <c r="AS1020" s="109">
        <f t="shared" si="843"/>
        <v>-1.0521922449660377</v>
      </c>
      <c r="AT1020" s="109">
        <f t="shared" si="844"/>
        <v>190.35299573799739</v>
      </c>
      <c r="AU1020" s="10">
        <f t="shared" si="845"/>
        <v>399231.84695339011</v>
      </c>
      <c r="AV1020" s="8">
        <f t="shared" si="846"/>
        <v>29.930743064765402</v>
      </c>
      <c r="AW1020" s="12"/>
      <c r="AX1020" s="110">
        <f t="shared" si="847"/>
        <v>10.4</v>
      </c>
      <c r="AY1020" s="111">
        <f t="shared" si="848"/>
        <v>0</v>
      </c>
      <c r="AZ1020" s="12"/>
      <c r="BA1020" s="14">
        <f t="shared" si="855"/>
        <v>-13.7</v>
      </c>
      <c r="BB1020" s="112">
        <f t="shared" si="849"/>
        <v>0</v>
      </c>
      <c r="BC1020" s="112">
        <f t="shared" si="850"/>
        <v>0</v>
      </c>
      <c r="BD1020" s="12"/>
      <c r="BE1020" s="111">
        <f t="shared" si="851"/>
        <v>0</v>
      </c>
      <c r="BF1020" s="12"/>
    </row>
    <row r="1021" spans="1:58">
      <c r="A1021">
        <f t="shared" si="804"/>
        <v>16</v>
      </c>
      <c r="B1021" s="106">
        <v>0.70694444444444404</v>
      </c>
      <c r="C1021" s="6">
        <f t="shared" si="805"/>
        <v>16.966666666666658</v>
      </c>
      <c r="D1021" s="7">
        <f t="shared" si="852"/>
        <v>16</v>
      </c>
      <c r="E1021" s="7">
        <f t="shared" si="853"/>
        <v>9</v>
      </c>
      <c r="F1021" s="7">
        <f t="shared" si="854"/>
        <v>2022</v>
      </c>
      <c r="G1021" s="12"/>
      <c r="H1021" s="101">
        <f t="shared" si="806"/>
        <v>-13.615585829059098</v>
      </c>
      <c r="I1021" s="102">
        <f t="shared" si="807"/>
        <v>-13.67980771249298</v>
      </c>
      <c r="J1021" s="101">
        <f t="shared" si="808"/>
        <v>61.645012496917175</v>
      </c>
      <c r="K1021" s="101">
        <f t="shared" si="809"/>
        <v>10.577028559010643</v>
      </c>
      <c r="L1021" s="11">
        <f t="shared" si="810"/>
        <v>2459839.2069444442</v>
      </c>
      <c r="M1021" s="108">
        <f t="shared" si="811"/>
        <v>0.2270830101148314</v>
      </c>
      <c r="N1021" s="11">
        <f t="shared" si="812"/>
        <v>259.85720188124105</v>
      </c>
      <c r="O1021" s="5">
        <f t="shared" si="813"/>
        <v>0.18354158074021143</v>
      </c>
      <c r="P1021" s="11">
        <f t="shared" si="814"/>
        <v>15896.878243568612</v>
      </c>
      <c r="Q1021" s="6">
        <f t="shared" si="815"/>
        <v>2.4210892874789907</v>
      </c>
      <c r="R1021" s="13">
        <f t="shared" si="816"/>
        <v>4.4034745374812916</v>
      </c>
      <c r="S1021" s="13">
        <f t="shared" si="817"/>
        <v>4.3711041905668804</v>
      </c>
      <c r="T1021" s="13">
        <f t="shared" si="818"/>
        <v>0.35324545873946478</v>
      </c>
      <c r="U1021" s="13">
        <f t="shared" si="819"/>
        <v>0.4291136821374813</v>
      </c>
      <c r="V1021" s="13">
        <f t="shared" si="820"/>
        <v>-8.3889629223942954</v>
      </c>
      <c r="W1021" s="8">
        <f t="shared" si="821"/>
        <v>373.19384637463753</v>
      </c>
      <c r="X1021" s="13">
        <f t="shared" si="822"/>
        <v>1.2302960039575581</v>
      </c>
      <c r="Y1021" s="11">
        <f t="shared" si="823"/>
        <v>70.490768578578511</v>
      </c>
      <c r="Z1021" s="13">
        <f t="shared" si="824"/>
        <v>3.9166728974893532E-2</v>
      </c>
      <c r="AA1021" s="13">
        <f t="shared" si="825"/>
        <v>0.33370261301352488</v>
      </c>
      <c r="AB1021" s="13">
        <f t="shared" si="826"/>
        <v>0.94186480859391908</v>
      </c>
      <c r="AC1021" s="13">
        <f t="shared" si="827"/>
        <v>3.9156715902713753E-2</v>
      </c>
      <c r="AD1021" s="13">
        <f t="shared" si="828"/>
        <v>0.84858951606462263</v>
      </c>
      <c r="AE1021" s="13">
        <f t="shared" si="829"/>
        <v>0.41053428516161128</v>
      </c>
      <c r="AF1021" s="13">
        <f t="shared" si="830"/>
        <v>0.91184516268215454</v>
      </c>
      <c r="AG1021" s="11">
        <f t="shared" si="831"/>
        <v>24.238402177886769</v>
      </c>
      <c r="AH1021" s="13">
        <f t="shared" si="832"/>
        <v>4.5688714417537861</v>
      </c>
      <c r="AI1021" s="11">
        <f t="shared" si="833"/>
        <v>191.32413025493426</v>
      </c>
      <c r="AJ1021" s="6">
        <f t="shared" si="834"/>
        <v>0.91536424793765681</v>
      </c>
      <c r="AK1021" s="13">
        <f t="shared" si="835"/>
        <v>-12.724580855315429</v>
      </c>
      <c r="AL1021" s="6">
        <f t="shared" si="836"/>
        <v>0.8910049737436696</v>
      </c>
      <c r="AM1021" s="6">
        <f t="shared" si="837"/>
        <v>-13.615585829059098</v>
      </c>
      <c r="AN1021" s="11">
        <f t="shared" si="838"/>
        <v>175.6296512811532</v>
      </c>
      <c r="AO1021" s="6">
        <f t="shared" si="839"/>
        <v>173.81846535725001</v>
      </c>
      <c r="AP1021" s="6">
        <f t="shared" si="840"/>
        <v>103.31728731695416</v>
      </c>
      <c r="AQ1021" s="8">
        <f t="shared" si="841"/>
        <v>76.532118051271354</v>
      </c>
      <c r="AR1021" s="109">
        <f t="shared" si="842"/>
        <v>-0.19635911506780018</v>
      </c>
      <c r="AS1021" s="109">
        <f t="shared" si="843"/>
        <v>-1.0515671882339053</v>
      </c>
      <c r="AT1021" s="109">
        <f t="shared" si="844"/>
        <v>190.57702855901064</v>
      </c>
      <c r="AU1021" s="10">
        <f t="shared" si="845"/>
        <v>399234.33102987695</v>
      </c>
      <c r="AV1021" s="8">
        <f t="shared" si="846"/>
        <v>29.930556842058397</v>
      </c>
      <c r="AW1021" s="12"/>
      <c r="AX1021" s="110">
        <f t="shared" si="847"/>
        <v>10.6</v>
      </c>
      <c r="AY1021" s="111">
        <f t="shared" si="848"/>
        <v>0</v>
      </c>
      <c r="AZ1021" s="12"/>
      <c r="BA1021" s="14">
        <f t="shared" si="855"/>
        <v>-13.7</v>
      </c>
      <c r="BB1021" s="112">
        <f t="shared" si="849"/>
        <v>0</v>
      </c>
      <c r="BC1021" s="112">
        <f t="shared" si="850"/>
        <v>0</v>
      </c>
      <c r="BD1021" s="12"/>
      <c r="BE1021" s="111">
        <f t="shared" si="851"/>
        <v>0</v>
      </c>
      <c r="BF1021" s="12"/>
    </row>
    <row r="1022" spans="1:58">
      <c r="A1022">
        <f t="shared" si="804"/>
        <v>16</v>
      </c>
      <c r="B1022" s="106">
        <v>0.70763888888888904</v>
      </c>
      <c r="C1022" s="6">
        <f t="shared" si="805"/>
        <v>16.983333333333338</v>
      </c>
      <c r="D1022" s="7">
        <f t="shared" si="852"/>
        <v>16</v>
      </c>
      <c r="E1022" s="7">
        <f t="shared" si="853"/>
        <v>9</v>
      </c>
      <c r="F1022" s="7">
        <f t="shared" si="854"/>
        <v>2022</v>
      </c>
      <c r="G1022" s="12"/>
      <c r="H1022" s="101">
        <f t="shared" si="806"/>
        <v>-13.586451646956506</v>
      </c>
      <c r="I1022" s="102">
        <f t="shared" si="807"/>
        <v>-13.650786868402749</v>
      </c>
      <c r="J1022" s="101">
        <f t="shared" si="808"/>
        <v>61.638462543666186</v>
      </c>
      <c r="K1022" s="101">
        <f t="shared" si="809"/>
        <v>10.800955617038596</v>
      </c>
      <c r="L1022" s="11">
        <f t="shared" si="810"/>
        <v>2459839.2076388891</v>
      </c>
      <c r="M1022" s="108">
        <f t="shared" si="811"/>
        <v>0.22708302912769571</v>
      </c>
      <c r="N1022" s="11">
        <f t="shared" si="812"/>
        <v>260.10788651136681</v>
      </c>
      <c r="O1022" s="5">
        <f t="shared" si="813"/>
        <v>0.1835669981871888</v>
      </c>
      <c r="P1022" s="11">
        <f t="shared" si="814"/>
        <v>15894.17619274812</v>
      </c>
      <c r="Q1022" s="6">
        <f t="shared" si="815"/>
        <v>2.4212476397589273</v>
      </c>
      <c r="R1022" s="13">
        <f t="shared" si="816"/>
        <v>4.4034864833010037</v>
      </c>
      <c r="S1022" s="13">
        <f t="shared" si="817"/>
        <v>4.3712519467061597</v>
      </c>
      <c r="T1022" s="13">
        <f t="shared" si="818"/>
        <v>0.35340580308702185</v>
      </c>
      <c r="U1022" s="13">
        <f t="shared" si="819"/>
        <v>0.42926140421466924</v>
      </c>
      <c r="V1022" s="13">
        <f t="shared" si="820"/>
        <v>-8.3890980903252981</v>
      </c>
      <c r="W1022" s="8">
        <f t="shared" si="821"/>
        <v>373.1525410113897</v>
      </c>
      <c r="X1022" s="13">
        <f t="shared" si="822"/>
        <v>1.2304426065749041</v>
      </c>
      <c r="Y1022" s="11">
        <f t="shared" si="823"/>
        <v>70.499168289818002</v>
      </c>
      <c r="Z1022" s="13">
        <f t="shared" si="824"/>
        <v>3.9178589362740615E-2</v>
      </c>
      <c r="AA1022" s="13">
        <f t="shared" si="825"/>
        <v>0.33356437452753029</v>
      </c>
      <c r="AB1022" s="13">
        <f t="shared" si="826"/>
        <v>0.94191328230904281</v>
      </c>
      <c r="AC1022" s="13">
        <f t="shared" si="827"/>
        <v>3.9168567191858225E-2</v>
      </c>
      <c r="AD1022" s="13">
        <f t="shared" si="828"/>
        <v>0.84862927720787484</v>
      </c>
      <c r="AE1022" s="13">
        <f t="shared" si="829"/>
        <v>0.41056443819660959</v>
      </c>
      <c r="AF1022" s="13">
        <f t="shared" si="830"/>
        <v>0.91183158647214146</v>
      </c>
      <c r="AG1022" s="11">
        <f t="shared" si="831"/>
        <v>24.240296857572254</v>
      </c>
      <c r="AH1022" s="13">
        <f t="shared" si="832"/>
        <v>4.5694713149102215</v>
      </c>
      <c r="AI1022" s="11">
        <f t="shared" si="833"/>
        <v>191.56581678771349</v>
      </c>
      <c r="AJ1022" s="6">
        <f t="shared" si="834"/>
        <v>0.91535869196809239</v>
      </c>
      <c r="AK1022" s="13">
        <f t="shared" si="835"/>
        <v>-12.695349541711277</v>
      </c>
      <c r="AL1022" s="6">
        <f t="shared" si="836"/>
        <v>0.89110210524523026</v>
      </c>
      <c r="AM1022" s="6">
        <f t="shared" si="837"/>
        <v>-13.586451646956506</v>
      </c>
      <c r="AN1022" s="11">
        <f t="shared" si="838"/>
        <v>175.63033575890768</v>
      </c>
      <c r="AO1022" s="6">
        <f t="shared" si="839"/>
        <v>173.81914250509743</v>
      </c>
      <c r="AP1022" s="6">
        <f t="shared" si="840"/>
        <v>103.30956470735183</v>
      </c>
      <c r="AQ1022" s="8">
        <f t="shared" si="841"/>
        <v>76.539835858625636</v>
      </c>
      <c r="AR1022" s="109">
        <f t="shared" si="842"/>
        <v>-0.20049346139342114</v>
      </c>
      <c r="AS1022" s="109">
        <f t="shared" si="843"/>
        <v>-1.0509283020623157</v>
      </c>
      <c r="AT1022" s="109">
        <f t="shared" si="844"/>
        <v>190.8009556170386</v>
      </c>
      <c r="AU1022" s="10">
        <f t="shared" si="845"/>
        <v>399236.81459134532</v>
      </c>
      <c r="AV1022" s="8">
        <f t="shared" si="846"/>
        <v>29.93037066027706</v>
      </c>
      <c r="AW1022" s="12"/>
      <c r="AX1022" s="110">
        <f t="shared" si="847"/>
        <v>10.8</v>
      </c>
      <c r="AY1022" s="111">
        <f t="shared" si="848"/>
        <v>0</v>
      </c>
      <c r="AZ1022" s="12"/>
      <c r="BA1022" s="14">
        <f t="shared" si="855"/>
        <v>-13.7</v>
      </c>
      <c r="BB1022" s="112">
        <f t="shared" si="849"/>
        <v>0</v>
      </c>
      <c r="BC1022" s="112">
        <f t="shared" si="850"/>
        <v>0</v>
      </c>
      <c r="BD1022" s="12"/>
      <c r="BE1022" s="111">
        <f t="shared" si="851"/>
        <v>0</v>
      </c>
      <c r="BF1022" s="12"/>
    </row>
    <row r="1023" spans="1:58">
      <c r="A1023">
        <f t="shared" si="804"/>
        <v>17</v>
      </c>
      <c r="B1023" s="106">
        <v>0.70833333333333304</v>
      </c>
      <c r="C1023" s="6">
        <f t="shared" si="805"/>
        <v>16.999999999999993</v>
      </c>
      <c r="D1023" s="7">
        <f t="shared" si="852"/>
        <v>16</v>
      </c>
      <c r="E1023" s="7">
        <f t="shared" si="853"/>
        <v>9</v>
      </c>
      <c r="F1023" s="7">
        <f t="shared" si="854"/>
        <v>2022</v>
      </c>
      <c r="G1023" s="12"/>
      <c r="H1023" s="101">
        <f t="shared" si="806"/>
        <v>-13.556754427972432</v>
      </c>
      <c r="I1023" s="102">
        <f t="shared" si="807"/>
        <v>-13.621205428412543</v>
      </c>
      <c r="J1023" s="101">
        <f t="shared" si="808"/>
        <v>61.631912469793249</v>
      </c>
      <c r="K1023" s="101">
        <f t="shared" si="809"/>
        <v>11.024774766014701</v>
      </c>
      <c r="L1023" s="11">
        <f t="shared" si="810"/>
        <v>2459839.2083333335</v>
      </c>
      <c r="M1023" s="108">
        <f t="shared" si="811"/>
        <v>0.22708304814054725</v>
      </c>
      <c r="N1023" s="11">
        <f t="shared" si="812"/>
        <v>260.35857097385451</v>
      </c>
      <c r="O1023" s="5">
        <f t="shared" si="813"/>
        <v>0.18359241561711315</v>
      </c>
      <c r="P1023" s="11">
        <f t="shared" si="814"/>
        <v>15891.473789694415</v>
      </c>
      <c r="Q1023" s="6">
        <f t="shared" si="815"/>
        <v>2.4214059919324309</v>
      </c>
      <c r="R1023" s="13">
        <f t="shared" si="816"/>
        <v>4.4034984291127017</v>
      </c>
      <c r="S1023" s="13">
        <f t="shared" si="817"/>
        <v>4.3713997027457916</v>
      </c>
      <c r="T1023" s="13">
        <f t="shared" si="818"/>
        <v>0.35356614732707453</v>
      </c>
      <c r="U1023" s="13">
        <f t="shared" si="819"/>
        <v>0.42940912434331319</v>
      </c>
      <c r="V1023" s="13">
        <f t="shared" si="820"/>
        <v>-8.3892332581645093</v>
      </c>
      <c r="W1023" s="8">
        <f t="shared" si="821"/>
        <v>373.11123093768066</v>
      </c>
      <c r="X1023" s="13">
        <f t="shared" si="822"/>
        <v>1.2305892073774278</v>
      </c>
      <c r="Y1023" s="11">
        <f t="shared" si="823"/>
        <v>70.507567897075845</v>
      </c>
      <c r="Z1023" s="13">
        <f t="shared" si="824"/>
        <v>3.9190448753209574E-2</v>
      </c>
      <c r="AA1023" s="13">
        <f t="shared" si="825"/>
        <v>0.33342613067646792</v>
      </c>
      <c r="AB1023" s="13">
        <f t="shared" si="826"/>
        <v>0.94196173503401903</v>
      </c>
      <c r="AC1023" s="13">
        <f t="shared" si="827"/>
        <v>3.9180417478880611E-2</v>
      </c>
      <c r="AD1023" s="13">
        <f t="shared" si="828"/>
        <v>0.84866901949118834</v>
      </c>
      <c r="AE1023" s="13">
        <f t="shared" si="829"/>
        <v>0.41059458196374643</v>
      </c>
      <c r="AF1023" s="13">
        <f t="shared" si="830"/>
        <v>0.91181801323620293</v>
      </c>
      <c r="AG1023" s="11">
        <f t="shared" si="831"/>
        <v>24.242190983105679</v>
      </c>
      <c r="AH1023" s="13">
        <f t="shared" si="832"/>
        <v>4.5700711979429967</v>
      </c>
      <c r="AI1023" s="11">
        <f t="shared" si="833"/>
        <v>191.80750300470956</v>
      </c>
      <c r="AJ1023" s="6">
        <f t="shared" si="834"/>
        <v>0.91535313728341805</v>
      </c>
      <c r="AK1023" s="13">
        <f t="shared" si="835"/>
        <v>-12.665553448782333</v>
      </c>
      <c r="AL1023" s="6">
        <f t="shared" si="836"/>
        <v>0.89120097919009922</v>
      </c>
      <c r="AM1023" s="6">
        <f t="shared" si="837"/>
        <v>-13.556754427972432</v>
      </c>
      <c r="AN1023" s="11">
        <f t="shared" si="838"/>
        <v>175.63102023620195</v>
      </c>
      <c r="AO1023" s="6">
        <f t="shared" si="839"/>
        <v>173.81981965274286</v>
      </c>
      <c r="AP1023" s="6">
        <f t="shared" si="840"/>
        <v>103.30184220724567</v>
      </c>
      <c r="AQ1023" s="8">
        <f t="shared" si="841"/>
        <v>76.547553559288914</v>
      </c>
      <c r="AR1023" s="109">
        <f t="shared" si="842"/>
        <v>-0.20462423486342163</v>
      </c>
      <c r="AS1023" s="109">
        <f t="shared" si="843"/>
        <v>-1.0502755991306223</v>
      </c>
      <c r="AT1023" s="109">
        <f t="shared" si="844"/>
        <v>191.0247747660147</v>
      </c>
      <c r="AU1023" s="10">
        <f t="shared" si="845"/>
        <v>399239.2976343843</v>
      </c>
      <c r="AV1023" s="8">
        <f t="shared" si="846"/>
        <v>29.930184519675578</v>
      </c>
      <c r="AW1023" s="12"/>
      <c r="AX1023" s="110">
        <f t="shared" si="847"/>
        <v>11</v>
      </c>
      <c r="AY1023" s="111">
        <f t="shared" si="848"/>
        <v>0</v>
      </c>
      <c r="AZ1023" s="12"/>
      <c r="BA1023" s="14">
        <f t="shared" si="855"/>
        <v>-13.6</v>
      </c>
      <c r="BB1023" s="112">
        <f t="shared" si="849"/>
        <v>0</v>
      </c>
      <c r="BC1023" s="112">
        <f t="shared" si="850"/>
        <v>0</v>
      </c>
      <c r="BD1023" s="12"/>
      <c r="BE1023" s="111">
        <f t="shared" si="851"/>
        <v>0</v>
      </c>
      <c r="BF1023" s="12"/>
    </row>
    <row r="1024" spans="1:58">
      <c r="A1024">
        <f t="shared" si="804"/>
        <v>17</v>
      </c>
      <c r="B1024" s="106">
        <v>0.70902777777777803</v>
      </c>
      <c r="C1024" s="6">
        <f t="shared" si="805"/>
        <v>17.016666666666673</v>
      </c>
      <c r="D1024" s="7">
        <f t="shared" si="852"/>
        <v>16</v>
      </c>
      <c r="E1024" s="7">
        <f t="shared" si="853"/>
        <v>9</v>
      </c>
      <c r="F1024" s="7">
        <f t="shared" si="854"/>
        <v>2022</v>
      </c>
      <c r="G1024" s="12"/>
      <c r="H1024" s="101">
        <f t="shared" si="806"/>
        <v>-13.526494849659759</v>
      </c>
      <c r="I1024" s="102">
        <f t="shared" si="807"/>
        <v>-13.591064080987582</v>
      </c>
      <c r="J1024" s="101">
        <f t="shared" si="808"/>
        <v>61.625362270995751</v>
      </c>
      <c r="K1024" s="101">
        <f t="shared" si="809"/>
        <v>11.248484320185412</v>
      </c>
      <c r="L1024" s="11">
        <f t="shared" si="810"/>
        <v>2459839.2090277779</v>
      </c>
      <c r="M1024" s="108">
        <f t="shared" si="811"/>
        <v>0.22708306715339882</v>
      </c>
      <c r="N1024" s="11">
        <f t="shared" si="812"/>
        <v>260.60925543634221</v>
      </c>
      <c r="O1024" s="5">
        <f t="shared" si="813"/>
        <v>0.18361783304709434</v>
      </c>
      <c r="P1024" s="11">
        <f t="shared" si="814"/>
        <v>15888.771032696959</v>
      </c>
      <c r="Q1024" s="6">
        <f t="shared" si="815"/>
        <v>2.4215643441062915</v>
      </c>
      <c r="R1024" s="13">
        <f t="shared" si="816"/>
        <v>4.4035103749243998</v>
      </c>
      <c r="S1024" s="13">
        <f t="shared" si="817"/>
        <v>4.3715474587857805</v>
      </c>
      <c r="T1024" s="13">
        <f t="shared" si="818"/>
        <v>0.35372649156712715</v>
      </c>
      <c r="U1024" s="13">
        <f t="shared" si="819"/>
        <v>0.42955684262289473</v>
      </c>
      <c r="V1024" s="13">
        <f t="shared" si="820"/>
        <v>-8.3893684260044346</v>
      </c>
      <c r="W1024" s="8">
        <f t="shared" si="821"/>
        <v>373.06991612608766</v>
      </c>
      <c r="X1024" s="13">
        <f t="shared" si="822"/>
        <v>1.230735806464341</v>
      </c>
      <c r="Y1024" s="11">
        <f t="shared" si="823"/>
        <v>70.515967406036438</v>
      </c>
      <c r="Z1024" s="13">
        <f t="shared" si="824"/>
        <v>3.9202307154057307E-2</v>
      </c>
      <c r="AA1024" s="13">
        <f t="shared" si="825"/>
        <v>0.33328788137007337</v>
      </c>
      <c r="AB1024" s="13">
        <f t="shared" si="826"/>
        <v>0.94201016680137628</v>
      </c>
      <c r="AC1024" s="13">
        <f t="shared" si="827"/>
        <v>3.9192266771531571E-2</v>
      </c>
      <c r="AD1024" s="13">
        <f t="shared" si="828"/>
        <v>0.84870874294132592</v>
      </c>
      <c r="AE1024" s="13">
        <f t="shared" si="829"/>
        <v>0.4106247164830707</v>
      </c>
      <c r="AF1024" s="13">
        <f t="shared" si="830"/>
        <v>0.91180444296636209</v>
      </c>
      <c r="AG1024" s="11">
        <f t="shared" si="831"/>
        <v>24.244084555724182</v>
      </c>
      <c r="AH1024" s="13">
        <f t="shared" si="832"/>
        <v>4.5706710912544279</v>
      </c>
      <c r="AI1024" s="11">
        <f t="shared" si="833"/>
        <v>192.04918906752579</v>
      </c>
      <c r="AJ1024" s="6">
        <f t="shared" si="834"/>
        <v>0.91534758387996917</v>
      </c>
      <c r="AK1024" s="13">
        <f t="shared" si="835"/>
        <v>-12.635193270269404</v>
      </c>
      <c r="AL1024" s="6">
        <f t="shared" si="836"/>
        <v>0.89130157939035559</v>
      </c>
      <c r="AM1024" s="6">
        <f t="shared" si="837"/>
        <v>-13.526494849659759</v>
      </c>
      <c r="AN1024" s="11">
        <f t="shared" si="838"/>
        <v>175.63170471349986</v>
      </c>
      <c r="AO1024" s="6">
        <f t="shared" si="839"/>
        <v>173.82049680064526</v>
      </c>
      <c r="AP1024" s="6">
        <f t="shared" si="840"/>
        <v>103.29411981141273</v>
      </c>
      <c r="AQ1024" s="8">
        <f t="shared" si="841"/>
        <v>76.555271158480863</v>
      </c>
      <c r="AR1024" s="109">
        <f t="shared" si="842"/>
        <v>-0.20875136474997805</v>
      </c>
      <c r="AS1024" s="109">
        <f t="shared" si="843"/>
        <v>-1.0496090910871956</v>
      </c>
      <c r="AT1024" s="109">
        <f t="shared" si="844"/>
        <v>191.24848432018541</v>
      </c>
      <c r="AU1024" s="10">
        <f t="shared" si="845"/>
        <v>399241.78016060073</v>
      </c>
      <c r="AV1024" s="8">
        <f t="shared" si="846"/>
        <v>29.929998420132019</v>
      </c>
      <c r="AW1024" s="12"/>
      <c r="AX1024" s="110">
        <f t="shared" si="847"/>
        <v>11.2</v>
      </c>
      <c r="AY1024" s="111">
        <f t="shared" si="848"/>
        <v>0</v>
      </c>
      <c r="AZ1024" s="12"/>
      <c r="BA1024" s="14">
        <f t="shared" si="855"/>
        <v>-13.6</v>
      </c>
      <c r="BB1024" s="112">
        <f t="shared" si="849"/>
        <v>0</v>
      </c>
      <c r="BC1024" s="112">
        <f t="shared" si="850"/>
        <v>0</v>
      </c>
      <c r="BD1024" s="12"/>
      <c r="BE1024" s="111">
        <f t="shared" si="851"/>
        <v>0</v>
      </c>
      <c r="BF1024" s="12"/>
    </row>
    <row r="1025" spans="1:58">
      <c r="A1025">
        <f t="shared" si="804"/>
        <v>17</v>
      </c>
      <c r="B1025" s="106">
        <v>0.70972222222222203</v>
      </c>
      <c r="C1025" s="6">
        <f t="shared" si="805"/>
        <v>17.033333333333328</v>
      </c>
      <c r="D1025" s="7">
        <f t="shared" si="852"/>
        <v>16</v>
      </c>
      <c r="E1025" s="7">
        <f t="shared" si="853"/>
        <v>9</v>
      </c>
      <c r="F1025" s="7">
        <f t="shared" si="854"/>
        <v>2022</v>
      </c>
      <c r="G1025" s="12"/>
      <c r="H1025" s="101">
        <f t="shared" si="806"/>
        <v>-13.495673621139247</v>
      </c>
      <c r="I1025" s="102">
        <f t="shared" si="807"/>
        <v>-13.560363546149313</v>
      </c>
      <c r="J1025" s="101">
        <f t="shared" si="808"/>
        <v>61.618811947404339</v>
      </c>
      <c r="K1025" s="101">
        <f t="shared" si="809"/>
        <v>11.472082455388659</v>
      </c>
      <c r="L1025" s="11">
        <f t="shared" si="810"/>
        <v>2459839.2097222223</v>
      </c>
      <c r="M1025" s="108">
        <f t="shared" si="811"/>
        <v>0.22708308616625036</v>
      </c>
      <c r="N1025" s="11">
        <f t="shared" si="812"/>
        <v>260.85993989882991</v>
      </c>
      <c r="O1025" s="5">
        <f t="shared" si="813"/>
        <v>0.18364325047701868</v>
      </c>
      <c r="P1025" s="11">
        <f t="shared" si="814"/>
        <v>15886.067921871138</v>
      </c>
      <c r="Q1025" s="6">
        <f t="shared" si="815"/>
        <v>2.4217226962801526</v>
      </c>
      <c r="R1025" s="13">
        <f t="shared" si="816"/>
        <v>4.4035223207360987</v>
      </c>
      <c r="S1025" s="13">
        <f t="shared" si="817"/>
        <v>4.3716952148257704</v>
      </c>
      <c r="T1025" s="13">
        <f t="shared" si="818"/>
        <v>0.35388683580682262</v>
      </c>
      <c r="U1025" s="13">
        <f t="shared" si="819"/>
        <v>0.42970455905356497</v>
      </c>
      <c r="V1025" s="13">
        <f t="shared" si="820"/>
        <v>-8.3895035938447187</v>
      </c>
      <c r="W1025" s="8">
        <f t="shared" si="821"/>
        <v>373.0285965776111</v>
      </c>
      <c r="X1025" s="13">
        <f t="shared" si="822"/>
        <v>1.2308824038354889</v>
      </c>
      <c r="Y1025" s="11">
        <f t="shared" si="823"/>
        <v>70.524366816690929</v>
      </c>
      <c r="Z1025" s="13">
        <f t="shared" si="824"/>
        <v>3.9214164565068502E-2</v>
      </c>
      <c r="AA1025" s="13">
        <f t="shared" si="825"/>
        <v>0.33314962661177633</v>
      </c>
      <c r="AB1025" s="13">
        <f t="shared" si="826"/>
        <v>0.94205857761077894</v>
      </c>
      <c r="AC1025" s="13">
        <f t="shared" si="827"/>
        <v>3.9204115069595674E-2</v>
      </c>
      <c r="AD1025" s="13">
        <f t="shared" si="828"/>
        <v>0.84874844755806478</v>
      </c>
      <c r="AE1025" s="13">
        <f t="shared" si="829"/>
        <v>0.41065484175425121</v>
      </c>
      <c r="AF1025" s="13">
        <f t="shared" si="830"/>
        <v>0.91179087566381734</v>
      </c>
      <c r="AG1025" s="11">
        <f t="shared" si="831"/>
        <v>24.245977575384345</v>
      </c>
      <c r="AH1025" s="13">
        <f t="shared" si="832"/>
        <v>4.5712709948402024</v>
      </c>
      <c r="AI1025" s="11">
        <f t="shared" si="833"/>
        <v>192.29087497622686</v>
      </c>
      <c r="AJ1025" s="6">
        <f t="shared" si="834"/>
        <v>0.91534203175784434</v>
      </c>
      <c r="AK1025" s="13">
        <f t="shared" si="835"/>
        <v>-12.604269731827827</v>
      </c>
      <c r="AL1025" s="6">
        <f t="shared" si="836"/>
        <v>0.89140388931141901</v>
      </c>
      <c r="AM1025" s="6">
        <f t="shared" si="837"/>
        <v>-13.495673621139247</v>
      </c>
      <c r="AN1025" s="11">
        <f t="shared" si="838"/>
        <v>175.63238919079413</v>
      </c>
      <c r="AO1025" s="6">
        <f t="shared" si="839"/>
        <v>173.82117394879731</v>
      </c>
      <c r="AP1025" s="6">
        <f t="shared" si="840"/>
        <v>103.28639751985706</v>
      </c>
      <c r="AQ1025" s="8">
        <f t="shared" si="841"/>
        <v>76.562988656197419</v>
      </c>
      <c r="AR1025" s="109">
        <f t="shared" si="842"/>
        <v>-0.21287477762583595</v>
      </c>
      <c r="AS1025" s="109">
        <f t="shared" si="843"/>
        <v>-1.0489287902480966</v>
      </c>
      <c r="AT1025" s="109">
        <f t="shared" si="844"/>
        <v>191.47208245538866</v>
      </c>
      <c r="AU1025" s="10">
        <f t="shared" si="845"/>
        <v>399244.26216991933</v>
      </c>
      <c r="AV1025" s="8">
        <f t="shared" si="846"/>
        <v>29.929812361650534</v>
      </c>
      <c r="AW1025" s="12"/>
      <c r="AX1025" s="110">
        <f t="shared" si="847"/>
        <v>11.5</v>
      </c>
      <c r="AY1025" s="111">
        <f t="shared" si="848"/>
        <v>0</v>
      </c>
      <c r="AZ1025" s="12"/>
      <c r="BA1025" s="14">
        <f t="shared" si="855"/>
        <v>-13.6</v>
      </c>
      <c r="BB1025" s="112">
        <f t="shared" si="849"/>
        <v>0</v>
      </c>
      <c r="BC1025" s="112">
        <f t="shared" si="850"/>
        <v>0</v>
      </c>
      <c r="BD1025" s="12"/>
      <c r="BE1025" s="111">
        <f t="shared" si="851"/>
        <v>0</v>
      </c>
      <c r="BF1025" s="12"/>
    </row>
    <row r="1026" spans="1:58">
      <c r="A1026">
        <f t="shared" si="804"/>
        <v>17</v>
      </c>
      <c r="B1026" s="106">
        <v>0.71041666666666703</v>
      </c>
      <c r="C1026" s="6">
        <f t="shared" si="805"/>
        <v>17.050000000000008</v>
      </c>
      <c r="D1026" s="7">
        <f t="shared" si="852"/>
        <v>16</v>
      </c>
      <c r="E1026" s="7">
        <f t="shared" si="853"/>
        <v>9</v>
      </c>
      <c r="F1026" s="7">
        <f t="shared" si="854"/>
        <v>2022</v>
      </c>
      <c r="G1026" s="12"/>
      <c r="H1026" s="101">
        <f t="shared" si="806"/>
        <v>-13.464291463720304</v>
      </c>
      <c r="I1026" s="102">
        <f t="shared" si="807"/>
        <v>-13.529104556156533</v>
      </c>
      <c r="J1026" s="101">
        <f t="shared" si="808"/>
        <v>61.612261499109962</v>
      </c>
      <c r="K1026" s="101">
        <f t="shared" si="809"/>
        <v>11.695567358869965</v>
      </c>
      <c r="L1026" s="11">
        <f t="shared" si="810"/>
        <v>2459839.2104166667</v>
      </c>
      <c r="M1026" s="108">
        <f t="shared" si="811"/>
        <v>0.22708310517910194</v>
      </c>
      <c r="N1026" s="11">
        <f t="shared" si="812"/>
        <v>261.1106243613176</v>
      </c>
      <c r="O1026" s="5">
        <f t="shared" si="813"/>
        <v>0.18366866790694303</v>
      </c>
      <c r="P1026" s="11">
        <f t="shared" si="814"/>
        <v>15883.364457325668</v>
      </c>
      <c r="Q1026" s="6">
        <f t="shared" si="815"/>
        <v>2.4218810484540132</v>
      </c>
      <c r="R1026" s="13">
        <f t="shared" si="816"/>
        <v>4.4035342665477968</v>
      </c>
      <c r="S1026" s="13">
        <f t="shared" si="817"/>
        <v>4.3718429708657593</v>
      </c>
      <c r="T1026" s="13">
        <f t="shared" si="818"/>
        <v>0.3540471800472324</v>
      </c>
      <c r="U1026" s="13">
        <f t="shared" si="819"/>
        <v>0.42985227363687573</v>
      </c>
      <c r="V1026" s="13">
        <f t="shared" si="820"/>
        <v>-8.3896387616842869</v>
      </c>
      <c r="W1026" s="8">
        <f t="shared" si="821"/>
        <v>372.98727229350362</v>
      </c>
      <c r="X1026" s="13">
        <f t="shared" si="822"/>
        <v>1.2310289994917556</v>
      </c>
      <c r="Y1026" s="11">
        <f t="shared" si="823"/>
        <v>70.532766129089964</v>
      </c>
      <c r="Z1026" s="13">
        <f t="shared" si="824"/>
        <v>3.9226020986143431E-2</v>
      </c>
      <c r="AA1026" s="13">
        <f t="shared" si="825"/>
        <v>0.3330113664040259</v>
      </c>
      <c r="AB1026" s="13">
        <f t="shared" si="826"/>
        <v>0.9421069674622331</v>
      </c>
      <c r="AC1026" s="13">
        <f t="shared" si="827"/>
        <v>3.9215962372972986E-2</v>
      </c>
      <c r="AD1026" s="13">
        <f t="shared" si="828"/>
        <v>0.84878813334145065</v>
      </c>
      <c r="AE1026" s="13">
        <f t="shared" si="829"/>
        <v>0.41068495777719854</v>
      </c>
      <c r="AF1026" s="13">
        <f t="shared" si="830"/>
        <v>0.91177731132965834</v>
      </c>
      <c r="AG1026" s="11">
        <f t="shared" si="831"/>
        <v>24.247870042057926</v>
      </c>
      <c r="AH1026" s="13">
        <f t="shared" si="832"/>
        <v>4.5718709087002356</v>
      </c>
      <c r="AI1026" s="11">
        <f t="shared" si="833"/>
        <v>192.53256073081405</v>
      </c>
      <c r="AJ1026" s="6">
        <f t="shared" si="834"/>
        <v>0.91533648091712871</v>
      </c>
      <c r="AK1026" s="13">
        <f t="shared" si="835"/>
        <v>-12.572783571582141</v>
      </c>
      <c r="AL1026" s="6">
        <f t="shared" si="836"/>
        <v>0.8915078921381635</v>
      </c>
      <c r="AM1026" s="6">
        <f t="shared" si="837"/>
        <v>-13.464291463720304</v>
      </c>
      <c r="AN1026" s="11">
        <f t="shared" si="838"/>
        <v>175.63307366809022</v>
      </c>
      <c r="AO1026" s="6">
        <f t="shared" si="839"/>
        <v>173.82185109720453</v>
      </c>
      <c r="AP1026" s="6">
        <f t="shared" si="840"/>
        <v>103.278675332536</v>
      </c>
      <c r="AQ1026" s="8">
        <f t="shared" si="841"/>
        <v>76.570706052481199</v>
      </c>
      <c r="AR1026" s="109">
        <f t="shared" si="842"/>
        <v>-0.21699440012902868</v>
      </c>
      <c r="AS1026" s="109">
        <f t="shared" si="843"/>
        <v>-1.0482347091750239</v>
      </c>
      <c r="AT1026" s="109">
        <f t="shared" si="844"/>
        <v>191.69556735886997</v>
      </c>
      <c r="AU1026" s="10">
        <f t="shared" si="845"/>
        <v>399246.74366227089</v>
      </c>
      <c r="AV1026" s="8">
        <f t="shared" si="846"/>
        <v>29.929626344234823</v>
      </c>
      <c r="AW1026" s="12"/>
      <c r="AX1026" s="110">
        <f t="shared" si="847"/>
        <v>11.7</v>
      </c>
      <c r="AY1026" s="111">
        <f t="shared" si="848"/>
        <v>0</v>
      </c>
      <c r="AZ1026" s="12"/>
      <c r="BA1026" s="14">
        <f t="shared" si="855"/>
        <v>-13.5</v>
      </c>
      <c r="BB1026" s="112">
        <f t="shared" si="849"/>
        <v>0</v>
      </c>
      <c r="BC1026" s="112">
        <f t="shared" si="850"/>
        <v>0</v>
      </c>
      <c r="BD1026" s="12"/>
      <c r="BE1026" s="111">
        <f t="shared" si="851"/>
        <v>0</v>
      </c>
      <c r="BF1026" s="12"/>
    </row>
    <row r="1027" spans="1:58">
      <c r="A1027">
        <f t="shared" si="804"/>
        <v>17</v>
      </c>
      <c r="B1027" s="106">
        <v>0.71111111111111103</v>
      </c>
      <c r="C1027" s="6">
        <f t="shared" si="805"/>
        <v>17.066666666666663</v>
      </c>
      <c r="D1027" s="7">
        <f t="shared" si="852"/>
        <v>16</v>
      </c>
      <c r="E1027" s="7">
        <f t="shared" si="853"/>
        <v>9</v>
      </c>
      <c r="F1027" s="7">
        <f t="shared" si="854"/>
        <v>2022</v>
      </c>
      <c r="G1027" s="12"/>
      <c r="H1027" s="101">
        <f t="shared" si="806"/>
        <v>-13.432349110904083</v>
      </c>
      <c r="I1027" s="102">
        <f t="shared" si="807"/>
        <v>-13.497287855492475</v>
      </c>
      <c r="J1027" s="101">
        <f t="shared" si="808"/>
        <v>61.605710926194192</v>
      </c>
      <c r="K1027" s="101">
        <f t="shared" si="809"/>
        <v>11.918937229082189</v>
      </c>
      <c r="L1027" s="11">
        <f t="shared" si="810"/>
        <v>2459839.2111111111</v>
      </c>
      <c r="M1027" s="108">
        <f t="shared" si="811"/>
        <v>0.22708312419195348</v>
      </c>
      <c r="N1027" s="11">
        <f t="shared" si="812"/>
        <v>261.36130882333964</v>
      </c>
      <c r="O1027" s="5">
        <f t="shared" si="813"/>
        <v>0.18369408533692422</v>
      </c>
      <c r="P1027" s="11">
        <f t="shared" si="814"/>
        <v>15880.660639176607</v>
      </c>
      <c r="Q1027" s="6">
        <f t="shared" si="815"/>
        <v>2.4220394006275168</v>
      </c>
      <c r="R1027" s="13">
        <f t="shared" si="816"/>
        <v>4.4035462123594948</v>
      </c>
      <c r="S1027" s="13">
        <f t="shared" si="817"/>
        <v>4.3719907269053913</v>
      </c>
      <c r="T1027" s="13">
        <f t="shared" si="818"/>
        <v>0.35420752428692787</v>
      </c>
      <c r="U1027" s="13">
        <f t="shared" si="819"/>
        <v>0.42999998637190656</v>
      </c>
      <c r="V1027" s="13">
        <f t="shared" si="820"/>
        <v>-8.3897739295238551</v>
      </c>
      <c r="W1027" s="8">
        <f t="shared" si="821"/>
        <v>372.94594327440416</v>
      </c>
      <c r="X1027" s="13">
        <f t="shared" si="822"/>
        <v>1.2311755934340607</v>
      </c>
      <c r="Y1027" s="11">
        <f t="shared" si="823"/>
        <v>70.541165343286224</v>
      </c>
      <c r="Z1027" s="13">
        <f t="shared" si="824"/>
        <v>3.9237876416977624E-2</v>
      </c>
      <c r="AA1027" s="13">
        <f t="shared" si="825"/>
        <v>0.33287310074924065</v>
      </c>
      <c r="AB1027" s="13">
        <f t="shared" si="826"/>
        <v>0.94215533635576498</v>
      </c>
      <c r="AC1027" s="13">
        <f t="shared" si="827"/>
        <v>3.9227808681358979E-2</v>
      </c>
      <c r="AD1027" s="13">
        <f t="shared" si="828"/>
        <v>0.84882780029162852</v>
      </c>
      <c r="AE1027" s="13">
        <f t="shared" si="829"/>
        <v>0.41071506455164392</v>
      </c>
      <c r="AF1027" s="13">
        <f t="shared" si="830"/>
        <v>0.91176374996505483</v>
      </c>
      <c r="AG1027" s="11">
        <f t="shared" si="831"/>
        <v>24.249761955705424</v>
      </c>
      <c r="AH1027" s="13">
        <f t="shared" si="832"/>
        <v>4.572470832834715</v>
      </c>
      <c r="AI1027" s="11">
        <f t="shared" si="833"/>
        <v>192.77424633081893</v>
      </c>
      <c r="AJ1027" s="6">
        <f t="shared" si="834"/>
        <v>0.91533093135792076</v>
      </c>
      <c r="AK1027" s="13">
        <f t="shared" si="835"/>
        <v>-12.540735540127621</v>
      </c>
      <c r="AL1027" s="6">
        <f t="shared" si="836"/>
        <v>0.89161357077646242</v>
      </c>
      <c r="AM1027" s="6">
        <f t="shared" si="837"/>
        <v>-13.432349110904083</v>
      </c>
      <c r="AN1027" s="11">
        <f t="shared" si="838"/>
        <v>175.63375814538449</v>
      </c>
      <c r="AO1027" s="6">
        <f t="shared" si="839"/>
        <v>173.82252824586325</v>
      </c>
      <c r="AP1027" s="6">
        <f t="shared" si="840"/>
        <v>103.27095324939576</v>
      </c>
      <c r="AQ1027" s="8">
        <f t="shared" si="841"/>
        <v>76.578423347385922</v>
      </c>
      <c r="AR1027" s="109">
        <f t="shared" si="842"/>
        <v>-0.22111015895726979</v>
      </c>
      <c r="AS1027" s="109">
        <f t="shared" si="843"/>
        <v>-1.0475268606760095</v>
      </c>
      <c r="AT1027" s="109">
        <f t="shared" si="844"/>
        <v>191.91893722908219</v>
      </c>
      <c r="AU1027" s="10">
        <f t="shared" si="845"/>
        <v>399249.22463757999</v>
      </c>
      <c r="AV1027" s="8">
        <f t="shared" si="846"/>
        <v>29.929440367889054</v>
      </c>
      <c r="AW1027" s="12"/>
      <c r="AX1027" s="110">
        <f t="shared" si="847"/>
        <v>11.9</v>
      </c>
      <c r="AY1027" s="111">
        <f t="shared" si="848"/>
        <v>0</v>
      </c>
      <c r="AZ1027" s="12"/>
      <c r="BA1027" s="14">
        <f t="shared" si="855"/>
        <v>-13.5</v>
      </c>
      <c r="BB1027" s="112">
        <f t="shared" si="849"/>
        <v>0</v>
      </c>
      <c r="BC1027" s="112">
        <f t="shared" si="850"/>
        <v>0</v>
      </c>
      <c r="BD1027" s="12"/>
      <c r="BE1027" s="111">
        <f t="shared" si="851"/>
        <v>0</v>
      </c>
      <c r="BF1027" s="12"/>
    </row>
    <row r="1028" spans="1:58">
      <c r="A1028">
        <f t="shared" ref="A1028:A1091" si="856">HOUR(B1028)</f>
        <v>17</v>
      </c>
      <c r="B1028" s="106">
        <v>0.71180555555555602</v>
      </c>
      <c r="C1028" s="6">
        <f t="shared" ref="C1028:C1091" si="857">B1028*24</f>
        <v>17.083333333333343</v>
      </c>
      <c r="D1028" s="7">
        <f t="shared" si="852"/>
        <v>16</v>
      </c>
      <c r="E1028" s="7">
        <f t="shared" si="853"/>
        <v>9</v>
      </c>
      <c r="F1028" s="7">
        <f t="shared" si="854"/>
        <v>2022</v>
      </c>
      <c r="G1028" s="12"/>
      <c r="H1028" s="101">
        <f t="shared" ref="H1028:H1091" si="858">AM1028</f>
        <v>-13.39984730805225</v>
      </c>
      <c r="I1028" s="102">
        <f t="shared" ref="I1028:I1091" si="859">H1028+1.02/(TAN($G$7*(H1028+10.3/(H1028+5.11)))*60)</f>
        <v>-13.464914200517759</v>
      </c>
      <c r="J1028" s="101">
        <f t="shared" ref="J1028:J1091" si="860">100*(1+COS($G$7*AQ1028))/2</f>
        <v>61.59916022879959</v>
      </c>
      <c r="K1028" s="101">
        <f t="shared" ref="K1028:K1091" si="861">IF(AI1028&gt;180, AT1028-180,AT1028+180)</f>
        <v>12.14219027764932</v>
      </c>
      <c r="L1028" s="11">
        <f t="shared" ref="L1028:L1091" si="862">INT(365.25*IF(E1028&gt;2,F1028+4716,F1028-1+4716))+INT(30.6001*IF(E1028&gt;2,E1028+1,E1028+12+1))+D1028+C1028/24+2-INT(IF(E1028&gt;2,F1028,F1028-1)/100)+INT(INT(IF(E1028&gt;2,F1028,F1028-1)/100)/4)-1524.5</f>
        <v>2459839.2118055555</v>
      </c>
      <c r="M1028" s="108">
        <f t="shared" ref="M1028:M1091" si="863">(L1028-2451545)/36525</f>
        <v>0.22708314320480502</v>
      </c>
      <c r="N1028" s="11">
        <f t="shared" ref="N1028:N1091" si="864">MOD(280.46061837+360.98564736629*(L1028-2451545)+0.000387933*M1028^2-M1028^3/38710000+$G$5,360)</f>
        <v>261.61199328582734</v>
      </c>
      <c r="O1028" s="5">
        <f t="shared" ref="O1028:O1091" si="865">0.606433+1336.855225*M1028 - INT(0.606433+1336.855225*M1028)</f>
        <v>0.18371950276684856</v>
      </c>
      <c r="P1028" s="11">
        <f t="shared" ref="P1028:P1091" si="866">22640*SIN(Q1028)-4586*SIN(Q1028-2*S1028)+2370*SIN(2*S1028)+769*SIN(2*Q1028)-668*SIN(R1028)-412*SIN(2*T1028)-212*SIN(2*Q1028-2*S1028)-206*SIN(Q1028+R1028-2*S1028)+192*SIN(Q1028+2*S1028)-165*SIN(R1028-2*S1028)-125*SIN(S1028)-110*SIN(Q1028+R1028)+148*SIN(Q1028-R1028)-55*SIN(2*T1028-2*S1028)</f>
        <v>15877.95646752115</v>
      </c>
      <c r="Q1028" s="6">
        <f t="shared" ref="Q1028:Q1091" si="867">2*PI()*(0.374897+1325.55241*M1028 - INT(0.374897+1325.55241*M1028))</f>
        <v>2.4221977528013778</v>
      </c>
      <c r="R1028" s="13">
        <f t="shared" ref="R1028:R1091" si="868">2*PI()*(0.993133+99.997361*M1028 - INT(0.993133+99.997361*M1028))</f>
        <v>4.4035581581711707</v>
      </c>
      <c r="S1028" s="13">
        <f t="shared" ref="S1028:S1091" si="869">2*PI()*(0.827361+1236.853086*M1028 - INT(0.827361+1236.853086*M1028))</f>
        <v>4.3721384829453811</v>
      </c>
      <c r="T1028" s="13">
        <f t="shared" ref="T1028:T1091" si="870">2*PI()*(0.259086+1342.227825*M1028 - INT(0.259086+1342.227825*M1028))</f>
        <v>0.35436786852698049</v>
      </c>
      <c r="U1028" s="13">
        <f t="shared" ref="U1028:U1091" si="871">T1028+(P1028+412*SIN(2*T1028)+541*SIN(R1028))/206264.8062</f>
        <v>0.43014769726015351</v>
      </c>
      <c r="V1028" s="13">
        <f t="shared" ref="V1028:V1091" si="872">T1028-2*S1028</f>
        <v>-8.3899090973637822</v>
      </c>
      <c r="W1028" s="8">
        <f t="shared" ref="W1028:W1091" si="873">-526*SIN(V1028)+44*SIN(Q1028+V1028)-31*SIN(-Q1028+V1028)-23*SIN(R1028+V1028)+11*SIN(-R1028+V1028)-25*SIN(-2*Q1028+T1028)+21*SIN(-Q1028+T1028)</f>
        <v>372.90460952109976</v>
      </c>
      <c r="X1028" s="13">
        <f t="shared" ref="X1028:X1091" si="874">2*PI()*(O1028+P1028/1296000-INT(O1028+P1028/1296000))</f>
        <v>1.231322185662161</v>
      </c>
      <c r="Y1028" s="11">
        <f t="shared" ref="Y1028:Y1091" si="875">X1028/$G$7</f>
        <v>70.549564459265795</v>
      </c>
      <c r="Z1028" s="13">
        <f t="shared" ref="Z1028:Z1091" si="876">(18520*SIN(U1028)+W1028)/206264.8062</f>
        <v>3.9249730857464589E-2</v>
      </c>
      <c r="AA1028" s="13">
        <f t="shared" ref="AA1028:AA1091" si="877">COS(Z1028)*COS(X1028)</f>
        <v>0.3327348296509316</v>
      </c>
      <c r="AB1028" s="13">
        <f t="shared" ref="AB1028:AB1091" si="878">COS(Z1028)*SIN(X1028)</f>
        <v>0.94220368429100609</v>
      </c>
      <c r="AC1028" s="13">
        <f t="shared" ref="AC1028:AC1091" si="879">SIN(Z1028)</f>
        <v>3.9239653994646968E-2</v>
      </c>
      <c r="AD1028" s="13">
        <f t="shared" ref="AD1028:AD1091" si="880">COS($G$7*(23.4393-46.815*M1028/3600))*AB1028-SIN($G$7*(23.4393-46.815*M1028/3600))*AC1028</f>
        <v>0.84886744840830286</v>
      </c>
      <c r="AE1028" s="13">
        <f t="shared" ref="AE1028:AE1091" si="881">SIN($G$7*(23.4393-46.815*M1028/3600))*AB1028+COS($G$7*(23.4393-46.815*M1028/3600))*AC1028</f>
        <v>0.41074516207734296</v>
      </c>
      <c r="AF1028" s="13">
        <f t="shared" ref="AF1028:AF1091" si="882">SQRT(1-AE1028*AE1028)</f>
        <v>0.91175019157116566</v>
      </c>
      <c r="AG1028" s="11">
        <f t="shared" ref="AG1028:AG1091" si="883">ATAN(AE1028/AF1028)/$G$7</f>
        <v>24.251653316288859</v>
      </c>
      <c r="AH1028" s="13">
        <f t="shared" ref="AH1028:AH1091" si="884">IF(24*ATAN(AD1028/(AA1028+AF1028))/PI()&gt;0,24*ATAN(AD1028/(AA1028+AF1028))/PI(),24*ATAN(AD1028/(AA1028+AF1028))/PI()+24)</f>
        <v>4.5730707672388906</v>
      </c>
      <c r="AI1028" s="11">
        <f t="shared" ref="AI1028:AI1091" si="885">IF(N1028-15*AH1028&gt;0,N1028-15*AH1028,360+N1028-15*AH1028)</f>
        <v>193.01593177724396</v>
      </c>
      <c r="AJ1028" s="6">
        <f t="shared" ref="AJ1028:AJ1091" si="886">0.950724+0.051818*COS(Q1028)+0.009531*COS(2*S1028-Q1028)+0.007843*COS(2*S1028)+0.002824*COS(2*Q1028)+0.000857*COS(2*S1028+Q1028)+0.000533*COS(2*S1028-R1028)*(1-0.002495*(L1028-2415020)/36525)+0.000401*COS(2*S1028-R1028-Q1028)*(1-0.002495*(L1028-2415020)/36525)+0.00032*COS(Q1028-R1028)*(1-0.002495*(L1028-2415020)/36525)-0.000271*COS(S1028)</f>
        <v>0.91532538308028033</v>
      </c>
      <c r="AK1028" s="13">
        <f t="shared" ref="AK1028:AK1091" si="887">ASIN(COS($G$7*$G$3)*COS($G$7*AG1028)*COS($G$7*AI1028)+SIN($G$7*$G$3)*SIN($G$7*AG1028))/$G$7</f>
        <v>-12.508126400196408</v>
      </c>
      <c r="AL1028" s="6">
        <f t="shared" ref="AL1028:AL1091" si="888">ASIN((0.9983271+0.0016764*COS($G$7*2*$G$3))*COS($G$7*AK1028)*SIN($G$7*AJ1028))/$G$7</f>
        <v>0.89172090785584202</v>
      </c>
      <c r="AM1028" s="6">
        <f t="shared" ref="AM1028:AM1091" si="889">AK1028-AL1028</f>
        <v>-13.39984730805225</v>
      </c>
      <c r="AN1028" s="11">
        <f t="shared" ref="AN1028:AN1091" si="890" xml:space="preserve"> MOD(280.4664567 + 360007.6982779*M1028/10 + 0.03032028*M1028^2/100 + M1028^3/49931000,360)</f>
        <v>175.63444262267876</v>
      </c>
      <c r="AO1028" s="6">
        <f t="shared" ref="AO1028:AO1091" si="891" xml:space="preserve"> AN1028 + (1.9146 - 0.004817*M1028 - 0.000014*M1028^2)*SIN(R1028)+ (0.019993 - 0.000101*M1028)*SIN(2*R1028)+ 0.00029*SIN(3*R1028)</f>
        <v>173.82320539477527</v>
      </c>
      <c r="AP1028" s="6">
        <f t="shared" ref="AP1028:AP1091" si="892">ACOS(COS(X1028-$G$7*AO1028)*COS(Z1028))/$G$7</f>
        <v>103.26323127045448</v>
      </c>
      <c r="AQ1028" s="8">
        <f t="shared" ref="AQ1028:AQ1091" si="893">180 - AP1028 -0.1468*(1-0.0549*SIN(R1028))*SIN($G$7*AP1028)/(1-0.0167*SIN($G$7*AO1028))</f>
        <v>76.586140540893439</v>
      </c>
      <c r="AR1028" s="109">
        <f t="shared" ref="AR1028:AR1091" si="894">SIN($G$7*AI1028)</f>
        <v>-0.22522198090229992</v>
      </c>
      <c r="AS1028" s="109">
        <f t="shared" ref="AS1028:AS1091" si="895">COS($G$7*AI1028)*SIN($G$7*$G$3) - TAN($G$7*AG1028)*COS($G$7*$G$3)</f>
        <v>-1.0468052577994444</v>
      </c>
      <c r="AT1028" s="109">
        <f t="shared" ref="AT1028:AT1091" si="896">IF(OR(AND(AR1028*AS1028&gt;0), AND(AR1028&lt;0,AS1028&gt;0)), MOD(ATAN2(AS1028,AR1028)/$G$7+360,360),  ATAN2(AS1028,AR1028)/$G$7)</f>
        <v>192.14219027764932</v>
      </c>
      <c r="AU1028" s="10">
        <f t="shared" ref="AU1028:AU1091" si="897" xml:space="preserve"> 385000.56 + (-20905355*COS(Q1028) - 3699111*COS(2*S1028-Q1028) - 2955968*COS(2*S1028) - 569925*COS(2*Q1028) + (1-0.002516*M1028)*48888*COS(R1028) - 3149*COS(2*T1028)  +246158*COS(2*S1028-2*Q1028) -(1-0.002516*M1028)*152138*COS(2*S1028-R1028-Q1028) -170733*COS(2*S1028+Q1028) -(1-0.002516*M1028)*204586*COS(2*S1028-R1028) -(1-0.002516*M1028)*129620*COS(R1028-Q1028)  + 108743*COS(S1028) +(1-0.002516*M1028)*104755*COS(R1028+Q1028) +10321*COS(2*S1028-2*T1028) +79661*COS(Q1028-2*T1028) -34782*COS(4*S1028-Q1028) -23210*COS(3*Q1028)  -21636*COS(4*S1028-2*Q1028) +(1-0.002516*M1028)*24208*COS(2*S1028+R1028-Q1028) +(1-0.002516*M1028)*30824*COS(2*S1028+R1028) -8379*COS(S1028-Q1028) -(1-0.002516*M1028)*16675*COS(S1028+R1028)  -(1-0.002516*M1028)*12831*COS(2*S1028-R1028+Q1028) -10445*COS(2*S1028+2*Q1028) -11650*COS(4*S1028) +14403*COS(2*S1028-3*Q1028) -(1-0.002516*M1028)*7003*COS(R1028-2*Q1028)  + (1-0.002516*M1028)*10056*COS(2*S1028-R1028-2*Q1028) +6322*COS(S1028+Q1028) -(1-0.002516*M1028)*(1-0.002516*M1028)*9884*COS(2*S1028-2*R1028) +(1-0.002516*M1028)*5751*COS(R1028+2*Q1028) -(1-0.002516*M1028)*(1-0.002516*M1028)*4950*COS(2*S1028-2*R1028-Q1028)  +4130*COS(2*S1028+Q1028-2*T1028) -(1-0.002516*M1028)*3958*COS(4*S1028-R1028-Q1028) +3258*COS(3*S1028-Q1028) +(1-0.002516*M1028)*2616*COS(2*S1028+R1028+Q1028) -(1-0.002516*M1028)*1897*COS(4*S1028-R1028-2*Q1028)  -(1-0.002516*M1028)*(1-0.002516*M1028)*2117*COS(2*R1028-Q1028) +(1-0.002516*M1028)*(1-0.002516*M1028)*2354*COS(2*S1028+2*R1028-Q1028) -1423*COS(4*S1028+Q1028) -1117*COS(4*Q1028) -(1-0.002516*M1028)*1571*COS(4*S1028-R1028)  -1739*COS(S1028-2*Q1028) -4421*COS(2*Q1028-2*T1028) +(1-0.002516*M1028)*(1-0.002516*M1028)*1165*COS(2*R1028+Q1028) +8752*COS(2*S1028-Q1028-2*T1028))/1000</f>
        <v>399251.70509578852</v>
      </c>
      <c r="AV1028" s="8">
        <f t="shared" ref="AV1028:AV1091" si="898">60*ATAN(3476/AU1028)/$G$7</f>
        <v>29.92925443261608</v>
      </c>
      <c r="AW1028" s="12"/>
      <c r="AX1028" s="110">
        <f t="shared" ref="AX1028:AX1091" si="899">ROUND(K1028,1)</f>
        <v>12.1</v>
      </c>
      <c r="AY1028" s="111">
        <f t="shared" ref="AY1028:AY1091" si="900">IF(AND(AX1028&lt;=180.2,AX1028&gt;=179.8),B1028, 0)</f>
        <v>0</v>
      </c>
      <c r="AZ1028" s="12"/>
      <c r="BA1028" s="14">
        <f t="shared" si="855"/>
        <v>-13.5</v>
      </c>
      <c r="BB1028" s="112">
        <f t="shared" ref="BB1028:BB1091" si="901">IF(AND(BA1028&gt;=0,BA1027&lt;0),B1028, 0)</f>
        <v>0</v>
      </c>
      <c r="BC1028" s="112">
        <f t="shared" ref="BC1028:BC1091" si="902">IF(AND(BA1028&lt;=0,BA1027&gt;=0),B1028, 0)</f>
        <v>0</v>
      </c>
      <c r="BD1028" s="12"/>
      <c r="BE1028" s="111">
        <f t="shared" ref="BE1028:BE1091" si="903">IF(K1028=$BE$1,B1028,0)</f>
        <v>0</v>
      </c>
      <c r="BF1028" s="12"/>
    </row>
    <row r="1029" spans="1:58">
      <c r="A1029">
        <f t="shared" si="856"/>
        <v>17</v>
      </c>
      <c r="B1029" s="106">
        <v>0.71250000000000002</v>
      </c>
      <c r="C1029" s="6">
        <f t="shared" si="857"/>
        <v>17.100000000000001</v>
      </c>
      <c r="D1029" s="7">
        <f t="shared" ref="D1029:D1092" si="904">$D$3</f>
        <v>16</v>
      </c>
      <c r="E1029" s="7">
        <f t="shared" ref="E1029:E1092" si="905">$E$3</f>
        <v>9</v>
      </c>
      <c r="F1029" s="7">
        <f t="shared" ref="F1029:F1092" si="906">$F$3</f>
        <v>2022</v>
      </c>
      <c r="G1029" s="12"/>
      <c r="H1029" s="101">
        <f t="shared" si="858"/>
        <v>-13.366786812674178</v>
      </c>
      <c r="I1029" s="102">
        <f t="shared" si="859"/>
        <v>-13.431984359738124</v>
      </c>
      <c r="J1029" s="101">
        <f t="shared" si="860"/>
        <v>61.592609407012411</v>
      </c>
      <c r="K1029" s="101">
        <f t="shared" si="861"/>
        <v>12.365324726812219</v>
      </c>
      <c r="L1029" s="11">
        <f t="shared" si="862"/>
        <v>2459839.2124999999</v>
      </c>
      <c r="M1029" s="108">
        <f t="shared" si="863"/>
        <v>0.22708316221765659</v>
      </c>
      <c r="N1029" s="11">
        <f t="shared" si="864"/>
        <v>261.86267774831504</v>
      </c>
      <c r="O1029" s="5">
        <f t="shared" si="865"/>
        <v>0.18374492019677291</v>
      </c>
      <c r="P1029" s="11">
        <f t="shared" si="866"/>
        <v>15875.251942474702</v>
      </c>
      <c r="Q1029" s="6">
        <f t="shared" si="867"/>
        <v>2.4223561049752385</v>
      </c>
      <c r="R1029" s="13">
        <f t="shared" si="868"/>
        <v>4.4035701039828687</v>
      </c>
      <c r="S1029" s="13">
        <f t="shared" si="869"/>
        <v>4.3722862389853701</v>
      </c>
      <c r="T1029" s="13">
        <f t="shared" si="870"/>
        <v>0.35452821276703317</v>
      </c>
      <c r="U1029" s="13">
        <f t="shared" si="871"/>
        <v>0.43029540630176777</v>
      </c>
      <c r="V1029" s="13">
        <f t="shared" si="872"/>
        <v>-8.3900442652037075</v>
      </c>
      <c r="W1029" s="8">
        <f t="shared" si="873"/>
        <v>372.86327103459263</v>
      </c>
      <c r="X1029" s="13">
        <f t="shared" si="874"/>
        <v>1.2314687761769738</v>
      </c>
      <c r="Y1029" s="11">
        <f t="shared" si="875"/>
        <v>70.557963477081216</v>
      </c>
      <c r="Z1029" s="13">
        <f t="shared" si="876"/>
        <v>3.9261584307389144E-2</v>
      </c>
      <c r="AA1029" s="13">
        <f t="shared" si="877"/>
        <v>0.33259655311151776</v>
      </c>
      <c r="AB1029" s="13">
        <f t="shared" si="878"/>
        <v>0.94225201126797897</v>
      </c>
      <c r="AC1029" s="13">
        <f t="shared" si="879"/>
        <v>3.9251498312621654E-2</v>
      </c>
      <c r="AD1029" s="13">
        <f t="shared" si="880"/>
        <v>0.84890707769157991</v>
      </c>
      <c r="AE1029" s="13">
        <f t="shared" si="881"/>
        <v>0.41077525035410684</v>
      </c>
      <c r="AF1029" s="13">
        <f t="shared" si="882"/>
        <v>0.91173663614912437</v>
      </c>
      <c r="AG1029" s="11">
        <f t="shared" si="883"/>
        <v>24.253544123773757</v>
      </c>
      <c r="AH1029" s="13">
        <f t="shared" si="884"/>
        <v>4.5736707119128805</v>
      </c>
      <c r="AI1029" s="11">
        <f t="shared" si="885"/>
        <v>193.25761706962183</v>
      </c>
      <c r="AJ1029" s="6">
        <f t="shared" si="886"/>
        <v>0.91531983608430567</v>
      </c>
      <c r="AK1029" s="13">
        <f t="shared" si="887"/>
        <v>-12.474956926944044</v>
      </c>
      <c r="AL1029" s="6">
        <f t="shared" si="888"/>
        <v>0.89182988573013477</v>
      </c>
      <c r="AM1029" s="6">
        <f t="shared" si="889"/>
        <v>-13.366786812674178</v>
      </c>
      <c r="AN1029" s="11">
        <f t="shared" si="890"/>
        <v>175.63512709997485</v>
      </c>
      <c r="AO1029" s="6">
        <f t="shared" si="891"/>
        <v>173.82388254394243</v>
      </c>
      <c r="AP1029" s="6">
        <f t="shared" si="892"/>
        <v>103.25550939566399</v>
      </c>
      <c r="AQ1029" s="8">
        <f t="shared" si="893"/>
        <v>76.593857633051869</v>
      </c>
      <c r="AR1029" s="109">
        <f t="shared" si="894"/>
        <v>-0.22932979280110513</v>
      </c>
      <c r="AS1029" s="109">
        <f t="shared" si="895"/>
        <v>-1.0460699138427767</v>
      </c>
      <c r="AT1029" s="109">
        <f t="shared" si="896"/>
        <v>192.36532472681222</v>
      </c>
      <c r="AU1029" s="10">
        <f t="shared" si="897"/>
        <v>399254.18503682147</v>
      </c>
      <c r="AV1029" s="8">
        <f t="shared" si="898"/>
        <v>29.929068538420051</v>
      </c>
      <c r="AW1029" s="12"/>
      <c r="AX1029" s="110">
        <f t="shared" si="899"/>
        <v>12.4</v>
      </c>
      <c r="AY1029" s="111">
        <f t="shared" si="900"/>
        <v>0</v>
      </c>
      <c r="AZ1029" s="12"/>
      <c r="BA1029" s="14">
        <f t="shared" ref="BA1029:BA1092" si="907">ROUND(I1029,1)</f>
        <v>-13.4</v>
      </c>
      <c r="BB1029" s="112">
        <f t="shared" si="901"/>
        <v>0</v>
      </c>
      <c r="BC1029" s="112">
        <f t="shared" si="902"/>
        <v>0</v>
      </c>
      <c r="BD1029" s="12"/>
      <c r="BE1029" s="111">
        <f t="shared" si="903"/>
        <v>0</v>
      </c>
      <c r="BF1029" s="12"/>
    </row>
    <row r="1030" spans="1:58">
      <c r="A1030">
        <f t="shared" si="856"/>
        <v>17</v>
      </c>
      <c r="B1030" s="106">
        <v>0.71319444444444402</v>
      </c>
      <c r="C1030" s="6">
        <f t="shared" si="857"/>
        <v>17.116666666666656</v>
      </c>
      <c r="D1030" s="7">
        <f t="shared" si="904"/>
        <v>16</v>
      </c>
      <c r="E1030" s="7">
        <f t="shared" si="905"/>
        <v>9</v>
      </c>
      <c r="F1030" s="7">
        <f t="shared" si="906"/>
        <v>2022</v>
      </c>
      <c r="G1030" s="12"/>
      <c r="H1030" s="101">
        <f t="shared" si="858"/>
        <v>-13.333168394113066</v>
      </c>
      <c r="I1030" s="102">
        <f t="shared" si="859"/>
        <v>-13.398499113472168</v>
      </c>
      <c r="J1030" s="101">
        <f t="shared" si="860"/>
        <v>61.586058460931703</v>
      </c>
      <c r="K1030" s="101">
        <f t="shared" si="861"/>
        <v>12.588338811406658</v>
      </c>
      <c r="L1030" s="11">
        <f t="shared" si="862"/>
        <v>2459839.2131944443</v>
      </c>
      <c r="M1030" s="108">
        <f t="shared" si="863"/>
        <v>0.22708318123050814</v>
      </c>
      <c r="N1030" s="11">
        <f t="shared" si="864"/>
        <v>262.11336221080273</v>
      </c>
      <c r="O1030" s="5">
        <f t="shared" si="865"/>
        <v>0.18377033762669726</v>
      </c>
      <c r="P1030" s="11">
        <f t="shared" si="866"/>
        <v>15872.547064152641</v>
      </c>
      <c r="Q1030" s="6">
        <f t="shared" si="867"/>
        <v>2.422514457148742</v>
      </c>
      <c r="R1030" s="13">
        <f t="shared" si="868"/>
        <v>4.4035820497945668</v>
      </c>
      <c r="S1030" s="13">
        <f t="shared" si="869"/>
        <v>4.372433995025002</v>
      </c>
      <c r="T1030" s="13">
        <f t="shared" si="870"/>
        <v>0.35468855700672863</v>
      </c>
      <c r="U1030" s="13">
        <f t="shared" si="871"/>
        <v>0.43044311349690034</v>
      </c>
      <c r="V1030" s="13">
        <f t="shared" si="872"/>
        <v>-8.3901794330432757</v>
      </c>
      <c r="W1030" s="8">
        <f t="shared" si="873"/>
        <v>372.82192781588316</v>
      </c>
      <c r="X1030" s="13">
        <f t="shared" si="874"/>
        <v>1.231615364979058</v>
      </c>
      <c r="Y1030" s="11">
        <f t="shared" si="875"/>
        <v>70.566362396764518</v>
      </c>
      <c r="Z1030" s="13">
        <f t="shared" si="876"/>
        <v>3.9273436766536107E-2</v>
      </c>
      <c r="AA1030" s="13">
        <f t="shared" si="877"/>
        <v>0.33245827113375553</v>
      </c>
      <c r="AB1030" s="13">
        <f t="shared" si="878"/>
        <v>0.94230031728658692</v>
      </c>
      <c r="AC1030" s="13">
        <f t="shared" si="879"/>
        <v>3.9263341635067735E-2</v>
      </c>
      <c r="AD1030" s="13">
        <f t="shared" si="880"/>
        <v>0.84894668814145668</v>
      </c>
      <c r="AE1030" s="13">
        <f t="shared" si="881"/>
        <v>0.41080532938169961</v>
      </c>
      <c r="AF1030" s="13">
        <f t="shared" si="882"/>
        <v>0.91172308370008559</v>
      </c>
      <c r="AG1030" s="11">
        <f t="shared" si="883"/>
        <v>24.255434378122686</v>
      </c>
      <c r="AH1030" s="13">
        <f t="shared" si="884"/>
        <v>4.5742706668553188</v>
      </c>
      <c r="AI1030" s="11">
        <f t="shared" si="885"/>
        <v>193.49930220797296</v>
      </c>
      <c r="AJ1030" s="6">
        <f t="shared" si="886"/>
        <v>0.91531429037009493</v>
      </c>
      <c r="AK1030" s="13">
        <f t="shared" si="887"/>
        <v>-12.441227907632939</v>
      </c>
      <c r="AL1030" s="6">
        <f t="shared" si="888"/>
        <v>0.89194048648012791</v>
      </c>
      <c r="AM1030" s="6">
        <f t="shared" si="889"/>
        <v>-13.333168394113066</v>
      </c>
      <c r="AN1030" s="11">
        <f t="shared" si="890"/>
        <v>175.63581157726912</v>
      </c>
      <c r="AO1030" s="6">
        <f t="shared" si="891"/>
        <v>173.8245596933611</v>
      </c>
      <c r="AP1030" s="6">
        <f t="shared" si="892"/>
        <v>103.24778762499113</v>
      </c>
      <c r="AQ1030" s="8">
        <f t="shared" si="893"/>
        <v>76.601574623894322</v>
      </c>
      <c r="AR1030" s="109">
        <f t="shared" si="894"/>
        <v>-0.2334335215705666</v>
      </c>
      <c r="AS1030" s="109">
        <f t="shared" si="895"/>
        <v>-1.045320842346291</v>
      </c>
      <c r="AT1030" s="109">
        <f t="shared" si="896"/>
        <v>192.58833881140666</v>
      </c>
      <c r="AU1030" s="10">
        <f t="shared" si="897"/>
        <v>399256.66446060367</v>
      </c>
      <c r="AV1030" s="8">
        <f t="shared" si="898"/>
        <v>29.928882685305112</v>
      </c>
      <c r="AW1030" s="12"/>
      <c r="AX1030" s="110">
        <f t="shared" si="899"/>
        <v>12.6</v>
      </c>
      <c r="AY1030" s="111">
        <f t="shared" si="900"/>
        <v>0</v>
      </c>
      <c r="AZ1030" s="12"/>
      <c r="BA1030" s="14">
        <f t="shared" si="907"/>
        <v>-13.4</v>
      </c>
      <c r="BB1030" s="112">
        <f t="shared" si="901"/>
        <v>0</v>
      </c>
      <c r="BC1030" s="112">
        <f t="shared" si="902"/>
        <v>0</v>
      </c>
      <c r="BD1030" s="12"/>
      <c r="BE1030" s="111">
        <f t="shared" si="903"/>
        <v>0</v>
      </c>
      <c r="BF1030" s="12"/>
    </row>
    <row r="1031" spans="1:58">
      <c r="A1031">
        <f t="shared" si="856"/>
        <v>17</v>
      </c>
      <c r="B1031" s="106">
        <v>0.71388888888888902</v>
      </c>
      <c r="C1031" s="6">
        <f t="shared" si="857"/>
        <v>17.133333333333336</v>
      </c>
      <c r="D1031" s="7">
        <f t="shared" si="904"/>
        <v>16</v>
      </c>
      <c r="E1031" s="7">
        <f t="shared" si="905"/>
        <v>9</v>
      </c>
      <c r="F1031" s="7">
        <f t="shared" si="906"/>
        <v>2022</v>
      </c>
      <c r="G1031" s="12"/>
      <c r="H1031" s="101">
        <f t="shared" si="858"/>
        <v>-13.298992833519911</v>
      </c>
      <c r="I1031" s="102">
        <f t="shared" si="859"/>
        <v>-13.36445925380445</v>
      </c>
      <c r="J1031" s="101">
        <f t="shared" si="860"/>
        <v>61.579507390649482</v>
      </c>
      <c r="K1031" s="101">
        <f t="shared" si="861"/>
        <v>12.811230778557785</v>
      </c>
      <c r="L1031" s="11">
        <f t="shared" si="862"/>
        <v>2459839.2138888887</v>
      </c>
      <c r="M1031" s="108">
        <f t="shared" si="863"/>
        <v>0.22708320024335971</v>
      </c>
      <c r="N1031" s="11">
        <f t="shared" si="864"/>
        <v>262.36404667329043</v>
      </c>
      <c r="O1031" s="5">
        <f t="shared" si="865"/>
        <v>0.18379575505667844</v>
      </c>
      <c r="P1031" s="11">
        <f t="shared" si="866"/>
        <v>15869.841832652386</v>
      </c>
      <c r="Q1031" s="6">
        <f t="shared" si="867"/>
        <v>2.4226728093226031</v>
      </c>
      <c r="R1031" s="13">
        <f t="shared" si="868"/>
        <v>4.4035939956062649</v>
      </c>
      <c r="S1031" s="13">
        <f t="shared" si="869"/>
        <v>4.3725817510649918</v>
      </c>
      <c r="T1031" s="13">
        <f t="shared" si="870"/>
        <v>0.35484890124678126</v>
      </c>
      <c r="U1031" s="13">
        <f t="shared" si="871"/>
        <v>0.43059081884669009</v>
      </c>
      <c r="V1031" s="13">
        <f t="shared" si="872"/>
        <v>-8.3903146008832028</v>
      </c>
      <c r="W1031" s="8">
        <f t="shared" si="873"/>
        <v>372.78057986563726</v>
      </c>
      <c r="X1031" s="13">
        <f t="shared" si="874"/>
        <v>1.2317619520692433</v>
      </c>
      <c r="Y1031" s="11">
        <f t="shared" si="875"/>
        <v>70.574761218363236</v>
      </c>
      <c r="Z1031" s="13">
        <f t="shared" si="876"/>
        <v>3.9285288234769324E-2</v>
      </c>
      <c r="AA1031" s="13">
        <f t="shared" si="877"/>
        <v>0.33231998372014487</v>
      </c>
      <c r="AB1031" s="13">
        <f t="shared" si="878"/>
        <v>0.94234860234682027</v>
      </c>
      <c r="AC1031" s="13">
        <f t="shared" si="879"/>
        <v>3.9275183961848877E-2</v>
      </c>
      <c r="AD1031" s="13">
        <f t="shared" si="880"/>
        <v>0.84898627975797847</v>
      </c>
      <c r="AE1031" s="13">
        <f t="shared" si="881"/>
        <v>0.41083539915999256</v>
      </c>
      <c r="AF1031" s="13">
        <f t="shared" si="882"/>
        <v>0.91170953422515522</v>
      </c>
      <c r="AG1031" s="11">
        <f t="shared" si="883"/>
        <v>24.257324079304937</v>
      </c>
      <c r="AH1031" s="13">
        <f t="shared" si="884"/>
        <v>4.574870632065914</v>
      </c>
      <c r="AI1031" s="11">
        <f t="shared" si="885"/>
        <v>193.7409871923017</v>
      </c>
      <c r="AJ1031" s="6">
        <f t="shared" si="886"/>
        <v>0.91530874593770739</v>
      </c>
      <c r="AK1031" s="13">
        <f t="shared" si="887"/>
        <v>-12.406940141604675</v>
      </c>
      <c r="AL1031" s="6">
        <f t="shared" si="888"/>
        <v>0.89205269191523606</v>
      </c>
      <c r="AM1031" s="6">
        <f t="shared" si="889"/>
        <v>-13.298992833519911</v>
      </c>
      <c r="AN1031" s="11">
        <f t="shared" si="890"/>
        <v>175.63649605456521</v>
      </c>
      <c r="AO1031" s="6">
        <f t="shared" si="891"/>
        <v>173.8252368430349</v>
      </c>
      <c r="AP1031" s="6">
        <f t="shared" si="892"/>
        <v>103.24006595839454</v>
      </c>
      <c r="AQ1031" s="8">
        <f t="shared" si="893"/>
        <v>76.609291513462125</v>
      </c>
      <c r="AR1031" s="109">
        <f t="shared" si="894"/>
        <v>-0.23753309420017535</v>
      </c>
      <c r="AS1031" s="109">
        <f t="shared" si="895"/>
        <v>-1.0445580570945066</v>
      </c>
      <c r="AT1031" s="109">
        <f t="shared" si="896"/>
        <v>192.81123077855779</v>
      </c>
      <c r="AU1031" s="10">
        <f t="shared" si="897"/>
        <v>399259.14336707705</v>
      </c>
      <c r="AV1031" s="8">
        <f t="shared" si="898"/>
        <v>29.928696873274134</v>
      </c>
      <c r="AW1031" s="12"/>
      <c r="AX1031" s="110">
        <f t="shared" si="899"/>
        <v>12.8</v>
      </c>
      <c r="AY1031" s="111">
        <f t="shared" si="900"/>
        <v>0</v>
      </c>
      <c r="AZ1031" s="12"/>
      <c r="BA1031" s="14">
        <f t="shared" si="907"/>
        <v>-13.4</v>
      </c>
      <c r="BB1031" s="112">
        <f t="shared" si="901"/>
        <v>0</v>
      </c>
      <c r="BC1031" s="112">
        <f t="shared" si="902"/>
        <v>0</v>
      </c>
      <c r="BD1031" s="12"/>
      <c r="BE1031" s="111">
        <f t="shared" si="903"/>
        <v>0</v>
      </c>
      <c r="BF1031" s="12"/>
    </row>
    <row r="1032" spans="1:58">
      <c r="A1032">
        <f t="shared" si="856"/>
        <v>17</v>
      </c>
      <c r="B1032" s="106">
        <v>0.71458333333333302</v>
      </c>
      <c r="C1032" s="6">
        <f t="shared" si="857"/>
        <v>17.149999999999991</v>
      </c>
      <c r="D1032" s="7">
        <f t="shared" si="904"/>
        <v>16</v>
      </c>
      <c r="E1032" s="7">
        <f t="shared" si="905"/>
        <v>9</v>
      </c>
      <c r="F1032" s="7">
        <f t="shared" si="906"/>
        <v>2022</v>
      </c>
      <c r="G1032" s="12"/>
      <c r="H1032" s="101">
        <f t="shared" si="858"/>
        <v>-13.264260923846352</v>
      </c>
      <c r="I1032" s="102">
        <f t="shared" si="859"/>
        <v>-13.329865584555911</v>
      </c>
      <c r="J1032" s="101">
        <f t="shared" si="860"/>
        <v>61.572956196297589</v>
      </c>
      <c r="K1032" s="101">
        <f t="shared" si="861"/>
        <v>13.033998887482795</v>
      </c>
      <c r="L1032" s="11">
        <f t="shared" si="862"/>
        <v>2459839.2145833331</v>
      </c>
      <c r="M1032" s="108">
        <f t="shared" si="863"/>
        <v>0.22708321925621125</v>
      </c>
      <c r="N1032" s="11">
        <f t="shared" si="864"/>
        <v>262.61473113531247</v>
      </c>
      <c r="O1032" s="5">
        <f t="shared" si="865"/>
        <v>0.18382117248660279</v>
      </c>
      <c r="P1032" s="11">
        <f t="shared" si="866"/>
        <v>15867.136248096895</v>
      </c>
      <c r="Q1032" s="6">
        <f t="shared" si="867"/>
        <v>2.4228311614961067</v>
      </c>
      <c r="R1032" s="13">
        <f t="shared" si="868"/>
        <v>4.4036059414179629</v>
      </c>
      <c r="S1032" s="13">
        <f t="shared" si="869"/>
        <v>4.3727295071049808</v>
      </c>
      <c r="T1032" s="13">
        <f t="shared" si="870"/>
        <v>0.35500924548683388</v>
      </c>
      <c r="U1032" s="13">
        <f t="shared" si="871"/>
        <v>0.43073852235132498</v>
      </c>
      <c r="V1032" s="13">
        <f t="shared" si="872"/>
        <v>-8.3904497687231281</v>
      </c>
      <c r="W1032" s="8">
        <f t="shared" si="873"/>
        <v>372.73922718484442</v>
      </c>
      <c r="X1032" s="13">
        <f t="shared" si="874"/>
        <v>1.231908537447411</v>
      </c>
      <c r="Y1032" s="11">
        <f t="shared" si="875"/>
        <v>70.583159941870576</v>
      </c>
      <c r="Z1032" s="13">
        <f t="shared" si="876"/>
        <v>3.9297138711876629E-2</v>
      </c>
      <c r="AA1032" s="13">
        <f t="shared" si="877"/>
        <v>0.3321816908740805</v>
      </c>
      <c r="AB1032" s="13">
        <f t="shared" si="878"/>
        <v>0.94239686644835752</v>
      </c>
      <c r="AC1032" s="13">
        <f t="shared" si="879"/>
        <v>3.9287025292752804E-2</v>
      </c>
      <c r="AD1032" s="13">
        <f t="shared" si="880"/>
        <v>0.84902585254093443</v>
      </c>
      <c r="AE1032" s="13">
        <f t="shared" si="881"/>
        <v>0.41086545968866284</v>
      </c>
      <c r="AF1032" s="13">
        <f t="shared" si="882"/>
        <v>0.91169598772552674</v>
      </c>
      <c r="AG1032" s="11">
        <f t="shared" si="883"/>
        <v>24.259213227277613</v>
      </c>
      <c r="AH1032" s="13">
        <f t="shared" si="884"/>
        <v>4.575470607540483</v>
      </c>
      <c r="AI1032" s="11">
        <f t="shared" si="885"/>
        <v>193.98267202220524</v>
      </c>
      <c r="AJ1032" s="6">
        <f t="shared" si="886"/>
        <v>0.91530320278725097</v>
      </c>
      <c r="AK1032" s="13">
        <f t="shared" si="887"/>
        <v>-12.3720944402711</v>
      </c>
      <c r="AL1032" s="6">
        <f t="shared" si="888"/>
        <v>0.89216648357525252</v>
      </c>
      <c r="AM1032" s="6">
        <f t="shared" si="889"/>
        <v>-13.264260923846352</v>
      </c>
      <c r="AN1032" s="11">
        <f t="shared" si="890"/>
        <v>175.63718053185949</v>
      </c>
      <c r="AO1032" s="6">
        <f t="shared" si="891"/>
        <v>173.82591399296018</v>
      </c>
      <c r="AP1032" s="6">
        <f t="shared" si="892"/>
        <v>103.23234439587975</v>
      </c>
      <c r="AQ1032" s="8">
        <f t="shared" si="893"/>
        <v>76.617008301749706</v>
      </c>
      <c r="AR1032" s="109">
        <f t="shared" si="894"/>
        <v>-0.24162843774671067</v>
      </c>
      <c r="AS1032" s="109">
        <f t="shared" si="895"/>
        <v>-1.0437815721169996</v>
      </c>
      <c r="AT1032" s="109">
        <f t="shared" si="896"/>
        <v>193.0339988874828</v>
      </c>
      <c r="AU1032" s="10">
        <f t="shared" si="897"/>
        <v>399261.62175616244</v>
      </c>
      <c r="AV1032" s="8">
        <f t="shared" si="898"/>
        <v>29.928511102331544</v>
      </c>
      <c r="AW1032" s="12"/>
      <c r="AX1032" s="110">
        <f t="shared" si="899"/>
        <v>13</v>
      </c>
      <c r="AY1032" s="111">
        <f t="shared" si="900"/>
        <v>0</v>
      </c>
      <c r="AZ1032" s="12"/>
      <c r="BA1032" s="14">
        <f t="shared" si="907"/>
        <v>-13.3</v>
      </c>
      <c r="BB1032" s="112">
        <f t="shared" si="901"/>
        <v>0</v>
      </c>
      <c r="BC1032" s="112">
        <f t="shared" si="902"/>
        <v>0</v>
      </c>
      <c r="BD1032" s="12"/>
      <c r="BE1032" s="111">
        <f t="shared" si="903"/>
        <v>0</v>
      </c>
      <c r="BF1032" s="12"/>
    </row>
    <row r="1033" spans="1:58">
      <c r="A1033">
        <f t="shared" si="856"/>
        <v>17</v>
      </c>
      <c r="B1033" s="106">
        <v>0.71527777777777801</v>
      </c>
      <c r="C1033" s="6">
        <f t="shared" si="857"/>
        <v>17.166666666666671</v>
      </c>
      <c r="D1033" s="7">
        <f t="shared" si="904"/>
        <v>16</v>
      </c>
      <c r="E1033" s="7">
        <f t="shared" si="905"/>
        <v>9</v>
      </c>
      <c r="F1033" s="7">
        <f t="shared" si="906"/>
        <v>2022</v>
      </c>
      <c r="G1033" s="12"/>
      <c r="H1033" s="101">
        <f t="shared" si="858"/>
        <v>-13.228973445655628</v>
      </c>
      <c r="I1033" s="102">
        <f t="shared" si="859"/>
        <v>-13.294718897167435</v>
      </c>
      <c r="J1033" s="101">
        <f t="shared" si="860"/>
        <v>61.566404873575408</v>
      </c>
      <c r="K1033" s="101">
        <f t="shared" si="861"/>
        <v>13.256641560511952</v>
      </c>
      <c r="L1033" s="11">
        <f t="shared" si="862"/>
        <v>2459839.215277778</v>
      </c>
      <c r="M1033" s="108">
        <f t="shared" si="863"/>
        <v>0.22708323826907556</v>
      </c>
      <c r="N1033" s="11">
        <f t="shared" si="864"/>
        <v>262.86541576590389</v>
      </c>
      <c r="O1033" s="5">
        <f t="shared" si="865"/>
        <v>0.18384658993358016</v>
      </c>
      <c r="P1033" s="11">
        <f t="shared" si="866"/>
        <v>15864.430308759871</v>
      </c>
      <c r="Q1033" s="6">
        <f t="shared" si="867"/>
        <v>2.4229895137764004</v>
      </c>
      <c r="R1033" s="13">
        <f t="shared" si="868"/>
        <v>4.403617887237675</v>
      </c>
      <c r="S1033" s="13">
        <f t="shared" si="869"/>
        <v>4.372877263243903</v>
      </c>
      <c r="T1033" s="13">
        <f t="shared" si="870"/>
        <v>0.35516958983439101</v>
      </c>
      <c r="U1033" s="13">
        <f t="shared" si="871"/>
        <v>0.43088622411020938</v>
      </c>
      <c r="V1033" s="13">
        <f t="shared" si="872"/>
        <v>-8.3905849366534149</v>
      </c>
      <c r="W1033" s="8">
        <f t="shared" si="873"/>
        <v>372.6978697467876</v>
      </c>
      <c r="X1033" s="13">
        <f t="shared" si="874"/>
        <v>1.2320551212126969</v>
      </c>
      <c r="Y1033" s="11">
        <f t="shared" si="875"/>
        <v>70.591558572966591</v>
      </c>
      <c r="Z1033" s="13">
        <f t="shared" si="876"/>
        <v>3.9308988205605695E-2</v>
      </c>
      <c r="AA1033" s="13">
        <f t="shared" si="877"/>
        <v>0.33204339250531095</v>
      </c>
      <c r="AB1033" s="13">
        <f t="shared" si="878"/>
        <v>0.94244510962353945</v>
      </c>
      <c r="AC1033" s="13">
        <f t="shared" si="879"/>
        <v>3.929886563552093E-2</v>
      </c>
      <c r="AD1033" s="13">
        <f t="shared" si="880"/>
        <v>0.84906540651691875</v>
      </c>
      <c r="AE1033" s="13">
        <f t="shared" si="881"/>
        <v>0.41089551098767618</v>
      </c>
      <c r="AF1033" s="13">
        <f t="shared" si="882"/>
        <v>0.91168244419324895</v>
      </c>
      <c r="AG1033" s="11">
        <f t="shared" si="883"/>
        <v>24.261101823272888</v>
      </c>
      <c r="AH1033" s="13">
        <f t="shared" si="884"/>
        <v>4.5760705936811572</v>
      </c>
      <c r="AI1033" s="11">
        <f t="shared" si="885"/>
        <v>194.22435686068653</v>
      </c>
      <c r="AJ1033" s="6">
        <f t="shared" si="886"/>
        <v>0.91529766091507081</v>
      </c>
      <c r="AK1033" s="13">
        <f t="shared" si="887"/>
        <v>-12.336691602844661</v>
      </c>
      <c r="AL1033" s="6">
        <f t="shared" si="888"/>
        <v>0.8922818428109659</v>
      </c>
      <c r="AM1033" s="6">
        <f t="shared" si="889"/>
        <v>-13.228973445655628</v>
      </c>
      <c r="AN1033" s="11">
        <f t="shared" si="890"/>
        <v>175.63786500961578</v>
      </c>
      <c r="AO1033" s="6">
        <f t="shared" si="891"/>
        <v>173.82659114359595</v>
      </c>
      <c r="AP1033" s="6">
        <f t="shared" si="892"/>
        <v>103.22462293222826</v>
      </c>
      <c r="AQ1033" s="8">
        <f t="shared" si="893"/>
        <v>76.624724993972336</v>
      </c>
      <c r="AR1033" s="109">
        <f t="shared" si="894"/>
        <v>-0.24571948210699127</v>
      </c>
      <c r="AS1033" s="109">
        <f t="shared" si="895"/>
        <v>-1.0429914011481529</v>
      </c>
      <c r="AT1033" s="109">
        <f t="shared" si="896"/>
        <v>193.25664156051195</v>
      </c>
      <c r="AU1033" s="10">
        <f t="shared" si="897"/>
        <v>399264.09962946252</v>
      </c>
      <c r="AV1033" s="8">
        <f t="shared" si="898"/>
        <v>29.928325372355751</v>
      </c>
      <c r="AW1033" s="12"/>
      <c r="AX1033" s="110">
        <f t="shared" si="899"/>
        <v>13.3</v>
      </c>
      <c r="AY1033" s="111">
        <f t="shared" si="900"/>
        <v>0</v>
      </c>
      <c r="AZ1033" s="12"/>
      <c r="BA1033" s="14">
        <f t="shared" si="907"/>
        <v>-13.3</v>
      </c>
      <c r="BB1033" s="112">
        <f t="shared" si="901"/>
        <v>0</v>
      </c>
      <c r="BC1033" s="112">
        <f t="shared" si="902"/>
        <v>0</v>
      </c>
      <c r="BD1033" s="12"/>
      <c r="BE1033" s="111">
        <f t="shared" si="903"/>
        <v>0</v>
      </c>
      <c r="BF1033" s="12"/>
    </row>
    <row r="1034" spans="1:58">
      <c r="A1034">
        <f t="shared" si="856"/>
        <v>17</v>
      </c>
      <c r="B1034" s="106">
        <v>0.71597222222222201</v>
      </c>
      <c r="C1034" s="6">
        <f t="shared" si="857"/>
        <v>17.18333333333333</v>
      </c>
      <c r="D1034" s="7">
        <f t="shared" si="904"/>
        <v>16</v>
      </c>
      <c r="E1034" s="7">
        <f t="shared" si="905"/>
        <v>9</v>
      </c>
      <c r="F1034" s="7">
        <f t="shared" si="906"/>
        <v>2022</v>
      </c>
      <c r="G1034" s="12"/>
      <c r="H1034" s="101">
        <f t="shared" si="858"/>
        <v>-13.19313126244521</v>
      </c>
      <c r="I1034" s="102">
        <f t="shared" si="859"/>
        <v>-13.259020065616273</v>
      </c>
      <c r="J1034" s="101">
        <f t="shared" si="860"/>
        <v>61.559853431366918</v>
      </c>
      <c r="K1034" s="101">
        <f t="shared" si="861"/>
        <v>13.479156783625911</v>
      </c>
      <c r="L1034" s="11">
        <f t="shared" si="862"/>
        <v>2459839.2159722224</v>
      </c>
      <c r="M1034" s="108">
        <f t="shared" si="863"/>
        <v>0.2270832572819271</v>
      </c>
      <c r="N1034" s="11">
        <f t="shared" si="864"/>
        <v>263.11610022839159</v>
      </c>
      <c r="O1034" s="5">
        <f t="shared" si="865"/>
        <v>0.18387200736350451</v>
      </c>
      <c r="P1034" s="11">
        <f t="shared" si="866"/>
        <v>15861.724018404988</v>
      </c>
      <c r="Q1034" s="6">
        <f t="shared" si="867"/>
        <v>2.4231478659499039</v>
      </c>
      <c r="R1034" s="13">
        <f t="shared" si="868"/>
        <v>4.4036298330493509</v>
      </c>
      <c r="S1034" s="13">
        <f t="shared" si="869"/>
        <v>4.3730250192835349</v>
      </c>
      <c r="T1034" s="13">
        <f t="shared" si="870"/>
        <v>0.35532993407444363</v>
      </c>
      <c r="U1034" s="13">
        <f t="shared" si="871"/>
        <v>0.43103392392589268</v>
      </c>
      <c r="V1034" s="13">
        <f t="shared" si="872"/>
        <v>-8.3907201044926261</v>
      </c>
      <c r="W1034" s="8">
        <f t="shared" si="873"/>
        <v>372.65650760783359</v>
      </c>
      <c r="X1034" s="13">
        <f t="shared" si="874"/>
        <v>1.2322017031690529</v>
      </c>
      <c r="Y1034" s="11">
        <f t="shared" si="875"/>
        <v>70.599957100418564</v>
      </c>
      <c r="Z1034" s="13">
        <f t="shared" si="876"/>
        <v>3.9320836699888888E-2</v>
      </c>
      <c r="AA1034" s="13">
        <f t="shared" si="877"/>
        <v>0.33190508880208563</v>
      </c>
      <c r="AB1034" s="13">
        <f t="shared" si="878"/>
        <v>0.9424933318075619</v>
      </c>
      <c r="AC1034" s="13">
        <f t="shared" si="879"/>
        <v>3.9310704974097735E-2</v>
      </c>
      <c r="AD1034" s="13">
        <f t="shared" si="880"/>
        <v>0.84910494163285899</v>
      </c>
      <c r="AE1034" s="13">
        <f t="shared" si="881"/>
        <v>0.41092555301652717</v>
      </c>
      <c r="AF1034" s="13">
        <f t="shared" si="882"/>
        <v>0.91166890364762432</v>
      </c>
      <c r="AG1034" s="11">
        <f t="shared" si="883"/>
        <v>24.262989864722552</v>
      </c>
      <c r="AH1034" s="13">
        <f t="shared" si="884"/>
        <v>4.5766705896817994</v>
      </c>
      <c r="AI1034" s="11">
        <f t="shared" si="885"/>
        <v>194.46604138316459</v>
      </c>
      <c r="AJ1034" s="6">
        <f t="shared" si="886"/>
        <v>0.91529212032871721</v>
      </c>
      <c r="AK1034" s="13">
        <f t="shared" si="887"/>
        <v>-12.300732511970772</v>
      </c>
      <c r="AL1034" s="6">
        <f t="shared" si="888"/>
        <v>0.8923987504744384</v>
      </c>
      <c r="AM1034" s="6">
        <f t="shared" si="889"/>
        <v>-13.19313126244521</v>
      </c>
      <c r="AN1034" s="11">
        <f t="shared" si="890"/>
        <v>175.63854948691005</v>
      </c>
      <c r="AO1034" s="6">
        <f t="shared" si="891"/>
        <v>173.8272682940279</v>
      </c>
      <c r="AP1034" s="6">
        <f t="shared" si="892"/>
        <v>103.21690157776101</v>
      </c>
      <c r="AQ1034" s="8">
        <f t="shared" si="893"/>
        <v>76.632441579815406</v>
      </c>
      <c r="AR1034" s="109">
        <f t="shared" si="894"/>
        <v>-0.24980614900257606</v>
      </c>
      <c r="AS1034" s="109">
        <f t="shared" si="895"/>
        <v>-1.0421875597644392</v>
      </c>
      <c r="AT1034" s="109">
        <f t="shared" si="896"/>
        <v>193.47915678362591</v>
      </c>
      <c r="AU1034" s="10">
        <f t="shared" si="897"/>
        <v>399266.57698357035</v>
      </c>
      <c r="AV1034" s="8">
        <f t="shared" si="898"/>
        <v>29.928139683600609</v>
      </c>
      <c r="AW1034" s="12"/>
      <c r="AX1034" s="110">
        <f t="shared" si="899"/>
        <v>13.5</v>
      </c>
      <c r="AY1034" s="111">
        <f t="shared" si="900"/>
        <v>0</v>
      </c>
      <c r="AZ1034" s="12"/>
      <c r="BA1034" s="14">
        <f t="shared" si="907"/>
        <v>-13.3</v>
      </c>
      <c r="BB1034" s="112">
        <f t="shared" si="901"/>
        <v>0</v>
      </c>
      <c r="BC1034" s="112">
        <f t="shared" si="902"/>
        <v>0</v>
      </c>
      <c r="BD1034" s="12"/>
      <c r="BE1034" s="111">
        <f t="shared" si="903"/>
        <v>0</v>
      </c>
      <c r="BF1034" s="12"/>
    </row>
    <row r="1035" spans="1:58">
      <c r="A1035">
        <f t="shared" si="856"/>
        <v>17</v>
      </c>
      <c r="B1035" s="106">
        <v>0.71666666666666701</v>
      </c>
      <c r="C1035" s="6">
        <f t="shared" si="857"/>
        <v>17.20000000000001</v>
      </c>
      <c r="D1035" s="7">
        <f t="shared" si="904"/>
        <v>16</v>
      </c>
      <c r="E1035" s="7">
        <f t="shared" si="905"/>
        <v>9</v>
      </c>
      <c r="F1035" s="7">
        <f t="shared" si="906"/>
        <v>2022</v>
      </c>
      <c r="G1035" s="12"/>
      <c r="H1035" s="101">
        <f t="shared" si="858"/>
        <v>-13.156735178336012</v>
      </c>
      <c r="I1035" s="102">
        <f t="shared" si="859"/>
        <v>-13.222769904645547</v>
      </c>
      <c r="J1035" s="101">
        <f t="shared" si="860"/>
        <v>61.553301865369072</v>
      </c>
      <c r="K1035" s="101">
        <f t="shared" si="861"/>
        <v>13.701543004090013</v>
      </c>
      <c r="L1035" s="11">
        <f t="shared" si="862"/>
        <v>2459839.2166666668</v>
      </c>
      <c r="M1035" s="108">
        <f t="shared" si="863"/>
        <v>0.22708327629477867</v>
      </c>
      <c r="N1035" s="11">
        <f t="shared" si="864"/>
        <v>263.36678469087929</v>
      </c>
      <c r="O1035" s="5">
        <f t="shared" si="865"/>
        <v>0.1838974247934857</v>
      </c>
      <c r="P1035" s="11">
        <f t="shared" si="866"/>
        <v>15859.017375309762</v>
      </c>
      <c r="Q1035" s="6">
        <f t="shared" si="867"/>
        <v>2.4233062181237646</v>
      </c>
      <c r="R1035" s="13">
        <f t="shared" si="868"/>
        <v>4.4036417788610711</v>
      </c>
      <c r="S1035" s="13">
        <f t="shared" si="869"/>
        <v>4.3731727753235239</v>
      </c>
      <c r="T1035" s="13">
        <f t="shared" si="870"/>
        <v>0.35549027831449626</v>
      </c>
      <c r="U1035" s="13">
        <f t="shared" si="871"/>
        <v>0.43118162189779785</v>
      </c>
      <c r="V1035" s="13">
        <f t="shared" si="872"/>
        <v>-8.3908552723325514</v>
      </c>
      <c r="W1035" s="8">
        <f t="shared" si="873"/>
        <v>372.61514074078013</v>
      </c>
      <c r="X1035" s="13">
        <f t="shared" si="874"/>
        <v>1.2323482834156325</v>
      </c>
      <c r="Y1035" s="11">
        <f t="shared" si="875"/>
        <v>70.60835552990757</v>
      </c>
      <c r="Z1035" s="13">
        <f t="shared" si="876"/>
        <v>3.9332684202473656E-2</v>
      </c>
      <c r="AA1035" s="13">
        <f t="shared" si="877"/>
        <v>0.33176677967414053</v>
      </c>
      <c r="AB1035" s="13">
        <f t="shared" si="878"/>
        <v>0.94254153303278576</v>
      </c>
      <c r="AC1035" s="13">
        <f t="shared" si="879"/>
        <v>3.932254331622443E-2</v>
      </c>
      <c r="AD1035" s="13">
        <f t="shared" si="880"/>
        <v>0.84914445791536752</v>
      </c>
      <c r="AE1035" s="13">
        <f t="shared" si="881"/>
        <v>0.41095558579518898</v>
      </c>
      <c r="AF1035" s="13">
        <f t="shared" si="882"/>
        <v>0.91165536608069886</v>
      </c>
      <c r="AG1035" s="11">
        <f t="shared" si="883"/>
        <v>24.264877352859237</v>
      </c>
      <c r="AH1035" s="13">
        <f t="shared" si="884"/>
        <v>4.5772705959445963</v>
      </c>
      <c r="AI1035" s="11">
        <f t="shared" si="885"/>
        <v>194.70772575171034</v>
      </c>
      <c r="AJ1035" s="6">
        <f t="shared" si="886"/>
        <v>0.9152865810245272</v>
      </c>
      <c r="AK1035" s="13">
        <f t="shared" si="887"/>
        <v>-12.264217990950117</v>
      </c>
      <c r="AL1035" s="6">
        <f t="shared" si="888"/>
        <v>0.89251718738589547</v>
      </c>
      <c r="AM1035" s="6">
        <f t="shared" si="889"/>
        <v>-13.156735178336012</v>
      </c>
      <c r="AN1035" s="11">
        <f t="shared" si="890"/>
        <v>175.63923396420432</v>
      </c>
      <c r="AO1035" s="6">
        <f t="shared" si="891"/>
        <v>173.82794544471315</v>
      </c>
      <c r="AP1035" s="6">
        <f t="shared" si="892"/>
        <v>103.20918032725648</v>
      </c>
      <c r="AQ1035" s="8">
        <f t="shared" si="893"/>
        <v>76.6401580644972</v>
      </c>
      <c r="AR1035" s="109">
        <f t="shared" si="894"/>
        <v>-0.253888368472245</v>
      </c>
      <c r="AS1035" s="109">
        <f t="shared" si="895"/>
        <v>-1.0413700621989359</v>
      </c>
      <c r="AT1035" s="109">
        <f t="shared" si="896"/>
        <v>193.70154300409001</v>
      </c>
      <c r="AU1035" s="10">
        <f t="shared" si="897"/>
        <v>399269.053820092</v>
      </c>
      <c r="AV1035" s="8">
        <f t="shared" si="898"/>
        <v>29.927954035944271</v>
      </c>
      <c r="AW1035" s="12"/>
      <c r="AX1035" s="110">
        <f t="shared" si="899"/>
        <v>13.7</v>
      </c>
      <c r="AY1035" s="111">
        <f t="shared" si="900"/>
        <v>0</v>
      </c>
      <c r="AZ1035" s="12"/>
      <c r="BA1035" s="14">
        <f t="shared" si="907"/>
        <v>-13.2</v>
      </c>
      <c r="BB1035" s="112">
        <f t="shared" si="901"/>
        <v>0</v>
      </c>
      <c r="BC1035" s="112">
        <f t="shared" si="902"/>
        <v>0</v>
      </c>
      <c r="BD1035" s="12"/>
      <c r="BE1035" s="111">
        <f t="shared" si="903"/>
        <v>0</v>
      </c>
      <c r="BF1035" s="12"/>
    </row>
    <row r="1036" spans="1:58">
      <c r="A1036">
        <f t="shared" si="856"/>
        <v>17</v>
      </c>
      <c r="B1036" s="106">
        <v>0.71736111111111101</v>
      </c>
      <c r="C1036" s="6">
        <f t="shared" si="857"/>
        <v>17.216666666666665</v>
      </c>
      <c r="D1036" s="7">
        <f t="shared" si="904"/>
        <v>16</v>
      </c>
      <c r="E1036" s="7">
        <f t="shared" si="905"/>
        <v>9</v>
      </c>
      <c r="F1036" s="7">
        <f t="shared" si="906"/>
        <v>2022</v>
      </c>
      <c r="G1036" s="12"/>
      <c r="H1036" s="101">
        <f t="shared" si="858"/>
        <v>-13.11978603233063</v>
      </c>
      <c r="I1036" s="102">
        <f t="shared" si="859"/>
        <v>-13.185969263617288</v>
      </c>
      <c r="J1036" s="101">
        <f t="shared" si="860"/>
        <v>61.546750175718444</v>
      </c>
      <c r="K1036" s="101">
        <f t="shared" si="861"/>
        <v>13.92379853296714</v>
      </c>
      <c r="L1036" s="11">
        <f t="shared" si="862"/>
        <v>2459839.2173611112</v>
      </c>
      <c r="M1036" s="108">
        <f t="shared" si="863"/>
        <v>0.22708329530763022</v>
      </c>
      <c r="N1036" s="11">
        <f t="shared" si="864"/>
        <v>263.61746915336698</v>
      </c>
      <c r="O1036" s="5">
        <f t="shared" si="865"/>
        <v>0.18392284222341004</v>
      </c>
      <c r="P1036" s="11">
        <f t="shared" si="866"/>
        <v>15856.310379597124</v>
      </c>
      <c r="Q1036" s="6">
        <f t="shared" si="867"/>
        <v>2.4234645702972686</v>
      </c>
      <c r="R1036" s="13">
        <f t="shared" si="868"/>
        <v>4.403653724672747</v>
      </c>
      <c r="S1036" s="13">
        <f t="shared" si="869"/>
        <v>4.3733205313635137</v>
      </c>
      <c r="T1036" s="13">
        <f t="shared" si="870"/>
        <v>0.35565062255419172</v>
      </c>
      <c r="U1036" s="13">
        <f t="shared" si="871"/>
        <v>0.43132931802611274</v>
      </c>
      <c r="V1036" s="13">
        <f t="shared" si="872"/>
        <v>-8.3909904401728355</v>
      </c>
      <c r="W1036" s="8">
        <f t="shared" si="873"/>
        <v>372.57376914661427</v>
      </c>
      <c r="X1036" s="13">
        <f t="shared" si="874"/>
        <v>1.2324948619523175</v>
      </c>
      <c r="Y1036" s="11">
        <f t="shared" si="875"/>
        <v>70.616753861426815</v>
      </c>
      <c r="Z1036" s="13">
        <f t="shared" si="876"/>
        <v>3.9344530713147918E-2</v>
      </c>
      <c r="AA1036" s="13">
        <f t="shared" si="877"/>
        <v>0.33162846512486926</v>
      </c>
      <c r="AB1036" s="13">
        <f t="shared" si="878"/>
        <v>0.94258971329889041</v>
      </c>
      <c r="AC1036" s="13">
        <f t="shared" si="879"/>
        <v>3.9334380661688803E-2</v>
      </c>
      <c r="AD1036" s="13">
        <f t="shared" si="880"/>
        <v>0.84918395536423452</v>
      </c>
      <c r="AE1036" s="13">
        <f t="shared" si="881"/>
        <v>0.41098560932333972</v>
      </c>
      <c r="AF1036" s="13">
        <f t="shared" si="882"/>
        <v>0.91164183149366462</v>
      </c>
      <c r="AG1036" s="11">
        <f t="shared" si="883"/>
        <v>24.266764287640093</v>
      </c>
      <c r="AH1036" s="13">
        <f t="shared" si="884"/>
        <v>4.577870612465361</v>
      </c>
      <c r="AI1036" s="11">
        <f t="shared" si="885"/>
        <v>194.94940996638655</v>
      </c>
      <c r="AJ1036" s="6">
        <f t="shared" si="886"/>
        <v>0.91528104300260837</v>
      </c>
      <c r="AK1036" s="13">
        <f t="shared" si="887"/>
        <v>-12.227148898303382</v>
      </c>
      <c r="AL1036" s="6">
        <f t="shared" si="888"/>
        <v>0.89263713402724854</v>
      </c>
      <c r="AM1036" s="6">
        <f t="shared" si="889"/>
        <v>-13.11978603233063</v>
      </c>
      <c r="AN1036" s="11">
        <f t="shared" si="890"/>
        <v>175.63991844150041</v>
      </c>
      <c r="AO1036" s="6">
        <f t="shared" si="891"/>
        <v>173.8286225956536</v>
      </c>
      <c r="AP1036" s="6">
        <f t="shared" si="892"/>
        <v>103.20145918072586</v>
      </c>
      <c r="AQ1036" s="8">
        <f t="shared" si="893"/>
        <v>76.647874448006519</v>
      </c>
      <c r="AR1036" s="109">
        <f t="shared" si="894"/>
        <v>-0.25796606789034704</v>
      </c>
      <c r="AS1036" s="109">
        <f t="shared" si="895"/>
        <v>-1.0405389234524995</v>
      </c>
      <c r="AT1036" s="109">
        <f t="shared" si="896"/>
        <v>193.92379853296714</v>
      </c>
      <c r="AU1036" s="10">
        <f t="shared" si="897"/>
        <v>399271.53013894835</v>
      </c>
      <c r="AV1036" s="8">
        <f t="shared" si="898"/>
        <v>29.927768429391165</v>
      </c>
      <c r="AW1036" s="12"/>
      <c r="AX1036" s="110">
        <f t="shared" si="899"/>
        <v>13.9</v>
      </c>
      <c r="AY1036" s="111">
        <f t="shared" si="900"/>
        <v>0</v>
      </c>
      <c r="AZ1036" s="12"/>
      <c r="BA1036" s="14">
        <f t="shared" si="907"/>
        <v>-13.2</v>
      </c>
      <c r="BB1036" s="112">
        <f t="shared" si="901"/>
        <v>0</v>
      </c>
      <c r="BC1036" s="112">
        <f t="shared" si="902"/>
        <v>0</v>
      </c>
      <c r="BD1036" s="12"/>
      <c r="BE1036" s="111">
        <f t="shared" si="903"/>
        <v>0</v>
      </c>
      <c r="BF1036" s="12"/>
    </row>
    <row r="1037" spans="1:58">
      <c r="A1037">
        <f t="shared" si="856"/>
        <v>17</v>
      </c>
      <c r="B1037" s="106">
        <v>0.718055555555556</v>
      </c>
      <c r="C1037" s="6">
        <f t="shared" si="857"/>
        <v>17.233333333333345</v>
      </c>
      <c r="D1037" s="7">
        <f t="shared" si="904"/>
        <v>16</v>
      </c>
      <c r="E1037" s="7">
        <f t="shared" si="905"/>
        <v>9</v>
      </c>
      <c r="F1037" s="7">
        <f t="shared" si="906"/>
        <v>2022</v>
      </c>
      <c r="G1037" s="12"/>
      <c r="H1037" s="101">
        <f t="shared" si="858"/>
        <v>-13.0822846748181</v>
      </c>
      <c r="I1037" s="102">
        <f t="shared" si="859"/>
        <v>-13.148619003079387</v>
      </c>
      <c r="J1037" s="101">
        <f t="shared" si="860"/>
        <v>61.540198362484233</v>
      </c>
      <c r="K1037" s="101">
        <f t="shared" si="861"/>
        <v>14.145921694046109</v>
      </c>
      <c r="L1037" s="11">
        <f t="shared" si="862"/>
        <v>2459839.2180555556</v>
      </c>
      <c r="M1037" s="108">
        <f t="shared" si="863"/>
        <v>0.22708331432048179</v>
      </c>
      <c r="N1037" s="11">
        <f t="shared" si="864"/>
        <v>263.86815361538902</v>
      </c>
      <c r="O1037" s="5">
        <f t="shared" si="865"/>
        <v>0.18394825965339123</v>
      </c>
      <c r="P1037" s="11">
        <f t="shared" si="866"/>
        <v>15853.603031360968</v>
      </c>
      <c r="Q1037" s="6">
        <f t="shared" si="867"/>
        <v>2.4236229224711292</v>
      </c>
      <c r="R1037" s="13">
        <f t="shared" si="868"/>
        <v>4.4036656704844672</v>
      </c>
      <c r="S1037" s="13">
        <f t="shared" si="869"/>
        <v>4.3734682874035027</v>
      </c>
      <c r="T1037" s="13">
        <f t="shared" si="870"/>
        <v>0.3558109667942444</v>
      </c>
      <c r="U1037" s="13">
        <f t="shared" si="871"/>
        <v>0.43147701231195917</v>
      </c>
      <c r="V1037" s="13">
        <f t="shared" si="872"/>
        <v>-8.3911256080127608</v>
      </c>
      <c r="W1037" s="8">
        <f t="shared" si="873"/>
        <v>372.53239282649247</v>
      </c>
      <c r="X1037" s="13">
        <f t="shared" si="874"/>
        <v>1.2326414387802775</v>
      </c>
      <c r="Y1037" s="11">
        <f t="shared" si="875"/>
        <v>70.625152095043347</v>
      </c>
      <c r="Z1037" s="13">
        <f t="shared" si="876"/>
        <v>3.9356376231776645E-2</v>
      </c>
      <c r="AA1037" s="13">
        <f t="shared" si="877"/>
        <v>0.33149014515645037</v>
      </c>
      <c r="AB1037" s="13">
        <f t="shared" si="878"/>
        <v>0.94263787260598086</v>
      </c>
      <c r="AC1037" s="13">
        <f t="shared" si="879"/>
        <v>3.934621701035567E-2</v>
      </c>
      <c r="AD1037" s="13">
        <f t="shared" si="880"/>
        <v>0.84922343397961009</v>
      </c>
      <c r="AE1037" s="13">
        <f t="shared" si="881"/>
        <v>0.41101562360089694</v>
      </c>
      <c r="AF1037" s="13">
        <f t="shared" si="882"/>
        <v>0.91162829988760541</v>
      </c>
      <c r="AG1037" s="11">
        <f t="shared" si="883"/>
        <v>24.268650669037356</v>
      </c>
      <c r="AH1037" s="13">
        <f t="shared" si="884"/>
        <v>4.5784706392452028</v>
      </c>
      <c r="AI1037" s="11">
        <f t="shared" si="885"/>
        <v>195.19109402671097</v>
      </c>
      <c r="AJ1037" s="6">
        <f t="shared" si="886"/>
        <v>0.91527550626302701</v>
      </c>
      <c r="AK1037" s="13">
        <f t="shared" si="887"/>
        <v>-12.189526104197459</v>
      </c>
      <c r="AL1037" s="6">
        <f t="shared" si="888"/>
        <v>0.8927585706206409</v>
      </c>
      <c r="AM1037" s="6">
        <f t="shared" si="889"/>
        <v>-13.0822846748181</v>
      </c>
      <c r="AN1037" s="11">
        <f t="shared" si="890"/>
        <v>175.64060291879468</v>
      </c>
      <c r="AO1037" s="6">
        <f t="shared" si="891"/>
        <v>173.82929974684552</v>
      </c>
      <c r="AP1037" s="6">
        <f t="shared" si="892"/>
        <v>103.19373813810091</v>
      </c>
      <c r="AQ1037" s="8">
        <f t="shared" si="893"/>
        <v>76.655590730411518</v>
      </c>
      <c r="AR1037" s="109">
        <f t="shared" si="894"/>
        <v>-0.26203917470270283</v>
      </c>
      <c r="AS1037" s="109">
        <f t="shared" si="895"/>
        <v>-1.0396941587706983</v>
      </c>
      <c r="AT1037" s="109">
        <f t="shared" si="896"/>
        <v>194.14592169404611</v>
      </c>
      <c r="AU1037" s="10">
        <f t="shared" si="897"/>
        <v>399274.00594007852</v>
      </c>
      <c r="AV1037" s="8">
        <f t="shared" si="898"/>
        <v>29.927582863944373</v>
      </c>
      <c r="AW1037" s="12"/>
      <c r="AX1037" s="110">
        <f t="shared" si="899"/>
        <v>14.1</v>
      </c>
      <c r="AY1037" s="111">
        <f t="shared" si="900"/>
        <v>0</v>
      </c>
      <c r="AZ1037" s="12"/>
      <c r="BA1037" s="14">
        <f t="shared" si="907"/>
        <v>-13.1</v>
      </c>
      <c r="BB1037" s="112">
        <f t="shared" si="901"/>
        <v>0</v>
      </c>
      <c r="BC1037" s="112">
        <f t="shared" si="902"/>
        <v>0</v>
      </c>
      <c r="BD1037" s="12"/>
      <c r="BE1037" s="111">
        <f t="shared" si="903"/>
        <v>0</v>
      </c>
      <c r="BF1037" s="12"/>
    </row>
    <row r="1038" spans="1:58">
      <c r="A1038">
        <f t="shared" si="856"/>
        <v>17</v>
      </c>
      <c r="B1038" s="106">
        <v>0.71875</v>
      </c>
      <c r="C1038" s="6">
        <f t="shared" si="857"/>
        <v>17.25</v>
      </c>
      <c r="D1038" s="7">
        <f t="shared" si="904"/>
        <v>16</v>
      </c>
      <c r="E1038" s="7">
        <f t="shared" si="905"/>
        <v>9</v>
      </c>
      <c r="F1038" s="7">
        <f t="shared" si="906"/>
        <v>2022</v>
      </c>
      <c r="G1038" s="12"/>
      <c r="H1038" s="101">
        <f t="shared" si="858"/>
        <v>-13.044231967219995</v>
      </c>
      <c r="I1038" s="102">
        <f t="shared" si="859"/>
        <v>-13.110719994379538</v>
      </c>
      <c r="J1038" s="101">
        <f t="shared" si="860"/>
        <v>61.533646425806275</v>
      </c>
      <c r="K1038" s="101">
        <f t="shared" si="861"/>
        <v>14.367910825854324</v>
      </c>
      <c r="L1038" s="11">
        <f t="shared" si="862"/>
        <v>2459839.21875</v>
      </c>
      <c r="M1038" s="108">
        <f t="shared" si="863"/>
        <v>0.22708333333333333</v>
      </c>
      <c r="N1038" s="11">
        <f t="shared" si="864"/>
        <v>264.11883807787672</v>
      </c>
      <c r="O1038" s="5">
        <f t="shared" si="865"/>
        <v>0.18397367708331558</v>
      </c>
      <c r="P1038" s="11">
        <f t="shared" si="866"/>
        <v>15850.895330716667</v>
      </c>
      <c r="Q1038" s="6">
        <f t="shared" si="867"/>
        <v>2.4237812746449898</v>
      </c>
      <c r="R1038" s="13">
        <f t="shared" si="868"/>
        <v>4.4036776162961431</v>
      </c>
      <c r="S1038" s="13">
        <f t="shared" si="869"/>
        <v>4.3736160434431346</v>
      </c>
      <c r="T1038" s="13">
        <f t="shared" si="870"/>
        <v>0.35597131103429702</v>
      </c>
      <c r="U1038" s="13">
        <f t="shared" si="871"/>
        <v>0.43162470475548831</v>
      </c>
      <c r="V1038" s="13">
        <f t="shared" si="872"/>
        <v>-8.3912607758519719</v>
      </c>
      <c r="W1038" s="8">
        <f t="shared" si="873"/>
        <v>372.49101178141433</v>
      </c>
      <c r="X1038" s="13">
        <f t="shared" si="874"/>
        <v>1.2327880138993572</v>
      </c>
      <c r="Y1038" s="11">
        <f t="shared" si="875"/>
        <v>70.633550230748241</v>
      </c>
      <c r="Z1038" s="13">
        <f t="shared" si="876"/>
        <v>3.9368220758144896E-2</v>
      </c>
      <c r="AA1038" s="13">
        <f t="shared" si="877"/>
        <v>0.33135181977231198</v>
      </c>
      <c r="AB1038" s="13">
        <f t="shared" si="878"/>
        <v>0.94268601095372506</v>
      </c>
      <c r="AC1038" s="13">
        <f t="shared" si="879"/>
        <v>3.9358052362009975E-2</v>
      </c>
      <c r="AD1038" s="13">
        <f t="shared" si="880"/>
        <v>0.84926289376127528</v>
      </c>
      <c r="AE1038" s="13">
        <f t="shared" si="881"/>
        <v>0.41104562862753125</v>
      </c>
      <c r="AF1038" s="13">
        <f t="shared" si="882"/>
        <v>0.91161477126371626</v>
      </c>
      <c r="AG1038" s="11">
        <f t="shared" si="883"/>
        <v>24.270536497007708</v>
      </c>
      <c r="AH1038" s="13">
        <f t="shared" si="884"/>
        <v>4.5790706762797821</v>
      </c>
      <c r="AI1038" s="11">
        <f t="shared" si="885"/>
        <v>195.43277793367997</v>
      </c>
      <c r="AJ1038" s="6">
        <f t="shared" si="886"/>
        <v>0.91526997080588035</v>
      </c>
      <c r="AK1038" s="13">
        <f t="shared" si="887"/>
        <v>-12.151350490088507</v>
      </c>
      <c r="AL1038" s="6">
        <f t="shared" si="888"/>
        <v>0.89288147713148769</v>
      </c>
      <c r="AM1038" s="6">
        <f t="shared" si="889"/>
        <v>-13.044231967219995</v>
      </c>
      <c r="AN1038" s="11">
        <f t="shared" si="890"/>
        <v>175.64128739609077</v>
      </c>
      <c r="AO1038" s="6">
        <f t="shared" si="891"/>
        <v>173.82997689829261</v>
      </c>
      <c r="AP1038" s="6">
        <f t="shared" si="892"/>
        <v>103.18601719939669</v>
      </c>
      <c r="AQ1038" s="8">
        <f t="shared" si="893"/>
        <v>76.663306911697148</v>
      </c>
      <c r="AR1038" s="109">
        <f t="shared" si="894"/>
        <v>-0.26610761646199482</v>
      </c>
      <c r="AS1038" s="109">
        <f t="shared" si="895"/>
        <v>-1.0388357836358533</v>
      </c>
      <c r="AT1038" s="109">
        <f t="shared" si="896"/>
        <v>194.36791082585432</v>
      </c>
      <c r="AU1038" s="10">
        <f t="shared" si="897"/>
        <v>399276.48122340755</v>
      </c>
      <c r="AV1038" s="8">
        <f t="shared" si="898"/>
        <v>29.927397339608035</v>
      </c>
      <c r="AW1038" s="12"/>
      <c r="AX1038" s="110">
        <f t="shared" si="899"/>
        <v>14.4</v>
      </c>
      <c r="AY1038" s="111">
        <f t="shared" si="900"/>
        <v>0</v>
      </c>
      <c r="AZ1038" s="12"/>
      <c r="BA1038" s="14">
        <f t="shared" si="907"/>
        <v>-13.1</v>
      </c>
      <c r="BB1038" s="112">
        <f t="shared" si="901"/>
        <v>0</v>
      </c>
      <c r="BC1038" s="112">
        <f t="shared" si="902"/>
        <v>0</v>
      </c>
      <c r="BD1038" s="12"/>
      <c r="BE1038" s="111">
        <f t="shared" si="903"/>
        <v>0</v>
      </c>
      <c r="BF1038" s="12"/>
    </row>
    <row r="1039" spans="1:58">
      <c r="A1039">
        <f t="shared" si="856"/>
        <v>17</v>
      </c>
      <c r="B1039" s="106">
        <v>0.719444444444444</v>
      </c>
      <c r="C1039" s="6">
        <f t="shared" si="857"/>
        <v>17.266666666666655</v>
      </c>
      <c r="D1039" s="7">
        <f t="shared" si="904"/>
        <v>16</v>
      </c>
      <c r="E1039" s="7">
        <f t="shared" si="905"/>
        <v>9</v>
      </c>
      <c r="F1039" s="7">
        <f t="shared" si="906"/>
        <v>2022</v>
      </c>
      <c r="G1039" s="12"/>
      <c r="H1039" s="101">
        <f t="shared" si="858"/>
        <v>-13.005628782314499</v>
      </c>
      <c r="I1039" s="102">
        <f t="shared" si="859"/>
        <v>-13.072273119952065</v>
      </c>
      <c r="J1039" s="101">
        <f t="shared" si="860"/>
        <v>61.527094365764853</v>
      </c>
      <c r="K1039" s="101">
        <f t="shared" si="861"/>
        <v>14.589764279087092</v>
      </c>
      <c r="L1039" s="11">
        <f t="shared" si="862"/>
        <v>2459839.2194444444</v>
      </c>
      <c r="M1039" s="108">
        <f t="shared" si="863"/>
        <v>0.22708335234618487</v>
      </c>
      <c r="N1039" s="11">
        <f t="shared" si="864"/>
        <v>264.36952254036441</v>
      </c>
      <c r="O1039" s="5">
        <f t="shared" si="865"/>
        <v>0.18399909451323992</v>
      </c>
      <c r="P1039" s="11">
        <f t="shared" si="866"/>
        <v>15848.187277784997</v>
      </c>
      <c r="Q1039" s="6">
        <f t="shared" si="867"/>
        <v>2.4239396268184938</v>
      </c>
      <c r="R1039" s="13">
        <f t="shared" si="868"/>
        <v>4.4036895621078411</v>
      </c>
      <c r="S1039" s="13">
        <f t="shared" si="869"/>
        <v>4.3737637994831244</v>
      </c>
      <c r="T1039" s="13">
        <f t="shared" si="870"/>
        <v>0.35613165527399249</v>
      </c>
      <c r="U1039" s="13">
        <f t="shared" si="871"/>
        <v>0.43177239535687756</v>
      </c>
      <c r="V1039" s="13">
        <f t="shared" si="872"/>
        <v>-8.3913959436922561</v>
      </c>
      <c r="W1039" s="8">
        <f t="shared" si="873"/>
        <v>372.44962601164531</v>
      </c>
      <c r="X1039" s="13">
        <f t="shared" si="874"/>
        <v>1.2329345873104998</v>
      </c>
      <c r="Y1039" s="11">
        <f t="shared" si="875"/>
        <v>70.641948268595542</v>
      </c>
      <c r="Z1039" s="13">
        <f t="shared" si="876"/>
        <v>3.9380064292036339E-2</v>
      </c>
      <c r="AA1039" s="13">
        <f t="shared" si="877"/>
        <v>0.33121348897484665</v>
      </c>
      <c r="AB1039" s="13">
        <f t="shared" si="878"/>
        <v>0.94273412834215575</v>
      </c>
      <c r="AC1039" s="13">
        <f t="shared" si="879"/>
        <v>3.9369886716435286E-2</v>
      </c>
      <c r="AD1039" s="13">
        <f t="shared" si="880"/>
        <v>0.8493023347093458</v>
      </c>
      <c r="AE1039" s="13">
        <f t="shared" si="881"/>
        <v>0.41107562440305723</v>
      </c>
      <c r="AF1039" s="13">
        <f t="shared" si="882"/>
        <v>0.91160124562312694</v>
      </c>
      <c r="AG1039" s="11">
        <f t="shared" si="883"/>
        <v>24.272421771516917</v>
      </c>
      <c r="AH1039" s="13">
        <f t="shared" si="884"/>
        <v>4.5796707235693059</v>
      </c>
      <c r="AI1039" s="11">
        <f t="shared" si="885"/>
        <v>195.67446168682483</v>
      </c>
      <c r="AJ1039" s="6">
        <f t="shared" si="886"/>
        <v>0.91526443663125612</v>
      </c>
      <c r="AK1039" s="13">
        <f t="shared" si="887"/>
        <v>-12.112622949045379</v>
      </c>
      <c r="AL1039" s="6">
        <f t="shared" si="888"/>
        <v>0.89300583326912042</v>
      </c>
      <c r="AM1039" s="6">
        <f t="shared" si="889"/>
        <v>-13.005628782314499</v>
      </c>
      <c r="AN1039" s="11">
        <f t="shared" si="890"/>
        <v>175.64197187338505</v>
      </c>
      <c r="AO1039" s="6">
        <f t="shared" si="891"/>
        <v>173.83065404999121</v>
      </c>
      <c r="AP1039" s="6">
        <f t="shared" si="892"/>
        <v>103.17829636455801</v>
      </c>
      <c r="AQ1039" s="8">
        <f t="shared" si="893"/>
        <v>76.671022991918505</v>
      </c>
      <c r="AR1039" s="109">
        <f t="shared" si="894"/>
        <v>-0.27017132077944278</v>
      </c>
      <c r="AS1039" s="109">
        <f t="shared" si="895"/>
        <v>-1.0379638137776592</v>
      </c>
      <c r="AT1039" s="109">
        <f t="shared" si="896"/>
        <v>194.58976427908709</v>
      </c>
      <c r="AU1039" s="10">
        <f t="shared" si="897"/>
        <v>399278.95598886505</v>
      </c>
      <c r="AV1039" s="8">
        <f t="shared" si="898"/>
        <v>29.927211856385924</v>
      </c>
      <c r="AW1039" s="12"/>
      <c r="AX1039" s="110">
        <f t="shared" si="899"/>
        <v>14.6</v>
      </c>
      <c r="AY1039" s="111">
        <f t="shared" si="900"/>
        <v>0</v>
      </c>
      <c r="AZ1039" s="12"/>
      <c r="BA1039" s="14">
        <f t="shared" si="907"/>
        <v>-13.1</v>
      </c>
      <c r="BB1039" s="112">
        <f t="shared" si="901"/>
        <v>0</v>
      </c>
      <c r="BC1039" s="112">
        <f t="shared" si="902"/>
        <v>0</v>
      </c>
      <c r="BD1039" s="12"/>
      <c r="BE1039" s="111">
        <f t="shared" si="903"/>
        <v>0</v>
      </c>
      <c r="BF1039" s="12"/>
    </row>
    <row r="1040" spans="1:58">
      <c r="A1040">
        <f t="shared" si="856"/>
        <v>17</v>
      </c>
      <c r="B1040" s="106">
        <v>0.72013888888888899</v>
      </c>
      <c r="C1040" s="6">
        <f t="shared" si="857"/>
        <v>17.283333333333335</v>
      </c>
      <c r="D1040" s="7">
        <f t="shared" si="904"/>
        <v>16</v>
      </c>
      <c r="E1040" s="7">
        <f t="shared" si="905"/>
        <v>9</v>
      </c>
      <c r="F1040" s="7">
        <f t="shared" si="906"/>
        <v>2022</v>
      </c>
      <c r="G1040" s="12"/>
      <c r="H1040" s="101">
        <f t="shared" si="858"/>
        <v>-12.966476003868834</v>
      </c>
      <c r="I1040" s="102">
        <f t="shared" si="859"/>
        <v>-13.033279272913409</v>
      </c>
      <c r="J1040" s="101">
        <f t="shared" si="860"/>
        <v>61.520542182453177</v>
      </c>
      <c r="K1040" s="101">
        <f t="shared" si="861"/>
        <v>14.811480418534529</v>
      </c>
      <c r="L1040" s="11">
        <f t="shared" si="862"/>
        <v>2459839.2201388888</v>
      </c>
      <c r="M1040" s="108">
        <f t="shared" si="863"/>
        <v>0.22708337135903645</v>
      </c>
      <c r="N1040" s="11">
        <f t="shared" si="864"/>
        <v>264.62020700285211</v>
      </c>
      <c r="O1040" s="5">
        <f t="shared" si="865"/>
        <v>0.18402451194322111</v>
      </c>
      <c r="P1040" s="11">
        <f t="shared" si="866"/>
        <v>15845.478872657814</v>
      </c>
      <c r="Q1040" s="6">
        <f t="shared" si="867"/>
        <v>2.4240979789923545</v>
      </c>
      <c r="R1040" s="13">
        <f t="shared" si="868"/>
        <v>4.4037015079195392</v>
      </c>
      <c r="S1040" s="13">
        <f t="shared" si="869"/>
        <v>4.3739115555231134</v>
      </c>
      <c r="T1040" s="13">
        <f t="shared" si="870"/>
        <v>0.35629199951440227</v>
      </c>
      <c r="U1040" s="13">
        <f t="shared" si="871"/>
        <v>0.43192008411759708</v>
      </c>
      <c r="V1040" s="13">
        <f t="shared" si="872"/>
        <v>-8.3915311115318243</v>
      </c>
      <c r="W1040" s="8">
        <f t="shared" si="873"/>
        <v>372.40823551870733</v>
      </c>
      <c r="X1040" s="13">
        <f t="shared" si="874"/>
        <v>1.2330811590145074</v>
      </c>
      <c r="Y1040" s="11">
        <f t="shared" si="875"/>
        <v>70.65034620863122</v>
      </c>
      <c r="Z1040" s="13">
        <f t="shared" si="876"/>
        <v>3.9391906833346174E-2</v>
      </c>
      <c r="AA1040" s="13">
        <f t="shared" si="877"/>
        <v>0.33107515276657812</v>
      </c>
      <c r="AB1040" s="13">
        <f t="shared" si="878"/>
        <v>0.94278222477125506</v>
      </c>
      <c r="AC1040" s="13">
        <f t="shared" si="879"/>
        <v>3.9381720073526603E-2</v>
      </c>
      <c r="AD1040" s="13">
        <f t="shared" si="880"/>
        <v>0.84934175682384749</v>
      </c>
      <c r="AE1040" s="13">
        <f t="shared" si="881"/>
        <v>0.41110561092737125</v>
      </c>
      <c r="AF1040" s="13">
        <f t="shared" si="882"/>
        <v>0.91158772296693036</v>
      </c>
      <c r="AG1040" s="11">
        <f t="shared" si="883"/>
        <v>24.27430649253586</v>
      </c>
      <c r="AH1040" s="13">
        <f t="shared" si="884"/>
        <v>4.5802707811133407</v>
      </c>
      <c r="AI1040" s="11">
        <f t="shared" si="885"/>
        <v>195.91614528615202</v>
      </c>
      <c r="AJ1040" s="6">
        <f t="shared" si="886"/>
        <v>0.91525890373922336</v>
      </c>
      <c r="AK1040" s="13">
        <f t="shared" si="887"/>
        <v>-12.073344385379006</v>
      </c>
      <c r="AL1040" s="6">
        <f t="shared" si="888"/>
        <v>0.89313161848982936</v>
      </c>
      <c r="AM1040" s="6">
        <f t="shared" si="889"/>
        <v>-12.966476003868834</v>
      </c>
      <c r="AN1040" s="11">
        <f t="shared" si="890"/>
        <v>175.64265635068114</v>
      </c>
      <c r="AO1040" s="6">
        <f t="shared" si="891"/>
        <v>173.83133120194495</v>
      </c>
      <c r="AP1040" s="6">
        <f t="shared" si="892"/>
        <v>103.170575633545</v>
      </c>
      <c r="AQ1040" s="8">
        <f t="shared" si="893"/>
        <v>76.678738971115436</v>
      </c>
      <c r="AR1040" s="109">
        <f t="shared" si="894"/>
        <v>-0.27423021535880399</v>
      </c>
      <c r="AS1040" s="109">
        <f t="shared" si="895"/>
        <v>-1.0370782651659072</v>
      </c>
      <c r="AT1040" s="109">
        <f t="shared" si="896"/>
        <v>194.81148041853453</v>
      </c>
      <c r="AU1040" s="10">
        <f t="shared" si="897"/>
        <v>399281.43023638881</v>
      </c>
      <c r="AV1040" s="8">
        <f t="shared" si="898"/>
        <v>29.927026414281226</v>
      </c>
      <c r="AW1040" s="12"/>
      <c r="AX1040" s="110">
        <f t="shared" si="899"/>
        <v>14.8</v>
      </c>
      <c r="AY1040" s="111">
        <f t="shared" si="900"/>
        <v>0</v>
      </c>
      <c r="AZ1040" s="12"/>
      <c r="BA1040" s="14">
        <f t="shared" si="907"/>
        <v>-13</v>
      </c>
      <c r="BB1040" s="112">
        <f t="shared" si="901"/>
        <v>0</v>
      </c>
      <c r="BC1040" s="112">
        <f t="shared" si="902"/>
        <v>0</v>
      </c>
      <c r="BD1040" s="12"/>
      <c r="BE1040" s="111">
        <f t="shared" si="903"/>
        <v>0</v>
      </c>
      <c r="BF1040" s="12"/>
    </row>
    <row r="1041" spans="1:58">
      <c r="A1041">
        <f t="shared" si="856"/>
        <v>17</v>
      </c>
      <c r="B1041" s="106">
        <v>0.72083333333333299</v>
      </c>
      <c r="C1041" s="6">
        <f t="shared" si="857"/>
        <v>17.29999999999999</v>
      </c>
      <c r="D1041" s="7">
        <f t="shared" si="904"/>
        <v>16</v>
      </c>
      <c r="E1041" s="7">
        <f t="shared" si="905"/>
        <v>9</v>
      </c>
      <c r="F1041" s="7">
        <f t="shared" si="906"/>
        <v>2022</v>
      </c>
      <c r="G1041" s="12"/>
      <c r="H1041" s="101">
        <f t="shared" si="858"/>
        <v>-12.926774526636251</v>
      </c>
      <c r="I1041" s="102">
        <f t="shared" si="859"/>
        <v>-12.99373935701805</v>
      </c>
      <c r="J1041" s="101">
        <f t="shared" si="860"/>
        <v>61.513989876002974</v>
      </c>
      <c r="K1041" s="101">
        <f t="shared" si="861"/>
        <v>15.033057622836651</v>
      </c>
      <c r="L1041" s="11">
        <f t="shared" si="862"/>
        <v>2459839.2208333332</v>
      </c>
      <c r="M1041" s="108">
        <f t="shared" si="863"/>
        <v>0.22708339037188799</v>
      </c>
      <c r="N1041" s="11">
        <f t="shared" si="864"/>
        <v>264.87089146533981</v>
      </c>
      <c r="O1041" s="5">
        <f t="shared" si="865"/>
        <v>0.18404992937314546</v>
      </c>
      <c r="P1041" s="11">
        <f t="shared" si="866"/>
        <v>15842.770115458728</v>
      </c>
      <c r="Q1041" s="6">
        <f t="shared" si="867"/>
        <v>2.424256331165858</v>
      </c>
      <c r="R1041" s="13">
        <f t="shared" si="868"/>
        <v>4.403713453731215</v>
      </c>
      <c r="S1041" s="13">
        <f t="shared" si="869"/>
        <v>4.3740593115627453</v>
      </c>
      <c r="T1041" s="13">
        <f t="shared" si="870"/>
        <v>0.35645234375409773</v>
      </c>
      <c r="U1041" s="13">
        <f t="shared" si="871"/>
        <v>0.43206777103676353</v>
      </c>
      <c r="V1041" s="13">
        <f t="shared" si="872"/>
        <v>-8.3916662793713925</v>
      </c>
      <c r="W1041" s="8">
        <f t="shared" si="873"/>
        <v>372.36684030322454</v>
      </c>
      <c r="X1041" s="13">
        <f t="shared" si="874"/>
        <v>1.233227729011265</v>
      </c>
      <c r="Y1041" s="11">
        <f t="shared" si="875"/>
        <v>70.658744050848668</v>
      </c>
      <c r="Z1041" s="13">
        <f t="shared" si="876"/>
        <v>3.9403748381773372E-2</v>
      </c>
      <c r="AA1041" s="13">
        <f t="shared" si="877"/>
        <v>0.33093681115089735</v>
      </c>
      <c r="AB1041" s="13">
        <f t="shared" si="878"/>
        <v>0.9428303002407088</v>
      </c>
      <c r="AC1041" s="13">
        <f t="shared" si="879"/>
        <v>3.939355243298287E-2</v>
      </c>
      <c r="AD1041" s="13">
        <f t="shared" si="880"/>
        <v>0.84938116010461173</v>
      </c>
      <c r="AE1041" s="13">
        <f t="shared" si="881"/>
        <v>0.41113558820007218</v>
      </c>
      <c r="AF1041" s="13">
        <f t="shared" si="882"/>
        <v>0.91157420329635297</v>
      </c>
      <c r="AG1041" s="11">
        <f t="shared" si="883"/>
        <v>24.276190660016741</v>
      </c>
      <c r="AH1041" s="13">
        <f t="shared" si="884"/>
        <v>4.5808708489077574</v>
      </c>
      <c r="AI1041" s="11">
        <f t="shared" si="885"/>
        <v>196.15782873172344</v>
      </c>
      <c r="AJ1041" s="6">
        <f t="shared" si="886"/>
        <v>0.91525337212988922</v>
      </c>
      <c r="AK1041" s="13">
        <f t="shared" si="887"/>
        <v>-12.033515714637502</v>
      </c>
      <c r="AL1041" s="6">
        <f t="shared" si="888"/>
        <v>0.89325881199874846</v>
      </c>
      <c r="AM1041" s="6">
        <f t="shared" si="889"/>
        <v>-12.926774526636251</v>
      </c>
      <c r="AN1041" s="11">
        <f t="shared" si="890"/>
        <v>175.64334082797541</v>
      </c>
      <c r="AO1041" s="6">
        <f t="shared" si="891"/>
        <v>173.83200835415022</v>
      </c>
      <c r="AP1041" s="6">
        <f t="shared" si="892"/>
        <v>103.16285500636316</v>
      </c>
      <c r="AQ1041" s="8">
        <f t="shared" si="893"/>
        <v>76.686454849282427</v>
      </c>
      <c r="AR1041" s="109">
        <f t="shared" si="894"/>
        <v>-0.27828422799057317</v>
      </c>
      <c r="AS1041" s="109">
        <f t="shared" si="895"/>
        <v>-1.0361791540113754</v>
      </c>
      <c r="AT1041" s="109">
        <f t="shared" si="896"/>
        <v>195.03305762283665</v>
      </c>
      <c r="AU1041" s="10">
        <f t="shared" si="897"/>
        <v>399283.9039658996</v>
      </c>
      <c r="AV1041" s="8">
        <f t="shared" si="898"/>
        <v>29.9268410132984</v>
      </c>
      <c r="AW1041" s="12"/>
      <c r="AX1041" s="110">
        <f t="shared" si="899"/>
        <v>15</v>
      </c>
      <c r="AY1041" s="111">
        <f t="shared" si="900"/>
        <v>0</v>
      </c>
      <c r="AZ1041" s="12"/>
      <c r="BA1041" s="14">
        <f t="shared" si="907"/>
        <v>-13</v>
      </c>
      <c r="BB1041" s="112">
        <f t="shared" si="901"/>
        <v>0</v>
      </c>
      <c r="BC1041" s="112">
        <f t="shared" si="902"/>
        <v>0</v>
      </c>
      <c r="BD1041" s="12"/>
      <c r="BE1041" s="111">
        <f t="shared" si="903"/>
        <v>0</v>
      </c>
      <c r="BF1041" s="12"/>
    </row>
    <row r="1042" spans="1:58">
      <c r="A1042">
        <f t="shared" si="856"/>
        <v>17</v>
      </c>
      <c r="B1042" s="106">
        <v>0.72152777777777799</v>
      </c>
      <c r="C1042" s="6">
        <f t="shared" si="857"/>
        <v>17.31666666666667</v>
      </c>
      <c r="D1042" s="7">
        <f t="shared" si="904"/>
        <v>16</v>
      </c>
      <c r="E1042" s="7">
        <f t="shared" si="905"/>
        <v>9</v>
      </c>
      <c r="F1042" s="7">
        <f t="shared" si="906"/>
        <v>2022</v>
      </c>
      <c r="G1042" s="12"/>
      <c r="H1042" s="101">
        <f t="shared" si="858"/>
        <v>-12.886525256323566</v>
      </c>
      <c r="I1042" s="102">
        <f t="shared" si="859"/>
        <v>-12.95365428658223</v>
      </c>
      <c r="J1042" s="101">
        <f t="shared" si="860"/>
        <v>61.507437446492133</v>
      </c>
      <c r="K1042" s="101">
        <f t="shared" si="861"/>
        <v>15.254494284062957</v>
      </c>
      <c r="L1042" s="11">
        <f t="shared" si="862"/>
        <v>2459839.2215277776</v>
      </c>
      <c r="M1042" s="108">
        <f t="shared" si="863"/>
        <v>0.22708340938473956</v>
      </c>
      <c r="N1042" s="11">
        <f t="shared" si="864"/>
        <v>265.12157592736185</v>
      </c>
      <c r="O1042" s="5">
        <f t="shared" si="865"/>
        <v>0.18407534680312665</v>
      </c>
      <c r="P1042" s="11">
        <f t="shared" si="866"/>
        <v>15840.061006277405</v>
      </c>
      <c r="Q1042" s="6">
        <f t="shared" si="867"/>
        <v>2.4244146833400761</v>
      </c>
      <c r="R1042" s="13">
        <f t="shared" si="868"/>
        <v>4.4037253995429362</v>
      </c>
      <c r="S1042" s="13">
        <f t="shared" si="869"/>
        <v>4.3742070676027351</v>
      </c>
      <c r="T1042" s="13">
        <f t="shared" si="870"/>
        <v>0.35661268799415041</v>
      </c>
      <c r="U1042" s="13">
        <f t="shared" si="871"/>
        <v>0.43221545611583623</v>
      </c>
      <c r="V1042" s="13">
        <f t="shared" si="872"/>
        <v>-8.3918014472113196</v>
      </c>
      <c r="W1042" s="8">
        <f t="shared" si="873"/>
        <v>372.32544036599597</v>
      </c>
      <c r="X1042" s="13">
        <f t="shared" si="874"/>
        <v>1.2333742973019219</v>
      </c>
      <c r="Y1042" s="11">
        <f t="shared" si="875"/>
        <v>70.667141795313768</v>
      </c>
      <c r="Z1042" s="13">
        <f t="shared" si="876"/>
        <v>3.9415588937208805E-2</v>
      </c>
      <c r="AA1042" s="13">
        <f t="shared" si="877"/>
        <v>0.33079846413000052</v>
      </c>
      <c r="AB1042" s="13">
        <f t="shared" si="878"/>
        <v>0.94287835475061443</v>
      </c>
      <c r="AC1042" s="13">
        <f t="shared" si="879"/>
        <v>3.9405383794694764E-2</v>
      </c>
      <c r="AD1042" s="13">
        <f t="shared" si="880"/>
        <v>0.84942054455177107</v>
      </c>
      <c r="AE1042" s="13">
        <f t="shared" si="881"/>
        <v>0.41116555622109863</v>
      </c>
      <c r="AF1042" s="13">
        <f t="shared" si="882"/>
        <v>0.91156068661246825</v>
      </c>
      <c r="AG1042" s="11">
        <f t="shared" si="883"/>
        <v>24.278074273933104</v>
      </c>
      <c r="AH1042" s="13">
        <f t="shared" si="884"/>
        <v>4.5814709269535534</v>
      </c>
      <c r="AI1042" s="11">
        <f t="shared" si="885"/>
        <v>196.39951202305855</v>
      </c>
      <c r="AJ1042" s="6">
        <f t="shared" si="886"/>
        <v>0.91524784180330288</v>
      </c>
      <c r="AK1042" s="13">
        <f t="shared" si="887"/>
        <v>-11.99313786357185</v>
      </c>
      <c r="AL1042" s="6">
        <f t="shared" si="888"/>
        <v>0.89338739275171586</v>
      </c>
      <c r="AM1042" s="6">
        <f t="shared" si="889"/>
        <v>-12.886525256323566</v>
      </c>
      <c r="AN1042" s="11">
        <f t="shared" si="890"/>
        <v>175.64402530527332</v>
      </c>
      <c r="AO1042" s="6">
        <f t="shared" si="891"/>
        <v>173.83268550661248</v>
      </c>
      <c r="AP1042" s="6">
        <f t="shared" si="892"/>
        <v>103.15513448295457</v>
      </c>
      <c r="AQ1042" s="8">
        <f t="shared" si="893"/>
        <v>76.694170626477316</v>
      </c>
      <c r="AR1042" s="109">
        <f t="shared" si="894"/>
        <v>-0.28233328654325129</v>
      </c>
      <c r="AS1042" s="109">
        <f t="shared" si="895"/>
        <v>-1.0352664967683731</v>
      </c>
      <c r="AT1042" s="109">
        <f t="shared" si="896"/>
        <v>195.25449428406296</v>
      </c>
      <c r="AU1042" s="10">
        <f t="shared" si="897"/>
        <v>399286.37717734388</v>
      </c>
      <c r="AV1042" s="8">
        <f t="shared" si="898"/>
        <v>29.926655653439955</v>
      </c>
      <c r="AW1042" s="12"/>
      <c r="AX1042" s="110">
        <f t="shared" si="899"/>
        <v>15.3</v>
      </c>
      <c r="AY1042" s="111">
        <f t="shared" si="900"/>
        <v>0</v>
      </c>
      <c r="AZ1042" s="12"/>
      <c r="BA1042" s="14">
        <f t="shared" si="907"/>
        <v>-13</v>
      </c>
      <c r="BB1042" s="112">
        <f t="shared" si="901"/>
        <v>0</v>
      </c>
      <c r="BC1042" s="112">
        <f t="shared" si="902"/>
        <v>0</v>
      </c>
      <c r="BD1042" s="12"/>
      <c r="BE1042" s="111">
        <f t="shared" si="903"/>
        <v>0</v>
      </c>
      <c r="BF1042" s="12"/>
    </row>
    <row r="1043" spans="1:58">
      <c r="A1043">
        <f t="shared" si="856"/>
        <v>17</v>
      </c>
      <c r="B1043" s="106">
        <v>0.72222222222222199</v>
      </c>
      <c r="C1043" s="6">
        <f t="shared" si="857"/>
        <v>17.333333333333329</v>
      </c>
      <c r="D1043" s="7">
        <f t="shared" si="904"/>
        <v>16</v>
      </c>
      <c r="E1043" s="7">
        <f t="shared" si="905"/>
        <v>9</v>
      </c>
      <c r="F1043" s="7">
        <f t="shared" si="906"/>
        <v>2022</v>
      </c>
      <c r="G1043" s="12"/>
      <c r="H1043" s="101">
        <f t="shared" si="858"/>
        <v>-12.845729109218231</v>
      </c>
      <c r="I1043" s="102">
        <f t="shared" si="859"/>
        <v>-12.913024986065562</v>
      </c>
      <c r="J1043" s="101">
        <f t="shared" si="860"/>
        <v>61.500884894045797</v>
      </c>
      <c r="K1043" s="101">
        <f t="shared" si="861"/>
        <v>15.47578880969786</v>
      </c>
      <c r="L1043" s="11">
        <f t="shared" si="862"/>
        <v>2459839.222222222</v>
      </c>
      <c r="M1043" s="108">
        <f t="shared" si="863"/>
        <v>0.2270834283975911</v>
      </c>
      <c r="N1043" s="11">
        <f t="shared" si="864"/>
        <v>265.37226038984954</v>
      </c>
      <c r="O1043" s="5">
        <f t="shared" si="865"/>
        <v>0.184100764233051</v>
      </c>
      <c r="P1043" s="11">
        <f t="shared" si="866"/>
        <v>15837.351545251915</v>
      </c>
      <c r="Q1043" s="6">
        <f t="shared" si="867"/>
        <v>2.4245730355135797</v>
      </c>
      <c r="R1043" s="13">
        <f t="shared" si="868"/>
        <v>4.403737345354612</v>
      </c>
      <c r="S1043" s="13">
        <f t="shared" si="869"/>
        <v>4.3743548236427241</v>
      </c>
      <c r="T1043" s="13">
        <f t="shared" si="870"/>
        <v>0.35677303223420304</v>
      </c>
      <c r="U1043" s="13">
        <f t="shared" si="871"/>
        <v>0.43236313935507675</v>
      </c>
      <c r="V1043" s="13">
        <f t="shared" si="872"/>
        <v>-8.3919366150512449</v>
      </c>
      <c r="W1043" s="8">
        <f t="shared" si="873"/>
        <v>372.28403570798389</v>
      </c>
      <c r="X1043" s="13">
        <f t="shared" si="874"/>
        <v>1.2335208638864328</v>
      </c>
      <c r="Y1043" s="11">
        <f t="shared" si="875"/>
        <v>70.675539442023876</v>
      </c>
      <c r="Z1043" s="13">
        <f t="shared" si="876"/>
        <v>3.9427428499446471E-2</v>
      </c>
      <c r="AA1043" s="13">
        <f t="shared" si="877"/>
        <v>0.33066011170721127</v>
      </c>
      <c r="AB1043" s="13">
        <f t="shared" si="878"/>
        <v>0.94292638830067799</v>
      </c>
      <c r="AC1043" s="13">
        <f t="shared" si="879"/>
        <v>3.9417214158456185E-2</v>
      </c>
      <c r="AD1043" s="13">
        <f t="shared" si="880"/>
        <v>0.84945991016513811</v>
      </c>
      <c r="AE1043" s="13">
        <f t="shared" si="881"/>
        <v>0.4111955149901444</v>
      </c>
      <c r="AF1043" s="13">
        <f t="shared" si="882"/>
        <v>0.91154717291645959</v>
      </c>
      <c r="AG1043" s="11">
        <f t="shared" si="883"/>
        <v>24.279957334243115</v>
      </c>
      <c r="AH1043" s="13">
        <f t="shared" si="884"/>
        <v>4.582071015246834</v>
      </c>
      <c r="AI1043" s="11">
        <f t="shared" si="885"/>
        <v>196.64119516114704</v>
      </c>
      <c r="AJ1043" s="6">
        <f t="shared" si="886"/>
        <v>0.91524231275959078</v>
      </c>
      <c r="AK1043" s="13">
        <f t="shared" si="887"/>
        <v>-11.952211769759721</v>
      </c>
      <c r="AL1043" s="6">
        <f t="shared" si="888"/>
        <v>0.89351733945851008</v>
      </c>
      <c r="AM1043" s="6">
        <f t="shared" si="889"/>
        <v>-12.845729109218231</v>
      </c>
      <c r="AN1043" s="11">
        <f t="shared" si="890"/>
        <v>175.64470978256759</v>
      </c>
      <c r="AO1043" s="6">
        <f t="shared" si="891"/>
        <v>173.83336265932439</v>
      </c>
      <c r="AP1043" s="6">
        <f t="shared" si="892"/>
        <v>103.14741406331697</v>
      </c>
      <c r="AQ1043" s="8">
        <f t="shared" si="893"/>
        <v>76.701886302702334</v>
      </c>
      <c r="AR1043" s="109">
        <f t="shared" si="894"/>
        <v>-0.28637731899834229</v>
      </c>
      <c r="AS1043" s="109">
        <f t="shared" si="895"/>
        <v>-1.0343403101261557</v>
      </c>
      <c r="AT1043" s="109">
        <f t="shared" si="896"/>
        <v>195.47578880969786</v>
      </c>
      <c r="AU1043" s="10">
        <f t="shared" si="897"/>
        <v>399288.84987063444</v>
      </c>
      <c r="AV1043" s="8">
        <f t="shared" si="898"/>
        <v>29.926470334710952</v>
      </c>
      <c r="AW1043" s="12"/>
      <c r="AX1043" s="110">
        <f t="shared" si="899"/>
        <v>15.5</v>
      </c>
      <c r="AY1043" s="111">
        <f t="shared" si="900"/>
        <v>0</v>
      </c>
      <c r="AZ1043" s="12"/>
      <c r="BA1043" s="14">
        <f t="shared" si="907"/>
        <v>-12.9</v>
      </c>
      <c r="BB1043" s="112">
        <f t="shared" si="901"/>
        <v>0</v>
      </c>
      <c r="BC1043" s="112">
        <f t="shared" si="902"/>
        <v>0</v>
      </c>
      <c r="BD1043" s="12"/>
      <c r="BE1043" s="111">
        <f t="shared" si="903"/>
        <v>0</v>
      </c>
      <c r="BF1043" s="12"/>
    </row>
    <row r="1044" spans="1:58">
      <c r="A1044">
        <f t="shared" si="856"/>
        <v>17</v>
      </c>
      <c r="B1044" s="106">
        <v>0.72291666666666698</v>
      </c>
      <c r="C1044" s="6">
        <f t="shared" si="857"/>
        <v>17.350000000000009</v>
      </c>
      <c r="D1044" s="7">
        <f t="shared" si="904"/>
        <v>16</v>
      </c>
      <c r="E1044" s="7">
        <f t="shared" si="905"/>
        <v>9</v>
      </c>
      <c r="F1044" s="7">
        <f t="shared" si="906"/>
        <v>2022</v>
      </c>
      <c r="G1044" s="12"/>
      <c r="H1044" s="101">
        <f t="shared" si="858"/>
        <v>-12.804386984634045</v>
      </c>
      <c r="I1044" s="102">
        <f t="shared" si="859"/>
        <v>-12.871852362579597</v>
      </c>
      <c r="J1044" s="101">
        <f t="shared" si="860"/>
        <v>61.494332214360711</v>
      </c>
      <c r="K1044" s="101">
        <f t="shared" si="861"/>
        <v>15.69693976833571</v>
      </c>
      <c r="L1044" s="11">
        <f t="shared" si="862"/>
        <v>2459839.2229166669</v>
      </c>
      <c r="M1044" s="108">
        <f t="shared" si="863"/>
        <v>0.22708344741045541</v>
      </c>
      <c r="N1044" s="11">
        <f t="shared" si="864"/>
        <v>265.62294502044097</v>
      </c>
      <c r="O1044" s="5">
        <f t="shared" si="865"/>
        <v>0.18412618168002837</v>
      </c>
      <c r="P1044" s="11">
        <f t="shared" si="866"/>
        <v>15834.641730653399</v>
      </c>
      <c r="Q1044" s="6">
        <f t="shared" si="867"/>
        <v>2.4247313877935164</v>
      </c>
      <c r="R1044" s="13">
        <f t="shared" si="868"/>
        <v>4.4037492911743232</v>
      </c>
      <c r="S1044" s="13">
        <f t="shared" si="869"/>
        <v>4.3745025797816464</v>
      </c>
      <c r="T1044" s="13">
        <f t="shared" si="870"/>
        <v>0.35693337658176011</v>
      </c>
      <c r="U1044" s="13">
        <f t="shared" si="871"/>
        <v>0.43251082085387599</v>
      </c>
      <c r="V1044" s="13">
        <f t="shared" si="872"/>
        <v>-8.3920717829815334</v>
      </c>
      <c r="W1044" s="8">
        <f t="shared" si="873"/>
        <v>372.24262630243567</v>
      </c>
      <c r="X1044" s="13">
        <f t="shared" si="874"/>
        <v>1.2336674288639209</v>
      </c>
      <c r="Y1044" s="11">
        <f t="shared" si="875"/>
        <v>70.683936996658375</v>
      </c>
      <c r="Z1044" s="13">
        <f t="shared" si="876"/>
        <v>3.9439267076227046E-2</v>
      </c>
      <c r="AA1044" s="13">
        <f t="shared" si="877"/>
        <v>0.33052175379223608</v>
      </c>
      <c r="AB1044" s="13">
        <f t="shared" si="878"/>
        <v>0.9429744009230876</v>
      </c>
      <c r="AC1044" s="13">
        <f t="shared" si="879"/>
        <v>3.9429043532001509E-2</v>
      </c>
      <c r="AD1044" s="13">
        <f t="shared" si="880"/>
        <v>0.84949925697116924</v>
      </c>
      <c r="AE1044" s="13">
        <f t="shared" si="881"/>
        <v>0.41122546452710806</v>
      </c>
      <c r="AF1044" s="13">
        <f t="shared" si="882"/>
        <v>0.91153366220039522</v>
      </c>
      <c r="AG1044" s="11">
        <f t="shared" si="883"/>
        <v>24.281839842174943</v>
      </c>
      <c r="AH1044" s="13">
        <f t="shared" si="884"/>
        <v>4.5826711141897807</v>
      </c>
      <c r="AI1044" s="11">
        <f t="shared" si="885"/>
        <v>196.88287830759424</v>
      </c>
      <c r="AJ1044" s="6">
        <f t="shared" si="886"/>
        <v>0.91523678499510619</v>
      </c>
      <c r="AK1044" s="13">
        <f t="shared" si="887"/>
        <v>-11.910738353962143</v>
      </c>
      <c r="AL1044" s="6">
        <f t="shared" si="888"/>
        <v>0.89364863067190115</v>
      </c>
      <c r="AM1044" s="6">
        <f t="shared" si="889"/>
        <v>-12.804386984634045</v>
      </c>
      <c r="AN1044" s="11">
        <f t="shared" si="890"/>
        <v>175.64539426032024</v>
      </c>
      <c r="AO1044" s="6">
        <f t="shared" si="891"/>
        <v>173.83403981274313</v>
      </c>
      <c r="AP1044" s="6">
        <f t="shared" si="892"/>
        <v>103.13969374223075</v>
      </c>
      <c r="AQ1044" s="8">
        <f t="shared" si="893"/>
        <v>76.709601883173903</v>
      </c>
      <c r="AR1044" s="109">
        <f t="shared" si="894"/>
        <v>-0.29041625610937694</v>
      </c>
      <c r="AS1044" s="109">
        <f t="shared" si="895"/>
        <v>-1.0334006103855786</v>
      </c>
      <c r="AT1044" s="109">
        <f t="shared" si="896"/>
        <v>195.69693976833571</v>
      </c>
      <c r="AU1044" s="10">
        <f t="shared" si="897"/>
        <v>399291.32204737025</v>
      </c>
      <c r="AV1044" s="8">
        <f t="shared" si="898"/>
        <v>29.926285056990071</v>
      </c>
      <c r="AW1044" s="12"/>
      <c r="AX1044" s="110">
        <f t="shared" si="899"/>
        <v>15.7</v>
      </c>
      <c r="AY1044" s="111">
        <f t="shared" si="900"/>
        <v>0</v>
      </c>
      <c r="AZ1044" s="12"/>
      <c r="BA1044" s="14">
        <f t="shared" si="907"/>
        <v>-12.9</v>
      </c>
      <c r="BB1044" s="112">
        <f t="shared" si="901"/>
        <v>0</v>
      </c>
      <c r="BC1044" s="112">
        <f t="shared" si="902"/>
        <v>0</v>
      </c>
      <c r="BD1044" s="12"/>
      <c r="BE1044" s="111">
        <f t="shared" si="903"/>
        <v>0</v>
      </c>
      <c r="BF1044" s="12"/>
    </row>
    <row r="1045" spans="1:58">
      <c r="A1045">
        <f t="shared" si="856"/>
        <v>17</v>
      </c>
      <c r="B1045" s="106">
        <v>0.72361111111111098</v>
      </c>
      <c r="C1045" s="6">
        <f t="shared" si="857"/>
        <v>17.366666666666664</v>
      </c>
      <c r="D1045" s="7">
        <f t="shared" si="904"/>
        <v>16</v>
      </c>
      <c r="E1045" s="7">
        <f t="shared" si="905"/>
        <v>9</v>
      </c>
      <c r="F1045" s="7">
        <f t="shared" si="906"/>
        <v>2022</v>
      </c>
      <c r="G1045" s="12"/>
      <c r="H1045" s="101">
        <f t="shared" si="858"/>
        <v>-12.762499875784188</v>
      </c>
      <c r="I1045" s="102">
        <f t="shared" si="859"/>
        <v>-12.830137416252269</v>
      </c>
      <c r="J1045" s="101">
        <f t="shared" si="860"/>
        <v>61.48777941633341</v>
      </c>
      <c r="K1045" s="101">
        <f t="shared" si="861"/>
        <v>15.917945298490196</v>
      </c>
      <c r="L1045" s="11">
        <f t="shared" si="862"/>
        <v>2459839.2236111113</v>
      </c>
      <c r="M1045" s="108">
        <f t="shared" si="863"/>
        <v>0.22708346642330696</v>
      </c>
      <c r="N1045" s="11">
        <f t="shared" si="864"/>
        <v>265.87362948292866</v>
      </c>
      <c r="O1045" s="5">
        <f t="shared" si="865"/>
        <v>0.18415159910995271</v>
      </c>
      <c r="P1045" s="11">
        <f t="shared" si="866"/>
        <v>15831.931566237605</v>
      </c>
      <c r="Q1045" s="6">
        <f t="shared" si="867"/>
        <v>2.42488973996702</v>
      </c>
      <c r="R1045" s="13">
        <f t="shared" si="868"/>
        <v>4.4037612369860222</v>
      </c>
      <c r="S1045" s="13">
        <f t="shared" si="869"/>
        <v>4.3746503358216353</v>
      </c>
      <c r="T1045" s="13">
        <f t="shared" si="870"/>
        <v>0.35709372082145563</v>
      </c>
      <c r="U1045" s="13">
        <f t="shared" si="871"/>
        <v>0.43265850041438902</v>
      </c>
      <c r="V1045" s="13">
        <f t="shared" si="872"/>
        <v>-8.3922069508218158</v>
      </c>
      <c r="W1045" s="8">
        <f t="shared" si="873"/>
        <v>372.20121220544729</v>
      </c>
      <c r="X1045" s="13">
        <f t="shared" si="874"/>
        <v>1.2338139920382993</v>
      </c>
      <c r="Y1045" s="11">
        <f t="shared" si="875"/>
        <v>70.692334447982304</v>
      </c>
      <c r="Z1045" s="13">
        <f t="shared" si="876"/>
        <v>3.9451104651461809E-2</v>
      </c>
      <c r="AA1045" s="13">
        <f t="shared" si="877"/>
        <v>0.33038339057346278</v>
      </c>
      <c r="AB1045" s="13">
        <f t="shared" si="878"/>
        <v>0.94302239255333142</v>
      </c>
      <c r="AC1045" s="13">
        <f t="shared" si="879"/>
        <v>3.9440871899254271E-2</v>
      </c>
      <c r="AD1045" s="13">
        <f t="shared" si="880"/>
        <v>0.8495385849170688</v>
      </c>
      <c r="AE1045" s="13">
        <f t="shared" si="881"/>
        <v>0.41125540479158118</v>
      </c>
      <c r="AF1045" s="13">
        <f t="shared" si="882"/>
        <v>0.91152015448354884</v>
      </c>
      <c r="AG1045" s="11">
        <f t="shared" si="883"/>
        <v>24.283721795166088</v>
      </c>
      <c r="AH1045" s="13">
        <f t="shared" si="884"/>
        <v>4.5832712229758492</v>
      </c>
      <c r="AI1045" s="11">
        <f t="shared" si="885"/>
        <v>197.12456113829091</v>
      </c>
      <c r="AJ1045" s="6">
        <f t="shared" si="886"/>
        <v>0.9152312585173582</v>
      </c>
      <c r="AK1045" s="13">
        <f t="shared" si="887"/>
        <v>-11.868718631346322</v>
      </c>
      <c r="AL1045" s="6">
        <f t="shared" si="888"/>
        <v>0.89378124443786644</v>
      </c>
      <c r="AM1045" s="6">
        <f t="shared" si="889"/>
        <v>-12.762499875784188</v>
      </c>
      <c r="AN1045" s="11">
        <f t="shared" si="890"/>
        <v>175.64607873761634</v>
      </c>
      <c r="AO1045" s="6">
        <f t="shared" si="891"/>
        <v>173.83471696596354</v>
      </c>
      <c r="AP1045" s="6">
        <f t="shared" si="892"/>
        <v>103.13197353002802</v>
      </c>
      <c r="AQ1045" s="8">
        <f t="shared" si="893"/>
        <v>76.717317357566188</v>
      </c>
      <c r="AR1045" s="109">
        <f t="shared" si="894"/>
        <v>-0.29445002060541414</v>
      </c>
      <c r="AS1045" s="109">
        <f t="shared" si="895"/>
        <v>-1.0324474159807884</v>
      </c>
      <c r="AT1045" s="109">
        <f t="shared" si="896"/>
        <v>195.9179452984902</v>
      </c>
      <c r="AU1045" s="10">
        <f t="shared" si="897"/>
        <v>399293.79370416212</v>
      </c>
      <c r="AV1045" s="8">
        <f t="shared" si="898"/>
        <v>29.926099820529831</v>
      </c>
      <c r="AW1045" s="12"/>
      <c r="AX1045" s="110">
        <f t="shared" si="899"/>
        <v>15.9</v>
      </c>
      <c r="AY1045" s="111">
        <f t="shared" si="900"/>
        <v>0</v>
      </c>
      <c r="AZ1045" s="12"/>
      <c r="BA1045" s="14">
        <f t="shared" si="907"/>
        <v>-12.8</v>
      </c>
      <c r="BB1045" s="112">
        <f t="shared" si="901"/>
        <v>0</v>
      </c>
      <c r="BC1045" s="112">
        <f t="shared" si="902"/>
        <v>0</v>
      </c>
      <c r="BD1045" s="12"/>
      <c r="BE1045" s="111">
        <f t="shared" si="903"/>
        <v>0</v>
      </c>
      <c r="BF1045" s="12"/>
    </row>
    <row r="1046" spans="1:58">
      <c r="A1046">
        <f t="shared" si="856"/>
        <v>17</v>
      </c>
      <c r="B1046" s="106">
        <v>0.72430555555555598</v>
      </c>
      <c r="C1046" s="6">
        <f t="shared" si="857"/>
        <v>17.383333333333344</v>
      </c>
      <c r="D1046" s="7">
        <f t="shared" si="904"/>
        <v>16</v>
      </c>
      <c r="E1046" s="7">
        <f t="shared" si="905"/>
        <v>9</v>
      </c>
      <c r="F1046" s="7">
        <f t="shared" si="906"/>
        <v>2022</v>
      </c>
      <c r="G1046" s="12"/>
      <c r="H1046" s="101">
        <f t="shared" si="858"/>
        <v>-12.720068703418827</v>
      </c>
      <c r="I1046" s="102">
        <f t="shared" si="859"/>
        <v>-12.787881074490068</v>
      </c>
      <c r="J1046" s="101">
        <f t="shared" si="860"/>
        <v>61.481226495652898</v>
      </c>
      <c r="K1046" s="101">
        <f t="shared" si="861"/>
        <v>16.138803998043102</v>
      </c>
      <c r="L1046" s="11">
        <f t="shared" si="862"/>
        <v>2459839.2243055557</v>
      </c>
      <c r="M1046" s="108">
        <f t="shared" si="863"/>
        <v>0.22708348543615853</v>
      </c>
      <c r="N1046" s="11">
        <f t="shared" si="864"/>
        <v>266.12431394541636</v>
      </c>
      <c r="O1046" s="5">
        <f t="shared" si="865"/>
        <v>0.1841770165399339</v>
      </c>
      <c r="P1046" s="11">
        <f t="shared" si="866"/>
        <v>15829.221050282804</v>
      </c>
      <c r="Q1046" s="6">
        <f t="shared" si="867"/>
        <v>2.4250480921408806</v>
      </c>
      <c r="R1046" s="13">
        <f t="shared" si="868"/>
        <v>4.4037731827977202</v>
      </c>
      <c r="S1046" s="13">
        <f t="shared" si="869"/>
        <v>4.3747980918616243</v>
      </c>
      <c r="T1046" s="13">
        <f t="shared" si="870"/>
        <v>0.35725406506186541</v>
      </c>
      <c r="U1046" s="13">
        <f t="shared" si="871"/>
        <v>0.43280617813711625</v>
      </c>
      <c r="V1046" s="13">
        <f t="shared" si="872"/>
        <v>-8.3923421186613822</v>
      </c>
      <c r="W1046" s="8">
        <f t="shared" si="873"/>
        <v>372.15979339061943</v>
      </c>
      <c r="X1046" s="13">
        <f t="shared" si="874"/>
        <v>1.2339605535087259</v>
      </c>
      <c r="Y1046" s="11">
        <f t="shared" si="875"/>
        <v>70.70073180167698</v>
      </c>
      <c r="Z1046" s="13">
        <f t="shared" si="876"/>
        <v>3.9462941232984147E-2</v>
      </c>
      <c r="AA1046" s="13">
        <f t="shared" si="877"/>
        <v>0.33024502196056837</v>
      </c>
      <c r="AB1046" s="13">
        <f t="shared" si="878"/>
        <v>0.94307036322361926</v>
      </c>
      <c r="AC1046" s="13">
        <f t="shared" si="879"/>
        <v>3.9452699268041493E-2</v>
      </c>
      <c r="AD1046" s="13">
        <f t="shared" si="880"/>
        <v>0.8495778940292763</v>
      </c>
      <c r="AE1046" s="13">
        <f t="shared" si="881"/>
        <v>0.4112853358035557</v>
      </c>
      <c r="AF1046" s="13">
        <f t="shared" si="882"/>
        <v>0.91150664975794682</v>
      </c>
      <c r="AG1046" s="11">
        <f t="shared" si="883"/>
        <v>24.285603194450562</v>
      </c>
      <c r="AH1046" s="13">
        <f t="shared" si="884"/>
        <v>4.5838713420072938</v>
      </c>
      <c r="AI1046" s="11">
        <f t="shared" si="885"/>
        <v>197.36624381530697</v>
      </c>
      <c r="AJ1046" s="6">
        <f t="shared" si="886"/>
        <v>0.91522573332270862</v>
      </c>
      <c r="AK1046" s="13">
        <f t="shared" si="887"/>
        <v>-11.826153544593044</v>
      </c>
      <c r="AL1046" s="6">
        <f t="shared" si="888"/>
        <v>0.89391515882578321</v>
      </c>
      <c r="AM1046" s="6">
        <f t="shared" si="889"/>
        <v>-12.720068703418827</v>
      </c>
      <c r="AN1046" s="11">
        <f t="shared" si="890"/>
        <v>175.64676321491061</v>
      </c>
      <c r="AO1046" s="6">
        <f t="shared" si="891"/>
        <v>173.83539411943545</v>
      </c>
      <c r="AP1046" s="6">
        <f t="shared" si="892"/>
        <v>103.12425342147989</v>
      </c>
      <c r="AQ1046" s="8">
        <f t="shared" si="893"/>
        <v>76.725032731104861</v>
      </c>
      <c r="AR1046" s="109">
        <f t="shared" si="894"/>
        <v>-0.29847854343436486</v>
      </c>
      <c r="AS1046" s="109">
        <f t="shared" si="895"/>
        <v>-1.0314807437001841</v>
      </c>
      <c r="AT1046" s="109">
        <f t="shared" si="896"/>
        <v>196.1388039980431</v>
      </c>
      <c r="AU1046" s="10">
        <f t="shared" si="897"/>
        <v>399296.26484260563</v>
      </c>
      <c r="AV1046" s="8">
        <f t="shared" si="898"/>
        <v>29.925914625209163</v>
      </c>
      <c r="AW1046" s="12"/>
      <c r="AX1046" s="110">
        <f t="shared" si="899"/>
        <v>16.100000000000001</v>
      </c>
      <c r="AY1046" s="111">
        <f t="shared" si="900"/>
        <v>0</v>
      </c>
      <c r="AZ1046" s="12"/>
      <c r="BA1046" s="14">
        <f t="shared" si="907"/>
        <v>-12.8</v>
      </c>
      <c r="BB1046" s="112">
        <f t="shared" si="901"/>
        <v>0</v>
      </c>
      <c r="BC1046" s="112">
        <f t="shared" si="902"/>
        <v>0</v>
      </c>
      <c r="BD1046" s="12"/>
      <c r="BE1046" s="111">
        <f t="shared" si="903"/>
        <v>0</v>
      </c>
      <c r="BF1046" s="12"/>
    </row>
    <row r="1047" spans="1:58">
      <c r="A1047">
        <f t="shared" si="856"/>
        <v>17</v>
      </c>
      <c r="B1047" s="106">
        <v>0.72499999999999998</v>
      </c>
      <c r="C1047" s="6">
        <f t="shared" si="857"/>
        <v>17.399999999999999</v>
      </c>
      <c r="D1047" s="7">
        <f t="shared" si="904"/>
        <v>16</v>
      </c>
      <c r="E1047" s="7">
        <f t="shared" si="905"/>
        <v>9</v>
      </c>
      <c r="F1047" s="7">
        <f t="shared" si="906"/>
        <v>2022</v>
      </c>
      <c r="G1047" s="12"/>
      <c r="H1047" s="101">
        <f t="shared" si="858"/>
        <v>-12.677094426354552</v>
      </c>
      <c r="I1047" s="102">
        <f t="shared" si="859"/>
        <v>-12.745084301993124</v>
      </c>
      <c r="J1047" s="101">
        <f t="shared" si="860"/>
        <v>61.474673452458781</v>
      </c>
      <c r="K1047" s="101">
        <f t="shared" si="861"/>
        <v>16.359514330730178</v>
      </c>
      <c r="L1047" s="11">
        <f t="shared" si="862"/>
        <v>2459839.2250000001</v>
      </c>
      <c r="M1047" s="108">
        <f t="shared" si="863"/>
        <v>0.22708350444901007</v>
      </c>
      <c r="N1047" s="11">
        <f t="shared" si="864"/>
        <v>266.3749984074384</v>
      </c>
      <c r="O1047" s="5">
        <f t="shared" si="865"/>
        <v>0.18420243396985825</v>
      </c>
      <c r="P1047" s="11">
        <f t="shared" si="866"/>
        <v>15826.510182905053</v>
      </c>
      <c r="Q1047" s="6">
        <f t="shared" si="867"/>
        <v>2.4252064443147416</v>
      </c>
      <c r="R1047" s="13">
        <f t="shared" si="868"/>
        <v>4.4037851286094183</v>
      </c>
      <c r="S1047" s="13">
        <f t="shared" si="869"/>
        <v>4.3749458479012571</v>
      </c>
      <c r="T1047" s="13">
        <f t="shared" si="870"/>
        <v>0.35741440930156088</v>
      </c>
      <c r="U1047" s="13">
        <f t="shared" si="871"/>
        <v>0.43295385402113767</v>
      </c>
      <c r="V1047" s="13">
        <f t="shared" si="872"/>
        <v>-8.392477286500954</v>
      </c>
      <c r="W1047" s="8">
        <f t="shared" si="873"/>
        <v>372.11836985858679</v>
      </c>
      <c r="X1047" s="13">
        <f t="shared" si="874"/>
        <v>1.2341071132750487</v>
      </c>
      <c r="Y1047" s="11">
        <f t="shared" si="875"/>
        <v>70.709129057733705</v>
      </c>
      <c r="Z1047" s="13">
        <f t="shared" si="876"/>
        <v>3.9474776820490325E-2</v>
      </c>
      <c r="AA1047" s="13">
        <f t="shared" si="877"/>
        <v>0.33010664795697764</v>
      </c>
      <c r="AB1047" s="13">
        <f t="shared" si="878"/>
        <v>0.94311831293362713</v>
      </c>
      <c r="AC1047" s="13">
        <f t="shared" si="879"/>
        <v>3.9464525638059411E-2</v>
      </c>
      <c r="AD1047" s="13">
        <f t="shared" si="880"/>
        <v>0.84961718430761524</v>
      </c>
      <c r="AE1047" s="13">
        <f t="shared" si="881"/>
        <v>0.41131525756262421</v>
      </c>
      <c r="AF1047" s="13">
        <f t="shared" si="882"/>
        <v>0.91149314802481762</v>
      </c>
      <c r="AG1047" s="11">
        <f t="shared" si="883"/>
        <v>24.287484039980182</v>
      </c>
      <c r="AH1047" s="13">
        <f t="shared" si="884"/>
        <v>4.5844714712798309</v>
      </c>
      <c r="AI1047" s="11">
        <f t="shared" si="885"/>
        <v>197.60792633824093</v>
      </c>
      <c r="AJ1047" s="6">
        <f t="shared" si="886"/>
        <v>0.91522020941125493</v>
      </c>
      <c r="AK1047" s="13">
        <f t="shared" si="887"/>
        <v>-11.783044074775422</v>
      </c>
      <c r="AL1047" s="6">
        <f t="shared" si="888"/>
        <v>0.8940503515791296</v>
      </c>
      <c r="AM1047" s="6">
        <f t="shared" si="889"/>
        <v>-12.677094426354552</v>
      </c>
      <c r="AN1047" s="11">
        <f t="shared" si="890"/>
        <v>175.6474476922067</v>
      </c>
      <c r="AO1047" s="6">
        <f t="shared" si="891"/>
        <v>173.83607127316256</v>
      </c>
      <c r="AP1047" s="6">
        <f t="shared" si="892"/>
        <v>103.11653341660121</v>
      </c>
      <c r="AQ1047" s="8">
        <f t="shared" si="893"/>
        <v>76.732748003775058</v>
      </c>
      <c r="AR1047" s="109">
        <f t="shared" si="894"/>
        <v>-0.30250175292077403</v>
      </c>
      <c r="AS1047" s="109">
        <f t="shared" si="895"/>
        <v>-1.0305006111988555</v>
      </c>
      <c r="AT1047" s="109">
        <f t="shared" si="896"/>
        <v>196.35951433073018</v>
      </c>
      <c r="AU1047" s="10">
        <f t="shared" si="897"/>
        <v>399298.7354626258</v>
      </c>
      <c r="AV1047" s="8">
        <f t="shared" si="898"/>
        <v>29.925729471032206</v>
      </c>
      <c r="AW1047" s="12"/>
      <c r="AX1047" s="110">
        <f t="shared" si="899"/>
        <v>16.399999999999999</v>
      </c>
      <c r="AY1047" s="111">
        <f t="shared" si="900"/>
        <v>0</v>
      </c>
      <c r="AZ1047" s="12"/>
      <c r="BA1047" s="14">
        <f t="shared" si="907"/>
        <v>-12.7</v>
      </c>
      <c r="BB1047" s="112">
        <f t="shared" si="901"/>
        <v>0</v>
      </c>
      <c r="BC1047" s="112">
        <f t="shared" si="902"/>
        <v>0</v>
      </c>
      <c r="BD1047" s="12"/>
      <c r="BE1047" s="111">
        <f t="shared" si="903"/>
        <v>0</v>
      </c>
      <c r="BF1047" s="12"/>
    </row>
    <row r="1048" spans="1:58">
      <c r="A1048">
        <f t="shared" si="856"/>
        <v>17</v>
      </c>
      <c r="B1048" s="106">
        <v>0.72569444444444398</v>
      </c>
      <c r="C1048" s="6">
        <f t="shared" si="857"/>
        <v>17.416666666666657</v>
      </c>
      <c r="D1048" s="7">
        <f t="shared" si="904"/>
        <v>16</v>
      </c>
      <c r="E1048" s="7">
        <f t="shared" si="905"/>
        <v>9</v>
      </c>
      <c r="F1048" s="7">
        <f t="shared" si="906"/>
        <v>2022</v>
      </c>
      <c r="G1048" s="12"/>
      <c r="H1048" s="101">
        <f t="shared" si="858"/>
        <v>-12.633578013506177</v>
      </c>
      <c r="I1048" s="102">
        <f t="shared" si="859"/>
        <v>-12.701748072835754</v>
      </c>
      <c r="J1048" s="101">
        <f t="shared" si="860"/>
        <v>61.468120286834747</v>
      </c>
      <c r="K1048" s="101">
        <f t="shared" si="861"/>
        <v>16.580074776189093</v>
      </c>
      <c r="L1048" s="11">
        <f t="shared" si="862"/>
        <v>2459839.2256944445</v>
      </c>
      <c r="M1048" s="108">
        <f t="shared" si="863"/>
        <v>0.22708352346186164</v>
      </c>
      <c r="N1048" s="11">
        <f t="shared" si="864"/>
        <v>266.6256828699261</v>
      </c>
      <c r="O1048" s="5">
        <f t="shared" si="865"/>
        <v>0.18422785139978259</v>
      </c>
      <c r="P1048" s="11">
        <f t="shared" si="866"/>
        <v>15823.798964216707</v>
      </c>
      <c r="Q1048" s="6">
        <f t="shared" si="867"/>
        <v>2.4253647964886023</v>
      </c>
      <c r="R1048" s="13">
        <f t="shared" si="868"/>
        <v>4.4037970744211163</v>
      </c>
      <c r="S1048" s="13">
        <f t="shared" si="869"/>
        <v>4.375093603941246</v>
      </c>
      <c r="T1048" s="13">
        <f t="shared" si="870"/>
        <v>0.3575747535416135</v>
      </c>
      <c r="U1048" s="13">
        <f t="shared" si="871"/>
        <v>0.43310152806802293</v>
      </c>
      <c r="V1048" s="13">
        <f t="shared" si="872"/>
        <v>-8.3926124543408793</v>
      </c>
      <c r="W1048" s="8">
        <f t="shared" si="873"/>
        <v>372.07694161011278</v>
      </c>
      <c r="X1048" s="13">
        <f t="shared" si="874"/>
        <v>1.2342536713381698</v>
      </c>
      <c r="Y1048" s="11">
        <f t="shared" si="875"/>
        <v>70.717526216204149</v>
      </c>
      <c r="Z1048" s="13">
        <f t="shared" si="876"/>
        <v>3.9486611413880136E-2</v>
      </c>
      <c r="AA1048" s="13">
        <f t="shared" si="877"/>
        <v>0.32996826856511863</v>
      </c>
      <c r="AB1048" s="13">
        <f t="shared" si="878"/>
        <v>0.94316624168337126</v>
      </c>
      <c r="AC1048" s="13">
        <f t="shared" si="879"/>
        <v>3.9476351009207634E-2</v>
      </c>
      <c r="AD1048" s="13">
        <f t="shared" si="880"/>
        <v>0.84965645575214055</v>
      </c>
      <c r="AE1048" s="13">
        <f t="shared" si="881"/>
        <v>0.41134517006870114</v>
      </c>
      <c r="AF1048" s="13">
        <f t="shared" si="882"/>
        <v>0.91147964928524394</v>
      </c>
      <c r="AG1048" s="11">
        <f t="shared" si="883"/>
        <v>24.289364331726986</v>
      </c>
      <c r="AH1048" s="13">
        <f t="shared" si="884"/>
        <v>4.585071610793416</v>
      </c>
      <c r="AI1048" s="11">
        <f t="shared" si="885"/>
        <v>197.84960870802485</v>
      </c>
      <c r="AJ1048" s="6">
        <f t="shared" si="886"/>
        <v>0.9152146867830746</v>
      </c>
      <c r="AK1048" s="13">
        <f t="shared" si="887"/>
        <v>-11.739391213299799</v>
      </c>
      <c r="AL1048" s="6">
        <f t="shared" si="888"/>
        <v>0.89418680020637853</v>
      </c>
      <c r="AM1048" s="6">
        <f t="shared" si="889"/>
        <v>-12.633578013506177</v>
      </c>
      <c r="AN1048" s="11">
        <f t="shared" si="890"/>
        <v>175.64813216950279</v>
      </c>
      <c r="AO1048" s="6">
        <f t="shared" si="891"/>
        <v>173.83674842714305</v>
      </c>
      <c r="AP1048" s="6">
        <f t="shared" si="892"/>
        <v>103.10881351534094</v>
      </c>
      <c r="AQ1048" s="8">
        <f t="shared" si="893"/>
        <v>76.740463175627781</v>
      </c>
      <c r="AR1048" s="109">
        <f t="shared" si="894"/>
        <v>-0.30651957750614212</v>
      </c>
      <c r="AS1048" s="109">
        <f t="shared" si="895"/>
        <v>-1.0295070363659142</v>
      </c>
      <c r="AT1048" s="109">
        <f t="shared" si="896"/>
        <v>196.58007477618909</v>
      </c>
      <c r="AU1048" s="10">
        <f t="shared" si="897"/>
        <v>399301.20556415676</v>
      </c>
      <c r="AV1048" s="8">
        <f t="shared" si="898"/>
        <v>29.925544358002412</v>
      </c>
      <c r="AW1048" s="12"/>
      <c r="AX1048" s="110">
        <f t="shared" si="899"/>
        <v>16.600000000000001</v>
      </c>
      <c r="AY1048" s="111">
        <f t="shared" si="900"/>
        <v>0</v>
      </c>
      <c r="AZ1048" s="12"/>
      <c r="BA1048" s="14">
        <f t="shared" si="907"/>
        <v>-12.7</v>
      </c>
      <c r="BB1048" s="112">
        <f t="shared" si="901"/>
        <v>0</v>
      </c>
      <c r="BC1048" s="112">
        <f t="shared" si="902"/>
        <v>0</v>
      </c>
      <c r="BD1048" s="12"/>
      <c r="BE1048" s="111">
        <f t="shared" si="903"/>
        <v>0</v>
      </c>
      <c r="BF1048" s="12"/>
    </row>
    <row r="1049" spans="1:58">
      <c r="A1049">
        <f t="shared" si="856"/>
        <v>17</v>
      </c>
      <c r="B1049" s="106">
        <v>0.72638888888888897</v>
      </c>
      <c r="C1049" s="6">
        <f t="shared" si="857"/>
        <v>17.433333333333337</v>
      </c>
      <c r="D1049" s="7">
        <f t="shared" si="904"/>
        <v>16</v>
      </c>
      <c r="E1049" s="7">
        <f t="shared" si="905"/>
        <v>9</v>
      </c>
      <c r="F1049" s="7">
        <f t="shared" si="906"/>
        <v>2022</v>
      </c>
      <c r="G1049" s="12"/>
      <c r="H1049" s="101">
        <f t="shared" si="858"/>
        <v>-12.589520444285434</v>
      </c>
      <c r="I1049" s="102">
        <f t="shared" si="859"/>
        <v>-12.657873370793157</v>
      </c>
      <c r="J1049" s="101">
        <f t="shared" si="860"/>
        <v>61.461566998863759</v>
      </c>
      <c r="K1049" s="101">
        <f t="shared" si="861"/>
        <v>16.800483827581843</v>
      </c>
      <c r="L1049" s="11">
        <f t="shared" si="862"/>
        <v>2459839.2263888889</v>
      </c>
      <c r="M1049" s="108">
        <f t="shared" si="863"/>
        <v>0.22708354247471318</v>
      </c>
      <c r="N1049" s="11">
        <f t="shared" si="864"/>
        <v>266.87636733241379</v>
      </c>
      <c r="O1049" s="5">
        <f t="shared" si="865"/>
        <v>0.18425326882976378</v>
      </c>
      <c r="P1049" s="11">
        <f t="shared" si="866"/>
        <v>15821.087394333175</v>
      </c>
      <c r="Q1049" s="6">
        <f t="shared" si="867"/>
        <v>2.4255231486621058</v>
      </c>
      <c r="R1049" s="13">
        <f t="shared" si="868"/>
        <v>4.4038090202328144</v>
      </c>
      <c r="S1049" s="13">
        <f t="shared" si="869"/>
        <v>4.375241359981235</v>
      </c>
      <c r="T1049" s="13">
        <f t="shared" si="870"/>
        <v>0.35773509778166612</v>
      </c>
      <c r="U1049" s="13">
        <f t="shared" si="871"/>
        <v>0.43324920027792357</v>
      </c>
      <c r="V1049" s="13">
        <f t="shared" si="872"/>
        <v>-8.3927476221808046</v>
      </c>
      <c r="W1049" s="8">
        <f t="shared" si="873"/>
        <v>372.03550864619535</v>
      </c>
      <c r="X1049" s="13">
        <f t="shared" si="874"/>
        <v>1.2344002276990056</v>
      </c>
      <c r="Y1049" s="11">
        <f t="shared" si="875"/>
        <v>70.725923277140836</v>
      </c>
      <c r="Z1049" s="13">
        <f t="shared" si="876"/>
        <v>3.9498445012938969E-2</v>
      </c>
      <c r="AA1049" s="13">
        <f t="shared" si="877"/>
        <v>0.32982988378740696</v>
      </c>
      <c r="AB1049" s="13">
        <f t="shared" si="878"/>
        <v>0.94321414947287741</v>
      </c>
      <c r="AC1049" s="13">
        <f t="shared" si="879"/>
        <v>3.9488175381271459E-2</v>
      </c>
      <c r="AD1049" s="13">
        <f t="shared" si="880"/>
        <v>0.84969570836296104</v>
      </c>
      <c r="AE1049" s="13">
        <f t="shared" si="881"/>
        <v>0.41137507332159956</v>
      </c>
      <c r="AF1049" s="13">
        <f t="shared" si="882"/>
        <v>0.91146615354035421</v>
      </c>
      <c r="AG1049" s="11">
        <f t="shared" si="883"/>
        <v>24.291244069656639</v>
      </c>
      <c r="AH1049" s="13">
        <f t="shared" si="884"/>
        <v>4.5856717605481334</v>
      </c>
      <c r="AI1049" s="11">
        <f t="shared" si="885"/>
        <v>198.09129092419181</v>
      </c>
      <c r="AJ1049" s="6">
        <f t="shared" si="886"/>
        <v>0.91520916543826492</v>
      </c>
      <c r="AK1049" s="13">
        <f t="shared" si="887"/>
        <v>-11.695195962303737</v>
      </c>
      <c r="AL1049" s="6">
        <f t="shared" si="888"/>
        <v>0.89432448198169734</v>
      </c>
      <c r="AM1049" s="6">
        <f t="shared" si="889"/>
        <v>-12.589520444285434</v>
      </c>
      <c r="AN1049" s="11">
        <f t="shared" si="890"/>
        <v>175.64881664679706</v>
      </c>
      <c r="AO1049" s="6">
        <f t="shared" si="891"/>
        <v>173.83742558137502</v>
      </c>
      <c r="AP1049" s="6">
        <f t="shared" si="892"/>
        <v>103.10109371764719</v>
      </c>
      <c r="AQ1049" s="8">
        <f t="shared" si="893"/>
        <v>76.748178246714829</v>
      </c>
      <c r="AR1049" s="109">
        <f t="shared" si="894"/>
        <v>-0.31053194570471815</v>
      </c>
      <c r="AS1049" s="109">
        <f t="shared" si="895"/>
        <v>-1.028500037335196</v>
      </c>
      <c r="AT1049" s="109">
        <f t="shared" si="896"/>
        <v>196.80048382758184</v>
      </c>
      <c r="AU1049" s="10">
        <f t="shared" si="897"/>
        <v>399303.67514712387</v>
      </c>
      <c r="AV1049" s="8">
        <f t="shared" si="898"/>
        <v>29.925359286123872</v>
      </c>
      <c r="AW1049" s="12"/>
      <c r="AX1049" s="110">
        <f t="shared" si="899"/>
        <v>16.8</v>
      </c>
      <c r="AY1049" s="111">
        <f t="shared" si="900"/>
        <v>0</v>
      </c>
      <c r="AZ1049" s="12"/>
      <c r="BA1049" s="14">
        <f t="shared" si="907"/>
        <v>-12.7</v>
      </c>
      <c r="BB1049" s="112">
        <f t="shared" si="901"/>
        <v>0</v>
      </c>
      <c r="BC1049" s="112">
        <f t="shared" si="902"/>
        <v>0</v>
      </c>
      <c r="BD1049" s="12"/>
      <c r="BE1049" s="111">
        <f t="shared" si="903"/>
        <v>0</v>
      </c>
      <c r="BF1049" s="12"/>
    </row>
    <row r="1050" spans="1:58">
      <c r="A1050">
        <f t="shared" si="856"/>
        <v>17</v>
      </c>
      <c r="B1050" s="106">
        <v>0.72708333333333297</v>
      </c>
      <c r="C1050" s="6">
        <f t="shared" si="857"/>
        <v>17.449999999999992</v>
      </c>
      <c r="D1050" s="7">
        <f t="shared" si="904"/>
        <v>16</v>
      </c>
      <c r="E1050" s="7">
        <f t="shared" si="905"/>
        <v>9</v>
      </c>
      <c r="F1050" s="7">
        <f t="shared" si="906"/>
        <v>2022</v>
      </c>
      <c r="G1050" s="12"/>
      <c r="H1050" s="101">
        <f t="shared" si="858"/>
        <v>-12.544922708180628</v>
      </c>
      <c r="I1050" s="102">
        <f t="shared" si="859"/>
        <v>-12.613461188847504</v>
      </c>
      <c r="J1050" s="101">
        <f t="shared" si="860"/>
        <v>61.4550135886889</v>
      </c>
      <c r="K1050" s="101">
        <f t="shared" si="861"/>
        <v>17.020739993481669</v>
      </c>
      <c r="L1050" s="11">
        <f t="shared" si="862"/>
        <v>2459839.2270833333</v>
      </c>
      <c r="M1050" s="108">
        <f t="shared" si="863"/>
        <v>0.22708356148756476</v>
      </c>
      <c r="N1050" s="11">
        <f t="shared" si="864"/>
        <v>267.12705179490149</v>
      </c>
      <c r="O1050" s="5">
        <f t="shared" si="865"/>
        <v>0.18427868625968813</v>
      </c>
      <c r="P1050" s="11">
        <f t="shared" si="866"/>
        <v>15818.375473348748</v>
      </c>
      <c r="Q1050" s="6">
        <f t="shared" si="867"/>
        <v>2.4256815008359669</v>
      </c>
      <c r="R1050" s="13">
        <f t="shared" si="868"/>
        <v>4.4038209660445125</v>
      </c>
      <c r="S1050" s="13">
        <f t="shared" si="869"/>
        <v>4.3753891160212248</v>
      </c>
      <c r="T1050" s="13">
        <f t="shared" si="870"/>
        <v>0.3578954420217188</v>
      </c>
      <c r="U1050" s="13">
        <f t="shared" si="871"/>
        <v>0.4333968706512471</v>
      </c>
      <c r="V1050" s="13">
        <f t="shared" si="872"/>
        <v>-8.3928827900207317</v>
      </c>
      <c r="W1050" s="8">
        <f t="shared" si="873"/>
        <v>371.99407096774706</v>
      </c>
      <c r="X1050" s="13">
        <f t="shared" si="874"/>
        <v>1.2345467823572993</v>
      </c>
      <c r="Y1050" s="11">
        <f t="shared" si="875"/>
        <v>70.734320240529044</v>
      </c>
      <c r="Z1050" s="13">
        <f t="shared" si="876"/>
        <v>3.9510277617472701E-2</v>
      </c>
      <c r="AA1050" s="13">
        <f t="shared" si="877"/>
        <v>0.3296914936273645</v>
      </c>
      <c r="AB1050" s="13">
        <f t="shared" si="878"/>
        <v>0.94326203630178351</v>
      </c>
      <c r="AC1050" s="13">
        <f t="shared" si="879"/>
        <v>3.9499998754056652E-2</v>
      </c>
      <c r="AD1050" s="13">
        <f t="shared" si="880"/>
        <v>0.84973494213982204</v>
      </c>
      <c r="AE1050" s="13">
        <f t="shared" si="881"/>
        <v>0.41140496732099724</v>
      </c>
      <c r="AF1050" s="13">
        <f t="shared" si="882"/>
        <v>0.91145266079133769</v>
      </c>
      <c r="AG1050" s="11">
        <f t="shared" si="883"/>
        <v>24.293123253726314</v>
      </c>
      <c r="AH1050" s="13">
        <f t="shared" si="884"/>
        <v>4.5862719205391942</v>
      </c>
      <c r="AI1050" s="11">
        <f t="shared" si="885"/>
        <v>198.33297298681356</v>
      </c>
      <c r="AJ1050" s="6">
        <f t="shared" si="886"/>
        <v>0.91520364537689092</v>
      </c>
      <c r="AK1050" s="13">
        <f t="shared" si="887"/>
        <v>-11.650459334232377</v>
      </c>
      <c r="AL1050" s="6">
        <f t="shared" si="888"/>
        <v>0.89446337394825215</v>
      </c>
      <c r="AM1050" s="6">
        <f t="shared" si="889"/>
        <v>-12.544922708180628</v>
      </c>
      <c r="AN1050" s="11">
        <f t="shared" si="890"/>
        <v>175.64950112409133</v>
      </c>
      <c r="AO1050" s="6">
        <f t="shared" si="891"/>
        <v>173.8381027358603</v>
      </c>
      <c r="AP1050" s="6">
        <f t="shared" si="892"/>
        <v>103.09337402353896</v>
      </c>
      <c r="AQ1050" s="8">
        <f t="shared" si="893"/>
        <v>76.755893217017217</v>
      </c>
      <c r="AR1050" s="109">
        <f t="shared" si="894"/>
        <v>-0.31453878613702657</v>
      </c>
      <c r="AS1050" s="109">
        <f t="shared" si="895"/>
        <v>-1.0274796324768714</v>
      </c>
      <c r="AT1050" s="109">
        <f t="shared" si="896"/>
        <v>197.02073999348167</v>
      </c>
      <c r="AU1050" s="10">
        <f t="shared" si="897"/>
        <v>399306.14421146648</v>
      </c>
      <c r="AV1050" s="8">
        <f t="shared" si="898"/>
        <v>29.925174255399664</v>
      </c>
      <c r="AW1050" s="12"/>
      <c r="AX1050" s="110">
        <f t="shared" si="899"/>
        <v>17</v>
      </c>
      <c r="AY1050" s="111">
        <f t="shared" si="900"/>
        <v>0</v>
      </c>
      <c r="AZ1050" s="12"/>
      <c r="BA1050" s="14">
        <f t="shared" si="907"/>
        <v>-12.6</v>
      </c>
      <c r="BB1050" s="112">
        <f t="shared" si="901"/>
        <v>0</v>
      </c>
      <c r="BC1050" s="112">
        <f t="shared" si="902"/>
        <v>0</v>
      </c>
      <c r="BD1050" s="12"/>
      <c r="BE1050" s="111">
        <f t="shared" si="903"/>
        <v>0</v>
      </c>
      <c r="BF1050" s="12"/>
    </row>
    <row r="1051" spans="1:58">
      <c r="A1051">
        <f t="shared" si="856"/>
        <v>17</v>
      </c>
      <c r="B1051" s="106">
        <v>0.72777777777777797</v>
      </c>
      <c r="C1051" s="6">
        <f t="shared" si="857"/>
        <v>17.466666666666672</v>
      </c>
      <c r="D1051" s="7">
        <f t="shared" si="904"/>
        <v>16</v>
      </c>
      <c r="E1051" s="7">
        <f t="shared" si="905"/>
        <v>9</v>
      </c>
      <c r="F1051" s="7">
        <f t="shared" si="906"/>
        <v>2022</v>
      </c>
      <c r="G1051" s="12"/>
      <c r="H1051" s="101">
        <f t="shared" si="858"/>
        <v>-12.499785804748642</v>
      </c>
      <c r="I1051" s="102">
        <f t="shared" si="859"/>
        <v>-12.568512529099417</v>
      </c>
      <c r="J1051" s="101">
        <f t="shared" si="860"/>
        <v>61.448460056397927</v>
      </c>
      <c r="K1051" s="101">
        <f t="shared" si="861"/>
        <v>17.240841797421893</v>
      </c>
      <c r="L1051" s="11">
        <f t="shared" si="862"/>
        <v>2459839.2277777777</v>
      </c>
      <c r="M1051" s="108">
        <f t="shared" si="863"/>
        <v>0.2270835805004163</v>
      </c>
      <c r="N1051" s="11">
        <f t="shared" si="864"/>
        <v>267.37773625738919</v>
      </c>
      <c r="O1051" s="5">
        <f t="shared" si="865"/>
        <v>0.18430410368961248</v>
      </c>
      <c r="P1051" s="11">
        <f t="shared" si="866"/>
        <v>15815.663201378647</v>
      </c>
      <c r="Q1051" s="6">
        <f t="shared" si="867"/>
        <v>2.4258398530098275</v>
      </c>
      <c r="R1051" s="13">
        <f t="shared" si="868"/>
        <v>4.4038329118561883</v>
      </c>
      <c r="S1051" s="13">
        <f t="shared" si="869"/>
        <v>4.3755368720608567</v>
      </c>
      <c r="T1051" s="13">
        <f t="shared" si="870"/>
        <v>0.35805578626177142</v>
      </c>
      <c r="U1051" s="13">
        <f t="shared" si="871"/>
        <v>0.43354453918850233</v>
      </c>
      <c r="V1051" s="13">
        <f t="shared" si="872"/>
        <v>-8.3930179578599429</v>
      </c>
      <c r="W1051" s="8">
        <f t="shared" si="873"/>
        <v>371.95262857588864</v>
      </c>
      <c r="X1051" s="13">
        <f t="shared" si="874"/>
        <v>1.2346933353139662</v>
      </c>
      <c r="Y1051" s="11">
        <f t="shared" si="875"/>
        <v>70.742717106421225</v>
      </c>
      <c r="Z1051" s="13">
        <f t="shared" si="876"/>
        <v>3.952210922729648E-2</v>
      </c>
      <c r="AA1051" s="13">
        <f t="shared" si="877"/>
        <v>0.32955309808740724</v>
      </c>
      <c r="AB1051" s="13">
        <f t="shared" si="878"/>
        <v>0.94330990217011379</v>
      </c>
      <c r="AC1051" s="13">
        <f t="shared" si="879"/>
        <v>3.9511821127378242E-2</v>
      </c>
      <c r="AD1051" s="13">
        <f t="shared" si="880"/>
        <v>0.84977415708281923</v>
      </c>
      <c r="AE1051" s="13">
        <f t="shared" si="881"/>
        <v>0.4114348520667343</v>
      </c>
      <c r="AF1051" s="13">
        <f t="shared" si="882"/>
        <v>0.91143917103930994</v>
      </c>
      <c r="AG1051" s="11">
        <f t="shared" si="883"/>
        <v>24.295001883903378</v>
      </c>
      <c r="AH1051" s="13">
        <f t="shared" si="884"/>
        <v>4.5868720907666543</v>
      </c>
      <c r="AI1051" s="11">
        <f t="shared" si="885"/>
        <v>198.57465489588938</v>
      </c>
      <c r="AJ1051" s="6">
        <f t="shared" si="886"/>
        <v>0.91519812659904931</v>
      </c>
      <c r="AK1051" s="13">
        <f t="shared" si="887"/>
        <v>-11.605182351828352</v>
      </c>
      <c r="AL1051" s="6">
        <f t="shared" si="888"/>
        <v>0.89460345292029053</v>
      </c>
      <c r="AM1051" s="6">
        <f t="shared" si="889"/>
        <v>-12.499785804748642</v>
      </c>
      <c r="AN1051" s="11">
        <f t="shared" si="890"/>
        <v>175.65018560138924</v>
      </c>
      <c r="AO1051" s="6">
        <f t="shared" si="891"/>
        <v>173.83877989060264</v>
      </c>
      <c r="AP1051" s="6">
        <f t="shared" si="892"/>
        <v>103.08565443297</v>
      </c>
      <c r="AQ1051" s="8">
        <f t="shared" si="893"/>
        <v>76.763608086581115</v>
      </c>
      <c r="AR1051" s="109">
        <f t="shared" si="894"/>
        <v>-0.31854002752096944</v>
      </c>
      <c r="AS1051" s="109">
        <f t="shared" si="895"/>
        <v>-1.0264458403998982</v>
      </c>
      <c r="AT1051" s="109">
        <f t="shared" si="896"/>
        <v>197.24084179742189</v>
      </c>
      <c r="AU1051" s="10">
        <f t="shared" si="897"/>
        <v>399308.61275710998</v>
      </c>
      <c r="AV1051" s="8">
        <f t="shared" si="898"/>
        <v>29.924989265833887</v>
      </c>
      <c r="AW1051" s="12"/>
      <c r="AX1051" s="110">
        <f t="shared" si="899"/>
        <v>17.2</v>
      </c>
      <c r="AY1051" s="111">
        <f t="shared" si="900"/>
        <v>0</v>
      </c>
      <c r="AZ1051" s="12"/>
      <c r="BA1051" s="14">
        <f t="shared" si="907"/>
        <v>-12.6</v>
      </c>
      <c r="BB1051" s="112">
        <f t="shared" si="901"/>
        <v>0</v>
      </c>
      <c r="BC1051" s="112">
        <f t="shared" si="902"/>
        <v>0</v>
      </c>
      <c r="BD1051" s="12"/>
      <c r="BE1051" s="111">
        <f t="shared" si="903"/>
        <v>0</v>
      </c>
      <c r="BF1051" s="12"/>
    </row>
    <row r="1052" spans="1:58">
      <c r="A1052">
        <f t="shared" si="856"/>
        <v>17</v>
      </c>
      <c r="B1052" s="106">
        <v>0.72847222222222197</v>
      </c>
      <c r="C1052" s="6">
        <f t="shared" si="857"/>
        <v>17.483333333333327</v>
      </c>
      <c r="D1052" s="7">
        <f t="shared" si="904"/>
        <v>16</v>
      </c>
      <c r="E1052" s="7">
        <f t="shared" si="905"/>
        <v>9</v>
      </c>
      <c r="F1052" s="7">
        <f t="shared" si="906"/>
        <v>2022</v>
      </c>
      <c r="G1052" s="12"/>
      <c r="H1052" s="101">
        <f t="shared" si="858"/>
        <v>-12.454110743603909</v>
      </c>
      <c r="I1052" s="102">
        <f t="shared" si="859"/>
        <v>-12.52302840267077</v>
      </c>
      <c r="J1052" s="101">
        <f t="shared" si="860"/>
        <v>61.441906402085536</v>
      </c>
      <c r="K1052" s="101">
        <f t="shared" si="861"/>
        <v>17.460787777667974</v>
      </c>
      <c r="L1052" s="11">
        <f t="shared" si="862"/>
        <v>2459839.2284722221</v>
      </c>
      <c r="M1052" s="108">
        <f t="shared" si="863"/>
        <v>0.22708359951326784</v>
      </c>
      <c r="N1052" s="11">
        <f t="shared" si="864"/>
        <v>267.62842071941122</v>
      </c>
      <c r="O1052" s="5">
        <f t="shared" si="865"/>
        <v>0.18432952111953682</v>
      </c>
      <c r="P1052" s="11">
        <f t="shared" si="866"/>
        <v>15812.95057854187</v>
      </c>
      <c r="Q1052" s="6">
        <f t="shared" si="867"/>
        <v>2.4259982051833311</v>
      </c>
      <c r="R1052" s="13">
        <f t="shared" si="868"/>
        <v>4.4038448576678864</v>
      </c>
      <c r="S1052" s="13">
        <f t="shared" si="869"/>
        <v>4.3756846281004886</v>
      </c>
      <c r="T1052" s="13">
        <f t="shared" si="870"/>
        <v>0.35821613050146689</v>
      </c>
      <c r="U1052" s="13">
        <f t="shared" si="871"/>
        <v>0.43369220588985813</v>
      </c>
      <c r="V1052" s="13">
        <f t="shared" si="872"/>
        <v>-8.3931531256995111</v>
      </c>
      <c r="W1052" s="8">
        <f t="shared" si="873"/>
        <v>371.9111814711286</v>
      </c>
      <c r="X1052" s="13">
        <f t="shared" si="874"/>
        <v>1.2348398865695835</v>
      </c>
      <c r="Y1052" s="11">
        <f t="shared" si="875"/>
        <v>70.751113874850446</v>
      </c>
      <c r="Z1052" s="13">
        <f t="shared" si="876"/>
        <v>3.9533939842194825E-2</v>
      </c>
      <c r="AA1052" s="13">
        <f t="shared" si="877"/>
        <v>0.32941469717027028</v>
      </c>
      <c r="AB1052" s="13">
        <f t="shared" si="878"/>
        <v>0.94335774707778319</v>
      </c>
      <c r="AC1052" s="13">
        <f t="shared" si="879"/>
        <v>3.9523642501020653E-2</v>
      </c>
      <c r="AD1052" s="13">
        <f t="shared" si="880"/>
        <v>0.84981335319196039</v>
      </c>
      <c r="AE1052" s="13">
        <f t="shared" si="881"/>
        <v>0.41146472755857894</v>
      </c>
      <c r="AF1052" s="13">
        <f t="shared" si="882"/>
        <v>0.91142568428541904</v>
      </c>
      <c r="AG1052" s="11">
        <f t="shared" si="883"/>
        <v>24.29687996015069</v>
      </c>
      <c r="AH1052" s="13">
        <f t="shared" si="884"/>
        <v>4.5874722712291911</v>
      </c>
      <c r="AI1052" s="11">
        <f t="shared" si="885"/>
        <v>198.81633665097337</v>
      </c>
      <c r="AJ1052" s="6">
        <f t="shared" si="886"/>
        <v>0.91519260910483013</v>
      </c>
      <c r="AK1052" s="13">
        <f t="shared" si="887"/>
        <v>-11.559366048118754</v>
      </c>
      <c r="AL1052" s="6">
        <f t="shared" si="888"/>
        <v>0.89474469548515445</v>
      </c>
      <c r="AM1052" s="6">
        <f t="shared" si="889"/>
        <v>-12.454110743603909</v>
      </c>
      <c r="AN1052" s="11">
        <f t="shared" si="890"/>
        <v>175.65087007868351</v>
      </c>
      <c r="AO1052" s="6">
        <f t="shared" si="891"/>
        <v>173.8394570455946</v>
      </c>
      <c r="AP1052" s="6">
        <f t="shared" si="892"/>
        <v>103.07793494590233</v>
      </c>
      <c r="AQ1052" s="8">
        <f t="shared" si="893"/>
        <v>76.771322855444481</v>
      </c>
      <c r="AR1052" s="109">
        <f t="shared" si="894"/>
        <v>-0.32253559866694159</v>
      </c>
      <c r="AS1052" s="109">
        <f t="shared" si="895"/>
        <v>-1.0253986799531849</v>
      </c>
      <c r="AT1052" s="109">
        <f t="shared" si="896"/>
        <v>197.46078777766797</v>
      </c>
      <c r="AU1052" s="10">
        <f t="shared" si="897"/>
        <v>399311.08078398276</v>
      </c>
      <c r="AV1052" s="8">
        <f t="shared" si="898"/>
        <v>29.924804317430429</v>
      </c>
      <c r="AW1052" s="12"/>
      <c r="AX1052" s="110">
        <f t="shared" si="899"/>
        <v>17.5</v>
      </c>
      <c r="AY1052" s="111">
        <f t="shared" si="900"/>
        <v>0</v>
      </c>
      <c r="AZ1052" s="12"/>
      <c r="BA1052" s="14">
        <f t="shared" si="907"/>
        <v>-12.5</v>
      </c>
      <c r="BB1052" s="112">
        <f t="shared" si="901"/>
        <v>0</v>
      </c>
      <c r="BC1052" s="112">
        <f t="shared" si="902"/>
        <v>0</v>
      </c>
      <c r="BD1052" s="12"/>
      <c r="BE1052" s="111">
        <f t="shared" si="903"/>
        <v>0</v>
      </c>
      <c r="BF1052" s="12"/>
    </row>
    <row r="1053" spans="1:58">
      <c r="A1053">
        <f t="shared" si="856"/>
        <v>17</v>
      </c>
      <c r="B1053" s="106">
        <v>0.72916666666666696</v>
      </c>
      <c r="C1053" s="6">
        <f t="shared" si="857"/>
        <v>17.500000000000007</v>
      </c>
      <c r="D1053" s="7">
        <f t="shared" si="904"/>
        <v>16</v>
      </c>
      <c r="E1053" s="7">
        <f t="shared" si="905"/>
        <v>9</v>
      </c>
      <c r="F1053" s="7">
        <f t="shared" si="906"/>
        <v>2022</v>
      </c>
      <c r="G1053" s="12"/>
      <c r="H1053" s="101">
        <f t="shared" si="858"/>
        <v>-12.407898543980043</v>
      </c>
      <c r="I1053" s="102">
        <f t="shared" si="859"/>
        <v>-12.477009829175861</v>
      </c>
      <c r="J1053" s="101">
        <f t="shared" si="860"/>
        <v>61.435352625843663</v>
      </c>
      <c r="K1053" s="101">
        <f t="shared" si="861"/>
        <v>17.680576488987043</v>
      </c>
      <c r="L1053" s="11">
        <f t="shared" si="862"/>
        <v>2459839.2291666665</v>
      </c>
      <c r="M1053" s="108">
        <f t="shared" si="863"/>
        <v>0.22708361852611941</v>
      </c>
      <c r="N1053" s="11">
        <f t="shared" si="864"/>
        <v>267.87910518189892</v>
      </c>
      <c r="O1053" s="5">
        <f t="shared" si="865"/>
        <v>0.18435493854951801</v>
      </c>
      <c r="P1053" s="11">
        <f t="shared" si="866"/>
        <v>15810.237604935828</v>
      </c>
      <c r="Q1053" s="6">
        <f t="shared" si="867"/>
        <v>2.4261565573571922</v>
      </c>
      <c r="R1053" s="13">
        <f t="shared" si="868"/>
        <v>4.4038568034795844</v>
      </c>
      <c r="S1053" s="13">
        <f t="shared" si="869"/>
        <v>4.3758323841408355</v>
      </c>
      <c r="T1053" s="13">
        <f t="shared" si="870"/>
        <v>0.35837647474151951</v>
      </c>
      <c r="U1053" s="13">
        <f t="shared" si="871"/>
        <v>0.43383987075645375</v>
      </c>
      <c r="V1053" s="13">
        <f t="shared" si="872"/>
        <v>-8.3932882935401523</v>
      </c>
      <c r="W1053" s="8">
        <f t="shared" si="873"/>
        <v>371.86972965413048</v>
      </c>
      <c r="X1053" s="13">
        <f t="shared" si="874"/>
        <v>1.2349864361249805</v>
      </c>
      <c r="Y1053" s="11">
        <f t="shared" si="875"/>
        <v>70.759510545864202</v>
      </c>
      <c r="Z1053" s="13">
        <f t="shared" si="876"/>
        <v>3.9545769462032095E-2</v>
      </c>
      <c r="AA1053" s="13">
        <f t="shared" si="877"/>
        <v>0.32927629087844973</v>
      </c>
      <c r="AB1053" s="13">
        <f t="shared" si="878"/>
        <v>0.94340557102478562</v>
      </c>
      <c r="AC1053" s="13">
        <f t="shared" si="879"/>
        <v>3.9535462874848097E-2</v>
      </c>
      <c r="AD1053" s="13">
        <f t="shared" si="880"/>
        <v>0.84985253046729381</v>
      </c>
      <c r="AE1053" s="13">
        <f t="shared" si="881"/>
        <v>0.41149459379640424</v>
      </c>
      <c r="AF1053" s="13">
        <f t="shared" si="882"/>
        <v>0.91141220053076544</v>
      </c>
      <c r="AG1053" s="11">
        <f t="shared" si="883"/>
        <v>24.298757482437697</v>
      </c>
      <c r="AH1053" s="13">
        <f t="shared" si="884"/>
        <v>4.588072461926469</v>
      </c>
      <c r="AI1053" s="11">
        <f t="shared" si="885"/>
        <v>199.05801825300188</v>
      </c>
      <c r="AJ1053" s="6">
        <f t="shared" si="886"/>
        <v>0.91518709289429245</v>
      </c>
      <c r="AK1053" s="13">
        <f t="shared" si="887"/>
        <v>-11.513011465973349</v>
      </c>
      <c r="AL1053" s="6">
        <f t="shared" si="888"/>
        <v>0.89488707800669287</v>
      </c>
      <c r="AM1053" s="6">
        <f t="shared" si="889"/>
        <v>-12.407898543980043</v>
      </c>
      <c r="AN1053" s="11">
        <f t="shared" si="890"/>
        <v>175.65155455597778</v>
      </c>
      <c r="AO1053" s="6">
        <f t="shared" si="891"/>
        <v>173.84013420083997</v>
      </c>
      <c r="AP1053" s="6">
        <f t="shared" si="892"/>
        <v>103.07021556229468</v>
      </c>
      <c r="AQ1053" s="8">
        <f t="shared" si="893"/>
        <v>76.779037523648526</v>
      </c>
      <c r="AR1053" s="109">
        <f t="shared" si="894"/>
        <v>-0.32652542850929772</v>
      </c>
      <c r="AS1053" s="109">
        <f t="shared" si="895"/>
        <v>-1.0243381702172676</v>
      </c>
      <c r="AT1053" s="109">
        <f t="shared" si="896"/>
        <v>197.68057648898704</v>
      </c>
      <c r="AU1053" s="10">
        <f t="shared" si="897"/>
        <v>399313.54829202726</v>
      </c>
      <c r="AV1053" s="8">
        <f t="shared" si="898"/>
        <v>29.924619410192118</v>
      </c>
      <c r="AW1053" s="12"/>
      <c r="AX1053" s="110">
        <f t="shared" si="899"/>
        <v>17.7</v>
      </c>
      <c r="AY1053" s="111">
        <f t="shared" si="900"/>
        <v>0</v>
      </c>
      <c r="AZ1053" s="12"/>
      <c r="BA1053" s="14">
        <f t="shared" si="907"/>
        <v>-12.5</v>
      </c>
      <c r="BB1053" s="112">
        <f t="shared" si="901"/>
        <v>0</v>
      </c>
      <c r="BC1053" s="112">
        <f t="shared" si="902"/>
        <v>0</v>
      </c>
      <c r="BD1053" s="12"/>
      <c r="BE1053" s="111">
        <f t="shared" si="903"/>
        <v>0</v>
      </c>
      <c r="BF1053" s="12"/>
    </row>
    <row r="1054" spans="1:58">
      <c r="A1054">
        <f t="shared" si="856"/>
        <v>17</v>
      </c>
      <c r="B1054" s="106">
        <v>0.72986111111111096</v>
      </c>
      <c r="C1054" s="6">
        <f t="shared" si="857"/>
        <v>17.516666666666662</v>
      </c>
      <c r="D1054" s="7">
        <f t="shared" si="904"/>
        <v>16</v>
      </c>
      <c r="E1054" s="7">
        <f t="shared" si="905"/>
        <v>9</v>
      </c>
      <c r="F1054" s="7">
        <f t="shared" si="906"/>
        <v>2022</v>
      </c>
      <c r="G1054" s="12"/>
      <c r="H1054" s="101">
        <f t="shared" si="858"/>
        <v>-12.361150235145967</v>
      </c>
      <c r="I1054" s="102">
        <f t="shared" si="859"/>
        <v>-12.430457837037025</v>
      </c>
      <c r="J1054" s="101">
        <f t="shared" si="860"/>
        <v>61.428798727808264</v>
      </c>
      <c r="K1054" s="101">
        <f t="shared" si="861"/>
        <v>17.900206500275715</v>
      </c>
      <c r="L1054" s="11">
        <f t="shared" si="862"/>
        <v>2459839.2298611109</v>
      </c>
      <c r="M1054" s="108">
        <f t="shared" si="863"/>
        <v>0.22708363753897096</v>
      </c>
      <c r="N1054" s="11">
        <f t="shared" si="864"/>
        <v>268.12978964438662</v>
      </c>
      <c r="O1054" s="5">
        <f t="shared" si="865"/>
        <v>0.18438035597944236</v>
      </c>
      <c r="P1054" s="11">
        <f t="shared" si="866"/>
        <v>15807.524280678188</v>
      </c>
      <c r="Q1054" s="6">
        <f t="shared" si="867"/>
        <v>2.4263149095306957</v>
      </c>
      <c r="R1054" s="13">
        <f t="shared" si="868"/>
        <v>4.4038687492912825</v>
      </c>
      <c r="S1054" s="13">
        <f t="shared" si="869"/>
        <v>4.3759801401804674</v>
      </c>
      <c r="T1054" s="13">
        <f t="shared" si="870"/>
        <v>0.35853681898157214</v>
      </c>
      <c r="U1054" s="13">
        <f t="shared" si="871"/>
        <v>0.43398753378845162</v>
      </c>
      <c r="V1054" s="13">
        <f t="shared" si="872"/>
        <v>-8.3934234613793635</v>
      </c>
      <c r="W1054" s="8">
        <f t="shared" si="873"/>
        <v>371.82827312661709</v>
      </c>
      <c r="X1054" s="13">
        <f t="shared" si="874"/>
        <v>1.2351329839800136</v>
      </c>
      <c r="Y1054" s="11">
        <f t="shared" si="875"/>
        <v>70.767907119454293</v>
      </c>
      <c r="Z1054" s="13">
        <f t="shared" si="876"/>
        <v>3.9557598086598221E-2</v>
      </c>
      <c r="AA1054" s="13">
        <f t="shared" si="877"/>
        <v>0.3291378792153602</v>
      </c>
      <c r="AB1054" s="13">
        <f t="shared" si="878"/>
        <v>0.94345337401079898</v>
      </c>
      <c r="AC1054" s="13">
        <f t="shared" si="879"/>
        <v>3.9547282248650409E-2</v>
      </c>
      <c r="AD1054" s="13">
        <f t="shared" si="880"/>
        <v>0.84989168890860767</v>
      </c>
      <c r="AE1054" s="13">
        <f t="shared" si="881"/>
        <v>0.41152445077988919</v>
      </c>
      <c r="AF1054" s="13">
        <f t="shared" si="882"/>
        <v>0.91139871977653697</v>
      </c>
      <c r="AG1054" s="11">
        <f t="shared" si="883"/>
        <v>24.300634450721645</v>
      </c>
      <c r="AH1054" s="13">
        <f t="shared" si="884"/>
        <v>4.5886726628541732</v>
      </c>
      <c r="AI1054" s="11">
        <f t="shared" si="885"/>
        <v>199.29969970157401</v>
      </c>
      <c r="AJ1054" s="6">
        <f t="shared" si="886"/>
        <v>0.91518157796755206</v>
      </c>
      <c r="AK1054" s="13">
        <f t="shared" si="887"/>
        <v>-11.466119658519917</v>
      </c>
      <c r="AL1054" s="6">
        <f t="shared" si="888"/>
        <v>0.89503057662605079</v>
      </c>
      <c r="AM1054" s="6">
        <f t="shared" si="889"/>
        <v>-12.361150235145967</v>
      </c>
      <c r="AN1054" s="11">
        <f t="shared" si="890"/>
        <v>175.65223903327205</v>
      </c>
      <c r="AO1054" s="6">
        <f t="shared" si="891"/>
        <v>173.84081135633866</v>
      </c>
      <c r="AP1054" s="6">
        <f t="shared" si="892"/>
        <v>103.06249628215764</v>
      </c>
      <c r="AQ1054" s="8">
        <f t="shared" si="893"/>
        <v>76.786752091182649</v>
      </c>
      <c r="AR1054" s="109">
        <f t="shared" si="894"/>
        <v>-0.33050944606265459</v>
      </c>
      <c r="AS1054" s="109">
        <f t="shared" si="895"/>
        <v>-1.0232643305157754</v>
      </c>
      <c r="AT1054" s="109">
        <f t="shared" si="896"/>
        <v>197.90020650027571</v>
      </c>
      <c r="AU1054" s="10">
        <f t="shared" si="897"/>
        <v>399316.01528116048</v>
      </c>
      <c r="AV1054" s="8">
        <f t="shared" si="898"/>
        <v>29.924434544123695</v>
      </c>
      <c r="AW1054" s="12"/>
      <c r="AX1054" s="110">
        <f t="shared" si="899"/>
        <v>17.899999999999999</v>
      </c>
      <c r="AY1054" s="111">
        <f t="shared" si="900"/>
        <v>0</v>
      </c>
      <c r="AZ1054" s="12"/>
      <c r="BA1054" s="14">
        <f t="shared" si="907"/>
        <v>-12.4</v>
      </c>
      <c r="BB1054" s="112">
        <f t="shared" si="901"/>
        <v>0</v>
      </c>
      <c r="BC1054" s="112">
        <f t="shared" si="902"/>
        <v>0</v>
      </c>
      <c r="BD1054" s="12"/>
      <c r="BE1054" s="111">
        <f t="shared" si="903"/>
        <v>0</v>
      </c>
      <c r="BF1054" s="12"/>
    </row>
    <row r="1055" spans="1:58">
      <c r="A1055">
        <f t="shared" si="856"/>
        <v>17</v>
      </c>
      <c r="B1055" s="106">
        <v>0.73055555555555596</v>
      </c>
      <c r="C1055" s="6">
        <f t="shared" si="857"/>
        <v>17.533333333333342</v>
      </c>
      <c r="D1055" s="7">
        <f t="shared" si="904"/>
        <v>16</v>
      </c>
      <c r="E1055" s="7">
        <f t="shared" si="905"/>
        <v>9</v>
      </c>
      <c r="F1055" s="7">
        <f t="shared" si="906"/>
        <v>2022</v>
      </c>
      <c r="G1055" s="12"/>
      <c r="H1055" s="101">
        <f t="shared" si="858"/>
        <v>-12.313866824088645</v>
      </c>
      <c r="I1055" s="102">
        <f t="shared" si="859"/>
        <v>-12.383373431197747</v>
      </c>
      <c r="J1055" s="101">
        <f t="shared" si="860"/>
        <v>61.422244703672305</v>
      </c>
      <c r="K1055" s="101">
        <f t="shared" si="861"/>
        <v>18.11967654336155</v>
      </c>
      <c r="L1055" s="11">
        <f t="shared" si="862"/>
        <v>2459839.2305555558</v>
      </c>
      <c r="M1055" s="108">
        <f t="shared" si="863"/>
        <v>0.22708365655183527</v>
      </c>
      <c r="N1055" s="11">
        <f t="shared" si="864"/>
        <v>268.38047427497804</v>
      </c>
      <c r="O1055" s="5">
        <f t="shared" si="865"/>
        <v>0.18440577342641973</v>
      </c>
      <c r="P1055" s="11">
        <f t="shared" si="866"/>
        <v>15804.810604042803</v>
      </c>
      <c r="Q1055" s="6">
        <f t="shared" si="867"/>
        <v>2.4264732618109894</v>
      </c>
      <c r="R1055" s="13">
        <f t="shared" si="868"/>
        <v>4.4038806951109946</v>
      </c>
      <c r="S1055" s="13">
        <f t="shared" si="869"/>
        <v>4.3761278963193897</v>
      </c>
      <c r="T1055" s="13">
        <f t="shared" si="870"/>
        <v>0.35869716332912926</v>
      </c>
      <c r="U1055" s="13">
        <f t="shared" si="871"/>
        <v>0.43413519508525522</v>
      </c>
      <c r="V1055" s="13">
        <f t="shared" si="872"/>
        <v>-8.3935586293096502</v>
      </c>
      <c r="W1055" s="8">
        <f t="shared" si="873"/>
        <v>371.7868118610649</v>
      </c>
      <c r="X1055" s="13">
        <f t="shared" si="874"/>
        <v>1.2352795302338184</v>
      </c>
      <c r="Y1055" s="11">
        <f t="shared" si="875"/>
        <v>70.776303601300768</v>
      </c>
      <c r="Z1055" s="13">
        <f t="shared" si="876"/>
        <v>3.956942572362538E-2</v>
      </c>
      <c r="AA1055" s="13">
        <f t="shared" si="877"/>
        <v>0.32899946209064279</v>
      </c>
      <c r="AB1055" s="13">
        <f t="shared" si="878"/>
        <v>0.94350115606786678</v>
      </c>
      <c r="AC1055" s="13">
        <f t="shared" si="879"/>
        <v>3.955910063015345E-2</v>
      </c>
      <c r="AD1055" s="13">
        <f t="shared" si="880"/>
        <v>0.84993082854222901</v>
      </c>
      <c r="AE1055" s="13">
        <f t="shared" si="881"/>
        <v>0.41155429852886699</v>
      </c>
      <c r="AF1055" s="13">
        <f t="shared" si="882"/>
        <v>0.91138524201482007</v>
      </c>
      <c r="AG1055" s="11">
        <f t="shared" si="883"/>
        <v>24.302510866226815</v>
      </c>
      <c r="AH1055" s="13">
        <f t="shared" si="884"/>
        <v>4.5892728744146476</v>
      </c>
      <c r="AI1055" s="11">
        <f t="shared" si="885"/>
        <v>199.54138115875833</v>
      </c>
      <c r="AJ1055" s="6">
        <f t="shared" si="886"/>
        <v>0.91517606432096166</v>
      </c>
      <c r="AK1055" s="13">
        <f t="shared" si="887"/>
        <v>-11.418691656726333</v>
      </c>
      <c r="AL1055" s="6">
        <f t="shared" si="888"/>
        <v>0.89517516736231206</v>
      </c>
      <c r="AM1055" s="6">
        <f t="shared" si="889"/>
        <v>-12.313866824088645</v>
      </c>
      <c r="AN1055" s="11">
        <f t="shared" si="890"/>
        <v>175.65292351102653</v>
      </c>
      <c r="AO1055" s="6">
        <f t="shared" si="891"/>
        <v>173.84148851254599</v>
      </c>
      <c r="AP1055" s="6">
        <f t="shared" si="892"/>
        <v>103.05477710026905</v>
      </c>
      <c r="AQ1055" s="8">
        <f t="shared" si="893"/>
        <v>76.794466563265786</v>
      </c>
      <c r="AR1055" s="109">
        <f t="shared" si="894"/>
        <v>-0.33448758311760324</v>
      </c>
      <c r="AS1055" s="109">
        <f t="shared" si="895"/>
        <v>-1.0221771796741983</v>
      </c>
      <c r="AT1055" s="109">
        <f t="shared" si="896"/>
        <v>198.11967654336155</v>
      </c>
      <c r="AU1055" s="10">
        <f t="shared" si="897"/>
        <v>399318.48175298213</v>
      </c>
      <c r="AV1055" s="8">
        <f t="shared" si="898"/>
        <v>29.924249719103798</v>
      </c>
      <c r="AW1055" s="12"/>
      <c r="AX1055" s="110">
        <f t="shared" si="899"/>
        <v>18.100000000000001</v>
      </c>
      <c r="AY1055" s="111">
        <f t="shared" si="900"/>
        <v>0</v>
      </c>
      <c r="AZ1055" s="12"/>
      <c r="BA1055" s="14">
        <f t="shared" si="907"/>
        <v>-12.4</v>
      </c>
      <c r="BB1055" s="112">
        <f t="shared" si="901"/>
        <v>0</v>
      </c>
      <c r="BC1055" s="112">
        <f t="shared" si="902"/>
        <v>0</v>
      </c>
      <c r="BD1055" s="12"/>
      <c r="BE1055" s="111">
        <f t="shared" si="903"/>
        <v>0</v>
      </c>
      <c r="BF1055" s="12"/>
    </row>
    <row r="1056" spans="1:58">
      <c r="A1056">
        <f t="shared" si="856"/>
        <v>17</v>
      </c>
      <c r="B1056" s="106">
        <v>0.73124999999999996</v>
      </c>
      <c r="C1056" s="6">
        <f t="shared" si="857"/>
        <v>17.549999999999997</v>
      </c>
      <c r="D1056" s="7">
        <f t="shared" si="904"/>
        <v>16</v>
      </c>
      <c r="E1056" s="7">
        <f t="shared" si="905"/>
        <v>9</v>
      </c>
      <c r="F1056" s="7">
        <f t="shared" si="906"/>
        <v>2022</v>
      </c>
      <c r="G1056" s="12"/>
      <c r="H1056" s="101">
        <f t="shared" si="858"/>
        <v>-12.266049422684938</v>
      </c>
      <c r="I1056" s="102">
        <f t="shared" si="859"/>
        <v>-12.335757719645741</v>
      </c>
      <c r="J1056" s="101">
        <f t="shared" si="860"/>
        <v>61.41569056231377</v>
      </c>
      <c r="K1056" s="101">
        <f t="shared" si="861"/>
        <v>18.338984924154744</v>
      </c>
      <c r="L1056" s="11">
        <f t="shared" si="862"/>
        <v>2459839.2312500002</v>
      </c>
      <c r="M1056" s="108">
        <f t="shared" si="863"/>
        <v>0.22708367556468684</v>
      </c>
      <c r="N1056" s="11">
        <f t="shared" si="864"/>
        <v>268.63115873746574</v>
      </c>
      <c r="O1056" s="5">
        <f t="shared" si="865"/>
        <v>0.18443119085640092</v>
      </c>
      <c r="P1056" s="11">
        <f t="shared" si="866"/>
        <v>15802.096578796214</v>
      </c>
      <c r="Q1056" s="6">
        <f t="shared" si="867"/>
        <v>2.4266316139848501</v>
      </c>
      <c r="R1056" s="13">
        <f t="shared" si="868"/>
        <v>4.4038926409226926</v>
      </c>
      <c r="S1056" s="13">
        <f t="shared" si="869"/>
        <v>4.3762756523593787</v>
      </c>
      <c r="T1056" s="13">
        <f t="shared" si="870"/>
        <v>0.35885750756918189</v>
      </c>
      <c r="U1056" s="13">
        <f t="shared" si="871"/>
        <v>0.43428285444943215</v>
      </c>
      <c r="V1056" s="13">
        <f t="shared" si="872"/>
        <v>-8.3936937971495755</v>
      </c>
      <c r="W1056" s="8">
        <f t="shared" si="873"/>
        <v>371.74534591399009</v>
      </c>
      <c r="X1056" s="13">
        <f t="shared" si="874"/>
        <v>1.2354260746907184</v>
      </c>
      <c r="Y1056" s="11">
        <f t="shared" si="875"/>
        <v>70.784699980192173</v>
      </c>
      <c r="Z1056" s="13">
        <f t="shared" si="876"/>
        <v>3.9581252357072931E-2</v>
      </c>
      <c r="AA1056" s="13">
        <f t="shared" si="877"/>
        <v>0.32886103969239894</v>
      </c>
      <c r="AB1056" s="13">
        <f t="shared" si="878"/>
        <v>0.94354891713191436</v>
      </c>
      <c r="AC1056" s="13">
        <f t="shared" si="879"/>
        <v>3.9570918003328889E-2</v>
      </c>
      <c r="AD1056" s="13">
        <f t="shared" si="880"/>
        <v>0.84996994931574421</v>
      </c>
      <c r="AE1056" s="13">
        <f t="shared" si="881"/>
        <v>0.41158413700314728</v>
      </c>
      <c r="AF1056" s="13">
        <f t="shared" si="882"/>
        <v>0.9113717672648054</v>
      </c>
      <c r="AG1056" s="11">
        <f t="shared" si="883"/>
        <v>24.304386726404026</v>
      </c>
      <c r="AH1056" s="13">
        <f t="shared" si="884"/>
        <v>4.5898730958027523</v>
      </c>
      <c r="AI1056" s="11">
        <f t="shared" si="885"/>
        <v>199.78306230042446</v>
      </c>
      <c r="AJ1056" s="6">
        <f t="shared" si="886"/>
        <v>0.91517055196202302</v>
      </c>
      <c r="AK1056" s="13">
        <f t="shared" si="887"/>
        <v>-11.370728596958775</v>
      </c>
      <c r="AL1056" s="6">
        <f t="shared" si="888"/>
        <v>0.89532082572616356</v>
      </c>
      <c r="AM1056" s="6">
        <f t="shared" si="889"/>
        <v>-12.266049422684938</v>
      </c>
      <c r="AN1056" s="11">
        <f t="shared" si="890"/>
        <v>175.65360798832444</v>
      </c>
      <c r="AO1056" s="6">
        <f t="shared" si="891"/>
        <v>173.84216566855503</v>
      </c>
      <c r="AP1056" s="6">
        <f t="shared" si="892"/>
        <v>103.04705802693572</v>
      </c>
      <c r="AQ1056" s="8">
        <f t="shared" si="893"/>
        <v>76.802180929597412</v>
      </c>
      <c r="AR1056" s="109">
        <f t="shared" si="894"/>
        <v>-0.33845976356863045</v>
      </c>
      <c r="AS1056" s="109">
        <f t="shared" si="895"/>
        <v>-1.0210767389462205</v>
      </c>
      <c r="AT1056" s="109">
        <f t="shared" si="896"/>
        <v>198.33898492415474</v>
      </c>
      <c r="AU1056" s="10">
        <f t="shared" si="897"/>
        <v>399320.94770410546</v>
      </c>
      <c r="AV1056" s="8">
        <f t="shared" si="898"/>
        <v>29.924064935384717</v>
      </c>
      <c r="AW1056" s="12"/>
      <c r="AX1056" s="110">
        <f t="shared" si="899"/>
        <v>18.3</v>
      </c>
      <c r="AY1056" s="111">
        <f t="shared" si="900"/>
        <v>0</v>
      </c>
      <c r="AZ1056" s="12"/>
      <c r="BA1056" s="14">
        <f t="shared" si="907"/>
        <v>-12.3</v>
      </c>
      <c r="BB1056" s="112">
        <f t="shared" si="901"/>
        <v>0</v>
      </c>
      <c r="BC1056" s="112">
        <f t="shared" si="902"/>
        <v>0</v>
      </c>
      <c r="BD1056" s="12"/>
      <c r="BE1056" s="111">
        <f t="shared" si="903"/>
        <v>0</v>
      </c>
      <c r="BF1056" s="12"/>
    </row>
    <row r="1057" spans="1:58">
      <c r="A1057">
        <f t="shared" si="856"/>
        <v>17</v>
      </c>
      <c r="B1057" s="106">
        <v>0.73194444444444495</v>
      </c>
      <c r="C1057" s="6">
        <f t="shared" si="857"/>
        <v>17.566666666666677</v>
      </c>
      <c r="D1057" s="7">
        <f t="shared" si="904"/>
        <v>16</v>
      </c>
      <c r="E1057" s="7">
        <f t="shared" si="905"/>
        <v>9</v>
      </c>
      <c r="F1057" s="7">
        <f t="shared" si="906"/>
        <v>2022</v>
      </c>
      <c r="G1057" s="12"/>
      <c r="H1057" s="101">
        <f t="shared" si="858"/>
        <v>-12.217699057448444</v>
      </c>
      <c r="I1057" s="102">
        <f t="shared" si="859"/>
        <v>-12.287611723839225</v>
      </c>
      <c r="J1057" s="101">
        <f t="shared" si="860"/>
        <v>61.409136299467534</v>
      </c>
      <c r="K1057" s="101">
        <f t="shared" si="861"/>
        <v>18.558130405411077</v>
      </c>
      <c r="L1057" s="11">
        <f t="shared" si="862"/>
        <v>2459839.2319444446</v>
      </c>
      <c r="M1057" s="108">
        <f t="shared" si="863"/>
        <v>0.22708369457753838</v>
      </c>
      <c r="N1057" s="11">
        <f t="shared" si="864"/>
        <v>268.88184319948778</v>
      </c>
      <c r="O1057" s="5">
        <f t="shared" si="865"/>
        <v>0.18445660828632526</v>
      </c>
      <c r="P1057" s="11">
        <f t="shared" si="866"/>
        <v>15799.38220322989</v>
      </c>
      <c r="Q1057" s="6">
        <f t="shared" si="867"/>
        <v>2.4267899661583536</v>
      </c>
      <c r="R1057" s="13">
        <f t="shared" si="868"/>
        <v>4.4039045867343907</v>
      </c>
      <c r="S1057" s="13">
        <f t="shared" si="869"/>
        <v>4.3764234083993685</v>
      </c>
      <c r="T1057" s="13">
        <f t="shared" si="870"/>
        <v>0.35901785180923451</v>
      </c>
      <c r="U1057" s="13">
        <f t="shared" si="871"/>
        <v>0.43443051198047133</v>
      </c>
      <c r="V1057" s="13">
        <f t="shared" si="872"/>
        <v>-8.3938289649895026</v>
      </c>
      <c r="W1057" s="8">
        <f t="shared" si="873"/>
        <v>371.70387525856972</v>
      </c>
      <c r="X1057" s="13">
        <f t="shared" si="874"/>
        <v>1.2355726174488628</v>
      </c>
      <c r="Y1057" s="11">
        <f t="shared" si="875"/>
        <v>70.793096261752055</v>
      </c>
      <c r="Z1057" s="13">
        <f t="shared" si="876"/>
        <v>3.9593077994683999E-2</v>
      </c>
      <c r="AA1057" s="13">
        <f t="shared" si="877"/>
        <v>0.3287226119312045</v>
      </c>
      <c r="AB1057" s="13">
        <f t="shared" si="878"/>
        <v>0.9435966572346749</v>
      </c>
      <c r="AC1057" s="13">
        <f t="shared" si="879"/>
        <v>3.9582734375913524E-2</v>
      </c>
      <c r="AD1057" s="13">
        <f t="shared" si="880"/>
        <v>0.85000905125519144</v>
      </c>
      <c r="AE1057" s="13">
        <f t="shared" si="881"/>
        <v>0.41161396622244967</v>
      </c>
      <c r="AF1057" s="13">
        <f t="shared" si="882"/>
        <v>0.91135829551863079</v>
      </c>
      <c r="AG1057" s="11">
        <f t="shared" si="883"/>
        <v>24.306262032470393</v>
      </c>
      <c r="AH1057" s="13">
        <f t="shared" si="884"/>
        <v>4.5904733274167251</v>
      </c>
      <c r="AI1057" s="11">
        <f t="shared" si="885"/>
        <v>200.02474328823689</v>
      </c>
      <c r="AJ1057" s="6">
        <f t="shared" si="886"/>
        <v>0.91516504088712647</v>
      </c>
      <c r="AK1057" s="13">
        <f t="shared" si="887"/>
        <v>-11.322231530144725</v>
      </c>
      <c r="AL1057" s="6">
        <f t="shared" si="888"/>
        <v>0.8954675273037187</v>
      </c>
      <c r="AM1057" s="6">
        <f t="shared" si="889"/>
        <v>-12.217699057448444</v>
      </c>
      <c r="AN1057" s="11">
        <f t="shared" si="890"/>
        <v>175.65429246561871</v>
      </c>
      <c r="AO1057" s="6">
        <f t="shared" si="891"/>
        <v>173.84284282481377</v>
      </c>
      <c r="AP1057" s="6">
        <f t="shared" si="892"/>
        <v>103.03933905698466</v>
      </c>
      <c r="AQ1057" s="8">
        <f t="shared" si="893"/>
        <v>76.809895195347309</v>
      </c>
      <c r="AR1057" s="109">
        <f t="shared" si="894"/>
        <v>-0.34242591941473033</v>
      </c>
      <c r="AS1057" s="109">
        <f t="shared" si="895"/>
        <v>-1.0199630276410165</v>
      </c>
      <c r="AT1057" s="109">
        <f t="shared" si="896"/>
        <v>198.55813040541108</v>
      </c>
      <c r="AU1057" s="10">
        <f t="shared" si="897"/>
        <v>399323.41313611396</v>
      </c>
      <c r="AV1057" s="8">
        <f t="shared" si="898"/>
        <v>29.923880192846326</v>
      </c>
      <c r="AW1057" s="12"/>
      <c r="AX1057" s="110">
        <f t="shared" si="899"/>
        <v>18.600000000000001</v>
      </c>
      <c r="AY1057" s="111">
        <f t="shared" si="900"/>
        <v>0</v>
      </c>
      <c r="AZ1057" s="12"/>
      <c r="BA1057" s="14">
        <f t="shared" si="907"/>
        <v>-12.3</v>
      </c>
      <c r="BB1057" s="112">
        <f t="shared" si="901"/>
        <v>0</v>
      </c>
      <c r="BC1057" s="112">
        <f t="shared" si="902"/>
        <v>0</v>
      </c>
      <c r="BD1057" s="12"/>
      <c r="BE1057" s="111">
        <f t="shared" si="903"/>
        <v>0</v>
      </c>
      <c r="BF1057" s="12"/>
    </row>
    <row r="1058" spans="1:58">
      <c r="A1058">
        <f t="shared" si="856"/>
        <v>17</v>
      </c>
      <c r="B1058" s="106">
        <v>0.73263888888888895</v>
      </c>
      <c r="C1058" s="6">
        <f t="shared" si="857"/>
        <v>17.583333333333336</v>
      </c>
      <c r="D1058" s="7">
        <f t="shared" si="904"/>
        <v>16</v>
      </c>
      <c r="E1058" s="7">
        <f t="shared" si="905"/>
        <v>9</v>
      </c>
      <c r="F1058" s="7">
        <f t="shared" si="906"/>
        <v>2022</v>
      </c>
      <c r="G1058" s="12"/>
      <c r="H1058" s="101">
        <f t="shared" si="858"/>
        <v>-12.168816795552383</v>
      </c>
      <c r="I1058" s="102">
        <f t="shared" si="859"/>
        <v>-12.238936504069782</v>
      </c>
      <c r="J1058" s="101">
        <f t="shared" si="860"/>
        <v>61.402581915224651</v>
      </c>
      <c r="K1058" s="101">
        <f t="shared" si="861"/>
        <v>18.777111619606728</v>
      </c>
      <c r="L1058" s="11">
        <f t="shared" si="862"/>
        <v>2459839.232638889</v>
      </c>
      <c r="M1058" s="108">
        <f t="shared" si="863"/>
        <v>0.22708371359038992</v>
      </c>
      <c r="N1058" s="11">
        <f t="shared" si="864"/>
        <v>269.13252766197547</v>
      </c>
      <c r="O1058" s="5">
        <f t="shared" si="865"/>
        <v>0.18448202571624961</v>
      </c>
      <c r="P1058" s="11">
        <f t="shared" si="866"/>
        <v>15796.667477444107</v>
      </c>
      <c r="Q1058" s="6">
        <f t="shared" si="867"/>
        <v>2.4269483183318576</v>
      </c>
      <c r="R1058" s="13">
        <f t="shared" si="868"/>
        <v>4.4039165325460665</v>
      </c>
      <c r="S1058" s="13">
        <f t="shared" si="869"/>
        <v>4.3765711644390004</v>
      </c>
      <c r="T1058" s="13">
        <f t="shared" si="870"/>
        <v>0.35917819604893003</v>
      </c>
      <c r="U1058" s="13">
        <f t="shared" si="871"/>
        <v>0.43457816767845114</v>
      </c>
      <c r="V1058" s="13">
        <f t="shared" si="872"/>
        <v>-8.3939641328290708</v>
      </c>
      <c r="W1058" s="8">
        <f t="shared" si="873"/>
        <v>371.66239989582863</v>
      </c>
      <c r="X1058" s="13">
        <f t="shared" si="874"/>
        <v>1.2357191585090959</v>
      </c>
      <c r="Y1058" s="11">
        <f t="shared" si="875"/>
        <v>70.801492446028774</v>
      </c>
      <c r="Z1058" s="13">
        <f t="shared" si="876"/>
        <v>3.9604902636238427E-2</v>
      </c>
      <c r="AA1058" s="13">
        <f t="shared" si="877"/>
        <v>0.32858417880954166</v>
      </c>
      <c r="AB1058" s="13">
        <f t="shared" si="878"/>
        <v>0.94364437637615217</v>
      </c>
      <c r="AC1058" s="13">
        <f t="shared" si="879"/>
        <v>3.9594549747687127E-2</v>
      </c>
      <c r="AD1058" s="13">
        <f t="shared" si="880"/>
        <v>0.85004813436066173</v>
      </c>
      <c r="AE1058" s="13">
        <f t="shared" si="881"/>
        <v>0.41164378618657371</v>
      </c>
      <c r="AF1058" s="13">
        <f t="shared" si="882"/>
        <v>0.91134482677742912</v>
      </c>
      <c r="AG1058" s="11">
        <f t="shared" si="883"/>
        <v>24.308136784390754</v>
      </c>
      <c r="AH1058" s="13">
        <f t="shared" si="884"/>
        <v>4.5910735692563414</v>
      </c>
      <c r="AI1058" s="11">
        <f t="shared" si="885"/>
        <v>200.26642412313035</v>
      </c>
      <c r="AJ1058" s="6">
        <f t="shared" si="886"/>
        <v>0.91515953109634907</v>
      </c>
      <c r="AK1058" s="13">
        <f t="shared" si="887"/>
        <v>-11.273201548179474</v>
      </c>
      <c r="AL1058" s="6">
        <f t="shared" si="888"/>
        <v>0.89561524737290854</v>
      </c>
      <c r="AM1058" s="6">
        <f t="shared" si="889"/>
        <v>-12.168816795552383</v>
      </c>
      <c r="AN1058" s="11">
        <f t="shared" si="890"/>
        <v>175.65497694291298</v>
      </c>
      <c r="AO1058" s="6">
        <f t="shared" si="891"/>
        <v>173.8435199813259</v>
      </c>
      <c r="AP1058" s="6">
        <f t="shared" si="892"/>
        <v>103.03162019037363</v>
      </c>
      <c r="AQ1058" s="8">
        <f t="shared" si="893"/>
        <v>76.817609360557682</v>
      </c>
      <c r="AR1058" s="109">
        <f t="shared" si="894"/>
        <v>-0.34638598011460753</v>
      </c>
      <c r="AS1058" s="109">
        <f t="shared" si="895"/>
        <v>-1.018836066022025</v>
      </c>
      <c r="AT1058" s="109">
        <f t="shared" si="896"/>
        <v>198.77711161960673</v>
      </c>
      <c r="AU1058" s="10">
        <f t="shared" si="897"/>
        <v>399325.87804894138</v>
      </c>
      <c r="AV1058" s="8">
        <f t="shared" si="898"/>
        <v>29.923695491492108</v>
      </c>
      <c r="AW1058" s="12"/>
      <c r="AX1058" s="110">
        <f t="shared" si="899"/>
        <v>18.8</v>
      </c>
      <c r="AY1058" s="111">
        <f t="shared" si="900"/>
        <v>0</v>
      </c>
      <c r="AZ1058" s="12"/>
      <c r="BA1058" s="14">
        <f t="shared" si="907"/>
        <v>-12.2</v>
      </c>
      <c r="BB1058" s="112">
        <f t="shared" si="901"/>
        <v>0</v>
      </c>
      <c r="BC1058" s="112">
        <f t="shared" si="902"/>
        <v>0</v>
      </c>
      <c r="BD1058" s="12"/>
      <c r="BE1058" s="111">
        <f t="shared" si="903"/>
        <v>0</v>
      </c>
      <c r="BF1058" s="12"/>
    </row>
    <row r="1059" spans="1:58">
      <c r="A1059">
        <f t="shared" si="856"/>
        <v>17</v>
      </c>
      <c r="B1059" s="106">
        <v>0.73333333333333295</v>
      </c>
      <c r="C1059" s="6">
        <f t="shared" si="857"/>
        <v>17.599999999999991</v>
      </c>
      <c r="D1059" s="7">
        <f t="shared" si="904"/>
        <v>16</v>
      </c>
      <c r="E1059" s="7">
        <f t="shared" si="905"/>
        <v>9</v>
      </c>
      <c r="F1059" s="7">
        <f t="shared" si="906"/>
        <v>2022</v>
      </c>
      <c r="G1059" s="12"/>
      <c r="H1059" s="101">
        <f t="shared" si="858"/>
        <v>-12.119403713731737</v>
      </c>
      <c r="I1059" s="102">
        <f t="shared" si="859"/>
        <v>-12.189733128356034</v>
      </c>
      <c r="J1059" s="101">
        <f t="shared" si="860"/>
        <v>61.396027409672001</v>
      </c>
      <c r="K1059" s="101">
        <f t="shared" si="861"/>
        <v>18.995927213770472</v>
      </c>
      <c r="L1059" s="11">
        <f t="shared" si="862"/>
        <v>2459839.2333333334</v>
      </c>
      <c r="M1059" s="108">
        <f t="shared" si="863"/>
        <v>0.22708373260324149</v>
      </c>
      <c r="N1059" s="11">
        <f t="shared" si="864"/>
        <v>269.38321212446317</v>
      </c>
      <c r="O1059" s="5">
        <f t="shared" si="865"/>
        <v>0.1845074431462308</v>
      </c>
      <c r="P1059" s="11">
        <f t="shared" si="866"/>
        <v>15793.952401543895</v>
      </c>
      <c r="Q1059" s="6">
        <f t="shared" si="867"/>
        <v>2.4271066705057183</v>
      </c>
      <c r="R1059" s="13">
        <f t="shared" si="868"/>
        <v>4.4039284783577877</v>
      </c>
      <c r="S1059" s="13">
        <f t="shared" si="869"/>
        <v>4.3767189204789894</v>
      </c>
      <c r="T1059" s="13">
        <f t="shared" si="870"/>
        <v>0.35933854028898266</v>
      </c>
      <c r="U1059" s="13">
        <f t="shared" si="871"/>
        <v>0.43472582154454753</v>
      </c>
      <c r="V1059" s="13">
        <f t="shared" si="872"/>
        <v>-8.3940993006689961</v>
      </c>
      <c r="W1059" s="8">
        <f t="shared" si="873"/>
        <v>371.62091982641726</v>
      </c>
      <c r="X1059" s="13">
        <f t="shared" si="874"/>
        <v>1.2358656978722831</v>
      </c>
      <c r="Y1059" s="11">
        <f t="shared" si="875"/>
        <v>70.809888533071941</v>
      </c>
      <c r="Z1059" s="13">
        <f t="shared" si="876"/>
        <v>3.9616726281603613E-2</v>
      </c>
      <c r="AA1059" s="13">
        <f t="shared" si="877"/>
        <v>0.32844574032987095</v>
      </c>
      <c r="AB1059" s="13">
        <f t="shared" si="878"/>
        <v>0.94369207455635362</v>
      </c>
      <c r="AC1059" s="13">
        <f t="shared" si="879"/>
        <v>3.9606364118516944E-2</v>
      </c>
      <c r="AD1059" s="13">
        <f t="shared" si="880"/>
        <v>0.85008719863221449</v>
      </c>
      <c r="AE1059" s="13">
        <f t="shared" si="881"/>
        <v>0.41167359689540056</v>
      </c>
      <c r="AF1059" s="13">
        <f t="shared" si="882"/>
        <v>0.91133136104229573</v>
      </c>
      <c r="AG1059" s="11">
        <f t="shared" si="883"/>
        <v>24.310010982135076</v>
      </c>
      <c r="AH1059" s="13">
        <f t="shared" si="884"/>
        <v>4.5916738213214057</v>
      </c>
      <c r="AI1059" s="11">
        <f t="shared" si="885"/>
        <v>200.50810480464207</v>
      </c>
      <c r="AJ1059" s="6">
        <f t="shared" si="886"/>
        <v>0.91515402258975909</v>
      </c>
      <c r="AK1059" s="13">
        <f t="shared" si="887"/>
        <v>-11.2236397527309</v>
      </c>
      <c r="AL1059" s="6">
        <f t="shared" si="888"/>
        <v>0.89576396100083688</v>
      </c>
      <c r="AM1059" s="6">
        <f t="shared" si="889"/>
        <v>-12.119403713731737</v>
      </c>
      <c r="AN1059" s="11">
        <f t="shared" si="890"/>
        <v>175.65566142020725</v>
      </c>
      <c r="AO1059" s="6">
        <f t="shared" si="891"/>
        <v>173.84419713809135</v>
      </c>
      <c r="AP1059" s="6">
        <f t="shared" si="892"/>
        <v>103.02390142705549</v>
      </c>
      <c r="AQ1059" s="8">
        <f t="shared" si="893"/>
        <v>76.825323425275613</v>
      </c>
      <c r="AR1059" s="109">
        <f t="shared" si="894"/>
        <v>-0.35033987521269899</v>
      </c>
      <c r="AS1059" s="109">
        <f t="shared" si="895"/>
        <v>-1.017695874594895</v>
      </c>
      <c r="AT1059" s="109">
        <f t="shared" si="896"/>
        <v>198.99592721377047</v>
      </c>
      <c r="AU1059" s="10">
        <f t="shared" si="897"/>
        <v>399328.34244252619</v>
      </c>
      <c r="AV1059" s="8">
        <f t="shared" si="898"/>
        <v>29.923510831325171</v>
      </c>
      <c r="AW1059" s="12"/>
      <c r="AX1059" s="110">
        <f t="shared" si="899"/>
        <v>19</v>
      </c>
      <c r="AY1059" s="111">
        <f t="shared" si="900"/>
        <v>0</v>
      </c>
      <c r="AZ1059" s="12"/>
      <c r="BA1059" s="14">
        <f t="shared" si="907"/>
        <v>-12.2</v>
      </c>
      <c r="BB1059" s="112">
        <f t="shared" si="901"/>
        <v>0</v>
      </c>
      <c r="BC1059" s="112">
        <f t="shared" si="902"/>
        <v>0</v>
      </c>
      <c r="BD1059" s="12"/>
      <c r="BE1059" s="111">
        <f t="shared" si="903"/>
        <v>0</v>
      </c>
      <c r="BF1059" s="12"/>
    </row>
    <row r="1060" spans="1:58">
      <c r="A1060">
        <f t="shared" si="856"/>
        <v>17</v>
      </c>
      <c r="B1060" s="106">
        <v>0.73402777777777795</v>
      </c>
      <c r="C1060" s="6">
        <f t="shared" si="857"/>
        <v>17.616666666666671</v>
      </c>
      <c r="D1060" s="7">
        <f t="shared" si="904"/>
        <v>16</v>
      </c>
      <c r="E1060" s="7">
        <f t="shared" si="905"/>
        <v>9</v>
      </c>
      <c r="F1060" s="7">
        <f t="shared" si="906"/>
        <v>2022</v>
      </c>
      <c r="G1060" s="12"/>
      <c r="H1060" s="101">
        <f t="shared" si="858"/>
        <v>-12.069460897833057</v>
      </c>
      <c r="I1060" s="102">
        <f t="shared" si="859"/>
        <v>-12.140002671846172</v>
      </c>
      <c r="J1060" s="101">
        <f t="shared" si="860"/>
        <v>61.389472782947628</v>
      </c>
      <c r="K1060" s="101">
        <f t="shared" si="861"/>
        <v>19.214575851324923</v>
      </c>
      <c r="L1060" s="11">
        <f t="shared" si="862"/>
        <v>2459839.2340277778</v>
      </c>
      <c r="M1060" s="108">
        <f t="shared" si="863"/>
        <v>0.22708375161609304</v>
      </c>
      <c r="N1060" s="11">
        <f t="shared" si="864"/>
        <v>269.63389658695087</v>
      </c>
      <c r="O1060" s="5">
        <f t="shared" si="865"/>
        <v>0.18453286057615514</v>
      </c>
      <c r="P1060" s="11">
        <f t="shared" si="866"/>
        <v>15791.236975644673</v>
      </c>
      <c r="Q1060" s="6">
        <f t="shared" si="867"/>
        <v>2.4272650226795789</v>
      </c>
      <c r="R1060" s="13">
        <f t="shared" si="868"/>
        <v>4.4039404241694635</v>
      </c>
      <c r="S1060" s="13">
        <f t="shared" si="869"/>
        <v>4.3768666765189792</v>
      </c>
      <c r="T1060" s="13">
        <f t="shared" si="870"/>
        <v>0.35949888452903528</v>
      </c>
      <c r="U1060" s="13">
        <f t="shared" si="871"/>
        <v>0.43487347357891226</v>
      </c>
      <c r="V1060" s="13">
        <f t="shared" si="872"/>
        <v>-8.3942344685089232</v>
      </c>
      <c r="W1060" s="8">
        <f t="shared" si="873"/>
        <v>371.57943505133295</v>
      </c>
      <c r="X1060" s="13">
        <f t="shared" si="874"/>
        <v>1.2360122355382703</v>
      </c>
      <c r="Y1060" s="11">
        <f t="shared" si="875"/>
        <v>70.818284522872716</v>
      </c>
      <c r="Z1060" s="13">
        <f t="shared" si="876"/>
        <v>3.9628548930565284E-2</v>
      </c>
      <c r="AA1060" s="13">
        <f t="shared" si="877"/>
        <v>0.32830729649561619</v>
      </c>
      <c r="AB1060" s="13">
        <f t="shared" si="878"/>
        <v>0.94373975177495517</v>
      </c>
      <c r="AC1060" s="13">
        <f t="shared" si="879"/>
        <v>3.9618177488188612E-2</v>
      </c>
      <c r="AD1060" s="13">
        <f t="shared" si="880"/>
        <v>0.8501262440696381</v>
      </c>
      <c r="AE1060" s="13">
        <f t="shared" si="881"/>
        <v>0.41170339834860464</v>
      </c>
      <c r="AF1060" s="13">
        <f t="shared" si="882"/>
        <v>0.91131789831441923</v>
      </c>
      <c r="AG1060" s="11">
        <f t="shared" si="883"/>
        <v>24.31188462566033</v>
      </c>
      <c r="AH1060" s="13">
        <f t="shared" si="884"/>
        <v>4.5922740836075517</v>
      </c>
      <c r="AI1060" s="11">
        <f t="shared" si="885"/>
        <v>200.74978533283758</v>
      </c>
      <c r="AJ1060" s="6">
        <f t="shared" si="886"/>
        <v>0.91514851536745212</v>
      </c>
      <c r="AK1060" s="13">
        <f t="shared" si="887"/>
        <v>-11.173547254785701</v>
      </c>
      <c r="AL1060" s="6">
        <f t="shared" si="888"/>
        <v>0.89591364304735599</v>
      </c>
      <c r="AM1060" s="6">
        <f t="shared" si="889"/>
        <v>-12.069460897833057</v>
      </c>
      <c r="AN1060" s="11">
        <f t="shared" si="890"/>
        <v>175.65634589750334</v>
      </c>
      <c r="AO1060" s="6">
        <f t="shared" si="891"/>
        <v>173.84487429511199</v>
      </c>
      <c r="AP1060" s="6">
        <f t="shared" si="892"/>
        <v>103.01618276704336</v>
      </c>
      <c r="AQ1060" s="8">
        <f t="shared" si="893"/>
        <v>76.83303738948797</v>
      </c>
      <c r="AR1060" s="109">
        <f t="shared" si="894"/>
        <v>-0.35428753437203658</v>
      </c>
      <c r="AS1060" s="109">
        <f t="shared" si="895"/>
        <v>-1.0165424740978346</v>
      </c>
      <c r="AT1060" s="109">
        <f t="shared" si="896"/>
        <v>199.21457585132492</v>
      </c>
      <c r="AU1060" s="10">
        <f t="shared" si="897"/>
        <v>399330.80631679401</v>
      </c>
      <c r="AV1060" s="8">
        <f t="shared" si="898"/>
        <v>29.923326212349625</v>
      </c>
      <c r="AW1060" s="12"/>
      <c r="AX1060" s="110">
        <f t="shared" si="899"/>
        <v>19.2</v>
      </c>
      <c r="AY1060" s="111">
        <f t="shared" si="900"/>
        <v>0</v>
      </c>
      <c r="AZ1060" s="12"/>
      <c r="BA1060" s="14">
        <f t="shared" si="907"/>
        <v>-12.1</v>
      </c>
      <c r="BB1060" s="112">
        <f t="shared" si="901"/>
        <v>0</v>
      </c>
      <c r="BC1060" s="112">
        <f t="shared" si="902"/>
        <v>0</v>
      </c>
      <c r="BD1060" s="12"/>
      <c r="BE1060" s="111">
        <f t="shared" si="903"/>
        <v>0</v>
      </c>
      <c r="BF1060" s="12"/>
    </row>
    <row r="1061" spans="1:58">
      <c r="A1061">
        <f t="shared" si="856"/>
        <v>17</v>
      </c>
      <c r="B1061" s="106">
        <v>0.73472222222222205</v>
      </c>
      <c r="C1061" s="6">
        <f t="shared" si="857"/>
        <v>17.633333333333329</v>
      </c>
      <c r="D1061" s="7">
        <f t="shared" si="904"/>
        <v>16</v>
      </c>
      <c r="E1061" s="7">
        <f t="shared" si="905"/>
        <v>9</v>
      </c>
      <c r="F1061" s="7">
        <f t="shared" si="906"/>
        <v>2022</v>
      </c>
      <c r="G1061" s="12"/>
      <c r="H1061" s="101">
        <f t="shared" si="858"/>
        <v>-12.018989442809497</v>
      </c>
      <c r="I1061" s="102">
        <f t="shared" si="859"/>
        <v>-12.089746216653147</v>
      </c>
      <c r="J1061" s="101">
        <f t="shared" si="860"/>
        <v>61.382918035118429</v>
      </c>
      <c r="K1061" s="101">
        <f t="shared" si="861"/>
        <v>19.433056211606868</v>
      </c>
      <c r="L1061" s="11">
        <f t="shared" si="862"/>
        <v>2459839.2347222222</v>
      </c>
      <c r="M1061" s="108">
        <f t="shared" si="863"/>
        <v>0.22708377062894461</v>
      </c>
      <c r="N1061" s="11">
        <f t="shared" si="864"/>
        <v>269.88458104943857</v>
      </c>
      <c r="O1061" s="5">
        <f t="shared" si="865"/>
        <v>0.18455827800613633</v>
      </c>
      <c r="P1061" s="11">
        <f t="shared" si="866"/>
        <v>15788.521199855875</v>
      </c>
      <c r="Q1061" s="6">
        <f t="shared" si="867"/>
        <v>2.42742337485344</v>
      </c>
      <c r="R1061" s="13">
        <f t="shared" si="868"/>
        <v>4.4039523699811616</v>
      </c>
      <c r="S1061" s="13">
        <f t="shared" si="869"/>
        <v>4.3770144325589682</v>
      </c>
      <c r="T1061" s="13">
        <f t="shared" si="870"/>
        <v>0.3596592287690879</v>
      </c>
      <c r="U1061" s="13">
        <f t="shared" si="871"/>
        <v>0.4350211237820264</v>
      </c>
      <c r="V1061" s="13">
        <f t="shared" si="872"/>
        <v>-8.3943696363488485</v>
      </c>
      <c r="W1061" s="8">
        <f t="shared" si="873"/>
        <v>371.53794557146409</v>
      </c>
      <c r="X1061" s="13">
        <f t="shared" si="874"/>
        <v>1.236158771508302</v>
      </c>
      <c r="Y1061" s="11">
        <f t="shared" si="875"/>
        <v>70.826680415502381</v>
      </c>
      <c r="Z1061" s="13">
        <f t="shared" si="876"/>
        <v>3.9640370582935458E-2</v>
      </c>
      <c r="AA1061" s="13">
        <f t="shared" si="877"/>
        <v>0.3281688473088808</v>
      </c>
      <c r="AB1061" s="13">
        <f t="shared" si="878"/>
        <v>0.94378740803209127</v>
      </c>
      <c r="AC1061" s="13">
        <f t="shared" si="879"/>
        <v>3.9629989856514052E-2</v>
      </c>
      <c r="AD1061" s="13">
        <f t="shared" si="880"/>
        <v>0.8501652706731303</v>
      </c>
      <c r="AE1061" s="13">
        <f t="shared" si="881"/>
        <v>0.41173319054606677</v>
      </c>
      <c r="AF1061" s="13">
        <f t="shared" si="882"/>
        <v>0.91130443859489474</v>
      </c>
      <c r="AG1061" s="11">
        <f t="shared" si="883"/>
        <v>24.313757714936454</v>
      </c>
      <c r="AH1061" s="13">
        <f t="shared" si="884"/>
        <v>4.5928743561161856</v>
      </c>
      <c r="AI1061" s="11">
        <f t="shared" si="885"/>
        <v>200.9914657076958</v>
      </c>
      <c r="AJ1061" s="6">
        <f t="shared" si="886"/>
        <v>0.91514300942951243</v>
      </c>
      <c r="AK1061" s="13">
        <f t="shared" si="887"/>
        <v>-11.122925174642317</v>
      </c>
      <c r="AL1061" s="6">
        <f t="shared" si="888"/>
        <v>0.89606426816718021</v>
      </c>
      <c r="AM1061" s="6">
        <f t="shared" si="889"/>
        <v>-12.018989442809497</v>
      </c>
      <c r="AN1061" s="11">
        <f t="shared" si="890"/>
        <v>175.65703037479943</v>
      </c>
      <c r="AO1061" s="6">
        <f t="shared" si="891"/>
        <v>173.84555145238599</v>
      </c>
      <c r="AP1061" s="6">
        <f t="shared" si="892"/>
        <v>103.00846421026658</v>
      </c>
      <c r="AQ1061" s="8">
        <f t="shared" si="893"/>
        <v>76.840751253265353</v>
      </c>
      <c r="AR1061" s="109">
        <f t="shared" si="894"/>
        <v>-0.3582288873654092</v>
      </c>
      <c r="AS1061" s="109">
        <f t="shared" si="895"/>
        <v>-1.0153758855044765</v>
      </c>
      <c r="AT1061" s="109">
        <f t="shared" si="896"/>
        <v>199.43305621160687</v>
      </c>
      <c r="AU1061" s="10">
        <f t="shared" si="897"/>
        <v>399333.26967167616</v>
      </c>
      <c r="AV1061" s="8">
        <f t="shared" si="898"/>
        <v>29.923141634569124</v>
      </c>
      <c r="AW1061" s="12"/>
      <c r="AX1061" s="110">
        <f t="shared" si="899"/>
        <v>19.399999999999999</v>
      </c>
      <c r="AY1061" s="111">
        <f t="shared" si="900"/>
        <v>0</v>
      </c>
      <c r="AZ1061" s="12"/>
      <c r="BA1061" s="14">
        <f t="shared" si="907"/>
        <v>-12.1</v>
      </c>
      <c r="BB1061" s="112">
        <f t="shared" si="901"/>
        <v>0</v>
      </c>
      <c r="BC1061" s="112">
        <f t="shared" si="902"/>
        <v>0</v>
      </c>
      <c r="BD1061" s="12"/>
      <c r="BE1061" s="111">
        <f t="shared" si="903"/>
        <v>0</v>
      </c>
      <c r="BF1061" s="12"/>
    </row>
    <row r="1062" spans="1:58">
      <c r="A1062">
        <f t="shared" si="856"/>
        <v>17</v>
      </c>
      <c r="B1062" s="106">
        <v>0.73541666666666705</v>
      </c>
      <c r="C1062" s="6">
        <f t="shared" si="857"/>
        <v>17.650000000000009</v>
      </c>
      <c r="D1062" s="7">
        <f t="shared" si="904"/>
        <v>16</v>
      </c>
      <c r="E1062" s="7">
        <f t="shared" si="905"/>
        <v>9</v>
      </c>
      <c r="F1062" s="7">
        <f t="shared" si="906"/>
        <v>2022</v>
      </c>
      <c r="G1062" s="12"/>
      <c r="H1062" s="101">
        <f t="shared" si="858"/>
        <v>-11.967990452708243</v>
      </c>
      <c r="I1062" s="102">
        <f t="shared" si="859"/>
        <v>-12.03896485167073</v>
      </c>
      <c r="J1062" s="101">
        <f t="shared" si="860"/>
        <v>61.376363166319393</v>
      </c>
      <c r="K1062" s="101">
        <f t="shared" si="861"/>
        <v>19.651366989691184</v>
      </c>
      <c r="L1062" s="11">
        <f t="shared" si="862"/>
        <v>2459839.2354166666</v>
      </c>
      <c r="M1062" s="108">
        <f t="shared" si="863"/>
        <v>0.22708378964179615</v>
      </c>
      <c r="N1062" s="11">
        <f t="shared" si="864"/>
        <v>270.1352655114606</v>
      </c>
      <c r="O1062" s="5">
        <f t="shared" si="865"/>
        <v>0.18458369543606068</v>
      </c>
      <c r="P1062" s="11">
        <f t="shared" si="866"/>
        <v>15785.805074292968</v>
      </c>
      <c r="Q1062" s="6">
        <f t="shared" si="867"/>
        <v>2.4275817270269435</v>
      </c>
      <c r="R1062" s="13">
        <f t="shared" si="868"/>
        <v>4.4039643157928596</v>
      </c>
      <c r="S1062" s="13">
        <f t="shared" si="869"/>
        <v>4.3771621885986001</v>
      </c>
      <c r="T1062" s="13">
        <f t="shared" si="870"/>
        <v>0.35981957300878337</v>
      </c>
      <c r="U1062" s="13">
        <f t="shared" si="871"/>
        <v>0.43516877215404193</v>
      </c>
      <c r="V1062" s="13">
        <f t="shared" si="872"/>
        <v>-8.3945048041884167</v>
      </c>
      <c r="W1062" s="8">
        <f t="shared" si="873"/>
        <v>371.49645138780778</v>
      </c>
      <c r="X1062" s="13">
        <f t="shared" si="874"/>
        <v>1.2363053057822238</v>
      </c>
      <c r="Y1062" s="11">
        <f t="shared" si="875"/>
        <v>70.83507621095211</v>
      </c>
      <c r="Z1062" s="13">
        <f t="shared" si="876"/>
        <v>3.9652191238499952E-2</v>
      </c>
      <c r="AA1062" s="13">
        <f t="shared" si="877"/>
        <v>0.32803039277308843</v>
      </c>
      <c r="AB1062" s="13">
        <f t="shared" si="878"/>
        <v>0.94383504332743828</v>
      </c>
      <c r="AC1062" s="13">
        <f t="shared" si="879"/>
        <v>3.9641801223278997E-2</v>
      </c>
      <c r="AD1062" s="13">
        <f t="shared" si="880"/>
        <v>0.85020427844247948</v>
      </c>
      <c r="AE1062" s="13">
        <f t="shared" si="881"/>
        <v>0.41176297348746177</v>
      </c>
      <c r="AF1062" s="13">
        <f t="shared" si="882"/>
        <v>0.91129098188491031</v>
      </c>
      <c r="AG1062" s="11">
        <f t="shared" si="883"/>
        <v>24.315630249920456</v>
      </c>
      <c r="AH1062" s="13">
        <f t="shared" si="884"/>
        <v>4.5934746388429319</v>
      </c>
      <c r="AI1062" s="11">
        <f t="shared" si="885"/>
        <v>201.23314592881661</v>
      </c>
      <c r="AJ1062" s="6">
        <f t="shared" si="886"/>
        <v>0.91513750477603539</v>
      </c>
      <c r="AK1062" s="13">
        <f t="shared" si="887"/>
        <v>-11.071774641896148</v>
      </c>
      <c r="AL1062" s="6">
        <f t="shared" si="888"/>
        <v>0.89621581081209467</v>
      </c>
      <c r="AM1062" s="6">
        <f t="shared" si="889"/>
        <v>-11.967990452708243</v>
      </c>
      <c r="AN1062" s="11">
        <f t="shared" si="890"/>
        <v>175.6577148520937</v>
      </c>
      <c r="AO1062" s="6">
        <f t="shared" si="891"/>
        <v>173.84622860991152</v>
      </c>
      <c r="AP1062" s="6">
        <f t="shared" si="892"/>
        <v>103.00074575673466</v>
      </c>
      <c r="AQ1062" s="8">
        <f t="shared" si="893"/>
        <v>76.848465016598212</v>
      </c>
      <c r="AR1062" s="109">
        <f t="shared" si="894"/>
        <v>-0.3621638640718684</v>
      </c>
      <c r="AS1062" s="109">
        <f t="shared" si="895"/>
        <v>-1.0141961300246574</v>
      </c>
      <c r="AT1062" s="109">
        <f t="shared" si="896"/>
        <v>199.65136698969118</v>
      </c>
      <c r="AU1062" s="10">
        <f t="shared" si="897"/>
        <v>399335.73250709829</v>
      </c>
      <c r="AV1062" s="8">
        <f t="shared" si="898"/>
        <v>29.922957097987751</v>
      </c>
      <c r="AW1062" s="12"/>
      <c r="AX1062" s="110">
        <f t="shared" si="899"/>
        <v>19.7</v>
      </c>
      <c r="AY1062" s="111">
        <f t="shared" si="900"/>
        <v>0</v>
      </c>
      <c r="AZ1062" s="12"/>
      <c r="BA1062" s="14">
        <f t="shared" si="907"/>
        <v>-12</v>
      </c>
      <c r="BB1062" s="112">
        <f t="shared" si="901"/>
        <v>0</v>
      </c>
      <c r="BC1062" s="112">
        <f t="shared" si="902"/>
        <v>0</v>
      </c>
      <c r="BD1062" s="12"/>
      <c r="BE1062" s="111">
        <f t="shared" si="903"/>
        <v>0</v>
      </c>
      <c r="BF1062" s="12"/>
    </row>
    <row r="1063" spans="1:58">
      <c r="A1063">
        <f t="shared" si="856"/>
        <v>17</v>
      </c>
      <c r="B1063" s="106">
        <v>0.73611111111111105</v>
      </c>
      <c r="C1063" s="6">
        <f t="shared" si="857"/>
        <v>17.666666666666664</v>
      </c>
      <c r="D1063" s="7">
        <f t="shared" si="904"/>
        <v>16</v>
      </c>
      <c r="E1063" s="7">
        <f t="shared" si="905"/>
        <v>9</v>
      </c>
      <c r="F1063" s="7">
        <f t="shared" si="906"/>
        <v>2022</v>
      </c>
      <c r="G1063" s="12"/>
      <c r="H1063" s="101">
        <f t="shared" si="858"/>
        <v>-11.916465040196401</v>
      </c>
      <c r="I1063" s="102">
        <f t="shared" si="859"/>
        <v>-11.987659671917644</v>
      </c>
      <c r="J1063" s="101">
        <f t="shared" si="860"/>
        <v>61.369808176624829</v>
      </c>
      <c r="K1063" s="101">
        <f t="shared" si="861"/>
        <v>19.869506897995933</v>
      </c>
      <c r="L1063" s="11">
        <f t="shared" si="862"/>
        <v>2459839.236111111</v>
      </c>
      <c r="M1063" s="108">
        <f t="shared" si="863"/>
        <v>0.22708380865464772</v>
      </c>
      <c r="N1063" s="11">
        <f t="shared" si="864"/>
        <v>270.3859499739483</v>
      </c>
      <c r="O1063" s="5">
        <f t="shared" si="865"/>
        <v>0.18460911286604187</v>
      </c>
      <c r="P1063" s="11">
        <f t="shared" si="866"/>
        <v>15783.088599053148</v>
      </c>
      <c r="Q1063" s="6">
        <f t="shared" si="867"/>
        <v>2.4277400792008041</v>
      </c>
      <c r="R1063" s="13">
        <f t="shared" si="868"/>
        <v>4.4039762616045577</v>
      </c>
      <c r="S1063" s="13">
        <f t="shared" si="869"/>
        <v>4.377309944638589</v>
      </c>
      <c r="T1063" s="13">
        <f t="shared" si="870"/>
        <v>0.35997991724919315</v>
      </c>
      <c r="U1063" s="13">
        <f t="shared" si="871"/>
        <v>0.43531641869645515</v>
      </c>
      <c r="V1063" s="13">
        <f t="shared" si="872"/>
        <v>-8.394639972027985</v>
      </c>
      <c r="W1063" s="8">
        <f t="shared" si="873"/>
        <v>371.45495250114828</v>
      </c>
      <c r="X1063" s="13">
        <f t="shared" si="874"/>
        <v>1.2364518383612213</v>
      </c>
      <c r="Y1063" s="11">
        <f t="shared" si="875"/>
        <v>70.843471909289832</v>
      </c>
      <c r="Z1063" s="13">
        <f t="shared" si="876"/>
        <v>3.966401089715299E-2</v>
      </c>
      <c r="AA1063" s="13">
        <f t="shared" si="877"/>
        <v>0.32789193289039642</v>
      </c>
      <c r="AB1063" s="13">
        <f t="shared" si="878"/>
        <v>0.94388265766110879</v>
      </c>
      <c r="AC1063" s="13">
        <f t="shared" si="879"/>
        <v>3.9653611588377505E-2</v>
      </c>
      <c r="AD1063" s="13">
        <f t="shared" si="880"/>
        <v>0.85024326737783118</v>
      </c>
      <c r="AE1063" s="13">
        <f t="shared" si="881"/>
        <v>0.41179274717273712</v>
      </c>
      <c r="AF1063" s="13">
        <f t="shared" si="882"/>
        <v>0.91127752818553043</v>
      </c>
      <c r="AG1063" s="11">
        <f t="shared" si="883"/>
        <v>24.317502230586484</v>
      </c>
      <c r="AH1063" s="13">
        <f t="shared" si="884"/>
        <v>4.5940749317889047</v>
      </c>
      <c r="AI1063" s="11">
        <f t="shared" si="885"/>
        <v>201.47482599711475</v>
      </c>
      <c r="AJ1063" s="6">
        <f t="shared" si="886"/>
        <v>0.91513200140707962</v>
      </c>
      <c r="AK1063" s="13">
        <f t="shared" si="887"/>
        <v>-11.020096794961868</v>
      </c>
      <c r="AL1063" s="6">
        <f t="shared" si="888"/>
        <v>0.89636824523453329</v>
      </c>
      <c r="AM1063" s="6">
        <f t="shared" si="889"/>
        <v>-11.916465040196401</v>
      </c>
      <c r="AN1063" s="11">
        <f t="shared" si="890"/>
        <v>175.65839932938979</v>
      </c>
      <c r="AO1063" s="6">
        <f t="shared" si="891"/>
        <v>173.84690576769222</v>
      </c>
      <c r="AP1063" s="6">
        <f t="shared" si="892"/>
        <v>102.99302740638572</v>
      </c>
      <c r="AQ1063" s="8">
        <f t="shared" si="893"/>
        <v>76.856178679548378</v>
      </c>
      <c r="AR1063" s="109">
        <f t="shared" si="894"/>
        <v>-0.3660923945055346</v>
      </c>
      <c r="AS1063" s="109">
        <f t="shared" si="895"/>
        <v>-1.0130032290959565</v>
      </c>
      <c r="AT1063" s="109">
        <f t="shared" si="896"/>
        <v>199.86950689799593</v>
      </c>
      <c r="AU1063" s="10">
        <f t="shared" si="897"/>
        <v>399338.19482300302</v>
      </c>
      <c r="AV1063" s="8">
        <f t="shared" si="898"/>
        <v>29.922772602608351</v>
      </c>
      <c r="AW1063" s="12"/>
      <c r="AX1063" s="110">
        <f t="shared" si="899"/>
        <v>19.899999999999999</v>
      </c>
      <c r="AY1063" s="111">
        <f t="shared" si="900"/>
        <v>0</v>
      </c>
      <c r="AZ1063" s="12"/>
      <c r="BA1063" s="14">
        <f t="shared" si="907"/>
        <v>-12</v>
      </c>
      <c r="BB1063" s="112">
        <f t="shared" si="901"/>
        <v>0</v>
      </c>
      <c r="BC1063" s="112">
        <f t="shared" si="902"/>
        <v>0</v>
      </c>
      <c r="BD1063" s="12"/>
      <c r="BE1063" s="111">
        <f t="shared" si="903"/>
        <v>0</v>
      </c>
      <c r="BF1063" s="12"/>
    </row>
    <row r="1064" spans="1:58">
      <c r="A1064">
        <f t="shared" si="856"/>
        <v>17</v>
      </c>
      <c r="B1064" s="106">
        <v>0.73680555555555605</v>
      </c>
      <c r="C1064" s="6">
        <f t="shared" si="857"/>
        <v>17.683333333333344</v>
      </c>
      <c r="D1064" s="7">
        <f t="shared" si="904"/>
        <v>16</v>
      </c>
      <c r="E1064" s="7">
        <f t="shared" si="905"/>
        <v>9</v>
      </c>
      <c r="F1064" s="7">
        <f t="shared" si="906"/>
        <v>2022</v>
      </c>
      <c r="G1064" s="12"/>
      <c r="H1064" s="101">
        <f t="shared" si="858"/>
        <v>-11.8644143270353</v>
      </c>
      <c r="I1064" s="102">
        <f t="shared" si="859"/>
        <v>-11.935831778812688</v>
      </c>
      <c r="J1064" s="101">
        <f t="shared" si="860"/>
        <v>61.363253066168063</v>
      </c>
      <c r="K1064" s="101">
        <f t="shared" si="861"/>
        <v>20.087474663987507</v>
      </c>
      <c r="L1064" s="11">
        <f t="shared" si="862"/>
        <v>2459839.2368055554</v>
      </c>
      <c r="M1064" s="108">
        <f t="shared" si="863"/>
        <v>0.22708382766749927</v>
      </c>
      <c r="N1064" s="11">
        <f t="shared" si="864"/>
        <v>270.636634436436</v>
      </c>
      <c r="O1064" s="5">
        <f t="shared" si="865"/>
        <v>0.18463453029596621</v>
      </c>
      <c r="P1064" s="11">
        <f t="shared" si="866"/>
        <v>15780.371774252504</v>
      </c>
      <c r="Q1064" s="6">
        <f t="shared" si="867"/>
        <v>2.4278984313746652</v>
      </c>
      <c r="R1064" s="13">
        <f t="shared" si="868"/>
        <v>4.4039882074162557</v>
      </c>
      <c r="S1064" s="13">
        <f t="shared" si="869"/>
        <v>4.3774577006785789</v>
      </c>
      <c r="T1064" s="13">
        <f t="shared" si="870"/>
        <v>0.36014026148888867</v>
      </c>
      <c r="U1064" s="13">
        <f t="shared" si="871"/>
        <v>0.43546406340834654</v>
      </c>
      <c r="V1064" s="13">
        <f t="shared" si="872"/>
        <v>-8.3947751398682691</v>
      </c>
      <c r="W1064" s="8">
        <f t="shared" si="873"/>
        <v>371.41344891211963</v>
      </c>
      <c r="X1064" s="13">
        <f t="shared" si="874"/>
        <v>1.236598369245143</v>
      </c>
      <c r="Y1064" s="11">
        <f t="shared" si="875"/>
        <v>70.851867510506878</v>
      </c>
      <c r="Z1064" s="13">
        <f t="shared" si="876"/>
        <v>3.9675829558591426E-2</v>
      </c>
      <c r="AA1064" s="13">
        <f t="shared" si="877"/>
        <v>0.32775346766422664</v>
      </c>
      <c r="AB1064" s="13">
        <f t="shared" si="878"/>
        <v>0.94393025103278405</v>
      </c>
      <c r="AC1064" s="13">
        <f t="shared" si="879"/>
        <v>3.9665420951506422E-2</v>
      </c>
      <c r="AD1064" s="13">
        <f t="shared" si="880"/>
        <v>0.85028223747901333</v>
      </c>
      <c r="AE1064" s="13">
        <f t="shared" si="881"/>
        <v>0.41182251160148797</v>
      </c>
      <c r="AF1064" s="13">
        <f t="shared" si="882"/>
        <v>0.91126407749797877</v>
      </c>
      <c r="AG1064" s="11">
        <f t="shared" si="883"/>
        <v>24.319373656886516</v>
      </c>
      <c r="AH1064" s="13">
        <f t="shared" si="884"/>
        <v>4.5946752349497908</v>
      </c>
      <c r="AI1064" s="11">
        <f t="shared" si="885"/>
        <v>201.71650591218912</v>
      </c>
      <c r="AJ1064" s="6">
        <f t="shared" si="886"/>
        <v>0.91512649932274071</v>
      </c>
      <c r="AK1064" s="13">
        <f t="shared" si="887"/>
        <v>-10.967892781546942</v>
      </c>
      <c r="AL1064" s="6">
        <f t="shared" si="888"/>
        <v>0.89652154548835883</v>
      </c>
      <c r="AM1064" s="6">
        <f t="shared" si="889"/>
        <v>-11.8644143270353</v>
      </c>
      <c r="AN1064" s="11">
        <f t="shared" si="890"/>
        <v>175.65908380668407</v>
      </c>
      <c r="AO1064" s="6">
        <f t="shared" si="891"/>
        <v>173.84758292572448</v>
      </c>
      <c r="AP1064" s="6">
        <f t="shared" si="892"/>
        <v>102.98530915922736</v>
      </c>
      <c r="AQ1064" s="8">
        <f t="shared" si="893"/>
        <v>76.86389224210825</v>
      </c>
      <c r="AR1064" s="109">
        <f t="shared" si="894"/>
        <v>-0.37001440877401182</v>
      </c>
      <c r="AS1064" s="109">
        <f t="shared" si="895"/>
        <v>-1.0117972043959096</v>
      </c>
      <c r="AT1064" s="109">
        <f t="shared" si="896"/>
        <v>200.08747466398751</v>
      </c>
      <c r="AU1064" s="10">
        <f t="shared" si="897"/>
        <v>399340.65661931603</v>
      </c>
      <c r="AV1064" s="8">
        <f t="shared" si="898"/>
        <v>29.922588148434972</v>
      </c>
      <c r="AW1064" s="12"/>
      <c r="AX1064" s="110">
        <f t="shared" si="899"/>
        <v>20.100000000000001</v>
      </c>
      <c r="AY1064" s="111">
        <f t="shared" si="900"/>
        <v>0</v>
      </c>
      <c r="AZ1064" s="12"/>
      <c r="BA1064" s="14">
        <f t="shared" si="907"/>
        <v>-11.9</v>
      </c>
      <c r="BB1064" s="112">
        <f t="shared" si="901"/>
        <v>0</v>
      </c>
      <c r="BC1064" s="112">
        <f t="shared" si="902"/>
        <v>0</v>
      </c>
      <c r="BD1064" s="12"/>
      <c r="BE1064" s="111">
        <f t="shared" si="903"/>
        <v>0</v>
      </c>
      <c r="BF1064" s="12"/>
    </row>
    <row r="1065" spans="1:58">
      <c r="A1065">
        <f t="shared" si="856"/>
        <v>17</v>
      </c>
      <c r="B1065" s="106">
        <v>0.73750000000000004</v>
      </c>
      <c r="C1065" s="6">
        <f t="shared" si="857"/>
        <v>17.700000000000003</v>
      </c>
      <c r="D1065" s="7">
        <f t="shared" si="904"/>
        <v>16</v>
      </c>
      <c r="E1065" s="7">
        <f t="shared" si="905"/>
        <v>9</v>
      </c>
      <c r="F1065" s="7">
        <f t="shared" si="906"/>
        <v>2022</v>
      </c>
      <c r="G1065" s="12"/>
      <c r="H1065" s="101">
        <f t="shared" si="858"/>
        <v>-11.811839443591445</v>
      </c>
      <c r="I1065" s="102">
        <f t="shared" si="859"/>
        <v>-11.883482279476297</v>
      </c>
      <c r="J1065" s="101">
        <f t="shared" si="860"/>
        <v>61.356697835036719</v>
      </c>
      <c r="K1065" s="101">
        <f t="shared" si="861"/>
        <v>20.305269031799924</v>
      </c>
      <c r="L1065" s="11">
        <f t="shared" si="862"/>
        <v>2459839.2374999998</v>
      </c>
      <c r="M1065" s="108">
        <f t="shared" si="863"/>
        <v>0.22708384668035081</v>
      </c>
      <c r="N1065" s="11">
        <f t="shared" si="864"/>
        <v>270.8873188989237</v>
      </c>
      <c r="O1065" s="5">
        <f t="shared" si="865"/>
        <v>0.18465994772589056</v>
      </c>
      <c r="P1065" s="11">
        <f t="shared" si="866"/>
        <v>15777.654600005637</v>
      </c>
      <c r="Q1065" s="6">
        <f t="shared" si="867"/>
        <v>2.4280567835481688</v>
      </c>
      <c r="R1065" s="13">
        <f t="shared" si="868"/>
        <v>4.4040001532279316</v>
      </c>
      <c r="S1065" s="13">
        <f t="shared" si="869"/>
        <v>4.3776054567182108</v>
      </c>
      <c r="T1065" s="13">
        <f t="shared" si="870"/>
        <v>0.36030060572894129</v>
      </c>
      <c r="U1065" s="13">
        <f t="shared" si="871"/>
        <v>0.43561170629129675</v>
      </c>
      <c r="V1065" s="13">
        <f t="shared" si="872"/>
        <v>-8.3949103077074803</v>
      </c>
      <c r="W1065" s="8">
        <f t="shared" si="873"/>
        <v>371.37194062220522</v>
      </c>
      <c r="X1065" s="13">
        <f t="shared" si="874"/>
        <v>1.2367448984349014</v>
      </c>
      <c r="Y1065" s="11">
        <f t="shared" si="875"/>
        <v>70.860263014655501</v>
      </c>
      <c r="Z1065" s="13">
        <f t="shared" si="876"/>
        <v>3.96876472227198E-2</v>
      </c>
      <c r="AA1065" s="13">
        <f t="shared" si="877"/>
        <v>0.32761499709699371</v>
      </c>
      <c r="AB1065" s="13">
        <f t="shared" si="878"/>
        <v>0.94397782344248671</v>
      </c>
      <c r="AC1065" s="13">
        <f t="shared" si="879"/>
        <v>3.9677229312570117E-2</v>
      </c>
      <c r="AD1065" s="13">
        <f t="shared" si="880"/>
        <v>0.85032118874608487</v>
      </c>
      <c r="AE1065" s="13">
        <f t="shared" si="881"/>
        <v>0.41185226677363546</v>
      </c>
      <c r="AF1065" s="13">
        <f t="shared" si="882"/>
        <v>0.91125062982333149</v>
      </c>
      <c r="AG1065" s="11">
        <f t="shared" si="883"/>
        <v>24.321244528793045</v>
      </c>
      <c r="AH1065" s="13">
        <f t="shared" si="884"/>
        <v>4.5952755483255601</v>
      </c>
      <c r="AI1065" s="11">
        <f t="shared" si="885"/>
        <v>201.95818567404029</v>
      </c>
      <c r="AJ1065" s="6">
        <f t="shared" si="886"/>
        <v>0.91512099852311501</v>
      </c>
      <c r="AK1065" s="13">
        <f t="shared" si="887"/>
        <v>-10.915163758158927</v>
      </c>
      <c r="AL1065" s="6">
        <f t="shared" si="888"/>
        <v>0.89667568543251752</v>
      </c>
      <c r="AM1065" s="6">
        <f t="shared" si="889"/>
        <v>-11.811839443591445</v>
      </c>
      <c r="AN1065" s="11">
        <f t="shared" si="890"/>
        <v>175.65976828398016</v>
      </c>
      <c r="AO1065" s="6">
        <f t="shared" si="891"/>
        <v>173.84826008401194</v>
      </c>
      <c r="AP1065" s="6">
        <f t="shared" si="892"/>
        <v>102.97759101521332</v>
      </c>
      <c r="AQ1065" s="8">
        <f t="shared" si="893"/>
        <v>76.871605704323983</v>
      </c>
      <c r="AR1065" s="109">
        <f t="shared" si="894"/>
        <v>-0.37392983710760924</v>
      </c>
      <c r="AS1065" s="109">
        <f t="shared" si="895"/>
        <v>-1.0105780778336462</v>
      </c>
      <c r="AT1065" s="109">
        <f t="shared" si="896"/>
        <v>200.30526903179992</v>
      </c>
      <c r="AU1065" s="10">
        <f t="shared" si="897"/>
        <v>399343.11789596319</v>
      </c>
      <c r="AV1065" s="8">
        <f t="shared" si="898"/>
        <v>29.922403735471711</v>
      </c>
      <c r="AW1065" s="12"/>
      <c r="AX1065" s="110">
        <f t="shared" si="899"/>
        <v>20.3</v>
      </c>
      <c r="AY1065" s="111">
        <f t="shared" si="900"/>
        <v>0</v>
      </c>
      <c r="AZ1065" s="12"/>
      <c r="BA1065" s="14">
        <f t="shared" si="907"/>
        <v>-11.9</v>
      </c>
      <c r="BB1065" s="112">
        <f t="shared" si="901"/>
        <v>0</v>
      </c>
      <c r="BC1065" s="112">
        <f t="shared" si="902"/>
        <v>0</v>
      </c>
      <c r="BD1065" s="12"/>
      <c r="BE1065" s="111">
        <f t="shared" si="903"/>
        <v>0</v>
      </c>
      <c r="BF1065" s="12"/>
    </row>
    <row r="1066" spans="1:58">
      <c r="A1066">
        <f t="shared" si="856"/>
        <v>17</v>
      </c>
      <c r="B1066" s="106">
        <v>0.73819444444444404</v>
      </c>
      <c r="C1066" s="6">
        <f t="shared" si="857"/>
        <v>17.716666666666658</v>
      </c>
      <c r="D1066" s="7">
        <f t="shared" si="904"/>
        <v>16</v>
      </c>
      <c r="E1066" s="7">
        <f t="shared" si="905"/>
        <v>9</v>
      </c>
      <c r="F1066" s="7">
        <f t="shared" si="906"/>
        <v>2022</v>
      </c>
      <c r="G1066" s="12"/>
      <c r="H1066" s="101">
        <f t="shared" si="858"/>
        <v>-11.758741528842975</v>
      </c>
      <c r="I1066" s="102">
        <f t="shared" si="859"/>
        <v>-11.83061228651002</v>
      </c>
      <c r="J1066" s="101">
        <f t="shared" si="860"/>
        <v>61.350142483333457</v>
      </c>
      <c r="K1066" s="101">
        <f t="shared" si="861"/>
        <v>20.522888761973263</v>
      </c>
      <c r="L1066" s="11">
        <f t="shared" si="862"/>
        <v>2459839.2381944442</v>
      </c>
      <c r="M1066" s="108">
        <f t="shared" si="863"/>
        <v>0.22708386569320238</v>
      </c>
      <c r="N1066" s="11">
        <f t="shared" si="864"/>
        <v>271.13800336141139</v>
      </c>
      <c r="O1066" s="5">
        <f t="shared" si="865"/>
        <v>0.18468536515581491</v>
      </c>
      <c r="P1066" s="11">
        <f t="shared" si="866"/>
        <v>15774.937076410628</v>
      </c>
      <c r="Q1066" s="6">
        <f t="shared" si="867"/>
        <v>2.4282151357220294</v>
      </c>
      <c r="R1066" s="13">
        <f t="shared" si="868"/>
        <v>4.4040120990396519</v>
      </c>
      <c r="S1066" s="13">
        <f t="shared" si="869"/>
        <v>4.3777532127581997</v>
      </c>
      <c r="T1066" s="13">
        <f t="shared" si="870"/>
        <v>0.36046094996899392</v>
      </c>
      <c r="U1066" s="13">
        <f t="shared" si="871"/>
        <v>0.43575934734537358</v>
      </c>
      <c r="V1066" s="13">
        <f t="shared" si="872"/>
        <v>-8.3950454755474055</v>
      </c>
      <c r="W1066" s="8">
        <f t="shared" si="873"/>
        <v>371.33042763170425</v>
      </c>
      <c r="X1066" s="13">
        <f t="shared" si="874"/>
        <v>1.2368914259309722</v>
      </c>
      <c r="Y1066" s="11">
        <f t="shared" si="875"/>
        <v>70.868658421762973</v>
      </c>
      <c r="Z1066" s="13">
        <f t="shared" si="876"/>
        <v>3.9699463889313773E-2</v>
      </c>
      <c r="AA1066" s="13">
        <f t="shared" si="877"/>
        <v>0.32747652119152615</v>
      </c>
      <c r="AB1066" s="13">
        <f t="shared" si="878"/>
        <v>0.94402537489010152</v>
      </c>
      <c r="AC1066" s="13">
        <f t="shared" si="879"/>
        <v>3.9689036671344172E-2</v>
      </c>
      <c r="AD1066" s="13">
        <f t="shared" si="880"/>
        <v>0.85036012117902948</v>
      </c>
      <c r="AE1066" s="13">
        <f t="shared" si="881"/>
        <v>0.41188201268892805</v>
      </c>
      <c r="AF1066" s="13">
        <f t="shared" si="882"/>
        <v>0.91123718516274221</v>
      </c>
      <c r="AG1066" s="11">
        <f t="shared" si="883"/>
        <v>24.323114846267714</v>
      </c>
      <c r="AH1066" s="13">
        <f t="shared" si="884"/>
        <v>4.5958758719144495</v>
      </c>
      <c r="AI1066" s="11">
        <f t="shared" si="885"/>
        <v>202.19986528269465</v>
      </c>
      <c r="AJ1066" s="6">
        <f t="shared" si="886"/>
        <v>0.91511549900825984</v>
      </c>
      <c r="AK1066" s="13">
        <f t="shared" si="887"/>
        <v>-10.861910890109803</v>
      </c>
      <c r="AL1066" s="6">
        <f t="shared" si="888"/>
        <v>0.89683063873317204</v>
      </c>
      <c r="AM1066" s="6">
        <f t="shared" si="889"/>
        <v>-11.758741528842975</v>
      </c>
      <c r="AN1066" s="11">
        <f t="shared" si="890"/>
        <v>175.66045276127443</v>
      </c>
      <c r="AO1066" s="6">
        <f t="shared" si="891"/>
        <v>173.8489372425509</v>
      </c>
      <c r="AP1066" s="6">
        <f t="shared" si="892"/>
        <v>102.96987297431514</v>
      </c>
      <c r="AQ1066" s="8">
        <f t="shared" si="893"/>
        <v>76.879319066224056</v>
      </c>
      <c r="AR1066" s="109">
        <f t="shared" si="894"/>
        <v>-0.37783860985445328</v>
      </c>
      <c r="AS1066" s="109">
        <f t="shared" si="895"/>
        <v>-1.0093458715509527</v>
      </c>
      <c r="AT1066" s="109">
        <f t="shared" si="896"/>
        <v>200.52288876197326</v>
      </c>
      <c r="AU1066" s="10">
        <f t="shared" si="897"/>
        <v>399345.57865288708</v>
      </c>
      <c r="AV1066" s="8">
        <f t="shared" si="898"/>
        <v>29.922219363721386</v>
      </c>
      <c r="AW1066" s="12"/>
      <c r="AX1066" s="110">
        <f t="shared" si="899"/>
        <v>20.5</v>
      </c>
      <c r="AY1066" s="111">
        <f t="shared" si="900"/>
        <v>0</v>
      </c>
      <c r="AZ1066" s="12"/>
      <c r="BA1066" s="14">
        <f t="shared" si="907"/>
        <v>-11.8</v>
      </c>
      <c r="BB1066" s="112">
        <f t="shared" si="901"/>
        <v>0</v>
      </c>
      <c r="BC1066" s="112">
        <f t="shared" si="902"/>
        <v>0</v>
      </c>
      <c r="BD1066" s="12"/>
      <c r="BE1066" s="111">
        <f t="shared" si="903"/>
        <v>0</v>
      </c>
      <c r="BF1066" s="12"/>
    </row>
    <row r="1067" spans="1:58">
      <c r="A1067">
        <f t="shared" si="856"/>
        <v>17</v>
      </c>
      <c r="B1067" s="106">
        <v>0.73888888888888904</v>
      </c>
      <c r="C1067" s="6">
        <f t="shared" si="857"/>
        <v>17.733333333333338</v>
      </c>
      <c r="D1067" s="7">
        <f t="shared" si="904"/>
        <v>16</v>
      </c>
      <c r="E1067" s="7">
        <f t="shared" si="905"/>
        <v>9</v>
      </c>
      <c r="F1067" s="7">
        <f t="shared" si="906"/>
        <v>2022</v>
      </c>
      <c r="G1067" s="12"/>
      <c r="H1067" s="101">
        <f t="shared" si="858"/>
        <v>-11.70512169414415</v>
      </c>
      <c r="I1067" s="102">
        <f t="shared" si="859"/>
        <v>-11.777222881673184</v>
      </c>
      <c r="J1067" s="101">
        <f t="shared" si="860"/>
        <v>61.343587006747825</v>
      </c>
      <c r="K1067" s="101">
        <f t="shared" si="861"/>
        <v>20.740332777221795</v>
      </c>
      <c r="L1067" s="11">
        <f t="shared" si="862"/>
        <v>2459839.2388888891</v>
      </c>
      <c r="M1067" s="108">
        <f t="shared" si="863"/>
        <v>0.22708388470606669</v>
      </c>
      <c r="N1067" s="11">
        <f t="shared" si="864"/>
        <v>271.38868799200282</v>
      </c>
      <c r="O1067" s="5">
        <f t="shared" si="865"/>
        <v>0.18471078260284912</v>
      </c>
      <c r="P1067" s="11">
        <f t="shared" si="866"/>
        <v>15772.219201761658</v>
      </c>
      <c r="Q1067" s="6">
        <f t="shared" si="867"/>
        <v>2.4283734880019661</v>
      </c>
      <c r="R1067" s="13">
        <f t="shared" si="868"/>
        <v>4.4040240448593639</v>
      </c>
      <c r="S1067" s="13">
        <f t="shared" si="869"/>
        <v>4.377900968897122</v>
      </c>
      <c r="T1067" s="13">
        <f t="shared" si="870"/>
        <v>0.36062129431655104</v>
      </c>
      <c r="U1067" s="13">
        <f t="shared" si="871"/>
        <v>0.43590698667007816</v>
      </c>
      <c r="V1067" s="13">
        <f t="shared" si="872"/>
        <v>-8.3951806434776923</v>
      </c>
      <c r="W1067" s="8">
        <f t="shared" si="873"/>
        <v>371.28890991398481</v>
      </c>
      <c r="X1067" s="13">
        <f t="shared" si="874"/>
        <v>1.23703795183259</v>
      </c>
      <c r="Y1067" s="11">
        <f t="shared" si="875"/>
        <v>70.877053737515027</v>
      </c>
      <c r="Z1067" s="13">
        <f t="shared" si="876"/>
        <v>3.9711279566111486E-2</v>
      </c>
      <c r="AA1067" s="13">
        <f t="shared" si="877"/>
        <v>0.32733803985731313</v>
      </c>
      <c r="AB1067" s="13">
        <f t="shared" si="878"/>
        <v>0.94407290540754207</v>
      </c>
      <c r="AC1067" s="13">
        <f t="shared" si="879"/>
        <v>3.9700843035560388E-2</v>
      </c>
      <c r="AD1067" s="13">
        <f t="shared" si="880"/>
        <v>0.85039903480405254</v>
      </c>
      <c r="AE1067" s="13">
        <f t="shared" si="881"/>
        <v>0.41191174936715247</v>
      </c>
      <c r="AF1067" s="13">
        <f t="shared" si="882"/>
        <v>0.91122374350830659</v>
      </c>
      <c r="AG1067" s="11">
        <f t="shared" si="883"/>
        <v>24.324984610532116</v>
      </c>
      <c r="AH1067" s="13">
        <f t="shared" si="884"/>
        <v>4.5964762061193269</v>
      </c>
      <c r="AI1067" s="11">
        <f t="shared" si="885"/>
        <v>202.4415449002129</v>
      </c>
      <c r="AJ1067" s="6">
        <f t="shared" si="886"/>
        <v>0.91511000077458904</v>
      </c>
      <c r="AK1067" s="13">
        <f t="shared" si="887"/>
        <v>-10.808135315173155</v>
      </c>
      <c r="AL1067" s="6">
        <f t="shared" si="888"/>
        <v>0.89698637897099576</v>
      </c>
      <c r="AM1067" s="6">
        <f t="shared" si="889"/>
        <v>-11.70512169414415</v>
      </c>
      <c r="AN1067" s="11">
        <f t="shared" si="890"/>
        <v>175.66113723903072</v>
      </c>
      <c r="AO1067" s="6">
        <f t="shared" si="891"/>
        <v>173.84961440180032</v>
      </c>
      <c r="AP1067" s="6">
        <f t="shared" si="892"/>
        <v>102.96215503130873</v>
      </c>
      <c r="AQ1067" s="8">
        <f t="shared" si="893"/>
        <v>76.887032333029325</v>
      </c>
      <c r="AR1067" s="109">
        <f t="shared" si="894"/>
        <v>-0.38174066009517221</v>
      </c>
      <c r="AS1067" s="109">
        <f t="shared" si="895"/>
        <v>-1.0081006070829668</v>
      </c>
      <c r="AT1067" s="109">
        <f t="shared" si="896"/>
        <v>200.74033277722179</v>
      </c>
      <c r="AU1067" s="10">
        <f t="shared" si="897"/>
        <v>399348.03889166121</v>
      </c>
      <c r="AV1067" s="8">
        <f t="shared" si="898"/>
        <v>29.92203503306461</v>
      </c>
      <c r="AW1067" s="12"/>
      <c r="AX1067" s="110">
        <f t="shared" si="899"/>
        <v>20.7</v>
      </c>
      <c r="AY1067" s="111">
        <f t="shared" si="900"/>
        <v>0</v>
      </c>
      <c r="AZ1067" s="12"/>
      <c r="BA1067" s="14">
        <f t="shared" si="907"/>
        <v>-11.8</v>
      </c>
      <c r="BB1067" s="112">
        <f t="shared" si="901"/>
        <v>0</v>
      </c>
      <c r="BC1067" s="112">
        <f t="shared" si="902"/>
        <v>0</v>
      </c>
      <c r="BD1067" s="12"/>
      <c r="BE1067" s="111">
        <f t="shared" si="903"/>
        <v>0</v>
      </c>
      <c r="BF1067" s="12"/>
    </row>
    <row r="1068" spans="1:58">
      <c r="A1068">
        <f t="shared" si="856"/>
        <v>17</v>
      </c>
      <c r="B1068" s="106">
        <v>0.73958333333333304</v>
      </c>
      <c r="C1068" s="6">
        <f t="shared" si="857"/>
        <v>17.749999999999993</v>
      </c>
      <c r="D1068" s="7">
        <f t="shared" si="904"/>
        <v>16</v>
      </c>
      <c r="E1068" s="7">
        <f t="shared" si="905"/>
        <v>9</v>
      </c>
      <c r="F1068" s="7">
        <f t="shared" si="906"/>
        <v>2022</v>
      </c>
      <c r="G1068" s="12"/>
      <c r="H1068" s="101">
        <f t="shared" si="858"/>
        <v>-11.650981167294846</v>
      </c>
      <c r="I1068" s="102">
        <f t="shared" si="859"/>
        <v>-11.723315259071512</v>
      </c>
      <c r="J1068" s="101">
        <f t="shared" si="860"/>
        <v>61.33703141420709</v>
      </c>
      <c r="K1068" s="101">
        <f t="shared" si="861"/>
        <v>20.957599579466859</v>
      </c>
      <c r="L1068" s="11">
        <f t="shared" si="862"/>
        <v>2459839.2395833335</v>
      </c>
      <c r="M1068" s="108">
        <f t="shared" si="863"/>
        <v>0.22708390371891823</v>
      </c>
      <c r="N1068" s="11">
        <f t="shared" si="864"/>
        <v>271.63937245449051</v>
      </c>
      <c r="O1068" s="5">
        <f t="shared" si="865"/>
        <v>0.18473620003277347</v>
      </c>
      <c r="P1068" s="11">
        <f t="shared" si="866"/>
        <v>15769.500979817802</v>
      </c>
      <c r="Q1068" s="6">
        <f t="shared" si="867"/>
        <v>2.4285318401754696</v>
      </c>
      <c r="R1068" s="13">
        <f t="shared" si="868"/>
        <v>4.4040359906710398</v>
      </c>
      <c r="S1068" s="13">
        <f t="shared" si="869"/>
        <v>4.3780487249371118</v>
      </c>
      <c r="T1068" s="13">
        <f t="shared" si="870"/>
        <v>0.36078163855624651</v>
      </c>
      <c r="U1068" s="13">
        <f t="shared" si="871"/>
        <v>0.43605462406758599</v>
      </c>
      <c r="V1068" s="13">
        <f t="shared" si="872"/>
        <v>-8.3953158113179764</v>
      </c>
      <c r="W1068" s="8">
        <f t="shared" si="873"/>
        <v>371.24738752529572</v>
      </c>
      <c r="X1068" s="13">
        <f t="shared" si="874"/>
        <v>1.2371844759429704</v>
      </c>
      <c r="Y1068" s="11">
        <f t="shared" si="875"/>
        <v>70.885448950636729</v>
      </c>
      <c r="Z1068" s="13">
        <f t="shared" si="876"/>
        <v>3.972309423705267E-2</v>
      </c>
      <c r="AA1068" s="13">
        <f t="shared" si="877"/>
        <v>0.32719955328361167</v>
      </c>
      <c r="AB1068" s="13">
        <f t="shared" si="878"/>
        <v>0.94412041493070309</v>
      </c>
      <c r="AC1068" s="13">
        <f t="shared" si="879"/>
        <v>3.9712648389170914E-2</v>
      </c>
      <c r="AD1068" s="13">
        <f t="shared" si="880"/>
        <v>0.85043792956872011</v>
      </c>
      <c r="AE1068" s="13">
        <f t="shared" si="881"/>
        <v>0.41194147676808845</v>
      </c>
      <c r="AF1068" s="13">
        <f t="shared" si="882"/>
        <v>0.91121030487924493</v>
      </c>
      <c r="AG1068" s="11">
        <f t="shared" si="883"/>
        <v>24.326853819034753</v>
      </c>
      <c r="AH1068" s="13">
        <f t="shared" si="884"/>
        <v>4.5970765501301853</v>
      </c>
      <c r="AI1068" s="11">
        <f t="shared" si="885"/>
        <v>202.68322420253773</v>
      </c>
      <c r="AJ1068" s="6">
        <f t="shared" si="886"/>
        <v>0.91510450382956088</v>
      </c>
      <c r="AK1068" s="13">
        <f t="shared" si="887"/>
        <v>-10.753838288069472</v>
      </c>
      <c r="AL1068" s="6">
        <f t="shared" si="888"/>
        <v>0.89714287922537461</v>
      </c>
      <c r="AM1068" s="6">
        <f t="shared" si="889"/>
        <v>-11.650981167294846</v>
      </c>
      <c r="AN1068" s="11">
        <f t="shared" si="890"/>
        <v>175.66182171632317</v>
      </c>
      <c r="AO1068" s="6">
        <f t="shared" si="891"/>
        <v>173.85029156084423</v>
      </c>
      <c r="AP1068" s="6">
        <f t="shared" si="892"/>
        <v>102.95443719655508</v>
      </c>
      <c r="AQ1068" s="8">
        <f t="shared" si="893"/>
        <v>76.894745494385077</v>
      </c>
      <c r="AR1068" s="109">
        <f t="shared" si="894"/>
        <v>-0.38563591318385426</v>
      </c>
      <c r="AS1068" s="109">
        <f t="shared" si="895"/>
        <v>-1.0068423087059286</v>
      </c>
      <c r="AT1068" s="109">
        <f t="shared" si="896"/>
        <v>200.95759957946686</v>
      </c>
      <c r="AU1068" s="10">
        <f t="shared" si="897"/>
        <v>399350.49860891717</v>
      </c>
      <c r="AV1068" s="8">
        <f t="shared" si="898"/>
        <v>29.921850743752287</v>
      </c>
      <c r="AW1068" s="12"/>
      <c r="AX1068" s="110">
        <f t="shared" si="899"/>
        <v>21</v>
      </c>
      <c r="AY1068" s="111">
        <f t="shared" si="900"/>
        <v>0</v>
      </c>
      <c r="AZ1068" s="12"/>
      <c r="BA1068" s="14">
        <f t="shared" si="907"/>
        <v>-11.7</v>
      </c>
      <c r="BB1068" s="112">
        <f t="shared" si="901"/>
        <v>0</v>
      </c>
      <c r="BC1068" s="112">
        <f t="shared" si="902"/>
        <v>0</v>
      </c>
      <c r="BD1068" s="12"/>
      <c r="BE1068" s="111">
        <f t="shared" si="903"/>
        <v>0</v>
      </c>
      <c r="BF1068" s="12"/>
    </row>
    <row r="1069" spans="1:58">
      <c r="A1069">
        <f t="shared" si="856"/>
        <v>17</v>
      </c>
      <c r="B1069" s="106">
        <v>0.74027777777777803</v>
      </c>
      <c r="C1069" s="6">
        <f t="shared" si="857"/>
        <v>17.766666666666673</v>
      </c>
      <c r="D1069" s="7">
        <f t="shared" si="904"/>
        <v>16</v>
      </c>
      <c r="E1069" s="7">
        <f t="shared" si="905"/>
        <v>9</v>
      </c>
      <c r="F1069" s="7">
        <f t="shared" si="906"/>
        <v>2022</v>
      </c>
      <c r="G1069" s="12"/>
      <c r="H1069" s="101">
        <f t="shared" si="858"/>
        <v>-11.596321076707987</v>
      </c>
      <c r="I1069" s="102">
        <f t="shared" si="859"/>
        <v>-11.668890509971195</v>
      </c>
      <c r="J1069" s="101">
        <f t="shared" si="860"/>
        <v>61.330475701409348</v>
      </c>
      <c r="K1069" s="101">
        <f t="shared" si="861"/>
        <v>21.174688124642785</v>
      </c>
      <c r="L1069" s="11">
        <f t="shared" si="862"/>
        <v>2459839.2402777779</v>
      </c>
      <c r="M1069" s="108">
        <f t="shared" si="863"/>
        <v>0.22708392273176978</v>
      </c>
      <c r="N1069" s="11">
        <f t="shared" si="864"/>
        <v>271.89005691697821</v>
      </c>
      <c r="O1069" s="5">
        <f t="shared" si="865"/>
        <v>0.18476161746269781</v>
      </c>
      <c r="P1069" s="11">
        <f t="shared" si="866"/>
        <v>15766.782408850346</v>
      </c>
      <c r="Q1069" s="6">
        <f t="shared" si="867"/>
        <v>2.4286901923493307</v>
      </c>
      <c r="R1069" s="13">
        <f t="shared" si="868"/>
        <v>4.4040479364827378</v>
      </c>
      <c r="S1069" s="13">
        <f t="shared" si="869"/>
        <v>4.3781964809767437</v>
      </c>
      <c r="T1069" s="13">
        <f t="shared" si="870"/>
        <v>0.36094198279629913</v>
      </c>
      <c r="U1069" s="13">
        <f t="shared" si="871"/>
        <v>0.43620225963800363</v>
      </c>
      <c r="V1069" s="13">
        <f t="shared" si="872"/>
        <v>-8.3954509791571876</v>
      </c>
      <c r="W1069" s="8">
        <f t="shared" si="873"/>
        <v>371.20586043929063</v>
      </c>
      <c r="X1069" s="13">
        <f t="shared" si="874"/>
        <v>1.2373309983612364</v>
      </c>
      <c r="Y1069" s="11">
        <f t="shared" si="875"/>
        <v>70.893844066807418</v>
      </c>
      <c r="Z1069" s="13">
        <f t="shared" si="876"/>
        <v>3.973490790992671E-2</v>
      </c>
      <c r="AA1069" s="13">
        <f t="shared" si="877"/>
        <v>0.32706106138002017</v>
      </c>
      <c r="AB1069" s="13">
        <f t="shared" si="878"/>
        <v>0.94416790349147406</v>
      </c>
      <c r="AC1069" s="13">
        <f t="shared" si="879"/>
        <v>3.9724452739958747E-2</v>
      </c>
      <c r="AD1069" s="13">
        <f t="shared" si="880"/>
        <v>0.85047680549919535</v>
      </c>
      <c r="AE1069" s="13">
        <f t="shared" si="881"/>
        <v>0.41197119491155998</v>
      </c>
      <c r="AF1069" s="13">
        <f t="shared" si="882"/>
        <v>0.9111968692676361</v>
      </c>
      <c r="AG1069" s="11">
        <f t="shared" si="883"/>
        <v>24.328722472999559</v>
      </c>
      <c r="AH1069" s="13">
        <f t="shared" si="884"/>
        <v>4.5976769043493837</v>
      </c>
      <c r="AI1069" s="11">
        <f t="shared" si="885"/>
        <v>202.92490335173744</v>
      </c>
      <c r="AJ1069" s="6">
        <f t="shared" si="886"/>
        <v>0.91509900816955891</v>
      </c>
      <c r="AK1069" s="13">
        <f t="shared" si="887"/>
        <v>-10.699020964004427</v>
      </c>
      <c r="AL1069" s="6">
        <f t="shared" si="888"/>
        <v>0.89730011270355958</v>
      </c>
      <c r="AM1069" s="6">
        <f t="shared" si="889"/>
        <v>-11.596321076707987</v>
      </c>
      <c r="AN1069" s="11">
        <f t="shared" si="890"/>
        <v>175.66250619361927</v>
      </c>
      <c r="AO1069" s="6">
        <f t="shared" si="891"/>
        <v>173.85096872014512</v>
      </c>
      <c r="AP1069" s="6">
        <f t="shared" si="892"/>
        <v>102.94671946484002</v>
      </c>
      <c r="AQ1069" s="8">
        <f t="shared" si="893"/>
        <v>76.902458555502278</v>
      </c>
      <c r="AR1069" s="109">
        <f t="shared" si="894"/>
        <v>-0.38952430244676128</v>
      </c>
      <c r="AS1069" s="109">
        <f t="shared" si="895"/>
        <v>-1.0055709984275678</v>
      </c>
      <c r="AT1069" s="109">
        <f t="shared" si="896"/>
        <v>201.17468812464278</v>
      </c>
      <c r="AU1069" s="10">
        <f t="shared" si="897"/>
        <v>399352.95780624135</v>
      </c>
      <c r="AV1069" s="8">
        <f t="shared" si="898"/>
        <v>29.921666495664077</v>
      </c>
      <c r="AW1069" s="12"/>
      <c r="AX1069" s="110">
        <f t="shared" si="899"/>
        <v>21.2</v>
      </c>
      <c r="AY1069" s="111">
        <f t="shared" si="900"/>
        <v>0</v>
      </c>
      <c r="AZ1069" s="12"/>
      <c r="BA1069" s="14">
        <f t="shared" si="907"/>
        <v>-11.7</v>
      </c>
      <c r="BB1069" s="112">
        <f t="shared" si="901"/>
        <v>0</v>
      </c>
      <c r="BC1069" s="112">
        <f t="shared" si="902"/>
        <v>0</v>
      </c>
      <c r="BD1069" s="12"/>
      <c r="BE1069" s="111">
        <f t="shared" si="903"/>
        <v>0</v>
      </c>
      <c r="BF1069" s="12"/>
    </row>
    <row r="1070" spans="1:58">
      <c r="A1070">
        <f t="shared" si="856"/>
        <v>17</v>
      </c>
      <c r="B1070" s="106">
        <v>0.74097222222222203</v>
      </c>
      <c r="C1070" s="6">
        <f t="shared" si="857"/>
        <v>17.783333333333328</v>
      </c>
      <c r="D1070" s="7">
        <f t="shared" si="904"/>
        <v>16</v>
      </c>
      <c r="E1070" s="7">
        <f t="shared" si="905"/>
        <v>9</v>
      </c>
      <c r="F1070" s="7">
        <f t="shared" si="906"/>
        <v>2022</v>
      </c>
      <c r="G1070" s="12"/>
      <c r="H1070" s="101">
        <f t="shared" si="858"/>
        <v>-11.541142594786812</v>
      </c>
      <c r="I1070" s="102">
        <f t="shared" si="859"/>
        <v>-11.613949765258344</v>
      </c>
      <c r="J1070" s="101">
        <f t="shared" si="860"/>
        <v>61.323919868451974</v>
      </c>
      <c r="K1070" s="101">
        <f t="shared" si="861"/>
        <v>21.39159723946932</v>
      </c>
      <c r="L1070" s="11">
        <f t="shared" si="862"/>
        <v>2459839.2409722223</v>
      </c>
      <c r="M1070" s="108">
        <f t="shared" si="863"/>
        <v>0.22708394174462135</v>
      </c>
      <c r="N1070" s="11">
        <f t="shared" si="864"/>
        <v>272.14074137946591</v>
      </c>
      <c r="O1070" s="5">
        <f t="shared" si="865"/>
        <v>0.18478703489262216</v>
      </c>
      <c r="P1070" s="11">
        <f t="shared" si="866"/>
        <v>15764.063488980099</v>
      </c>
      <c r="Q1070" s="6">
        <f t="shared" si="867"/>
        <v>2.4288485445231913</v>
      </c>
      <c r="R1070" s="13">
        <f t="shared" si="868"/>
        <v>4.4040598822944359</v>
      </c>
      <c r="S1070" s="13">
        <f t="shared" si="869"/>
        <v>4.3783442370167327</v>
      </c>
      <c r="T1070" s="13">
        <f t="shared" si="870"/>
        <v>0.36110232703635176</v>
      </c>
      <c r="U1070" s="13">
        <f t="shared" si="871"/>
        <v>0.43634989338150915</v>
      </c>
      <c r="V1070" s="13">
        <f t="shared" si="872"/>
        <v>-8.3955861469971129</v>
      </c>
      <c r="W1070" s="8">
        <f t="shared" si="873"/>
        <v>371.16432865622937</v>
      </c>
      <c r="X1070" s="13">
        <f t="shared" si="874"/>
        <v>1.2374775190879739</v>
      </c>
      <c r="Y1070" s="11">
        <f t="shared" si="875"/>
        <v>70.902239086060675</v>
      </c>
      <c r="Z1070" s="13">
        <f t="shared" si="876"/>
        <v>3.9746720584518183E-2</v>
      </c>
      <c r="AA1070" s="13">
        <f t="shared" si="877"/>
        <v>0.32692256414926196</v>
      </c>
      <c r="AB1070" s="13">
        <f t="shared" si="878"/>
        <v>0.94421537108977627</v>
      </c>
      <c r="AC1070" s="13">
        <f t="shared" si="879"/>
        <v>3.9736256087708401E-2</v>
      </c>
      <c r="AD1070" s="13">
        <f t="shared" si="880"/>
        <v>0.85051566259549172</v>
      </c>
      <c r="AE1070" s="13">
        <f t="shared" si="881"/>
        <v>0.41200090379733834</v>
      </c>
      <c r="AF1070" s="13">
        <f t="shared" si="882"/>
        <v>0.91118343667462276</v>
      </c>
      <c r="AG1070" s="11">
        <f t="shared" si="883"/>
        <v>24.33059057238961</v>
      </c>
      <c r="AH1070" s="13">
        <f t="shared" si="884"/>
        <v>4.5982772687756057</v>
      </c>
      <c r="AI1070" s="11">
        <f t="shared" si="885"/>
        <v>203.16658234783182</v>
      </c>
      <c r="AJ1070" s="6">
        <f t="shared" si="886"/>
        <v>0.91509351379466952</v>
      </c>
      <c r="AK1070" s="13">
        <f t="shared" si="887"/>
        <v>-10.643684542460825</v>
      </c>
      <c r="AL1070" s="6">
        <f t="shared" si="888"/>
        <v>0.89745805232598685</v>
      </c>
      <c r="AM1070" s="6">
        <f t="shared" si="889"/>
        <v>-11.541142594786812</v>
      </c>
      <c r="AN1070" s="11">
        <f t="shared" si="890"/>
        <v>175.66319067091536</v>
      </c>
      <c r="AO1070" s="6">
        <f t="shared" si="891"/>
        <v>173.85164587969942</v>
      </c>
      <c r="AP1070" s="6">
        <f t="shared" si="892"/>
        <v>102.93900183612887</v>
      </c>
      <c r="AQ1070" s="8">
        <f t="shared" si="893"/>
        <v>76.910171516415588</v>
      </c>
      <c r="AR1070" s="109">
        <f t="shared" si="894"/>
        <v>-0.39340575871387234</v>
      </c>
      <c r="AS1070" s="109">
        <f t="shared" si="895"/>
        <v>-1.0042866993174324</v>
      </c>
      <c r="AT1070" s="109">
        <f t="shared" si="896"/>
        <v>201.39159723946932</v>
      </c>
      <c r="AU1070" s="10">
        <f t="shared" si="897"/>
        <v>399355.41648356395</v>
      </c>
      <c r="AV1070" s="8">
        <f t="shared" si="898"/>
        <v>29.92148228880372</v>
      </c>
      <c r="AW1070" s="12"/>
      <c r="AX1070" s="110">
        <f t="shared" si="899"/>
        <v>21.4</v>
      </c>
      <c r="AY1070" s="111">
        <f t="shared" si="900"/>
        <v>0</v>
      </c>
      <c r="AZ1070" s="12"/>
      <c r="BA1070" s="14">
        <f t="shared" si="907"/>
        <v>-11.6</v>
      </c>
      <c r="BB1070" s="112">
        <f t="shared" si="901"/>
        <v>0</v>
      </c>
      <c r="BC1070" s="112">
        <f t="shared" si="902"/>
        <v>0</v>
      </c>
      <c r="BD1070" s="12"/>
      <c r="BE1070" s="111">
        <f t="shared" si="903"/>
        <v>0</v>
      </c>
      <c r="BF1070" s="12"/>
    </row>
    <row r="1071" spans="1:58">
      <c r="A1071">
        <f t="shared" si="856"/>
        <v>17</v>
      </c>
      <c r="B1071" s="106">
        <v>0.74166666666666703</v>
      </c>
      <c r="C1071" s="6">
        <f t="shared" si="857"/>
        <v>17.800000000000008</v>
      </c>
      <c r="D1071" s="7">
        <f t="shared" si="904"/>
        <v>16</v>
      </c>
      <c r="E1071" s="7">
        <f t="shared" si="905"/>
        <v>9</v>
      </c>
      <c r="F1071" s="7">
        <f t="shared" si="906"/>
        <v>2022</v>
      </c>
      <c r="G1071" s="12"/>
      <c r="H1071" s="101">
        <f t="shared" si="858"/>
        <v>-11.485446902039977</v>
      </c>
      <c r="I1071" s="102">
        <f t="shared" si="859"/>
        <v>-11.558494159383883</v>
      </c>
      <c r="J1071" s="101">
        <f t="shared" si="860"/>
        <v>61.317363915417623</v>
      </c>
      <c r="K1071" s="101">
        <f t="shared" si="861"/>
        <v>21.608325767346798</v>
      </c>
      <c r="L1071" s="11">
        <f t="shared" si="862"/>
        <v>2459839.2416666667</v>
      </c>
      <c r="M1071" s="108">
        <f t="shared" si="863"/>
        <v>0.22708396075747289</v>
      </c>
      <c r="N1071" s="11">
        <f t="shared" si="864"/>
        <v>272.39142584195361</v>
      </c>
      <c r="O1071" s="5">
        <f t="shared" si="865"/>
        <v>0.18481245232260335</v>
      </c>
      <c r="P1071" s="11">
        <f t="shared" si="866"/>
        <v>15761.344220322297</v>
      </c>
      <c r="Q1071" s="6">
        <f t="shared" si="867"/>
        <v>2.4290068966966949</v>
      </c>
      <c r="R1071" s="13">
        <f t="shared" si="868"/>
        <v>4.404071828106134</v>
      </c>
      <c r="S1071" s="13">
        <f t="shared" si="869"/>
        <v>4.3784919930567225</v>
      </c>
      <c r="T1071" s="13">
        <f t="shared" si="870"/>
        <v>0.36126267127640438</v>
      </c>
      <c r="U1071" s="13">
        <f t="shared" si="871"/>
        <v>0.4364975252986118</v>
      </c>
      <c r="V1071" s="13">
        <f t="shared" si="872"/>
        <v>-8.39572131483704</v>
      </c>
      <c r="W1071" s="8">
        <f t="shared" si="873"/>
        <v>371.1227921772296</v>
      </c>
      <c r="X1071" s="13">
        <f t="shared" si="874"/>
        <v>1.2376240381240988</v>
      </c>
      <c r="Y1071" s="11">
        <f t="shared" si="875"/>
        <v>70.910634008448952</v>
      </c>
      <c r="Z1071" s="13">
        <f t="shared" si="876"/>
        <v>3.9758532260642764E-2</v>
      </c>
      <c r="AA1071" s="13">
        <f t="shared" si="877"/>
        <v>0.32678406159374845</v>
      </c>
      <c r="AB1071" s="13">
        <f t="shared" si="878"/>
        <v>0.94426281772563769</v>
      </c>
      <c r="AC1071" s="13">
        <f t="shared" si="879"/>
        <v>3.9748058432235445E-2</v>
      </c>
      <c r="AD1071" s="13">
        <f t="shared" si="880"/>
        <v>0.85055450085770823</v>
      </c>
      <c r="AE1071" s="13">
        <f t="shared" si="881"/>
        <v>0.41203060342526526</v>
      </c>
      <c r="AF1071" s="13">
        <f t="shared" si="882"/>
        <v>0.91117000710131568</v>
      </c>
      <c r="AG1071" s="11">
        <f t="shared" si="883"/>
        <v>24.332458117172411</v>
      </c>
      <c r="AH1071" s="13">
        <f t="shared" si="884"/>
        <v>4.5988776434088772</v>
      </c>
      <c r="AI1071" s="11">
        <f t="shared" si="885"/>
        <v>203.40826119082044</v>
      </c>
      <c r="AJ1071" s="6">
        <f t="shared" si="886"/>
        <v>0.91508802070498829</v>
      </c>
      <c r="AK1071" s="13">
        <f t="shared" si="887"/>
        <v>-10.587830231206979</v>
      </c>
      <c r="AL1071" s="6">
        <f t="shared" si="888"/>
        <v>0.89761667083299779</v>
      </c>
      <c r="AM1071" s="6">
        <f t="shared" si="889"/>
        <v>-11.485446902039977</v>
      </c>
      <c r="AN1071" s="11">
        <f t="shared" si="890"/>
        <v>175.66387514820963</v>
      </c>
      <c r="AO1071" s="6">
        <f t="shared" si="891"/>
        <v>173.85232303950519</v>
      </c>
      <c r="AP1071" s="6">
        <f t="shared" si="892"/>
        <v>102.93128431036963</v>
      </c>
      <c r="AQ1071" s="8">
        <f t="shared" si="893"/>
        <v>76.917884377176918</v>
      </c>
      <c r="AR1071" s="109">
        <f t="shared" si="894"/>
        <v>-0.39728021293841237</v>
      </c>
      <c r="AS1071" s="109">
        <f t="shared" si="895"/>
        <v>-1.0029894346761479</v>
      </c>
      <c r="AT1071" s="109">
        <f t="shared" si="896"/>
        <v>201.6083257673468</v>
      </c>
      <c r="AU1071" s="10">
        <f t="shared" si="897"/>
        <v>399357.874640811</v>
      </c>
      <c r="AV1071" s="8">
        <f t="shared" si="898"/>
        <v>29.921298123175287</v>
      </c>
      <c r="AW1071" s="12"/>
      <c r="AX1071" s="110">
        <f t="shared" si="899"/>
        <v>21.6</v>
      </c>
      <c r="AY1071" s="111">
        <f t="shared" si="900"/>
        <v>0</v>
      </c>
      <c r="AZ1071" s="12"/>
      <c r="BA1071" s="14">
        <f t="shared" si="907"/>
        <v>-11.6</v>
      </c>
      <c r="BB1071" s="112">
        <f t="shared" si="901"/>
        <v>0</v>
      </c>
      <c r="BC1071" s="112">
        <f t="shared" si="902"/>
        <v>0</v>
      </c>
      <c r="BD1071" s="12"/>
      <c r="BE1071" s="111">
        <f t="shared" si="903"/>
        <v>0</v>
      </c>
      <c r="BF1071" s="12"/>
    </row>
    <row r="1072" spans="1:58">
      <c r="A1072">
        <f t="shared" si="856"/>
        <v>17</v>
      </c>
      <c r="B1072" s="106">
        <v>0.74236111111111103</v>
      </c>
      <c r="C1072" s="6">
        <f t="shared" si="857"/>
        <v>17.816666666666663</v>
      </c>
      <c r="D1072" s="7">
        <f t="shared" si="904"/>
        <v>16</v>
      </c>
      <c r="E1072" s="7">
        <f t="shared" si="905"/>
        <v>9</v>
      </c>
      <c r="F1072" s="7">
        <f t="shared" si="906"/>
        <v>2022</v>
      </c>
      <c r="G1072" s="12"/>
      <c r="H1072" s="101">
        <f t="shared" si="858"/>
        <v>-11.429235187079273</v>
      </c>
      <c r="I1072" s="102">
        <f t="shared" si="859"/>
        <v>-11.502524830012634</v>
      </c>
      <c r="J1072" s="101">
        <f t="shared" si="860"/>
        <v>61.310807842450934</v>
      </c>
      <c r="K1072" s="101">
        <f t="shared" si="861"/>
        <v>21.824872568081645</v>
      </c>
      <c r="L1072" s="11">
        <f t="shared" si="862"/>
        <v>2459839.2423611111</v>
      </c>
      <c r="M1072" s="108">
        <f t="shared" si="863"/>
        <v>0.22708397977032446</v>
      </c>
      <c r="N1072" s="11">
        <f t="shared" si="864"/>
        <v>272.64211030397564</v>
      </c>
      <c r="O1072" s="5">
        <f t="shared" si="865"/>
        <v>0.18483786975252769</v>
      </c>
      <c r="P1072" s="11">
        <f t="shared" si="866"/>
        <v>15758.624602971229</v>
      </c>
      <c r="Q1072" s="6">
        <f t="shared" si="867"/>
        <v>2.429165248870556</v>
      </c>
      <c r="R1072" s="13">
        <f t="shared" si="868"/>
        <v>4.404083773917832</v>
      </c>
      <c r="S1072" s="13">
        <f t="shared" si="869"/>
        <v>4.3786397490967115</v>
      </c>
      <c r="T1072" s="13">
        <f t="shared" si="870"/>
        <v>0.36142301551645706</v>
      </c>
      <c r="U1072" s="13">
        <f t="shared" si="871"/>
        <v>0.43664515538971932</v>
      </c>
      <c r="V1072" s="13">
        <f t="shared" si="872"/>
        <v>-8.3958564826769653</v>
      </c>
      <c r="W1072" s="8">
        <f t="shared" si="873"/>
        <v>371.08125100320387</v>
      </c>
      <c r="X1072" s="13">
        <f t="shared" si="874"/>
        <v>1.2377705554693539</v>
      </c>
      <c r="Y1072" s="11">
        <f t="shared" si="875"/>
        <v>70.919028833957526</v>
      </c>
      <c r="Z1072" s="13">
        <f t="shared" si="876"/>
        <v>3.9770342938106967E-2</v>
      </c>
      <c r="AA1072" s="13">
        <f t="shared" si="877"/>
        <v>0.32664555371699866</v>
      </c>
      <c r="AB1072" s="13">
        <f t="shared" si="878"/>
        <v>0.94431024339870373</v>
      </c>
      <c r="AC1072" s="13">
        <f t="shared" si="879"/>
        <v>3.9759859773346312E-2</v>
      </c>
      <c r="AD1072" s="13">
        <f t="shared" si="880"/>
        <v>0.85059332028559642</v>
      </c>
      <c r="AE1072" s="13">
        <f t="shared" si="881"/>
        <v>0.41206029379502218</v>
      </c>
      <c r="AF1072" s="13">
        <f t="shared" si="882"/>
        <v>0.9111565805488977</v>
      </c>
      <c r="AG1072" s="11">
        <f t="shared" si="883"/>
        <v>24.334325107305389</v>
      </c>
      <c r="AH1072" s="13">
        <f t="shared" si="884"/>
        <v>4.5994780282443681</v>
      </c>
      <c r="AI1072" s="11">
        <f t="shared" si="885"/>
        <v>203.64993988031011</v>
      </c>
      <c r="AJ1072" s="6">
        <f t="shared" si="886"/>
        <v>0.91508252890057917</v>
      </c>
      <c r="AK1072" s="13">
        <f t="shared" si="887"/>
        <v>-10.531459246292211</v>
      </c>
      <c r="AL1072" s="6">
        <f t="shared" si="888"/>
        <v>0.89777594078706224</v>
      </c>
      <c r="AM1072" s="6">
        <f t="shared" si="889"/>
        <v>-11.429235187079273</v>
      </c>
      <c r="AN1072" s="11">
        <f t="shared" si="890"/>
        <v>175.66455962550572</v>
      </c>
      <c r="AO1072" s="6">
        <f t="shared" si="891"/>
        <v>173.8530001995662</v>
      </c>
      <c r="AP1072" s="6">
        <f t="shared" si="892"/>
        <v>102.92356688758331</v>
      </c>
      <c r="AQ1072" s="8">
        <f t="shared" si="893"/>
        <v>76.92559713776528</v>
      </c>
      <c r="AR1072" s="109">
        <f t="shared" si="894"/>
        <v>-0.40114759619212881</v>
      </c>
      <c r="AS1072" s="109">
        <f t="shared" si="895"/>
        <v>-1.0016792280368878</v>
      </c>
      <c r="AT1072" s="109">
        <f t="shared" si="896"/>
        <v>201.82487256808164</v>
      </c>
      <c r="AU1072" s="10">
        <f t="shared" si="897"/>
        <v>399360.33227792225</v>
      </c>
      <c r="AV1072" s="8">
        <f t="shared" si="898"/>
        <v>29.921113998781809</v>
      </c>
      <c r="AW1072" s="12"/>
      <c r="AX1072" s="110">
        <f t="shared" si="899"/>
        <v>21.8</v>
      </c>
      <c r="AY1072" s="111">
        <f t="shared" si="900"/>
        <v>0</v>
      </c>
      <c r="AZ1072" s="12"/>
      <c r="BA1072" s="14">
        <f t="shared" si="907"/>
        <v>-11.5</v>
      </c>
      <c r="BB1072" s="112">
        <f t="shared" si="901"/>
        <v>0</v>
      </c>
      <c r="BC1072" s="112">
        <f t="shared" si="902"/>
        <v>0</v>
      </c>
      <c r="BD1072" s="12"/>
      <c r="BE1072" s="111">
        <f t="shared" si="903"/>
        <v>0</v>
      </c>
      <c r="BF1072" s="12"/>
    </row>
    <row r="1073" spans="1:58">
      <c r="A1073">
        <f t="shared" si="856"/>
        <v>17</v>
      </c>
      <c r="B1073" s="106">
        <v>0.74305555555555602</v>
      </c>
      <c r="C1073" s="6">
        <f t="shared" si="857"/>
        <v>17.833333333333343</v>
      </c>
      <c r="D1073" s="7">
        <f t="shared" si="904"/>
        <v>16</v>
      </c>
      <c r="E1073" s="7">
        <f t="shared" si="905"/>
        <v>9</v>
      </c>
      <c r="F1073" s="7">
        <f t="shared" si="906"/>
        <v>2022</v>
      </c>
      <c r="G1073" s="12"/>
      <c r="H1073" s="101">
        <f t="shared" si="858"/>
        <v>-11.372508646113168</v>
      </c>
      <c r="I1073" s="102">
        <f t="shared" si="859"/>
        <v>-11.446042917144084</v>
      </c>
      <c r="J1073" s="101">
        <f t="shared" si="860"/>
        <v>61.304251649633002</v>
      </c>
      <c r="K1073" s="101">
        <f t="shared" si="861"/>
        <v>22.041236519476286</v>
      </c>
      <c r="L1073" s="11">
        <f t="shared" si="862"/>
        <v>2459839.2430555555</v>
      </c>
      <c r="M1073" s="108">
        <f t="shared" si="863"/>
        <v>0.22708399878317601</v>
      </c>
      <c r="N1073" s="11">
        <f t="shared" si="864"/>
        <v>272.89279476646334</v>
      </c>
      <c r="O1073" s="5">
        <f t="shared" si="865"/>
        <v>0.18486328718245204</v>
      </c>
      <c r="P1073" s="11">
        <f t="shared" si="866"/>
        <v>15755.90463704238</v>
      </c>
      <c r="Q1073" s="6">
        <f t="shared" si="867"/>
        <v>2.4293236010444166</v>
      </c>
      <c r="R1073" s="13">
        <f t="shared" si="868"/>
        <v>4.4040957197295301</v>
      </c>
      <c r="S1073" s="13">
        <f t="shared" si="869"/>
        <v>4.3787875051363434</v>
      </c>
      <c r="T1073" s="13">
        <f t="shared" si="870"/>
        <v>0.36158335975615252</v>
      </c>
      <c r="U1073" s="13">
        <f t="shared" si="871"/>
        <v>0.43679278365498392</v>
      </c>
      <c r="V1073" s="13">
        <f t="shared" si="872"/>
        <v>-8.3959916505165335</v>
      </c>
      <c r="W1073" s="8">
        <f t="shared" si="873"/>
        <v>371.03970513514855</v>
      </c>
      <c r="X1073" s="13">
        <f t="shared" si="874"/>
        <v>1.2379170711246563</v>
      </c>
      <c r="Y1073" s="11">
        <f t="shared" si="875"/>
        <v>70.92742356263895</v>
      </c>
      <c r="Z1073" s="13">
        <f t="shared" si="876"/>
        <v>3.9782152616696875E-2</v>
      </c>
      <c r="AA1073" s="13">
        <f t="shared" si="877"/>
        <v>0.32650704052142282</v>
      </c>
      <c r="AB1073" s="13">
        <f t="shared" si="878"/>
        <v>0.9443576481090048</v>
      </c>
      <c r="AC1073" s="13">
        <f t="shared" si="879"/>
        <v>3.9771660110827008E-2</v>
      </c>
      <c r="AD1073" s="13">
        <f t="shared" si="880"/>
        <v>0.85063212087926954</v>
      </c>
      <c r="AE1073" s="13">
        <f t="shared" si="881"/>
        <v>0.41208997490642485</v>
      </c>
      <c r="AF1073" s="13">
        <f t="shared" si="882"/>
        <v>0.9111431570184908</v>
      </c>
      <c r="AG1073" s="11">
        <f t="shared" si="883"/>
        <v>24.336191542754424</v>
      </c>
      <c r="AH1073" s="13">
        <f t="shared" si="884"/>
        <v>4.6000784232821301</v>
      </c>
      <c r="AI1073" s="11">
        <f t="shared" si="885"/>
        <v>203.89161841723137</v>
      </c>
      <c r="AJ1073" s="6">
        <f t="shared" si="886"/>
        <v>0.91507703838153753</v>
      </c>
      <c r="AK1073" s="13">
        <f t="shared" si="887"/>
        <v>-10.474572811536582</v>
      </c>
      <c r="AL1073" s="6">
        <f t="shared" si="888"/>
        <v>0.89793583457658521</v>
      </c>
      <c r="AM1073" s="6">
        <f t="shared" si="889"/>
        <v>-11.372508646113168</v>
      </c>
      <c r="AN1073" s="11">
        <f t="shared" si="890"/>
        <v>175.66524410279999</v>
      </c>
      <c r="AO1073" s="6">
        <f t="shared" si="891"/>
        <v>173.85367735987873</v>
      </c>
      <c r="AP1073" s="6">
        <f t="shared" si="892"/>
        <v>102.91584956771607</v>
      </c>
      <c r="AQ1073" s="8">
        <f t="shared" si="893"/>
        <v>76.933309798234433</v>
      </c>
      <c r="AR1073" s="109">
        <f t="shared" si="894"/>
        <v>-0.40500783969396509</v>
      </c>
      <c r="AS1073" s="109">
        <f t="shared" si="895"/>
        <v>-1.0003561031556827</v>
      </c>
      <c r="AT1073" s="109">
        <f t="shared" si="896"/>
        <v>202.04123651947629</v>
      </c>
      <c r="AU1073" s="10">
        <f t="shared" si="897"/>
        <v>399362.7893948236</v>
      </c>
      <c r="AV1073" s="8">
        <f t="shared" si="898"/>
        <v>29.920929915627344</v>
      </c>
      <c r="AW1073" s="12"/>
      <c r="AX1073" s="110">
        <f t="shared" si="899"/>
        <v>22</v>
      </c>
      <c r="AY1073" s="111">
        <f t="shared" si="900"/>
        <v>0</v>
      </c>
      <c r="AZ1073" s="12"/>
      <c r="BA1073" s="14">
        <f t="shared" si="907"/>
        <v>-11.4</v>
      </c>
      <c r="BB1073" s="112">
        <f t="shared" si="901"/>
        <v>0</v>
      </c>
      <c r="BC1073" s="112">
        <f t="shared" si="902"/>
        <v>0</v>
      </c>
      <c r="BD1073" s="12"/>
      <c r="BE1073" s="111">
        <f t="shared" si="903"/>
        <v>0</v>
      </c>
      <c r="BF1073" s="12"/>
    </row>
    <row r="1074" spans="1:58">
      <c r="A1074">
        <f t="shared" si="856"/>
        <v>17</v>
      </c>
      <c r="B1074" s="106">
        <v>0.74375000000000002</v>
      </c>
      <c r="C1074" s="6">
        <f t="shared" si="857"/>
        <v>17.850000000000001</v>
      </c>
      <c r="D1074" s="7">
        <f t="shared" si="904"/>
        <v>16</v>
      </c>
      <c r="E1074" s="7">
        <f t="shared" si="905"/>
        <v>9</v>
      </c>
      <c r="F1074" s="7">
        <f t="shared" si="906"/>
        <v>2022</v>
      </c>
      <c r="G1074" s="12"/>
      <c r="H1074" s="101">
        <f t="shared" si="858"/>
        <v>-11.315268483460267</v>
      </c>
      <c r="I1074" s="102">
        <f t="shared" si="859"/>
        <v>-11.389049563220327</v>
      </c>
      <c r="J1074" s="101">
        <f t="shared" si="860"/>
        <v>61.29769533705354</v>
      </c>
      <c r="K1074" s="101">
        <f t="shared" si="861"/>
        <v>22.25741651493999</v>
      </c>
      <c r="L1074" s="11">
        <f t="shared" si="862"/>
        <v>2459839.2437499999</v>
      </c>
      <c r="M1074" s="108">
        <f t="shared" si="863"/>
        <v>0.22708401779602758</v>
      </c>
      <c r="N1074" s="11">
        <f t="shared" si="864"/>
        <v>273.14347922895104</v>
      </c>
      <c r="O1074" s="5">
        <f t="shared" si="865"/>
        <v>0.18488870461243323</v>
      </c>
      <c r="P1074" s="11">
        <f t="shared" si="866"/>
        <v>15753.184322648103</v>
      </c>
      <c r="Q1074" s="6">
        <f t="shared" si="867"/>
        <v>2.4294819532182772</v>
      </c>
      <c r="R1074" s="13">
        <f t="shared" si="868"/>
        <v>4.404107665541229</v>
      </c>
      <c r="S1074" s="13">
        <f t="shared" si="869"/>
        <v>4.3789352611763332</v>
      </c>
      <c r="T1074" s="13">
        <f t="shared" si="870"/>
        <v>0.3617437039965623</v>
      </c>
      <c r="U1074" s="13">
        <f t="shared" si="871"/>
        <v>0.43694041009597556</v>
      </c>
      <c r="V1074" s="13">
        <f t="shared" si="872"/>
        <v>-8.3961268183561035</v>
      </c>
      <c r="W1074" s="8">
        <f t="shared" si="873"/>
        <v>370.99815457382061</v>
      </c>
      <c r="X1074" s="13">
        <f t="shared" si="874"/>
        <v>1.2380635850909076</v>
      </c>
      <c r="Y1074" s="11">
        <f t="shared" si="875"/>
        <v>70.935818194544879</v>
      </c>
      <c r="Z1074" s="13">
        <f t="shared" si="876"/>
        <v>3.9793961296312831E-2</v>
      </c>
      <c r="AA1074" s="13">
        <f t="shared" si="877"/>
        <v>0.32636852200944411</v>
      </c>
      <c r="AB1074" s="13">
        <f t="shared" si="878"/>
        <v>0.94440503185656133</v>
      </c>
      <c r="AC1074" s="13">
        <f t="shared" si="879"/>
        <v>3.9783459444577722E-2</v>
      </c>
      <c r="AD1074" s="13">
        <f t="shared" si="880"/>
        <v>0.85067090263878586</v>
      </c>
      <c r="AE1074" s="13">
        <f t="shared" si="881"/>
        <v>0.41211964675938978</v>
      </c>
      <c r="AF1074" s="13">
        <f t="shared" si="882"/>
        <v>0.91112973651117102</v>
      </c>
      <c r="AG1074" s="11">
        <f t="shared" si="883"/>
        <v>24.338057423491726</v>
      </c>
      <c r="AH1074" s="13">
        <f t="shared" si="884"/>
        <v>4.6006788285220734</v>
      </c>
      <c r="AI1074" s="11">
        <f t="shared" si="885"/>
        <v>204.13329680111994</v>
      </c>
      <c r="AJ1074" s="6">
        <f t="shared" si="886"/>
        <v>0.91507154914793964</v>
      </c>
      <c r="AK1074" s="13">
        <f t="shared" si="887"/>
        <v>-10.417172159043647</v>
      </c>
      <c r="AL1074" s="6">
        <f t="shared" si="888"/>
        <v>0.89809632441661968</v>
      </c>
      <c r="AM1074" s="6">
        <f t="shared" si="889"/>
        <v>-11.315268483460267</v>
      </c>
      <c r="AN1074" s="11">
        <f t="shared" si="890"/>
        <v>175.6659285800979</v>
      </c>
      <c r="AO1074" s="6">
        <f t="shared" si="891"/>
        <v>173.85435452044834</v>
      </c>
      <c r="AP1074" s="6">
        <f t="shared" si="892"/>
        <v>102.90813235072426</v>
      </c>
      <c r="AQ1074" s="8">
        <f t="shared" si="893"/>
        <v>76.94102235862799</v>
      </c>
      <c r="AR1074" s="109">
        <f t="shared" si="894"/>
        <v>-0.40886087476778887</v>
      </c>
      <c r="AS1074" s="109">
        <f t="shared" si="895"/>
        <v>-0.9990200840259863</v>
      </c>
      <c r="AT1074" s="109">
        <f t="shared" si="896"/>
        <v>202.25741651493999</v>
      </c>
      <c r="AU1074" s="10">
        <f t="shared" si="897"/>
        <v>399365.24599144986</v>
      </c>
      <c r="AV1074" s="8">
        <f t="shared" si="898"/>
        <v>29.920745873715312</v>
      </c>
      <c r="AW1074" s="12"/>
      <c r="AX1074" s="110">
        <f t="shared" si="899"/>
        <v>22.3</v>
      </c>
      <c r="AY1074" s="111">
        <f t="shared" si="900"/>
        <v>0</v>
      </c>
      <c r="AZ1074" s="12"/>
      <c r="BA1074" s="14">
        <f t="shared" si="907"/>
        <v>-11.4</v>
      </c>
      <c r="BB1074" s="112">
        <f t="shared" si="901"/>
        <v>0</v>
      </c>
      <c r="BC1074" s="112">
        <f t="shared" si="902"/>
        <v>0</v>
      </c>
      <c r="BD1074" s="12"/>
      <c r="BE1074" s="111">
        <f t="shared" si="903"/>
        <v>0</v>
      </c>
      <c r="BF1074" s="12"/>
    </row>
    <row r="1075" spans="1:58">
      <c r="A1075">
        <f t="shared" si="856"/>
        <v>17</v>
      </c>
      <c r="B1075" s="106">
        <v>0.74444444444444402</v>
      </c>
      <c r="C1075" s="6">
        <f t="shared" si="857"/>
        <v>17.866666666666656</v>
      </c>
      <c r="D1075" s="7">
        <f t="shared" si="904"/>
        <v>16</v>
      </c>
      <c r="E1075" s="7">
        <f t="shared" si="905"/>
        <v>9</v>
      </c>
      <c r="F1075" s="7">
        <f t="shared" si="906"/>
        <v>2022</v>
      </c>
      <c r="G1075" s="12"/>
      <c r="H1075" s="101">
        <f t="shared" si="858"/>
        <v>-11.257515911041196</v>
      </c>
      <c r="I1075" s="102">
        <f t="shared" si="859"/>
        <v>-11.331545912186137</v>
      </c>
      <c r="J1075" s="101">
        <f t="shared" si="860"/>
        <v>61.291138904840949</v>
      </c>
      <c r="K1075" s="101">
        <f t="shared" si="861"/>
        <v>22.473411465271937</v>
      </c>
      <c r="L1075" s="11">
        <f t="shared" si="862"/>
        <v>2459839.2444444443</v>
      </c>
      <c r="M1075" s="108">
        <f t="shared" si="863"/>
        <v>0.22708403680887912</v>
      </c>
      <c r="N1075" s="11">
        <f t="shared" si="864"/>
        <v>273.39416369143873</v>
      </c>
      <c r="O1075" s="5">
        <f t="shared" si="865"/>
        <v>0.18491412204235758</v>
      </c>
      <c r="P1075" s="11">
        <f t="shared" si="866"/>
        <v>15750.463659904482</v>
      </c>
      <c r="Q1075" s="6">
        <f t="shared" si="867"/>
        <v>2.4296403053917812</v>
      </c>
      <c r="R1075" s="13">
        <f t="shared" si="868"/>
        <v>4.404119611352904</v>
      </c>
      <c r="S1075" s="13">
        <f t="shared" si="869"/>
        <v>4.3790830172163222</v>
      </c>
      <c r="T1075" s="13">
        <f t="shared" si="870"/>
        <v>0.36190404823625777</v>
      </c>
      <c r="U1075" s="13">
        <f t="shared" si="871"/>
        <v>0.43708803471177482</v>
      </c>
      <c r="V1075" s="13">
        <f t="shared" si="872"/>
        <v>-8.3962619861963859</v>
      </c>
      <c r="W1075" s="8">
        <f t="shared" si="873"/>
        <v>370.95659931985443</v>
      </c>
      <c r="X1075" s="13">
        <f t="shared" si="874"/>
        <v>1.2382100973679566</v>
      </c>
      <c r="Y1075" s="11">
        <f t="shared" si="875"/>
        <v>70.944212729666631</v>
      </c>
      <c r="Z1075" s="13">
        <f t="shared" si="876"/>
        <v>3.980576897665207E-2</v>
      </c>
      <c r="AA1075" s="13">
        <f t="shared" si="877"/>
        <v>0.32622999818448239</v>
      </c>
      <c r="AB1075" s="13">
        <f t="shared" si="878"/>
        <v>0.94445239464105879</v>
      </c>
      <c r="AC1075" s="13">
        <f t="shared" si="879"/>
        <v>3.9795257774295691E-2</v>
      </c>
      <c r="AD1075" s="13">
        <f t="shared" si="880"/>
        <v>0.85070966556397742</v>
      </c>
      <c r="AE1075" s="13">
        <f t="shared" si="881"/>
        <v>0.41214930935351407</v>
      </c>
      <c r="AF1075" s="13">
        <f t="shared" si="882"/>
        <v>0.91111631902815871</v>
      </c>
      <c r="AG1075" s="11">
        <f t="shared" si="883"/>
        <v>24.33992274946943</v>
      </c>
      <c r="AH1075" s="13">
        <f t="shared" si="884"/>
        <v>4.6012792439598726</v>
      </c>
      <c r="AI1075" s="11">
        <f t="shared" si="885"/>
        <v>204.37497503204065</v>
      </c>
      <c r="AJ1075" s="6">
        <f t="shared" si="886"/>
        <v>0.9150660611998811</v>
      </c>
      <c r="AK1075" s="13">
        <f t="shared" si="887"/>
        <v>-10.359258528688523</v>
      </c>
      <c r="AL1075" s="6">
        <f t="shared" si="888"/>
        <v>0.89825738235267294</v>
      </c>
      <c r="AM1075" s="6">
        <f t="shared" si="889"/>
        <v>-11.257515911041196</v>
      </c>
      <c r="AN1075" s="11">
        <f t="shared" si="890"/>
        <v>175.66661305739035</v>
      </c>
      <c r="AO1075" s="6">
        <f t="shared" si="891"/>
        <v>173.85503168126581</v>
      </c>
      <c r="AP1075" s="6">
        <f t="shared" si="892"/>
        <v>102.90041523660979</v>
      </c>
      <c r="AQ1075" s="8">
        <f t="shared" si="893"/>
        <v>76.948734818944004</v>
      </c>
      <c r="AR1075" s="109">
        <f t="shared" si="894"/>
        <v>-0.41270663287440468</v>
      </c>
      <c r="AS1075" s="109">
        <f t="shared" si="895"/>
        <v>-0.99767119486730205</v>
      </c>
      <c r="AT1075" s="109">
        <f t="shared" si="896"/>
        <v>202.47341146527194</v>
      </c>
      <c r="AU1075" s="10">
        <f t="shared" si="897"/>
        <v>399367.7020677267</v>
      </c>
      <c r="AV1075" s="8">
        <f t="shared" si="898"/>
        <v>29.920561873049792</v>
      </c>
      <c r="AW1075" s="12"/>
      <c r="AX1075" s="110">
        <f t="shared" si="899"/>
        <v>22.5</v>
      </c>
      <c r="AY1075" s="111">
        <f t="shared" si="900"/>
        <v>0</v>
      </c>
      <c r="AZ1075" s="12"/>
      <c r="BA1075" s="14">
        <f t="shared" si="907"/>
        <v>-11.3</v>
      </c>
      <c r="BB1075" s="112">
        <f t="shared" si="901"/>
        <v>0</v>
      </c>
      <c r="BC1075" s="112">
        <f t="shared" si="902"/>
        <v>0</v>
      </c>
      <c r="BD1075" s="12"/>
      <c r="BE1075" s="111">
        <f t="shared" si="903"/>
        <v>0</v>
      </c>
      <c r="BF1075" s="12"/>
    </row>
    <row r="1076" spans="1:58">
      <c r="A1076">
        <f t="shared" si="856"/>
        <v>17</v>
      </c>
      <c r="B1076" s="106">
        <v>0.74513888888888902</v>
      </c>
      <c r="C1076" s="6">
        <f t="shared" si="857"/>
        <v>17.883333333333336</v>
      </c>
      <c r="D1076" s="7">
        <f t="shared" si="904"/>
        <v>16</v>
      </c>
      <c r="E1076" s="7">
        <f t="shared" si="905"/>
        <v>9</v>
      </c>
      <c r="F1076" s="7">
        <f t="shared" si="906"/>
        <v>2022</v>
      </c>
      <c r="G1076" s="12"/>
      <c r="H1076" s="101">
        <f t="shared" si="858"/>
        <v>-11.199252148374219</v>
      </c>
      <c r="I1076" s="102">
        <f t="shared" si="859"/>
        <v>-11.2735331090174</v>
      </c>
      <c r="J1076" s="101">
        <f t="shared" si="860"/>
        <v>61.284582353074946</v>
      </c>
      <c r="K1076" s="101">
        <f t="shared" si="861"/>
        <v>22.689220298149621</v>
      </c>
      <c r="L1076" s="11">
        <f t="shared" si="862"/>
        <v>2459839.2451388887</v>
      </c>
      <c r="M1076" s="108">
        <f t="shared" si="863"/>
        <v>0.22708405582173069</v>
      </c>
      <c r="N1076" s="11">
        <f t="shared" si="864"/>
        <v>273.64484815392643</v>
      </c>
      <c r="O1076" s="5">
        <f t="shared" si="865"/>
        <v>0.18493953947233877</v>
      </c>
      <c r="P1076" s="11">
        <f t="shared" si="866"/>
        <v>15747.742648905218</v>
      </c>
      <c r="Q1076" s="6">
        <f t="shared" si="867"/>
        <v>2.4297986575656418</v>
      </c>
      <c r="R1076" s="13">
        <f t="shared" si="868"/>
        <v>4.4041315571646251</v>
      </c>
      <c r="S1076" s="13">
        <f t="shared" si="869"/>
        <v>4.3792307732563112</v>
      </c>
      <c r="T1076" s="13">
        <f t="shared" si="870"/>
        <v>0.36206439247631039</v>
      </c>
      <c r="U1076" s="13">
        <f t="shared" si="871"/>
        <v>0.43723565750386123</v>
      </c>
      <c r="V1076" s="13">
        <f t="shared" si="872"/>
        <v>-8.3963971540363112</v>
      </c>
      <c r="W1076" s="8">
        <f t="shared" si="873"/>
        <v>370.91503937452421</v>
      </c>
      <c r="X1076" s="13">
        <f t="shared" si="874"/>
        <v>1.2383566079569719</v>
      </c>
      <c r="Y1076" s="11">
        <f t="shared" si="875"/>
        <v>70.952607168071182</v>
      </c>
      <c r="Z1076" s="13">
        <f t="shared" si="876"/>
        <v>3.9817575657610106E-2</v>
      </c>
      <c r="AA1076" s="13">
        <f t="shared" si="877"/>
        <v>0.32609146904870828</v>
      </c>
      <c r="AB1076" s="13">
        <f t="shared" si="878"/>
        <v>0.94449973646260521</v>
      </c>
      <c r="AC1076" s="13">
        <f t="shared" si="879"/>
        <v>3.9807055099876275E-2</v>
      </c>
      <c r="AD1076" s="13">
        <f t="shared" si="880"/>
        <v>0.85074840965498466</v>
      </c>
      <c r="AE1076" s="13">
        <f t="shared" si="881"/>
        <v>0.41217896268874482</v>
      </c>
      <c r="AF1076" s="13">
        <f t="shared" si="882"/>
        <v>0.91110290457051579</v>
      </c>
      <c r="AG1076" s="11">
        <f t="shared" si="883"/>
        <v>24.341787520661672</v>
      </c>
      <c r="AH1076" s="13">
        <f t="shared" si="884"/>
        <v>4.601879669596542</v>
      </c>
      <c r="AI1076" s="11">
        <f t="shared" si="885"/>
        <v>204.6166531099783</v>
      </c>
      <c r="AJ1076" s="6">
        <f t="shared" si="886"/>
        <v>0.91506057453742551</v>
      </c>
      <c r="AK1076" s="13">
        <f t="shared" si="887"/>
        <v>-10.300833168111273</v>
      </c>
      <c r="AL1076" s="6">
        <f t="shared" si="888"/>
        <v>0.89841898026294664</v>
      </c>
      <c r="AM1076" s="6">
        <f t="shared" si="889"/>
        <v>-11.199252148374219</v>
      </c>
      <c r="AN1076" s="11">
        <f t="shared" si="890"/>
        <v>175.66729753468644</v>
      </c>
      <c r="AO1076" s="6">
        <f t="shared" si="891"/>
        <v>173.85570884234028</v>
      </c>
      <c r="AP1076" s="6">
        <f t="shared" si="892"/>
        <v>102.89269822531726</v>
      </c>
      <c r="AQ1076" s="8">
        <f t="shared" si="893"/>
        <v>76.956447179237827</v>
      </c>
      <c r="AR1076" s="109">
        <f t="shared" si="894"/>
        <v>-0.41654504560302952</v>
      </c>
      <c r="AS1076" s="109">
        <f t="shared" si="895"/>
        <v>-0.99630946012865729</v>
      </c>
      <c r="AT1076" s="109">
        <f t="shared" si="896"/>
        <v>202.68922029814962</v>
      </c>
      <c r="AU1076" s="10">
        <f t="shared" si="897"/>
        <v>399370.15762359428</v>
      </c>
      <c r="AV1076" s="8">
        <f t="shared" si="898"/>
        <v>29.920377913633796</v>
      </c>
      <c r="AW1076" s="12"/>
      <c r="AX1076" s="110">
        <f t="shared" si="899"/>
        <v>22.7</v>
      </c>
      <c r="AY1076" s="111">
        <f t="shared" si="900"/>
        <v>0</v>
      </c>
      <c r="AZ1076" s="12"/>
      <c r="BA1076" s="14">
        <f t="shared" si="907"/>
        <v>-11.3</v>
      </c>
      <c r="BB1076" s="112">
        <f t="shared" si="901"/>
        <v>0</v>
      </c>
      <c r="BC1076" s="112">
        <f t="shared" si="902"/>
        <v>0</v>
      </c>
      <c r="BD1076" s="12"/>
      <c r="BE1076" s="111">
        <f t="shared" si="903"/>
        <v>0</v>
      </c>
      <c r="BF1076" s="12"/>
    </row>
    <row r="1077" spans="1:58">
      <c r="A1077">
        <f t="shared" si="856"/>
        <v>17</v>
      </c>
      <c r="B1077" s="106">
        <v>0.74583333333333302</v>
      </c>
      <c r="C1077" s="6">
        <f t="shared" si="857"/>
        <v>17.899999999999991</v>
      </c>
      <c r="D1077" s="7">
        <f t="shared" si="904"/>
        <v>16</v>
      </c>
      <c r="E1077" s="7">
        <f t="shared" si="905"/>
        <v>9</v>
      </c>
      <c r="F1077" s="7">
        <f t="shared" si="906"/>
        <v>2022</v>
      </c>
      <c r="G1077" s="12"/>
      <c r="H1077" s="101">
        <f t="shared" si="858"/>
        <v>-11.140478422584748</v>
      </c>
      <c r="I1077" s="102">
        <f t="shared" si="859"/>
        <v>-11.215012299227491</v>
      </c>
      <c r="J1077" s="101">
        <f t="shared" si="860"/>
        <v>61.278025681885595</v>
      </c>
      <c r="K1077" s="101">
        <f t="shared" si="861"/>
        <v>22.904841957908928</v>
      </c>
      <c r="L1077" s="11">
        <f t="shared" si="862"/>
        <v>2459839.2458333331</v>
      </c>
      <c r="M1077" s="108">
        <f t="shared" si="863"/>
        <v>0.22708407483458223</v>
      </c>
      <c r="N1077" s="11">
        <f t="shared" si="864"/>
        <v>273.89553261594847</v>
      </c>
      <c r="O1077" s="5">
        <f t="shared" si="865"/>
        <v>0.18496495690226311</v>
      </c>
      <c r="P1077" s="11">
        <f t="shared" si="866"/>
        <v>15745.021289773336</v>
      </c>
      <c r="Q1077" s="6">
        <f t="shared" si="867"/>
        <v>2.4299570097391454</v>
      </c>
      <c r="R1077" s="13">
        <f t="shared" si="868"/>
        <v>4.404143502976301</v>
      </c>
      <c r="S1077" s="13">
        <f t="shared" si="869"/>
        <v>4.379378529295944</v>
      </c>
      <c r="T1077" s="13">
        <f t="shared" si="870"/>
        <v>0.36222473671636307</v>
      </c>
      <c r="U1077" s="13">
        <f t="shared" si="871"/>
        <v>0.43738327847242375</v>
      </c>
      <c r="V1077" s="13">
        <f t="shared" si="872"/>
        <v>-8.3965323218755241</v>
      </c>
      <c r="W1077" s="8">
        <f t="shared" si="873"/>
        <v>370.873474738813</v>
      </c>
      <c r="X1077" s="13">
        <f t="shared" si="874"/>
        <v>1.2385031168578351</v>
      </c>
      <c r="Y1077" s="11">
        <f t="shared" si="875"/>
        <v>70.961001509751753</v>
      </c>
      <c r="Z1077" s="13">
        <f t="shared" si="876"/>
        <v>3.9829381338976108E-2</v>
      </c>
      <c r="AA1077" s="13">
        <f t="shared" si="877"/>
        <v>0.32595293460550923</v>
      </c>
      <c r="AB1077" s="13">
        <f t="shared" si="878"/>
        <v>0.94454705732089406</v>
      </c>
      <c r="AC1077" s="13">
        <f t="shared" si="879"/>
        <v>3.9818851421108574E-2</v>
      </c>
      <c r="AD1077" s="13">
        <f t="shared" si="880"/>
        <v>0.8507871349116104</v>
      </c>
      <c r="AE1077" s="13">
        <f t="shared" si="881"/>
        <v>0.41220860676476645</v>
      </c>
      <c r="AF1077" s="13">
        <f t="shared" si="882"/>
        <v>0.91108949313942267</v>
      </c>
      <c r="AG1077" s="11">
        <f t="shared" si="883"/>
        <v>24.343651737026082</v>
      </c>
      <c r="AH1077" s="13">
        <f t="shared" si="884"/>
        <v>4.6024801054278353</v>
      </c>
      <c r="AI1077" s="11">
        <f t="shared" si="885"/>
        <v>204.85833103453092</v>
      </c>
      <c r="AJ1077" s="6">
        <f t="shared" si="886"/>
        <v>0.91505508916067735</v>
      </c>
      <c r="AK1077" s="13">
        <f t="shared" si="887"/>
        <v>-10.241897332724069</v>
      </c>
      <c r="AL1077" s="6">
        <f t="shared" si="888"/>
        <v>0.89858108986067875</v>
      </c>
      <c r="AM1077" s="6">
        <f t="shared" si="889"/>
        <v>-11.140478422584748</v>
      </c>
      <c r="AN1077" s="11">
        <f t="shared" si="890"/>
        <v>175.66798201198071</v>
      </c>
      <c r="AO1077" s="6">
        <f t="shared" si="891"/>
        <v>173.85638600366636</v>
      </c>
      <c r="AP1077" s="6">
        <f t="shared" si="892"/>
        <v>102.88498131685051</v>
      </c>
      <c r="AQ1077" s="8">
        <f t="shared" si="893"/>
        <v>76.964159439505579</v>
      </c>
      <c r="AR1077" s="109">
        <f t="shared" si="894"/>
        <v>-0.42037604466766437</v>
      </c>
      <c r="AS1077" s="109">
        <f t="shared" si="895"/>
        <v>-0.99493490448947774</v>
      </c>
      <c r="AT1077" s="109">
        <f t="shared" si="896"/>
        <v>202.90484195790893</v>
      </c>
      <c r="AU1077" s="10">
        <f t="shared" si="897"/>
        <v>399372.61265897448</v>
      </c>
      <c r="AV1077" s="8">
        <f t="shared" si="898"/>
        <v>29.920193995471671</v>
      </c>
      <c r="AW1077" s="12"/>
      <c r="AX1077" s="110">
        <f t="shared" si="899"/>
        <v>22.9</v>
      </c>
      <c r="AY1077" s="111">
        <f t="shared" si="900"/>
        <v>0</v>
      </c>
      <c r="AZ1077" s="12"/>
      <c r="BA1077" s="14">
        <f t="shared" si="907"/>
        <v>-11.2</v>
      </c>
      <c r="BB1077" s="112">
        <f t="shared" si="901"/>
        <v>0</v>
      </c>
      <c r="BC1077" s="112">
        <f t="shared" si="902"/>
        <v>0</v>
      </c>
      <c r="BD1077" s="12"/>
      <c r="BE1077" s="111">
        <f t="shared" si="903"/>
        <v>0</v>
      </c>
      <c r="BF1077" s="12"/>
    </row>
    <row r="1078" spans="1:58">
      <c r="A1078">
        <f t="shared" si="856"/>
        <v>17</v>
      </c>
      <c r="B1078" s="106">
        <v>0.74652777777777801</v>
      </c>
      <c r="C1078" s="6">
        <f t="shared" si="857"/>
        <v>17.916666666666671</v>
      </c>
      <c r="D1078" s="7">
        <f t="shared" si="904"/>
        <v>16</v>
      </c>
      <c r="E1078" s="7">
        <f t="shared" si="905"/>
        <v>9</v>
      </c>
      <c r="F1078" s="7">
        <f t="shared" si="906"/>
        <v>2022</v>
      </c>
      <c r="G1078" s="12"/>
      <c r="H1078" s="101">
        <f t="shared" si="858"/>
        <v>-11.081195927948453</v>
      </c>
      <c r="I1078" s="102">
        <f t="shared" si="859"/>
        <v>-11.155984588042159</v>
      </c>
      <c r="J1078" s="101">
        <f t="shared" si="860"/>
        <v>61.271468886965188</v>
      </c>
      <c r="K1078" s="101">
        <f t="shared" si="861"/>
        <v>23.120275551520621</v>
      </c>
      <c r="L1078" s="11">
        <f t="shared" si="862"/>
        <v>2459839.246527778</v>
      </c>
      <c r="M1078" s="108">
        <f t="shared" si="863"/>
        <v>0.22708409384744654</v>
      </c>
      <c r="N1078" s="11">
        <f t="shared" si="864"/>
        <v>274.14621724653989</v>
      </c>
      <c r="O1078" s="5">
        <f t="shared" si="865"/>
        <v>0.18499037434924048</v>
      </c>
      <c r="P1078" s="11">
        <f t="shared" si="866"/>
        <v>15742.299580777284</v>
      </c>
      <c r="Q1078" s="6">
        <f t="shared" si="867"/>
        <v>2.4301153620194391</v>
      </c>
      <c r="R1078" s="13">
        <f t="shared" si="868"/>
        <v>4.4041554487960122</v>
      </c>
      <c r="S1078" s="13">
        <f t="shared" si="869"/>
        <v>4.3795262854352224</v>
      </c>
      <c r="T1078" s="13">
        <f t="shared" si="870"/>
        <v>0.36238508106392014</v>
      </c>
      <c r="U1078" s="13">
        <f t="shared" si="871"/>
        <v>0.43753089771683767</v>
      </c>
      <c r="V1078" s="13">
        <f t="shared" si="872"/>
        <v>-8.396667489806525</v>
      </c>
      <c r="W1078" s="8">
        <f t="shared" si="873"/>
        <v>370.83190538512298</v>
      </c>
      <c r="X1078" s="13">
        <f t="shared" si="874"/>
        <v>1.2386496241696565</v>
      </c>
      <c r="Y1078" s="11">
        <f t="shared" si="875"/>
        <v>70.969395760386917</v>
      </c>
      <c r="Z1078" s="13">
        <f t="shared" si="876"/>
        <v>3.9841186028467451E-2</v>
      </c>
      <c r="AA1078" s="13">
        <f t="shared" si="877"/>
        <v>0.32581439476443863</v>
      </c>
      <c r="AB1078" s="13">
        <f t="shared" si="878"/>
        <v>0.94459435724765028</v>
      </c>
      <c r="AC1078" s="13">
        <f t="shared" si="879"/>
        <v>3.98306467457036E-2</v>
      </c>
      <c r="AD1078" s="13">
        <f t="shared" si="880"/>
        <v>0.85082584135989536</v>
      </c>
      <c r="AE1078" s="13">
        <f t="shared" si="881"/>
        <v>0.41223824160127193</v>
      </c>
      <c r="AF1078" s="13">
        <f t="shared" si="882"/>
        <v>0.91107608472700641</v>
      </c>
      <c r="AG1078" s="11">
        <f t="shared" si="883"/>
        <v>24.345515399778574</v>
      </c>
      <c r="AH1078" s="13">
        <f t="shared" si="884"/>
        <v>4.6030805518562197</v>
      </c>
      <c r="AI1078" s="11">
        <f t="shared" si="885"/>
        <v>205.10000896869661</v>
      </c>
      <c r="AJ1078" s="6">
        <f t="shared" si="886"/>
        <v>0.91504960506600841</v>
      </c>
      <c r="AK1078" s="13">
        <f t="shared" si="887"/>
        <v>-10.182452245141402</v>
      </c>
      <c r="AL1078" s="6">
        <f t="shared" si="888"/>
        <v>0.89874368280705219</v>
      </c>
      <c r="AM1078" s="6">
        <f t="shared" si="889"/>
        <v>-11.081195927948453</v>
      </c>
      <c r="AN1078" s="11">
        <f t="shared" si="890"/>
        <v>175.66866648973519</v>
      </c>
      <c r="AO1078" s="6">
        <f t="shared" si="891"/>
        <v>173.85706316570108</v>
      </c>
      <c r="AP1078" s="6">
        <f t="shared" si="892"/>
        <v>102.87726450599067</v>
      </c>
      <c r="AQ1078" s="8">
        <f t="shared" si="893"/>
        <v>76.971871604962999</v>
      </c>
      <c r="AR1078" s="109">
        <f t="shared" si="894"/>
        <v>-0.42419956449704443</v>
      </c>
      <c r="AS1078" s="109">
        <f t="shared" si="895"/>
        <v>-0.99354755191485444</v>
      </c>
      <c r="AT1078" s="109">
        <f t="shared" si="896"/>
        <v>203.12027555152062</v>
      </c>
      <c r="AU1078" s="10">
        <f t="shared" si="897"/>
        <v>399375.06717545952</v>
      </c>
      <c r="AV1078" s="8">
        <f t="shared" si="898"/>
        <v>29.920010118442697</v>
      </c>
      <c r="AW1078" s="12"/>
      <c r="AX1078" s="110">
        <f t="shared" si="899"/>
        <v>23.1</v>
      </c>
      <c r="AY1078" s="111">
        <f t="shared" si="900"/>
        <v>0</v>
      </c>
      <c r="AZ1078" s="12"/>
      <c r="BA1078" s="14">
        <f t="shared" si="907"/>
        <v>-11.2</v>
      </c>
      <c r="BB1078" s="112">
        <f t="shared" si="901"/>
        <v>0</v>
      </c>
      <c r="BC1078" s="112">
        <f t="shared" si="902"/>
        <v>0</v>
      </c>
      <c r="BD1078" s="12"/>
      <c r="BE1078" s="111">
        <f t="shared" si="903"/>
        <v>0</v>
      </c>
      <c r="BF1078" s="12"/>
    </row>
    <row r="1079" spans="1:58">
      <c r="A1079">
        <f t="shared" si="856"/>
        <v>17</v>
      </c>
      <c r="B1079" s="106">
        <v>0.74722222222222201</v>
      </c>
      <c r="C1079" s="6">
        <f t="shared" si="857"/>
        <v>17.93333333333333</v>
      </c>
      <c r="D1079" s="7">
        <f t="shared" si="904"/>
        <v>16</v>
      </c>
      <c r="E1079" s="7">
        <f t="shared" si="905"/>
        <v>9</v>
      </c>
      <c r="F1079" s="7">
        <f t="shared" si="906"/>
        <v>2022</v>
      </c>
      <c r="G1079" s="12"/>
      <c r="H1079" s="101">
        <f t="shared" si="858"/>
        <v>-11.021405985796592</v>
      </c>
      <c r="I1079" s="102">
        <f t="shared" si="859"/>
        <v>-11.096451199033728</v>
      </c>
      <c r="J1079" s="101">
        <f t="shared" si="860"/>
        <v>61.264911977210488</v>
      </c>
      <c r="K1079" s="101">
        <f t="shared" si="861"/>
        <v>23.335519768472921</v>
      </c>
      <c r="L1079" s="11">
        <f t="shared" si="862"/>
        <v>2459839.2472222224</v>
      </c>
      <c r="M1079" s="108">
        <f t="shared" si="863"/>
        <v>0.22708411286029809</v>
      </c>
      <c r="N1079" s="11">
        <f t="shared" si="864"/>
        <v>274.39690170902759</v>
      </c>
      <c r="O1079" s="5">
        <f t="shared" si="865"/>
        <v>0.18501579177916483</v>
      </c>
      <c r="P1079" s="11">
        <f t="shared" si="866"/>
        <v>15739.577525696921</v>
      </c>
      <c r="Q1079" s="6">
        <f t="shared" si="867"/>
        <v>2.4302737141929431</v>
      </c>
      <c r="R1079" s="13">
        <f t="shared" si="868"/>
        <v>4.4041673946077111</v>
      </c>
      <c r="S1079" s="13">
        <f t="shared" si="869"/>
        <v>4.3796740414748552</v>
      </c>
      <c r="T1079" s="13">
        <f t="shared" si="870"/>
        <v>0.36254542530361561</v>
      </c>
      <c r="U1079" s="13">
        <f t="shared" si="871"/>
        <v>0.43767851503938154</v>
      </c>
      <c r="V1079" s="13">
        <f t="shared" si="872"/>
        <v>-8.396802657646095</v>
      </c>
      <c r="W1079" s="8">
        <f t="shared" si="873"/>
        <v>370.79033137071559</v>
      </c>
      <c r="X1079" s="13">
        <f t="shared" si="874"/>
        <v>1.2387961296964667</v>
      </c>
      <c r="Y1079" s="11">
        <f t="shared" si="875"/>
        <v>70.977789908748491</v>
      </c>
      <c r="Z1079" s="13">
        <f t="shared" si="876"/>
        <v>3.9852989710049684E-2</v>
      </c>
      <c r="AA1079" s="13">
        <f t="shared" si="877"/>
        <v>0.32567584971408442</v>
      </c>
      <c r="AB1079" s="13">
        <f t="shared" si="878"/>
        <v>0.9446416361793385</v>
      </c>
      <c r="AC1079" s="13">
        <f t="shared" si="879"/>
        <v>3.9842441057639399E-2</v>
      </c>
      <c r="AD1079" s="13">
        <f t="shared" si="880"/>
        <v>0.8508645289479182</v>
      </c>
      <c r="AE1079" s="13">
        <f t="shared" si="881"/>
        <v>0.41226786715829106</v>
      </c>
      <c r="AF1079" s="13">
        <f t="shared" si="882"/>
        <v>0.91106267935238883</v>
      </c>
      <c r="AG1079" s="11">
        <f t="shared" si="883"/>
        <v>24.347378506383002</v>
      </c>
      <c r="AH1079" s="13">
        <f t="shared" si="884"/>
        <v>4.6036810080747861</v>
      </c>
      <c r="AI1079" s="11">
        <f t="shared" si="885"/>
        <v>205.3416865879058</v>
      </c>
      <c r="AJ1079" s="6">
        <f t="shared" si="886"/>
        <v>0.91504412226089837</v>
      </c>
      <c r="AK1079" s="13">
        <f t="shared" si="887"/>
        <v>-10.122499255520983</v>
      </c>
      <c r="AL1079" s="6">
        <f t="shared" si="888"/>
        <v>0.89890673027560974</v>
      </c>
      <c r="AM1079" s="6">
        <f t="shared" si="889"/>
        <v>-11.021405985796592</v>
      </c>
      <c r="AN1079" s="11">
        <f t="shared" si="890"/>
        <v>175.66935096703128</v>
      </c>
      <c r="AO1079" s="6">
        <f t="shared" si="891"/>
        <v>173.85774032753571</v>
      </c>
      <c r="AP1079" s="6">
        <f t="shared" si="892"/>
        <v>102.86954780305925</v>
      </c>
      <c r="AQ1079" s="8">
        <f t="shared" si="893"/>
        <v>76.97958366529474</v>
      </c>
      <c r="AR1079" s="109">
        <f t="shared" si="894"/>
        <v>-0.42801553194199654</v>
      </c>
      <c r="AS1079" s="109">
        <f t="shared" si="895"/>
        <v>-0.99214742940054412</v>
      </c>
      <c r="AT1079" s="109">
        <f t="shared" si="896"/>
        <v>203.33551976847292</v>
      </c>
      <c r="AU1079" s="10">
        <f t="shared" si="897"/>
        <v>399377.5211696708</v>
      </c>
      <c r="AV1079" s="8">
        <f t="shared" si="898"/>
        <v>29.919826282798475</v>
      </c>
      <c r="AW1079" s="12"/>
      <c r="AX1079" s="110">
        <f t="shared" si="899"/>
        <v>23.3</v>
      </c>
      <c r="AY1079" s="111">
        <f t="shared" si="900"/>
        <v>0</v>
      </c>
      <c r="AZ1079" s="12"/>
      <c r="BA1079" s="14">
        <f t="shared" si="907"/>
        <v>-11.1</v>
      </c>
      <c r="BB1079" s="112">
        <f t="shared" si="901"/>
        <v>0</v>
      </c>
      <c r="BC1079" s="112">
        <f t="shared" si="902"/>
        <v>0</v>
      </c>
      <c r="BD1079" s="12"/>
      <c r="BE1079" s="111">
        <f t="shared" si="903"/>
        <v>0</v>
      </c>
      <c r="BF1079" s="12"/>
    </row>
    <row r="1080" spans="1:58">
      <c r="A1080">
        <f t="shared" si="856"/>
        <v>17</v>
      </c>
      <c r="B1080" s="106">
        <v>0.74791666666666701</v>
      </c>
      <c r="C1080" s="6">
        <f t="shared" si="857"/>
        <v>17.95000000000001</v>
      </c>
      <c r="D1080" s="7">
        <f t="shared" si="904"/>
        <v>16</v>
      </c>
      <c r="E1080" s="7">
        <f t="shared" si="905"/>
        <v>9</v>
      </c>
      <c r="F1080" s="7">
        <f t="shared" si="906"/>
        <v>2022</v>
      </c>
      <c r="G1080" s="12"/>
      <c r="H1080" s="101">
        <f t="shared" si="858"/>
        <v>-10.961109805454843</v>
      </c>
      <c r="I1080" s="102">
        <f t="shared" si="859"/>
        <v>-11.036413235457761</v>
      </c>
      <c r="J1080" s="101">
        <f t="shared" si="860"/>
        <v>61.258354948309425</v>
      </c>
      <c r="K1080" s="101">
        <f t="shared" si="861"/>
        <v>23.550573749225777</v>
      </c>
      <c r="L1080" s="11">
        <f t="shared" si="862"/>
        <v>2459839.2479166668</v>
      </c>
      <c r="M1080" s="108">
        <f t="shared" si="863"/>
        <v>0.22708413187314966</v>
      </c>
      <c r="N1080" s="11">
        <f t="shared" si="864"/>
        <v>274.64758617151529</v>
      </c>
      <c r="O1080" s="5">
        <f t="shared" si="865"/>
        <v>0.18504120920914602</v>
      </c>
      <c r="P1080" s="11">
        <f t="shared" si="866"/>
        <v>15736.855122800484</v>
      </c>
      <c r="Q1080" s="6">
        <f t="shared" si="867"/>
        <v>2.4304320663668038</v>
      </c>
      <c r="R1080" s="13">
        <f t="shared" si="868"/>
        <v>4.4041793404194092</v>
      </c>
      <c r="S1080" s="13">
        <f t="shared" si="869"/>
        <v>4.3798217975148441</v>
      </c>
      <c r="T1080" s="13">
        <f t="shared" si="870"/>
        <v>0.36270576954366829</v>
      </c>
      <c r="U1080" s="13">
        <f t="shared" si="871"/>
        <v>0.43782613054014641</v>
      </c>
      <c r="V1080" s="13">
        <f t="shared" si="872"/>
        <v>-8.3969378254860203</v>
      </c>
      <c r="W1080" s="8">
        <f t="shared" si="873"/>
        <v>370.74875266823818</v>
      </c>
      <c r="X1080" s="13">
        <f t="shared" si="874"/>
        <v>1.2389426335373739</v>
      </c>
      <c r="Y1080" s="11">
        <f t="shared" si="875"/>
        <v>70.986183960514921</v>
      </c>
      <c r="Z1080" s="13">
        <f t="shared" si="876"/>
        <v>3.986479239150021E-2</v>
      </c>
      <c r="AA1080" s="13">
        <f t="shared" si="877"/>
        <v>0.32553729936400527</v>
      </c>
      <c r="AB1080" s="13">
        <f t="shared" si="878"/>
        <v>0.94468889414769486</v>
      </c>
      <c r="AC1080" s="13">
        <f t="shared" si="879"/>
        <v>3.9854234364686963E-2</v>
      </c>
      <c r="AD1080" s="13">
        <f t="shared" si="880"/>
        <v>0.85090319770170619</v>
      </c>
      <c r="AE1080" s="13">
        <f t="shared" si="881"/>
        <v>0.41229748345557615</v>
      </c>
      <c r="AF1080" s="13">
        <f t="shared" si="882"/>
        <v>0.91104927700767036</v>
      </c>
      <c r="AG1080" s="11">
        <f t="shared" si="883"/>
        <v>24.349241058059008</v>
      </c>
      <c r="AH1080" s="13">
        <f t="shared" si="884"/>
        <v>4.6042814744859477</v>
      </c>
      <c r="AI1080" s="11">
        <f t="shared" si="885"/>
        <v>205.58336405422608</v>
      </c>
      <c r="AJ1080" s="6">
        <f t="shared" si="886"/>
        <v>0.91503864074171803</v>
      </c>
      <c r="AK1080" s="13">
        <f t="shared" si="887"/>
        <v>-10.062039601844674</v>
      </c>
      <c r="AL1080" s="6">
        <f t="shared" si="888"/>
        <v>0.89907020361016854</v>
      </c>
      <c r="AM1080" s="6">
        <f t="shared" si="889"/>
        <v>-10.961109805454843</v>
      </c>
      <c r="AN1080" s="11">
        <f t="shared" si="890"/>
        <v>175.67003544432555</v>
      </c>
      <c r="AO1080" s="6">
        <f t="shared" si="891"/>
        <v>173.8584174896219</v>
      </c>
      <c r="AP1080" s="6">
        <f t="shared" si="892"/>
        <v>102.86183120283208</v>
      </c>
      <c r="AQ1080" s="8">
        <f t="shared" si="893"/>
        <v>76.987295625721799</v>
      </c>
      <c r="AR1080" s="109">
        <f t="shared" si="894"/>
        <v>-0.4318238816894161</v>
      </c>
      <c r="AS1080" s="109">
        <f t="shared" si="895"/>
        <v>-0.99073456138013472</v>
      </c>
      <c r="AT1080" s="109">
        <f t="shared" si="896"/>
        <v>203.55057374922578</v>
      </c>
      <c r="AU1080" s="10">
        <f t="shared" si="897"/>
        <v>399379.97464320099</v>
      </c>
      <c r="AV1080" s="8">
        <f t="shared" si="898"/>
        <v>29.919642488418209</v>
      </c>
      <c r="AW1080" s="12"/>
      <c r="AX1080" s="110">
        <f t="shared" si="899"/>
        <v>23.6</v>
      </c>
      <c r="AY1080" s="111">
        <f t="shared" si="900"/>
        <v>0</v>
      </c>
      <c r="AZ1080" s="12"/>
      <c r="BA1080" s="14">
        <f t="shared" si="907"/>
        <v>-11</v>
      </c>
      <c r="BB1080" s="112">
        <f t="shared" si="901"/>
        <v>0</v>
      </c>
      <c r="BC1080" s="112">
        <f t="shared" si="902"/>
        <v>0</v>
      </c>
      <c r="BD1080" s="12"/>
      <c r="BE1080" s="111">
        <f t="shared" si="903"/>
        <v>0</v>
      </c>
      <c r="BF1080" s="12"/>
    </row>
    <row r="1081" spans="1:58">
      <c r="A1081">
        <f t="shared" si="856"/>
        <v>17</v>
      </c>
      <c r="B1081" s="106">
        <v>0.74861111111111101</v>
      </c>
      <c r="C1081" s="6">
        <f t="shared" si="857"/>
        <v>17.966666666666665</v>
      </c>
      <c r="D1081" s="7">
        <f t="shared" si="904"/>
        <v>16</v>
      </c>
      <c r="E1081" s="7">
        <f t="shared" si="905"/>
        <v>9</v>
      </c>
      <c r="F1081" s="7">
        <f t="shared" si="906"/>
        <v>2022</v>
      </c>
      <c r="G1081" s="12"/>
      <c r="H1081" s="101">
        <f t="shared" si="858"/>
        <v>-10.900308642923877</v>
      </c>
      <c r="I1081" s="102">
        <f t="shared" si="859"/>
        <v>-10.975871837572207</v>
      </c>
      <c r="J1081" s="101">
        <f t="shared" si="860"/>
        <v>61.251797800399601</v>
      </c>
      <c r="K1081" s="101">
        <f t="shared" si="861"/>
        <v>23.765436506917865</v>
      </c>
      <c r="L1081" s="11">
        <f t="shared" si="862"/>
        <v>2459839.2486111112</v>
      </c>
      <c r="M1081" s="108">
        <f t="shared" si="863"/>
        <v>0.2270841508860012</v>
      </c>
      <c r="N1081" s="11">
        <f t="shared" si="864"/>
        <v>274.89827063400298</v>
      </c>
      <c r="O1081" s="5">
        <f t="shared" si="865"/>
        <v>0.18506662663907036</v>
      </c>
      <c r="P1081" s="11">
        <f t="shared" si="866"/>
        <v>15734.132372211045</v>
      </c>
      <c r="Q1081" s="6">
        <f t="shared" si="867"/>
        <v>2.4305904185403073</v>
      </c>
      <c r="R1081" s="13">
        <f t="shared" si="868"/>
        <v>4.4041912862311072</v>
      </c>
      <c r="S1081" s="13">
        <f t="shared" si="869"/>
        <v>4.3799695535548331</v>
      </c>
      <c r="T1081" s="13">
        <f t="shared" si="870"/>
        <v>0.36286611378372091</v>
      </c>
      <c r="U1081" s="13">
        <f t="shared" si="871"/>
        <v>0.43797374421932134</v>
      </c>
      <c r="V1081" s="13">
        <f t="shared" si="872"/>
        <v>-8.3970729933259456</v>
      </c>
      <c r="W1081" s="8">
        <f t="shared" si="873"/>
        <v>370.70716927867392</v>
      </c>
      <c r="X1081" s="13">
        <f t="shared" si="874"/>
        <v>1.2390891356922606</v>
      </c>
      <c r="Y1081" s="11">
        <f t="shared" si="875"/>
        <v>70.994577915679514</v>
      </c>
      <c r="Z1081" s="13">
        <f t="shared" si="876"/>
        <v>3.9876594072608289E-2</v>
      </c>
      <c r="AA1081" s="13">
        <f t="shared" si="877"/>
        <v>0.32539874371758715</v>
      </c>
      <c r="AB1081" s="13">
        <f t="shared" si="878"/>
        <v>0.94473613115241395</v>
      </c>
      <c r="AC1081" s="13">
        <f t="shared" si="879"/>
        <v>3.9866026666635496E-2</v>
      </c>
      <c r="AD1081" s="13">
        <f t="shared" si="880"/>
        <v>0.85094184762106284</v>
      </c>
      <c r="AE1081" s="13">
        <f t="shared" si="881"/>
        <v>0.41232709049281241</v>
      </c>
      <c r="AF1081" s="13">
        <f t="shared" si="882"/>
        <v>0.91103587769403027</v>
      </c>
      <c r="AG1081" s="11">
        <f t="shared" si="883"/>
        <v>24.351103054764263</v>
      </c>
      <c r="AH1081" s="13">
        <f t="shared" si="884"/>
        <v>4.6048819510854502</v>
      </c>
      <c r="AI1081" s="11">
        <f t="shared" si="885"/>
        <v>205.82504136772121</v>
      </c>
      <c r="AJ1081" s="6">
        <f t="shared" si="886"/>
        <v>0.91503316050857164</v>
      </c>
      <c r="AK1081" s="13">
        <f t="shared" si="887"/>
        <v>-10.001074569032458</v>
      </c>
      <c r="AL1081" s="6">
        <f t="shared" si="888"/>
        <v>0.89923407389141963</v>
      </c>
      <c r="AM1081" s="6">
        <f t="shared" si="889"/>
        <v>-10.900308642923877</v>
      </c>
      <c r="AN1081" s="11">
        <f t="shared" si="890"/>
        <v>175.67071992162164</v>
      </c>
      <c r="AO1081" s="6">
        <f t="shared" si="891"/>
        <v>173.85909465196329</v>
      </c>
      <c r="AP1081" s="6">
        <f t="shared" si="892"/>
        <v>102.85411470532189</v>
      </c>
      <c r="AQ1081" s="8">
        <f t="shared" si="893"/>
        <v>76.99500748623143</v>
      </c>
      <c r="AR1081" s="109">
        <f t="shared" si="894"/>
        <v>-0.43562454599640676</v>
      </c>
      <c r="AS1081" s="109">
        <f t="shared" si="895"/>
        <v>-0.98930897343931223</v>
      </c>
      <c r="AT1081" s="109">
        <f t="shared" si="896"/>
        <v>203.76543650691787</v>
      </c>
      <c r="AU1081" s="10">
        <f t="shared" si="897"/>
        <v>399382.42759597214</v>
      </c>
      <c r="AV1081" s="8">
        <f t="shared" si="898"/>
        <v>29.919458735306268</v>
      </c>
      <c r="AW1081" s="12"/>
      <c r="AX1081" s="110">
        <f t="shared" si="899"/>
        <v>23.8</v>
      </c>
      <c r="AY1081" s="111">
        <f t="shared" si="900"/>
        <v>0</v>
      </c>
      <c r="AZ1081" s="12"/>
      <c r="BA1081" s="14">
        <f t="shared" si="907"/>
        <v>-11</v>
      </c>
      <c r="BB1081" s="112">
        <f t="shared" si="901"/>
        <v>0</v>
      </c>
      <c r="BC1081" s="112">
        <f t="shared" si="902"/>
        <v>0</v>
      </c>
      <c r="BD1081" s="12"/>
      <c r="BE1081" s="111">
        <f t="shared" si="903"/>
        <v>0</v>
      </c>
      <c r="BF1081" s="12"/>
    </row>
    <row r="1082" spans="1:58">
      <c r="A1082">
        <f t="shared" si="856"/>
        <v>17</v>
      </c>
      <c r="B1082" s="106">
        <v>0.749305555555556</v>
      </c>
      <c r="C1082" s="6">
        <f t="shared" si="857"/>
        <v>17.983333333333345</v>
      </c>
      <c r="D1082" s="7">
        <f t="shared" si="904"/>
        <v>16</v>
      </c>
      <c r="E1082" s="7">
        <f t="shared" si="905"/>
        <v>9</v>
      </c>
      <c r="F1082" s="7">
        <f t="shared" si="906"/>
        <v>2022</v>
      </c>
      <c r="G1082" s="12"/>
      <c r="H1082" s="101">
        <f t="shared" si="858"/>
        <v>-10.839003761318779</v>
      </c>
      <c r="I1082" s="102">
        <f t="shared" si="859"/>
        <v>-10.914828142514134</v>
      </c>
      <c r="J1082" s="101">
        <f t="shared" si="860"/>
        <v>61.245240533567532</v>
      </c>
      <c r="K1082" s="101">
        <f t="shared" si="861"/>
        <v>23.980107071402017</v>
      </c>
      <c r="L1082" s="11">
        <f t="shared" si="862"/>
        <v>2459839.2493055556</v>
      </c>
      <c r="M1082" s="108">
        <f t="shared" si="863"/>
        <v>0.22708416989885274</v>
      </c>
      <c r="N1082" s="11">
        <f t="shared" si="864"/>
        <v>275.14895509602502</v>
      </c>
      <c r="O1082" s="5">
        <f t="shared" si="865"/>
        <v>0.18509204406899471</v>
      </c>
      <c r="P1082" s="11">
        <f t="shared" si="866"/>
        <v>15731.409274021114</v>
      </c>
      <c r="Q1082" s="6">
        <f t="shared" si="867"/>
        <v>2.430748770714168</v>
      </c>
      <c r="R1082" s="13">
        <f t="shared" si="868"/>
        <v>4.4042032320427831</v>
      </c>
      <c r="S1082" s="13">
        <f t="shared" si="869"/>
        <v>4.3801173095944659</v>
      </c>
      <c r="T1082" s="13">
        <f t="shared" si="870"/>
        <v>0.36302645802377354</v>
      </c>
      <c r="U1082" s="13">
        <f t="shared" si="871"/>
        <v>0.43812135607730562</v>
      </c>
      <c r="V1082" s="13">
        <f t="shared" si="872"/>
        <v>-8.3972081611651586</v>
      </c>
      <c r="W1082" s="8">
        <f t="shared" si="873"/>
        <v>370.66558120317836</v>
      </c>
      <c r="X1082" s="13">
        <f t="shared" si="874"/>
        <v>1.2392356361619328</v>
      </c>
      <c r="Y1082" s="11">
        <f t="shared" si="875"/>
        <v>71.002971774288412</v>
      </c>
      <c r="Z1082" s="13">
        <f t="shared" si="876"/>
        <v>3.9888394753181178E-2</v>
      </c>
      <c r="AA1082" s="13">
        <f t="shared" si="877"/>
        <v>0.32526018277734331</v>
      </c>
      <c r="AB1082" s="13">
        <f t="shared" si="878"/>
        <v>0.94478334719349055</v>
      </c>
      <c r="AC1082" s="13">
        <f t="shared" si="879"/>
        <v>3.9877817963292171E-2</v>
      </c>
      <c r="AD1082" s="13">
        <f t="shared" si="880"/>
        <v>0.85098047870606008</v>
      </c>
      <c r="AE1082" s="13">
        <f t="shared" si="881"/>
        <v>0.4123566882698208</v>
      </c>
      <c r="AF1082" s="13">
        <f t="shared" si="882"/>
        <v>0.91102248141258613</v>
      </c>
      <c r="AG1082" s="11">
        <f t="shared" si="883"/>
        <v>24.352964496464988</v>
      </c>
      <c r="AH1082" s="13">
        <f t="shared" si="884"/>
        <v>4.6054824378728521</v>
      </c>
      <c r="AI1082" s="11">
        <f t="shared" si="885"/>
        <v>206.06671852793224</v>
      </c>
      <c r="AJ1082" s="6">
        <f t="shared" si="886"/>
        <v>0.9150276815615257</v>
      </c>
      <c r="AK1082" s="13">
        <f t="shared" si="887"/>
        <v>-9.9396054492708039</v>
      </c>
      <c r="AL1082" s="6">
        <f t="shared" si="888"/>
        <v>0.89939831204797382</v>
      </c>
      <c r="AM1082" s="6">
        <f t="shared" si="889"/>
        <v>-10.839003761318779</v>
      </c>
      <c r="AN1082" s="11">
        <f t="shared" si="890"/>
        <v>175.67140439891591</v>
      </c>
      <c r="AO1082" s="6">
        <f t="shared" si="891"/>
        <v>173.85977181455624</v>
      </c>
      <c r="AP1082" s="6">
        <f t="shared" si="892"/>
        <v>102.84639831048142</v>
      </c>
      <c r="AQ1082" s="8">
        <f t="shared" si="893"/>
        <v>77.002719246870853</v>
      </c>
      <c r="AR1082" s="109">
        <f t="shared" si="894"/>
        <v>-0.43941745724882375</v>
      </c>
      <c r="AS1082" s="109">
        <f t="shared" si="895"/>
        <v>-0.98787069139315253</v>
      </c>
      <c r="AT1082" s="109">
        <f t="shared" si="896"/>
        <v>203.98010707140202</v>
      </c>
      <c r="AU1082" s="10">
        <f t="shared" si="897"/>
        <v>399384.88002792286</v>
      </c>
      <c r="AV1082" s="8">
        <f t="shared" si="898"/>
        <v>29.919275023465769</v>
      </c>
      <c r="AW1082" s="12"/>
      <c r="AX1082" s="110">
        <f t="shared" si="899"/>
        <v>24</v>
      </c>
      <c r="AY1082" s="111">
        <f t="shared" si="900"/>
        <v>0</v>
      </c>
      <c r="AZ1082" s="12"/>
      <c r="BA1082" s="14">
        <f t="shared" si="907"/>
        <v>-10.9</v>
      </c>
      <c r="BB1082" s="112">
        <f t="shared" si="901"/>
        <v>0</v>
      </c>
      <c r="BC1082" s="112">
        <f t="shared" si="902"/>
        <v>0</v>
      </c>
      <c r="BD1082" s="12"/>
      <c r="BE1082" s="111">
        <f t="shared" si="903"/>
        <v>0</v>
      </c>
      <c r="BF1082" s="12"/>
    </row>
    <row r="1083" spans="1:58">
      <c r="A1083">
        <f t="shared" si="856"/>
        <v>18</v>
      </c>
      <c r="B1083" s="106">
        <v>0.75</v>
      </c>
      <c r="C1083" s="6">
        <f t="shared" si="857"/>
        <v>18</v>
      </c>
      <c r="D1083" s="7">
        <f t="shared" si="904"/>
        <v>16</v>
      </c>
      <c r="E1083" s="7">
        <f t="shared" si="905"/>
        <v>9</v>
      </c>
      <c r="F1083" s="7">
        <f t="shared" si="906"/>
        <v>2022</v>
      </c>
      <c r="G1083" s="12"/>
      <c r="H1083" s="101">
        <f t="shared" si="858"/>
        <v>-10.77719643030378</v>
      </c>
      <c r="I1083" s="102">
        <f t="shared" si="859"/>
        <v>-10.853283282945817</v>
      </c>
      <c r="J1083" s="101">
        <f t="shared" si="860"/>
        <v>61.238683147900808</v>
      </c>
      <c r="K1083" s="101">
        <f t="shared" si="861"/>
        <v>24.194584490977718</v>
      </c>
      <c r="L1083" s="11">
        <f t="shared" si="862"/>
        <v>2459839.25</v>
      </c>
      <c r="M1083" s="108">
        <f t="shared" si="863"/>
        <v>0.22708418891170432</v>
      </c>
      <c r="N1083" s="11">
        <f t="shared" si="864"/>
        <v>275.39963955851272</v>
      </c>
      <c r="O1083" s="5">
        <f t="shared" si="865"/>
        <v>0.1851174614989759</v>
      </c>
      <c r="P1083" s="11">
        <f t="shared" si="866"/>
        <v>15728.685828351283</v>
      </c>
      <c r="Q1083" s="6">
        <f t="shared" si="867"/>
        <v>2.430907122888029</v>
      </c>
      <c r="R1083" s="13">
        <f t="shared" si="868"/>
        <v>4.4042151778544811</v>
      </c>
      <c r="S1083" s="13">
        <f t="shared" si="869"/>
        <v>4.3802650656344548</v>
      </c>
      <c r="T1083" s="13">
        <f t="shared" si="870"/>
        <v>0.36318680226382616</v>
      </c>
      <c r="U1083" s="13">
        <f t="shared" si="871"/>
        <v>0.43826896611463451</v>
      </c>
      <c r="V1083" s="13">
        <f t="shared" si="872"/>
        <v>-8.3973433290050838</v>
      </c>
      <c r="W1083" s="8">
        <f t="shared" si="873"/>
        <v>370.62398844213237</v>
      </c>
      <c r="X1083" s="13">
        <f t="shared" si="874"/>
        <v>1.239382134947332</v>
      </c>
      <c r="Y1083" s="11">
        <f t="shared" si="875"/>
        <v>71.011365536395573</v>
      </c>
      <c r="Z1083" s="13">
        <f t="shared" si="876"/>
        <v>3.9900194433033415E-2</v>
      </c>
      <c r="AA1083" s="13">
        <f t="shared" si="877"/>
        <v>0.32512161654565835</v>
      </c>
      <c r="AB1083" s="13">
        <f t="shared" si="878"/>
        <v>0.9448305422709633</v>
      </c>
      <c r="AC1083" s="13">
        <f t="shared" si="879"/>
        <v>3.9889608254471451E-2</v>
      </c>
      <c r="AD1083" s="13">
        <f t="shared" si="880"/>
        <v>0.85101909095680706</v>
      </c>
      <c r="AE1083" s="13">
        <f t="shared" si="881"/>
        <v>0.41238627678644646</v>
      </c>
      <c r="AF1083" s="13">
        <f t="shared" si="882"/>
        <v>0.91100908816444437</v>
      </c>
      <c r="AG1083" s="11">
        <f t="shared" si="883"/>
        <v>24.354825383128929</v>
      </c>
      <c r="AH1083" s="13">
        <f t="shared" si="884"/>
        <v>4.6060829348482697</v>
      </c>
      <c r="AI1083" s="11">
        <f t="shared" si="885"/>
        <v>206.30839553578869</v>
      </c>
      <c r="AJ1083" s="6">
        <f t="shared" si="886"/>
        <v>0.91502220390066602</v>
      </c>
      <c r="AK1083" s="13">
        <f t="shared" si="887"/>
        <v>-9.8776335414434708</v>
      </c>
      <c r="AL1083" s="6">
        <f t="shared" si="888"/>
        <v>0.89956288886031011</v>
      </c>
      <c r="AM1083" s="6">
        <f t="shared" si="889"/>
        <v>-10.77719643030378</v>
      </c>
      <c r="AN1083" s="11">
        <f t="shared" si="890"/>
        <v>175.67208887621382</v>
      </c>
      <c r="AO1083" s="6">
        <f t="shared" si="891"/>
        <v>173.86044897740621</v>
      </c>
      <c r="AP1083" s="6">
        <f t="shared" si="892"/>
        <v>102.83868201826455</v>
      </c>
      <c r="AQ1083" s="8">
        <f t="shared" si="893"/>
        <v>77.010430907686128</v>
      </c>
      <c r="AR1083" s="109">
        <f t="shared" si="894"/>
        <v>-0.44320254799246062</v>
      </c>
      <c r="AS1083" s="109">
        <f t="shared" si="895"/>
        <v>-0.98641974127399568</v>
      </c>
      <c r="AT1083" s="109">
        <f t="shared" si="896"/>
        <v>204.19458449097772</v>
      </c>
      <c r="AU1083" s="10">
        <f t="shared" si="897"/>
        <v>399387.33193898376</v>
      </c>
      <c r="AV1083" s="8">
        <f t="shared" si="898"/>
        <v>29.919091352900431</v>
      </c>
      <c r="AW1083" s="12"/>
      <c r="AX1083" s="110">
        <f t="shared" si="899"/>
        <v>24.2</v>
      </c>
      <c r="AY1083" s="111">
        <f t="shared" si="900"/>
        <v>0</v>
      </c>
      <c r="AZ1083" s="12"/>
      <c r="BA1083" s="14">
        <f t="shared" si="907"/>
        <v>-10.9</v>
      </c>
      <c r="BB1083" s="112">
        <f t="shared" si="901"/>
        <v>0</v>
      </c>
      <c r="BC1083" s="112">
        <f t="shared" si="902"/>
        <v>0</v>
      </c>
      <c r="BD1083" s="12"/>
      <c r="BE1083" s="111">
        <f t="shared" si="903"/>
        <v>0</v>
      </c>
      <c r="BF1083" s="12"/>
    </row>
    <row r="1084" spans="1:58">
      <c r="A1084">
        <f t="shared" si="856"/>
        <v>18</v>
      </c>
      <c r="B1084" s="106">
        <v>0.750694444444444</v>
      </c>
      <c r="C1084" s="6">
        <f t="shared" si="857"/>
        <v>18.016666666666655</v>
      </c>
      <c r="D1084" s="7">
        <f t="shared" si="904"/>
        <v>16</v>
      </c>
      <c r="E1084" s="7">
        <f t="shared" si="905"/>
        <v>9</v>
      </c>
      <c r="F1084" s="7">
        <f t="shared" si="906"/>
        <v>2022</v>
      </c>
      <c r="G1084" s="12"/>
      <c r="H1084" s="101">
        <f t="shared" si="858"/>
        <v>-10.714887926671764</v>
      </c>
      <c r="I1084" s="102">
        <f t="shared" si="859"/>
        <v>-10.791238386777485</v>
      </c>
      <c r="J1084" s="101">
        <f t="shared" si="860"/>
        <v>61.232125643528043</v>
      </c>
      <c r="K1084" s="101">
        <f t="shared" si="861"/>
        <v>24.40886783000164</v>
      </c>
      <c r="L1084" s="11">
        <f t="shared" si="862"/>
        <v>2459839.2506944444</v>
      </c>
      <c r="M1084" s="108">
        <f t="shared" si="863"/>
        <v>0.22708420792455586</v>
      </c>
      <c r="N1084" s="11">
        <f t="shared" si="864"/>
        <v>275.65032402100042</v>
      </c>
      <c r="O1084" s="5">
        <f t="shared" si="865"/>
        <v>0.18514287892890025</v>
      </c>
      <c r="P1084" s="11">
        <f t="shared" si="866"/>
        <v>15725.962035317045</v>
      </c>
      <c r="Q1084" s="6">
        <f t="shared" si="867"/>
        <v>2.4310654750615326</v>
      </c>
      <c r="R1084" s="13">
        <f t="shared" si="868"/>
        <v>4.4042271236661792</v>
      </c>
      <c r="S1084" s="13">
        <f t="shared" si="869"/>
        <v>4.3804128216744438</v>
      </c>
      <c r="T1084" s="13">
        <f t="shared" si="870"/>
        <v>0.36334714650352162</v>
      </c>
      <c r="U1084" s="13">
        <f t="shared" si="871"/>
        <v>0.43841657433146053</v>
      </c>
      <c r="V1084" s="13">
        <f t="shared" si="872"/>
        <v>-8.3974784968453662</v>
      </c>
      <c r="W1084" s="8">
        <f t="shared" si="873"/>
        <v>370.58239099653133</v>
      </c>
      <c r="X1084" s="13">
        <f t="shared" si="874"/>
        <v>1.2395286320483037</v>
      </c>
      <c r="Y1084" s="11">
        <f t="shared" si="875"/>
        <v>71.019759201992159</v>
      </c>
      <c r="Z1084" s="13">
        <f t="shared" si="876"/>
        <v>3.9911993111951441E-2</v>
      </c>
      <c r="AA1084" s="13">
        <f t="shared" si="877"/>
        <v>0.32498304502595282</v>
      </c>
      <c r="AB1084" s="13">
        <f t="shared" si="878"/>
        <v>0.9448777163845159</v>
      </c>
      <c r="AC1084" s="13">
        <f t="shared" si="879"/>
        <v>3.9901397539959714E-2</v>
      </c>
      <c r="AD1084" s="13">
        <f t="shared" si="880"/>
        <v>0.85105768437309859</v>
      </c>
      <c r="AE1084" s="13">
        <f t="shared" si="881"/>
        <v>0.41241585604236752</v>
      </c>
      <c r="AF1084" s="13">
        <f t="shared" si="882"/>
        <v>0.91099569795078683</v>
      </c>
      <c r="AG1084" s="11">
        <f t="shared" si="883"/>
        <v>24.356685714713326</v>
      </c>
      <c r="AH1084" s="13">
        <f t="shared" si="884"/>
        <v>4.6066834420072915</v>
      </c>
      <c r="AI1084" s="11">
        <f t="shared" si="885"/>
        <v>206.55007239089105</v>
      </c>
      <c r="AJ1084" s="6">
        <f t="shared" si="886"/>
        <v>0.91501672752608687</v>
      </c>
      <c r="AK1084" s="13">
        <f t="shared" si="887"/>
        <v>-9.815160151710268</v>
      </c>
      <c r="AL1084" s="6">
        <f t="shared" si="888"/>
        <v>0.89972777496149592</v>
      </c>
      <c r="AM1084" s="6">
        <f t="shared" si="889"/>
        <v>-10.714887926671764</v>
      </c>
      <c r="AN1084" s="11">
        <f t="shared" si="890"/>
        <v>175.67277335350627</v>
      </c>
      <c r="AO1084" s="6">
        <f t="shared" si="891"/>
        <v>173.8611261405041</v>
      </c>
      <c r="AP1084" s="6">
        <f t="shared" si="892"/>
        <v>102.83096582867354</v>
      </c>
      <c r="AQ1084" s="8">
        <f t="shared" si="893"/>
        <v>77.018142468674966</v>
      </c>
      <c r="AR1084" s="109">
        <f t="shared" si="894"/>
        <v>-0.44697975089159558</v>
      </c>
      <c r="AS1084" s="109">
        <f t="shared" si="895"/>
        <v>-0.9849561493472615</v>
      </c>
      <c r="AT1084" s="109">
        <f t="shared" si="896"/>
        <v>204.40886783000164</v>
      </c>
      <c r="AU1084" s="10">
        <f t="shared" si="897"/>
        <v>399389.78332908096</v>
      </c>
      <c r="AV1084" s="8">
        <f t="shared" si="898"/>
        <v>29.918907723614307</v>
      </c>
      <c r="AW1084" s="12"/>
      <c r="AX1084" s="110">
        <f t="shared" si="899"/>
        <v>24.4</v>
      </c>
      <c r="AY1084" s="111">
        <f t="shared" si="900"/>
        <v>0</v>
      </c>
      <c r="AZ1084" s="12"/>
      <c r="BA1084" s="14">
        <f t="shared" si="907"/>
        <v>-10.8</v>
      </c>
      <c r="BB1084" s="112">
        <f t="shared" si="901"/>
        <v>0</v>
      </c>
      <c r="BC1084" s="112">
        <f t="shared" si="902"/>
        <v>0</v>
      </c>
      <c r="BD1084" s="12"/>
      <c r="BE1084" s="111">
        <f t="shared" si="903"/>
        <v>0</v>
      </c>
      <c r="BF1084" s="12"/>
    </row>
    <row r="1085" spans="1:58">
      <c r="A1085">
        <f t="shared" si="856"/>
        <v>18</v>
      </c>
      <c r="B1085" s="106">
        <v>0.75138888888888899</v>
      </c>
      <c r="C1085" s="6">
        <f t="shared" si="857"/>
        <v>18.033333333333335</v>
      </c>
      <c r="D1085" s="7">
        <f t="shared" si="904"/>
        <v>16</v>
      </c>
      <c r="E1085" s="7">
        <f t="shared" si="905"/>
        <v>9</v>
      </c>
      <c r="F1085" s="7">
        <f t="shared" si="906"/>
        <v>2022</v>
      </c>
      <c r="G1085" s="12"/>
      <c r="H1085" s="101">
        <f t="shared" si="858"/>
        <v>-10.652079533798155</v>
      </c>
      <c r="I1085" s="102">
        <f t="shared" si="859"/>
        <v>-10.728694575700525</v>
      </c>
      <c r="J1085" s="101">
        <f t="shared" si="860"/>
        <v>61.22556802052874</v>
      </c>
      <c r="K1085" s="101">
        <f t="shared" si="861"/>
        <v>24.62295617043111</v>
      </c>
      <c r="L1085" s="11">
        <f t="shared" si="862"/>
        <v>2459839.2513888888</v>
      </c>
      <c r="M1085" s="108">
        <f t="shared" si="863"/>
        <v>0.22708422693740743</v>
      </c>
      <c r="N1085" s="11">
        <f t="shared" si="864"/>
        <v>275.90100848348811</v>
      </c>
      <c r="O1085" s="5">
        <f t="shared" si="865"/>
        <v>0.18516829635888143</v>
      </c>
      <c r="P1085" s="11">
        <f t="shared" si="866"/>
        <v>15723.237895012277</v>
      </c>
      <c r="Q1085" s="6">
        <f t="shared" si="867"/>
        <v>2.4312238272353932</v>
      </c>
      <c r="R1085" s="13">
        <f t="shared" si="868"/>
        <v>4.4042390694778772</v>
      </c>
      <c r="S1085" s="13">
        <f t="shared" si="869"/>
        <v>4.3805605777144336</v>
      </c>
      <c r="T1085" s="13">
        <f t="shared" si="870"/>
        <v>0.3635074907435743</v>
      </c>
      <c r="U1085" s="13">
        <f t="shared" si="871"/>
        <v>0.43856418072890613</v>
      </c>
      <c r="V1085" s="13">
        <f t="shared" si="872"/>
        <v>-8.3976136646852932</v>
      </c>
      <c r="W1085" s="8">
        <f t="shared" si="873"/>
        <v>370.54078886752751</v>
      </c>
      <c r="X1085" s="13">
        <f t="shared" si="874"/>
        <v>1.2396751274660178</v>
      </c>
      <c r="Y1085" s="11">
        <f t="shared" si="875"/>
        <v>71.028152771145173</v>
      </c>
      <c r="Z1085" s="13">
        <f t="shared" si="876"/>
        <v>3.9923790789801357E-2</v>
      </c>
      <c r="AA1085" s="13">
        <f t="shared" si="877"/>
        <v>0.32484446822039464</v>
      </c>
      <c r="AB1085" s="13">
        <f t="shared" si="878"/>
        <v>0.94492486953425947</v>
      </c>
      <c r="AC1085" s="13">
        <f t="shared" si="879"/>
        <v>3.9913185819622936E-2</v>
      </c>
      <c r="AD1085" s="13">
        <f t="shared" si="880"/>
        <v>0.85109625895509011</v>
      </c>
      <c r="AE1085" s="13">
        <f t="shared" si="881"/>
        <v>0.41244542603750528</v>
      </c>
      <c r="AF1085" s="13">
        <f t="shared" si="882"/>
        <v>0.91098231077268499</v>
      </c>
      <c r="AG1085" s="11">
        <f t="shared" si="883"/>
        <v>24.358545491190707</v>
      </c>
      <c r="AH1085" s="13">
        <f t="shared" si="884"/>
        <v>4.6072839593509487</v>
      </c>
      <c r="AI1085" s="11">
        <f t="shared" si="885"/>
        <v>206.79174909322387</v>
      </c>
      <c r="AJ1085" s="6">
        <f t="shared" si="886"/>
        <v>0.91501125243785164</v>
      </c>
      <c r="AK1085" s="13">
        <f t="shared" si="887"/>
        <v>-9.752186592957159</v>
      </c>
      <c r="AL1085" s="6">
        <f t="shared" si="888"/>
        <v>0.89989294084099547</v>
      </c>
      <c r="AM1085" s="6">
        <f t="shared" si="889"/>
        <v>-10.652079533798155</v>
      </c>
      <c r="AN1085" s="11">
        <f t="shared" si="890"/>
        <v>175.67345783080236</v>
      </c>
      <c r="AO1085" s="6">
        <f t="shared" si="891"/>
        <v>173.86180330385903</v>
      </c>
      <c r="AP1085" s="6">
        <f t="shared" si="892"/>
        <v>102.82324974165283</v>
      </c>
      <c r="AQ1085" s="8">
        <f t="shared" si="893"/>
        <v>77.025853929892875</v>
      </c>
      <c r="AR1085" s="109">
        <f t="shared" si="894"/>
        <v>-0.45074899875709662</v>
      </c>
      <c r="AS1085" s="109">
        <f t="shared" si="895"/>
        <v>-0.98347994210097989</v>
      </c>
      <c r="AT1085" s="109">
        <f t="shared" si="896"/>
        <v>204.62295617043111</v>
      </c>
      <c r="AU1085" s="10">
        <f t="shared" si="897"/>
        <v>399392.23419815465</v>
      </c>
      <c r="AV1085" s="8">
        <f t="shared" si="898"/>
        <v>29.918724135610404</v>
      </c>
      <c r="AW1085" s="12"/>
      <c r="AX1085" s="110">
        <f t="shared" si="899"/>
        <v>24.6</v>
      </c>
      <c r="AY1085" s="111">
        <f t="shared" si="900"/>
        <v>0</v>
      </c>
      <c r="AZ1085" s="12"/>
      <c r="BA1085" s="14">
        <f t="shared" si="907"/>
        <v>-10.7</v>
      </c>
      <c r="BB1085" s="112">
        <f t="shared" si="901"/>
        <v>0</v>
      </c>
      <c r="BC1085" s="112">
        <f t="shared" si="902"/>
        <v>0</v>
      </c>
      <c r="BD1085" s="12"/>
      <c r="BE1085" s="111">
        <f t="shared" si="903"/>
        <v>0</v>
      </c>
      <c r="BF1085" s="12"/>
    </row>
    <row r="1086" spans="1:58">
      <c r="A1086">
        <f t="shared" si="856"/>
        <v>18</v>
      </c>
      <c r="B1086" s="106">
        <v>0.75208333333333299</v>
      </c>
      <c r="C1086" s="6">
        <f t="shared" si="857"/>
        <v>18.04999999999999</v>
      </c>
      <c r="D1086" s="7">
        <f t="shared" si="904"/>
        <v>16</v>
      </c>
      <c r="E1086" s="7">
        <f t="shared" si="905"/>
        <v>9</v>
      </c>
      <c r="F1086" s="7">
        <f t="shared" si="906"/>
        <v>2022</v>
      </c>
      <c r="G1086" s="12"/>
      <c r="H1086" s="101">
        <f t="shared" si="858"/>
        <v>-10.588772541643118</v>
      </c>
      <c r="I1086" s="102">
        <f t="shared" si="859"/>
        <v>-10.665652964192002</v>
      </c>
      <c r="J1086" s="101">
        <f t="shared" si="860"/>
        <v>61.219010279032851</v>
      </c>
      <c r="K1086" s="101">
        <f t="shared" si="861"/>
        <v>24.836848611583008</v>
      </c>
      <c r="L1086" s="11">
        <f t="shared" si="862"/>
        <v>2459839.2520833332</v>
      </c>
      <c r="M1086" s="108">
        <f t="shared" si="863"/>
        <v>0.22708424595025897</v>
      </c>
      <c r="N1086" s="11">
        <f t="shared" si="864"/>
        <v>276.15169294597581</v>
      </c>
      <c r="O1086" s="5">
        <f t="shared" si="865"/>
        <v>0.18519371378880578</v>
      </c>
      <c r="P1086" s="11">
        <f t="shared" si="866"/>
        <v>15720.513407560018</v>
      </c>
      <c r="Q1086" s="6">
        <f t="shared" si="867"/>
        <v>2.4313821794088972</v>
      </c>
      <c r="R1086" s="13">
        <f t="shared" si="868"/>
        <v>4.4042510152895753</v>
      </c>
      <c r="S1086" s="13">
        <f t="shared" si="869"/>
        <v>4.3807083337540655</v>
      </c>
      <c r="T1086" s="13">
        <f t="shared" si="870"/>
        <v>0.36366783498362693</v>
      </c>
      <c r="U1086" s="13">
        <f t="shared" si="871"/>
        <v>0.43871178530716021</v>
      </c>
      <c r="V1086" s="13">
        <f t="shared" si="872"/>
        <v>-8.3977488325245044</v>
      </c>
      <c r="W1086" s="8">
        <f t="shared" si="873"/>
        <v>370.49918205610544</v>
      </c>
      <c r="X1086" s="13">
        <f t="shared" si="874"/>
        <v>1.2398216212003559</v>
      </c>
      <c r="Y1086" s="11">
        <f t="shared" si="875"/>
        <v>71.036546243847866</v>
      </c>
      <c r="Z1086" s="13">
        <f t="shared" si="876"/>
        <v>3.9935587466372567E-2</v>
      </c>
      <c r="AA1086" s="13">
        <f t="shared" si="877"/>
        <v>0.32470588613236978</v>
      </c>
      <c r="AB1086" s="13">
        <f t="shared" si="878"/>
        <v>0.94497200171988993</v>
      </c>
      <c r="AC1086" s="13">
        <f t="shared" si="879"/>
        <v>3.9924973093250465E-2</v>
      </c>
      <c r="AD1086" s="13">
        <f t="shared" si="880"/>
        <v>0.85113481470258623</v>
      </c>
      <c r="AE1086" s="13">
        <f t="shared" si="881"/>
        <v>0.41247498677154554</v>
      </c>
      <c r="AF1086" s="13">
        <f t="shared" si="882"/>
        <v>0.91096892663131679</v>
      </c>
      <c r="AG1086" s="11">
        <f t="shared" si="883"/>
        <v>24.360404712518807</v>
      </c>
      <c r="AH1086" s="13">
        <f t="shared" si="884"/>
        <v>4.6078844868749727</v>
      </c>
      <c r="AI1086" s="11">
        <f t="shared" si="885"/>
        <v>207.03342564285123</v>
      </c>
      <c r="AJ1086" s="6">
        <f t="shared" si="886"/>
        <v>0.91500577863606403</v>
      </c>
      <c r="AK1086" s="13">
        <f t="shared" si="887"/>
        <v>-9.6887141847960443</v>
      </c>
      <c r="AL1086" s="6">
        <f t="shared" si="888"/>
        <v>0.90005835684707491</v>
      </c>
      <c r="AM1086" s="6">
        <f t="shared" si="889"/>
        <v>-10.588772541643118</v>
      </c>
      <c r="AN1086" s="11">
        <f t="shared" si="890"/>
        <v>175.67414230809663</v>
      </c>
      <c r="AO1086" s="6">
        <f t="shared" si="891"/>
        <v>173.86248046746553</v>
      </c>
      <c r="AP1086" s="6">
        <f t="shared" si="892"/>
        <v>102.81553375720624</v>
      </c>
      <c r="AQ1086" s="8">
        <f t="shared" si="893"/>
        <v>77.033565291336018</v>
      </c>
      <c r="AR1086" s="109">
        <f t="shared" si="894"/>
        <v>-0.45451022454281675</v>
      </c>
      <c r="AS1086" s="109">
        <f t="shared" si="895"/>
        <v>-0.98199114624674788</v>
      </c>
      <c r="AT1086" s="109">
        <f t="shared" si="896"/>
        <v>204.83684861158301</v>
      </c>
      <c r="AU1086" s="10">
        <f t="shared" si="897"/>
        <v>399394.6845461271</v>
      </c>
      <c r="AV1086" s="8">
        <f t="shared" si="898"/>
        <v>29.918540588893077</v>
      </c>
      <c r="AW1086" s="12"/>
      <c r="AX1086" s="110">
        <f t="shared" si="899"/>
        <v>24.8</v>
      </c>
      <c r="AY1086" s="111">
        <f t="shared" si="900"/>
        <v>0</v>
      </c>
      <c r="AZ1086" s="12"/>
      <c r="BA1086" s="14">
        <f t="shared" si="907"/>
        <v>-10.7</v>
      </c>
      <c r="BB1086" s="112">
        <f t="shared" si="901"/>
        <v>0</v>
      </c>
      <c r="BC1086" s="112">
        <f t="shared" si="902"/>
        <v>0</v>
      </c>
      <c r="BD1086" s="12"/>
      <c r="BE1086" s="111">
        <f t="shared" si="903"/>
        <v>0</v>
      </c>
      <c r="BF1086" s="12"/>
    </row>
    <row r="1087" spans="1:58">
      <c r="A1087">
        <f t="shared" si="856"/>
        <v>18</v>
      </c>
      <c r="B1087" s="106">
        <v>0.75277777777777799</v>
      </c>
      <c r="C1087" s="6">
        <f t="shared" si="857"/>
        <v>18.06666666666667</v>
      </c>
      <c r="D1087" s="7">
        <f t="shared" si="904"/>
        <v>16</v>
      </c>
      <c r="E1087" s="7">
        <f t="shared" si="905"/>
        <v>9</v>
      </c>
      <c r="F1087" s="7">
        <f t="shared" si="906"/>
        <v>2022</v>
      </c>
      <c r="G1087" s="12"/>
      <c r="H1087" s="101">
        <f t="shared" si="858"/>
        <v>-10.524968246783137</v>
      </c>
      <c r="I1087" s="102">
        <f t="shared" si="859"/>
        <v>-10.602114658467169</v>
      </c>
      <c r="J1087" s="101">
        <f t="shared" si="860"/>
        <v>61.212452419133434</v>
      </c>
      <c r="K1087" s="101">
        <f t="shared" si="861"/>
        <v>25.050544269613738</v>
      </c>
      <c r="L1087" s="11">
        <f t="shared" si="862"/>
        <v>2459839.2527777776</v>
      </c>
      <c r="M1087" s="108">
        <f t="shared" si="863"/>
        <v>0.22708426496311054</v>
      </c>
      <c r="N1087" s="11">
        <f t="shared" si="864"/>
        <v>276.40237740799785</v>
      </c>
      <c r="O1087" s="5">
        <f t="shared" si="865"/>
        <v>0.18521913121873013</v>
      </c>
      <c r="P1087" s="11">
        <f t="shared" si="866"/>
        <v>15717.788573050562</v>
      </c>
      <c r="Q1087" s="6">
        <f t="shared" si="867"/>
        <v>2.4315405315831149</v>
      </c>
      <c r="R1087" s="13">
        <f t="shared" si="868"/>
        <v>4.4042629611012734</v>
      </c>
      <c r="S1087" s="13">
        <f t="shared" si="869"/>
        <v>4.3808560897940545</v>
      </c>
      <c r="T1087" s="13">
        <f t="shared" si="870"/>
        <v>0.36382817922367955</v>
      </c>
      <c r="U1087" s="13">
        <f t="shared" si="871"/>
        <v>0.43885938806661134</v>
      </c>
      <c r="V1087" s="13">
        <f t="shared" si="872"/>
        <v>-8.3978840003644297</v>
      </c>
      <c r="W1087" s="8">
        <f t="shared" si="873"/>
        <v>370.45757056269491</v>
      </c>
      <c r="X1087" s="13">
        <f t="shared" si="874"/>
        <v>1.2399681132521134</v>
      </c>
      <c r="Y1087" s="11">
        <f t="shared" si="875"/>
        <v>71.044939620145783</v>
      </c>
      <c r="Z1087" s="13">
        <f t="shared" si="876"/>
        <v>3.9947383141468028E-2</v>
      </c>
      <c r="AA1087" s="13">
        <f t="shared" si="877"/>
        <v>0.32456729876440049</v>
      </c>
      <c r="AB1087" s="13">
        <f t="shared" si="878"/>
        <v>0.94501911294139984</v>
      </c>
      <c r="AC1087" s="13">
        <f t="shared" si="879"/>
        <v>3.9936759360645196E-2</v>
      </c>
      <c r="AD1087" s="13">
        <f t="shared" si="880"/>
        <v>0.85117335161565844</v>
      </c>
      <c r="AE1087" s="13">
        <f t="shared" si="881"/>
        <v>0.41250453824430455</v>
      </c>
      <c r="AF1087" s="13">
        <f t="shared" si="882"/>
        <v>0.91095554552780078</v>
      </c>
      <c r="AG1087" s="11">
        <f t="shared" si="883"/>
        <v>24.362263378663549</v>
      </c>
      <c r="AH1087" s="13">
        <f t="shared" si="884"/>
        <v>4.608485024578874</v>
      </c>
      <c r="AI1087" s="11">
        <f t="shared" si="885"/>
        <v>207.27510203931473</v>
      </c>
      <c r="AJ1087" s="6">
        <f t="shared" si="886"/>
        <v>0.91500030612077199</v>
      </c>
      <c r="AK1087" s="13">
        <f t="shared" si="887"/>
        <v>-9.6247442535941676</v>
      </c>
      <c r="AL1087" s="6">
        <f t="shared" si="888"/>
        <v>0.90022399318897051</v>
      </c>
      <c r="AM1087" s="6">
        <f t="shared" si="889"/>
        <v>-10.524968246783137</v>
      </c>
      <c r="AN1087" s="11">
        <f t="shared" si="890"/>
        <v>175.67482678539272</v>
      </c>
      <c r="AO1087" s="6">
        <f t="shared" si="891"/>
        <v>173.86315763132723</v>
      </c>
      <c r="AP1087" s="6">
        <f t="shared" si="892"/>
        <v>102.80781787529421</v>
      </c>
      <c r="AQ1087" s="8">
        <f t="shared" si="893"/>
        <v>77.041276553043886</v>
      </c>
      <c r="AR1087" s="109">
        <f t="shared" si="894"/>
        <v>-0.45826336133743678</v>
      </c>
      <c r="AS1087" s="109">
        <f t="shared" si="895"/>
        <v>-0.9804897887233418</v>
      </c>
      <c r="AT1087" s="109">
        <f t="shared" si="896"/>
        <v>205.05054426961374</v>
      </c>
      <c r="AU1087" s="10">
        <f t="shared" si="897"/>
        <v>399397.13437294535</v>
      </c>
      <c r="AV1087" s="8">
        <f t="shared" si="898"/>
        <v>29.918357083464777</v>
      </c>
      <c r="AW1087" s="12"/>
      <c r="AX1087" s="110">
        <f t="shared" si="899"/>
        <v>25.1</v>
      </c>
      <c r="AY1087" s="111">
        <f t="shared" si="900"/>
        <v>0</v>
      </c>
      <c r="AZ1087" s="12"/>
      <c r="BA1087" s="14">
        <f t="shared" si="907"/>
        <v>-10.6</v>
      </c>
      <c r="BB1087" s="112">
        <f t="shared" si="901"/>
        <v>0</v>
      </c>
      <c r="BC1087" s="112">
        <f t="shared" si="902"/>
        <v>0</v>
      </c>
      <c r="BD1087" s="12"/>
      <c r="BE1087" s="111">
        <f t="shared" si="903"/>
        <v>0</v>
      </c>
      <c r="BF1087" s="12"/>
    </row>
    <row r="1088" spans="1:58">
      <c r="A1088">
        <f t="shared" si="856"/>
        <v>18</v>
      </c>
      <c r="B1088" s="106">
        <v>0.75347222222222199</v>
      </c>
      <c r="C1088" s="6">
        <f t="shared" si="857"/>
        <v>18.083333333333329</v>
      </c>
      <c r="D1088" s="7">
        <f t="shared" si="904"/>
        <v>16</v>
      </c>
      <c r="E1088" s="7">
        <f t="shared" si="905"/>
        <v>9</v>
      </c>
      <c r="F1088" s="7">
        <f t="shared" si="906"/>
        <v>2022</v>
      </c>
      <c r="G1088" s="12"/>
      <c r="H1088" s="101">
        <f t="shared" si="858"/>
        <v>-10.46066795182319</v>
      </c>
      <c r="I1088" s="102">
        <f t="shared" si="859"/>
        <v>-10.538080754726765</v>
      </c>
      <c r="J1088" s="101">
        <f t="shared" si="860"/>
        <v>61.205894440925213</v>
      </c>
      <c r="K1088" s="101">
        <f t="shared" si="861"/>
        <v>25.264042279247832</v>
      </c>
      <c r="L1088" s="11">
        <f t="shared" si="862"/>
        <v>2459839.253472222</v>
      </c>
      <c r="M1088" s="108">
        <f t="shared" si="863"/>
        <v>0.22708428397596209</v>
      </c>
      <c r="N1088" s="11">
        <f t="shared" si="864"/>
        <v>276.65306187048554</v>
      </c>
      <c r="O1088" s="5">
        <f t="shared" si="865"/>
        <v>0.18524454864865447</v>
      </c>
      <c r="P1088" s="11">
        <f t="shared" si="866"/>
        <v>15715.063391621919</v>
      </c>
      <c r="Q1088" s="6">
        <f t="shared" si="867"/>
        <v>2.4316988837566185</v>
      </c>
      <c r="R1088" s="13">
        <f t="shared" si="868"/>
        <v>4.4042749069129714</v>
      </c>
      <c r="S1088" s="13">
        <f t="shared" si="869"/>
        <v>4.3810038458340443</v>
      </c>
      <c r="T1088" s="13">
        <f t="shared" si="870"/>
        <v>0.36398852346373217</v>
      </c>
      <c r="U1088" s="13">
        <f t="shared" si="871"/>
        <v>0.43900698900787949</v>
      </c>
      <c r="V1088" s="13">
        <f t="shared" si="872"/>
        <v>-8.3980191682043568</v>
      </c>
      <c r="W1088" s="8">
        <f t="shared" si="873"/>
        <v>370.41595438837351</v>
      </c>
      <c r="X1088" s="13">
        <f t="shared" si="874"/>
        <v>1.2401146036219592</v>
      </c>
      <c r="Y1088" s="11">
        <f t="shared" si="875"/>
        <v>71.053332900077251</v>
      </c>
      <c r="Z1088" s="13">
        <f t="shared" si="876"/>
        <v>3.9959177814912712E-2</v>
      </c>
      <c r="AA1088" s="13">
        <f t="shared" si="877"/>
        <v>0.324428706119128</v>
      </c>
      <c r="AB1088" s="13">
        <f t="shared" si="878"/>
        <v>0.94506620319873991</v>
      </c>
      <c r="AC1088" s="13">
        <f t="shared" si="879"/>
        <v>3.9948544621632005E-2</v>
      </c>
      <c r="AD1088" s="13">
        <f t="shared" si="880"/>
        <v>0.85121186969433138</v>
      </c>
      <c r="AE1088" s="13">
        <f t="shared" si="881"/>
        <v>0.41253408045560186</v>
      </c>
      <c r="AF1088" s="13">
        <f t="shared" si="882"/>
        <v>0.91094216746325396</v>
      </c>
      <c r="AG1088" s="11">
        <f t="shared" si="883"/>
        <v>24.364121489591074</v>
      </c>
      <c r="AH1088" s="13">
        <f t="shared" si="884"/>
        <v>4.6090855724616251</v>
      </c>
      <c r="AI1088" s="11">
        <f t="shared" si="885"/>
        <v>207.51677828356117</v>
      </c>
      <c r="AJ1088" s="6">
        <f t="shared" si="886"/>
        <v>0.9149948348920981</v>
      </c>
      <c r="AK1088" s="13">
        <f t="shared" si="887"/>
        <v>-9.5602781318822441</v>
      </c>
      <c r="AL1088" s="6">
        <f t="shared" si="888"/>
        <v>0.90038981994094602</v>
      </c>
      <c r="AM1088" s="6">
        <f t="shared" si="889"/>
        <v>-10.46066795182319</v>
      </c>
      <c r="AN1088" s="11">
        <f t="shared" si="890"/>
        <v>175.67551126268881</v>
      </c>
      <c r="AO1088" s="6">
        <f t="shared" si="891"/>
        <v>173.8638347954423</v>
      </c>
      <c r="AP1088" s="6">
        <f t="shared" si="892"/>
        <v>102.80010209587908</v>
      </c>
      <c r="AQ1088" s="8">
        <f t="shared" si="893"/>
        <v>77.048987715054096</v>
      </c>
      <c r="AR1088" s="109">
        <f t="shared" si="894"/>
        <v>-0.46200834239557897</v>
      </c>
      <c r="AS1088" s="109">
        <f t="shared" si="895"/>
        <v>-0.97897589668395546</v>
      </c>
      <c r="AT1088" s="109">
        <f t="shared" si="896"/>
        <v>205.26404227924783</v>
      </c>
      <c r="AU1088" s="10">
        <f t="shared" si="897"/>
        <v>399399.58367852337</v>
      </c>
      <c r="AV1088" s="8">
        <f t="shared" si="898"/>
        <v>29.918173619330506</v>
      </c>
      <c r="AW1088" s="12"/>
      <c r="AX1088" s="110">
        <f t="shared" si="899"/>
        <v>25.3</v>
      </c>
      <c r="AY1088" s="111">
        <f t="shared" si="900"/>
        <v>0</v>
      </c>
      <c r="AZ1088" s="12"/>
      <c r="BA1088" s="14">
        <f t="shared" si="907"/>
        <v>-10.5</v>
      </c>
      <c r="BB1088" s="112">
        <f t="shared" si="901"/>
        <v>0</v>
      </c>
      <c r="BC1088" s="112">
        <f t="shared" si="902"/>
        <v>0</v>
      </c>
      <c r="BD1088" s="12"/>
      <c r="BE1088" s="111">
        <f t="shared" si="903"/>
        <v>0</v>
      </c>
      <c r="BF1088" s="12"/>
    </row>
    <row r="1089" spans="1:58">
      <c r="A1089">
        <f t="shared" si="856"/>
        <v>18</v>
      </c>
      <c r="B1089" s="106">
        <v>0.75416666666666698</v>
      </c>
      <c r="C1089" s="6">
        <f t="shared" si="857"/>
        <v>18.100000000000009</v>
      </c>
      <c r="D1089" s="7">
        <f t="shared" si="904"/>
        <v>16</v>
      </c>
      <c r="E1089" s="7">
        <f t="shared" si="905"/>
        <v>9</v>
      </c>
      <c r="F1089" s="7">
        <f t="shared" si="906"/>
        <v>2022</v>
      </c>
      <c r="G1089" s="12"/>
      <c r="H1089" s="101">
        <f t="shared" si="858"/>
        <v>-10.395872922402624</v>
      </c>
      <c r="I1089" s="102">
        <f t="shared" si="859"/>
        <v>-10.473552295075434</v>
      </c>
      <c r="J1089" s="101">
        <f t="shared" si="860"/>
        <v>61.19933634009621</v>
      </c>
      <c r="K1089" s="101">
        <f t="shared" si="861"/>
        <v>25.477341934267088</v>
      </c>
      <c r="L1089" s="11">
        <f t="shared" si="862"/>
        <v>2459839.2541666669</v>
      </c>
      <c r="M1089" s="108">
        <f t="shared" si="863"/>
        <v>0.2270843029888264</v>
      </c>
      <c r="N1089" s="11">
        <f t="shared" si="864"/>
        <v>276.90374650107697</v>
      </c>
      <c r="O1089" s="5">
        <f t="shared" si="865"/>
        <v>0.18526996609568869</v>
      </c>
      <c r="P1089" s="11">
        <f t="shared" si="866"/>
        <v>15712.337861534654</v>
      </c>
      <c r="Q1089" s="6">
        <f t="shared" si="867"/>
        <v>2.4318572360365551</v>
      </c>
      <c r="R1089" s="13">
        <f t="shared" si="868"/>
        <v>4.4042868527326835</v>
      </c>
      <c r="S1089" s="13">
        <f t="shared" si="869"/>
        <v>4.3811516019729657</v>
      </c>
      <c r="T1089" s="13">
        <f t="shared" si="870"/>
        <v>0.3641488678112893</v>
      </c>
      <c r="U1089" s="13">
        <f t="shared" si="871"/>
        <v>0.43915458823030101</v>
      </c>
      <c r="V1089" s="13">
        <f t="shared" si="872"/>
        <v>-8.3981543361346418</v>
      </c>
      <c r="W1089" s="8">
        <f t="shared" si="873"/>
        <v>370.37433350624684</v>
      </c>
      <c r="X1089" s="13">
        <f t="shared" si="874"/>
        <v>1.2402610924089648</v>
      </c>
      <c r="Y1089" s="11">
        <f t="shared" si="875"/>
        <v>71.061726089318668</v>
      </c>
      <c r="Z1089" s="13">
        <f t="shared" si="876"/>
        <v>3.9970971494418424E-2</v>
      </c>
      <c r="AA1089" s="13">
        <f t="shared" si="877"/>
        <v>0.32429010810608955</v>
      </c>
      <c r="AB1089" s="13">
        <f t="shared" si="878"/>
        <v>0.94511327252347377</v>
      </c>
      <c r="AC1089" s="13">
        <f t="shared" si="879"/>
        <v>3.9960328883916325E-2</v>
      </c>
      <c r="AD1089" s="13">
        <f t="shared" si="880"/>
        <v>0.85125036896450013</v>
      </c>
      <c r="AE1089" s="13">
        <f t="shared" si="881"/>
        <v>0.41256361342506115</v>
      </c>
      <c r="AF1089" s="13">
        <f t="shared" si="882"/>
        <v>0.91092879242982361</v>
      </c>
      <c r="AG1089" s="11">
        <f t="shared" si="883"/>
        <v>24.365979046513171</v>
      </c>
      <c r="AH1089" s="13">
        <f t="shared" si="884"/>
        <v>4.6096861309256463</v>
      </c>
      <c r="AI1089" s="11">
        <f t="shared" si="885"/>
        <v>207.75845453719228</v>
      </c>
      <c r="AJ1089" s="6">
        <f t="shared" si="886"/>
        <v>0.91498936494643268</v>
      </c>
      <c r="AK1089" s="13">
        <f t="shared" si="887"/>
        <v>-9.4953171152484295</v>
      </c>
      <c r="AL1089" s="6">
        <f t="shared" si="888"/>
        <v>0.90055580715419559</v>
      </c>
      <c r="AM1089" s="6">
        <f t="shared" si="889"/>
        <v>-10.395872922402624</v>
      </c>
      <c r="AN1089" s="11">
        <f t="shared" si="890"/>
        <v>175.67619574044147</v>
      </c>
      <c r="AO1089" s="6">
        <f t="shared" si="891"/>
        <v>173.86451196026243</v>
      </c>
      <c r="AP1089" s="6">
        <f t="shared" si="892"/>
        <v>102.79238641373884</v>
      </c>
      <c r="AQ1089" s="8">
        <f t="shared" si="893"/>
        <v>77.056698782585528</v>
      </c>
      <c r="AR1089" s="109">
        <f t="shared" si="894"/>
        <v>-0.46574510359832932</v>
      </c>
      <c r="AS1089" s="109">
        <f t="shared" si="895"/>
        <v>-0.97744949648571011</v>
      </c>
      <c r="AT1089" s="109">
        <f t="shared" si="896"/>
        <v>205.47734193426709</v>
      </c>
      <c r="AU1089" s="10">
        <f t="shared" si="897"/>
        <v>399402.03246444563</v>
      </c>
      <c r="AV1089" s="8">
        <f t="shared" si="898"/>
        <v>29.917990196370091</v>
      </c>
      <c r="AW1089" s="12"/>
      <c r="AX1089" s="110">
        <f t="shared" si="899"/>
        <v>25.5</v>
      </c>
      <c r="AY1089" s="111">
        <f t="shared" si="900"/>
        <v>0</v>
      </c>
      <c r="AZ1089" s="12"/>
      <c r="BA1089" s="14">
        <f t="shared" si="907"/>
        <v>-10.5</v>
      </c>
      <c r="BB1089" s="112">
        <f t="shared" si="901"/>
        <v>0</v>
      </c>
      <c r="BC1089" s="112">
        <f t="shared" si="902"/>
        <v>0</v>
      </c>
      <c r="BD1089" s="12"/>
      <c r="BE1089" s="111">
        <f t="shared" si="903"/>
        <v>0</v>
      </c>
      <c r="BF1089" s="12"/>
    </row>
    <row r="1090" spans="1:58">
      <c r="A1090">
        <f t="shared" si="856"/>
        <v>18</v>
      </c>
      <c r="B1090" s="106">
        <v>0.75486111111111098</v>
      </c>
      <c r="C1090" s="6">
        <f t="shared" si="857"/>
        <v>18.116666666666664</v>
      </c>
      <c r="D1090" s="7">
        <f t="shared" si="904"/>
        <v>16</v>
      </c>
      <c r="E1090" s="7">
        <f t="shared" si="905"/>
        <v>9</v>
      </c>
      <c r="F1090" s="7">
        <f t="shared" si="906"/>
        <v>2022</v>
      </c>
      <c r="G1090" s="12"/>
      <c r="H1090" s="101">
        <f t="shared" si="858"/>
        <v>-10.330584560739469</v>
      </c>
      <c r="I1090" s="102">
        <f t="shared" si="859"/>
        <v>-10.408530438984778</v>
      </c>
      <c r="J1090" s="101">
        <f t="shared" si="860"/>
        <v>61.192778125586536</v>
      </c>
      <c r="K1090" s="101">
        <f t="shared" si="861"/>
        <v>25.690442117244061</v>
      </c>
      <c r="L1090" s="11">
        <f t="shared" si="862"/>
        <v>2459839.2548611113</v>
      </c>
      <c r="M1090" s="108">
        <f t="shared" si="863"/>
        <v>0.22708432200167794</v>
      </c>
      <c r="N1090" s="11">
        <f t="shared" si="864"/>
        <v>277.15443096356466</v>
      </c>
      <c r="O1090" s="5">
        <f t="shared" si="865"/>
        <v>0.18529538352561303</v>
      </c>
      <c r="P1090" s="11">
        <f t="shared" si="866"/>
        <v>15709.611986563919</v>
      </c>
      <c r="Q1090" s="6">
        <f t="shared" si="867"/>
        <v>2.4320155882100587</v>
      </c>
      <c r="R1090" s="13">
        <f t="shared" si="868"/>
        <v>4.4042987985443594</v>
      </c>
      <c r="S1090" s="13">
        <f t="shared" si="869"/>
        <v>4.3812993580125985</v>
      </c>
      <c r="T1090" s="13">
        <f t="shared" si="870"/>
        <v>0.36430921205098477</v>
      </c>
      <c r="U1090" s="13">
        <f t="shared" si="871"/>
        <v>0.4393021855361337</v>
      </c>
      <c r="V1090" s="13">
        <f t="shared" si="872"/>
        <v>-8.3982895039742118</v>
      </c>
      <c r="W1090" s="8">
        <f t="shared" si="873"/>
        <v>370.33270797293028</v>
      </c>
      <c r="X1090" s="13">
        <f t="shared" si="874"/>
        <v>1.2404075794164235</v>
      </c>
      <c r="Y1090" s="11">
        <f t="shared" si="875"/>
        <v>71.070119176599547</v>
      </c>
      <c r="Z1090" s="13">
        <f t="shared" si="876"/>
        <v>3.9982764163958406E-2</v>
      </c>
      <c r="AA1090" s="13">
        <f t="shared" si="877"/>
        <v>0.3241515049146691</v>
      </c>
      <c r="AB1090" s="13">
        <f t="shared" si="878"/>
        <v>0.94516032085213109</v>
      </c>
      <c r="AC1090" s="13">
        <f t="shared" si="879"/>
        <v>3.9972112131483967E-2</v>
      </c>
      <c r="AD1090" s="13">
        <f t="shared" si="880"/>
        <v>0.85128884937429949</v>
      </c>
      <c r="AE1090" s="13">
        <f t="shared" si="881"/>
        <v>0.41259313711274526</v>
      </c>
      <c r="AF1090" s="13">
        <f t="shared" si="882"/>
        <v>0.91091542044663143</v>
      </c>
      <c r="AG1090" s="11">
        <f t="shared" si="883"/>
        <v>24.367836046895373</v>
      </c>
      <c r="AH1090" s="13">
        <f t="shared" si="884"/>
        <v>4.6102866991607021</v>
      </c>
      <c r="AI1090" s="11">
        <f t="shared" si="885"/>
        <v>208.00013047615414</v>
      </c>
      <c r="AJ1090" s="6">
        <f t="shared" si="886"/>
        <v>0.9149838962912068</v>
      </c>
      <c r="AK1090" s="13">
        <f t="shared" si="887"/>
        <v>-9.4298626363239304</v>
      </c>
      <c r="AL1090" s="6">
        <f t="shared" si="888"/>
        <v>0.90072192441553867</v>
      </c>
      <c r="AM1090" s="6">
        <f t="shared" si="889"/>
        <v>-10.330584560739469</v>
      </c>
      <c r="AN1090" s="11">
        <f t="shared" si="890"/>
        <v>175.67688021773756</v>
      </c>
      <c r="AO1090" s="6">
        <f t="shared" si="891"/>
        <v>173.86518912488432</v>
      </c>
      <c r="AP1090" s="6">
        <f t="shared" si="892"/>
        <v>102.78467083924258</v>
      </c>
      <c r="AQ1090" s="8">
        <f t="shared" si="893"/>
        <v>77.064409745275256</v>
      </c>
      <c r="AR1090" s="109">
        <f t="shared" si="894"/>
        <v>-0.46947357346691215</v>
      </c>
      <c r="AS1090" s="109">
        <f t="shared" si="895"/>
        <v>-0.97591061777948029</v>
      </c>
      <c r="AT1090" s="109">
        <f t="shared" si="896"/>
        <v>205.69044211724406</v>
      </c>
      <c r="AU1090" s="10">
        <f t="shared" si="897"/>
        <v>399404.48072735383</v>
      </c>
      <c r="AV1090" s="8">
        <f t="shared" si="898"/>
        <v>29.917806814833611</v>
      </c>
      <c r="AW1090" s="12"/>
      <c r="AX1090" s="110">
        <f t="shared" si="899"/>
        <v>25.7</v>
      </c>
      <c r="AY1090" s="111">
        <f t="shared" si="900"/>
        <v>0</v>
      </c>
      <c r="AZ1090" s="12"/>
      <c r="BA1090" s="14">
        <f t="shared" si="907"/>
        <v>-10.4</v>
      </c>
      <c r="BB1090" s="112">
        <f t="shared" si="901"/>
        <v>0</v>
      </c>
      <c r="BC1090" s="112">
        <f t="shared" si="902"/>
        <v>0</v>
      </c>
      <c r="BD1090" s="12"/>
      <c r="BE1090" s="111">
        <f t="shared" si="903"/>
        <v>0</v>
      </c>
      <c r="BF1090" s="12"/>
    </row>
    <row r="1091" spans="1:58">
      <c r="A1091">
        <f t="shared" si="856"/>
        <v>18</v>
      </c>
      <c r="B1091" s="106">
        <v>0.75555555555555598</v>
      </c>
      <c r="C1091" s="6">
        <f t="shared" si="857"/>
        <v>18.133333333333344</v>
      </c>
      <c r="D1091" s="7">
        <f t="shared" si="904"/>
        <v>16</v>
      </c>
      <c r="E1091" s="7">
        <f t="shared" si="905"/>
        <v>9</v>
      </c>
      <c r="F1091" s="7">
        <f t="shared" si="906"/>
        <v>2022</v>
      </c>
      <c r="G1091" s="12"/>
      <c r="H1091" s="101">
        <f t="shared" si="858"/>
        <v>-10.264804144961202</v>
      </c>
      <c r="I1091" s="102">
        <f t="shared" si="859"/>
        <v>-10.343016202213846</v>
      </c>
      <c r="J1091" s="101">
        <f t="shared" si="860"/>
        <v>61.186219793080099</v>
      </c>
      <c r="K1091" s="101">
        <f t="shared" si="861"/>
        <v>25.903342157217679</v>
      </c>
      <c r="L1091" s="11">
        <f t="shared" si="862"/>
        <v>2459839.2555555557</v>
      </c>
      <c r="M1091" s="108">
        <f t="shared" si="863"/>
        <v>0.22708434101452951</v>
      </c>
      <c r="N1091" s="11">
        <f t="shared" si="864"/>
        <v>277.40511542605236</v>
      </c>
      <c r="O1091" s="5">
        <f t="shared" si="865"/>
        <v>0.18532080095553738</v>
      </c>
      <c r="P1091" s="11">
        <f t="shared" si="866"/>
        <v>15706.885764981193</v>
      </c>
      <c r="Q1091" s="6">
        <f t="shared" si="867"/>
        <v>2.4321739403839198</v>
      </c>
      <c r="R1091" s="13">
        <f t="shared" si="868"/>
        <v>4.4043107443560796</v>
      </c>
      <c r="S1091" s="13">
        <f t="shared" si="869"/>
        <v>4.3814471140525875</v>
      </c>
      <c r="T1091" s="13">
        <f t="shared" si="870"/>
        <v>0.36446955629103739</v>
      </c>
      <c r="U1091" s="13">
        <f t="shared" si="871"/>
        <v>0.43944978102548338</v>
      </c>
      <c r="V1091" s="13">
        <f t="shared" si="872"/>
        <v>-8.3984246718141371</v>
      </c>
      <c r="W1091" s="8">
        <f t="shared" si="873"/>
        <v>370.29107776126995</v>
      </c>
      <c r="X1091" s="13">
        <f t="shared" si="874"/>
        <v>1.2405540647434601</v>
      </c>
      <c r="Y1091" s="11">
        <f t="shared" si="875"/>
        <v>71.078512167599342</v>
      </c>
      <c r="Z1091" s="13">
        <f t="shared" si="876"/>
        <v>3.99945558313064E-2</v>
      </c>
      <c r="AA1091" s="13">
        <f t="shared" si="877"/>
        <v>0.32401289645435716</v>
      </c>
      <c r="AB1091" s="13">
        <f t="shared" si="878"/>
        <v>0.94520734821630459</v>
      </c>
      <c r="AC1091" s="13">
        <f t="shared" si="879"/>
        <v>3.9983894372102237E-2</v>
      </c>
      <c r="AD1091" s="13">
        <f t="shared" si="880"/>
        <v>0.85132731094962677</v>
      </c>
      <c r="AE1091" s="13">
        <f t="shared" si="881"/>
        <v>0.4126226515383461</v>
      </c>
      <c r="AF1091" s="13">
        <f t="shared" si="882"/>
        <v>0.91090205150579429</v>
      </c>
      <c r="AG1091" s="11">
        <f t="shared" si="883"/>
        <v>24.369692491953746</v>
      </c>
      <c r="AH1091" s="13">
        <f t="shared" si="884"/>
        <v>4.6108872775693781</v>
      </c>
      <c r="AI1091" s="11">
        <f t="shared" si="885"/>
        <v>208.24180626251169</v>
      </c>
      <c r="AJ1091" s="6">
        <f t="shared" si="886"/>
        <v>0.91497842892281323</v>
      </c>
      <c r="AK1091" s="13">
        <f t="shared" si="887"/>
        <v>-9.3639160034437108</v>
      </c>
      <c r="AL1091" s="6">
        <f t="shared" si="888"/>
        <v>0.90088814151749153</v>
      </c>
      <c r="AM1091" s="6">
        <f t="shared" si="889"/>
        <v>-10.264804144961202</v>
      </c>
      <c r="AN1091" s="11">
        <f t="shared" si="890"/>
        <v>175.67756469503183</v>
      </c>
      <c r="AO1091" s="6">
        <f t="shared" si="891"/>
        <v>173.86586628975775</v>
      </c>
      <c r="AP1091" s="6">
        <f t="shared" si="892"/>
        <v>102.7769553671633</v>
      </c>
      <c r="AQ1091" s="8">
        <f t="shared" si="893"/>
        <v>77.072120608347134</v>
      </c>
      <c r="AR1091" s="109">
        <f t="shared" si="894"/>
        <v>-0.47319368818932606</v>
      </c>
      <c r="AS1091" s="109">
        <f t="shared" si="895"/>
        <v>-0.97435928737204958</v>
      </c>
      <c r="AT1091" s="109">
        <f t="shared" si="896"/>
        <v>205.90334215721768</v>
      </c>
      <c r="AU1091" s="10">
        <f t="shared" si="897"/>
        <v>399406.92846883164</v>
      </c>
      <c r="AV1091" s="8">
        <f t="shared" si="898"/>
        <v>29.917623474600951</v>
      </c>
      <c r="AW1091" s="12"/>
      <c r="AX1091" s="110">
        <f t="shared" si="899"/>
        <v>25.9</v>
      </c>
      <c r="AY1091" s="111">
        <f t="shared" si="900"/>
        <v>0</v>
      </c>
      <c r="AZ1091" s="12"/>
      <c r="BA1091" s="14">
        <f t="shared" si="907"/>
        <v>-10.3</v>
      </c>
      <c r="BB1091" s="112">
        <f t="shared" si="901"/>
        <v>0</v>
      </c>
      <c r="BC1091" s="112">
        <f t="shared" si="902"/>
        <v>0</v>
      </c>
      <c r="BD1091" s="12"/>
      <c r="BE1091" s="111">
        <f t="shared" si="903"/>
        <v>0</v>
      </c>
      <c r="BF1091" s="12"/>
    </row>
    <row r="1092" spans="1:58">
      <c r="A1092">
        <f t="shared" ref="A1092:A1155" si="908">HOUR(B1092)</f>
        <v>18</v>
      </c>
      <c r="B1092" s="106">
        <v>0.75624999999999998</v>
      </c>
      <c r="C1092" s="6">
        <f t="shared" ref="C1092:C1155" si="909">B1092*24</f>
        <v>18.149999999999999</v>
      </c>
      <c r="D1092" s="7">
        <f t="shared" si="904"/>
        <v>16</v>
      </c>
      <c r="E1092" s="7">
        <f t="shared" si="905"/>
        <v>9</v>
      </c>
      <c r="F1092" s="7">
        <f t="shared" si="906"/>
        <v>2022</v>
      </c>
      <c r="G1092" s="12"/>
      <c r="H1092" s="101">
        <f t="shared" ref="H1092:H1155" si="910">AM1092</f>
        <v>-10.198533002599373</v>
      </c>
      <c r="I1092" s="102">
        <f t="shared" ref="I1092:I1155" si="911">H1092+1.02/(TAN($G$7*(H1092+10.3/(H1092+5.11)))*60)</f>
        <v>-10.277010627980889</v>
      </c>
      <c r="J1092" s="101">
        <f t="shared" ref="J1092:J1155" si="912">100*(1+COS($G$7*AQ1092))/2</f>
        <v>61.17966134266576</v>
      </c>
      <c r="K1092" s="101">
        <f t="shared" ref="K1092:K1155" si="913">IF(AI1092&gt;180, AT1092-180,AT1092+180)</f>
        <v>26.116041257086295</v>
      </c>
      <c r="L1092" s="11">
        <f t="shared" ref="L1092:L1155" si="914">INT(365.25*IF(E1092&gt;2,F1092+4716,F1092-1+4716))+INT(30.6001*IF(E1092&gt;2,E1092+1,E1092+12+1))+D1092+C1092/24+2-INT(IF(E1092&gt;2,F1092,F1092-1)/100)+INT(INT(IF(E1092&gt;2,F1092,F1092-1)/100)/4)-1524.5</f>
        <v>2459839.2562500001</v>
      </c>
      <c r="M1092" s="108">
        <f t="shared" ref="M1092:M1155" si="915">(L1092-2451545)/36525</f>
        <v>0.22708436002738105</v>
      </c>
      <c r="N1092" s="11">
        <f t="shared" ref="N1092:N1155" si="916">MOD(280.46061837+360.98564736629*(L1092-2451545)+0.000387933*M1092^2-M1092^3/38710000+$G$5,360)</f>
        <v>277.6557998880744</v>
      </c>
      <c r="O1092" s="5">
        <f t="shared" ref="O1092:O1155" si="917">0.606433+1336.855225*M1092 - INT(0.606433+1336.855225*M1092)</f>
        <v>0.18534621838551857</v>
      </c>
      <c r="P1092" s="11">
        <f t="shared" ref="P1092:P1155" si="918">22640*SIN(Q1092)-4586*SIN(Q1092-2*S1092)+2370*SIN(2*S1092)+769*SIN(2*Q1092)-668*SIN(R1092)-412*SIN(2*T1092)-212*SIN(2*Q1092-2*S1092)-206*SIN(Q1092+R1092-2*S1092)+192*SIN(Q1092+2*S1092)-165*SIN(R1092-2*S1092)-125*SIN(S1092)-110*SIN(Q1092+R1092)+148*SIN(Q1092-R1092)-55*SIN(2*T1092-2*S1092)</f>
        <v>15704.159196901994</v>
      </c>
      <c r="Q1092" s="6">
        <f t="shared" ref="Q1092:Q1155" si="919">2*PI()*(0.374897+1325.55241*M1092 - INT(0.374897+1325.55241*M1092))</f>
        <v>2.4323322925577804</v>
      </c>
      <c r="R1092" s="13">
        <f t="shared" ref="R1092:R1155" si="920">2*PI()*(0.993133+99.997361*M1092 - INT(0.993133+99.997361*M1092))</f>
        <v>4.4043226901677555</v>
      </c>
      <c r="S1092" s="13">
        <f t="shared" ref="S1092:S1155" si="921">2*PI()*(0.827361+1236.853086*M1092 - INT(0.827361+1236.853086*M1092))</f>
        <v>4.3815948700925764</v>
      </c>
      <c r="T1092" s="13">
        <f t="shared" ref="T1092:T1155" si="922">2*PI()*(0.259086+1342.227825*M1092 - INT(0.259086+1342.227825*M1092))</f>
        <v>0.36462990053109001</v>
      </c>
      <c r="U1092" s="13">
        <f t="shared" ref="U1092:U1155" si="923">T1092+(P1092+412*SIN(2*T1092)+541*SIN(R1092))/206264.8062</f>
        <v>0.43959737469850274</v>
      </c>
      <c r="V1092" s="13">
        <f t="shared" ref="V1092:V1155" si="924">T1092-2*S1092</f>
        <v>-8.3985598396540624</v>
      </c>
      <c r="W1092" s="8">
        <f t="shared" ref="W1092:W1155" si="925">-526*SIN(V1092)+44*SIN(Q1092+V1092)-31*SIN(-Q1092+V1092)-23*SIN(R1092+V1092)+11*SIN(-R1092+V1092)-25*SIN(-2*Q1092+T1092)+21*SIN(-Q1092+T1092)</f>
        <v>370.24944287226003</v>
      </c>
      <c r="X1092" s="13">
        <f t="shared" ref="X1092:X1155" si="926">2*PI()*(O1092+P1092/1296000-INT(O1092+P1092/1296000))</f>
        <v>1.2407005483909914</v>
      </c>
      <c r="Y1092" s="11">
        <f t="shared" ref="Y1092:Y1155" si="927">X1092/$G$7</f>
        <v>71.086905062370562</v>
      </c>
      <c r="Z1092" s="13">
        <f t="shared" ref="Z1092:Z1155" si="928">(18520*SIN(U1092)+W1092)/206264.8062</f>
        <v>4.0006346496249047E-2</v>
      </c>
      <c r="AA1092" s="13">
        <f t="shared" ref="AA1092:AA1155" si="929">COS(Z1092)*COS(X1092)</f>
        <v>0.32387428272756008</v>
      </c>
      <c r="AB1092" s="13">
        <f t="shared" ref="AB1092:AB1155" si="930">COS(Z1092)*SIN(X1092)</f>
        <v>0.94525435461602791</v>
      </c>
      <c r="AC1092" s="13">
        <f t="shared" ref="AC1092:AC1155" si="931">SIN(Z1092)</f>
        <v>3.9995675605557744E-2</v>
      </c>
      <c r="AD1092" s="13">
        <f t="shared" ref="AD1092:AD1155" si="932">COS($G$7*(23.4393-46.815*M1092/3600))*AB1092-SIN($G$7*(23.4393-46.815*M1092/3600))*AC1092</f>
        <v>0.85136575369059775</v>
      </c>
      <c r="AE1092" s="13">
        <f t="shared" ref="AE1092:AE1155" si="933">SIN($G$7*(23.4393-46.815*M1092/3600))*AB1092+COS($G$7*(23.4393-46.815*M1092/3600))*AC1092</f>
        <v>0.41265215670168132</v>
      </c>
      <c r="AF1092" s="13">
        <f t="shared" ref="AF1092:AF1155" si="934">SQRT(1-AE1092*AE1092)</f>
        <v>0.91088868560842884</v>
      </c>
      <c r="AG1092" s="11">
        <f t="shared" ref="AG1092:AG1155" si="935">ATAN(AE1092/AF1092)/$G$7</f>
        <v>24.371548381654321</v>
      </c>
      <c r="AH1092" s="13">
        <f t="shared" ref="AH1092:AH1155" si="936">IF(24*ATAN(AD1092/(AA1092+AF1092))/PI()&gt;0,24*ATAN(AD1092/(AA1092+AF1092))/PI(),24*ATAN(AD1092/(AA1092+AF1092))/PI()+24)</f>
        <v>4.6114878661516983</v>
      </c>
      <c r="AI1092" s="11">
        <f t="shared" ref="AI1092:AI1155" si="937">IF(N1092-15*AH1092&gt;0,N1092-15*AH1092,360+N1092-15*AH1092)</f>
        <v>208.48348189579892</v>
      </c>
      <c r="AJ1092" s="6">
        <f t="shared" ref="AJ1092:AJ1155" si="938">0.950724+0.051818*COS(Q1092)+0.009531*COS(2*S1092-Q1092)+0.007843*COS(2*S1092)+0.002824*COS(2*Q1092)+0.000857*COS(2*S1092+Q1092)+0.000533*COS(2*S1092-R1092)*(1-0.002495*(L1092-2415020)/36525)+0.000401*COS(2*S1092-R1092-Q1092)*(1-0.002495*(L1092-2415020)/36525)+0.00032*COS(Q1092-R1092)*(1-0.002495*(L1092-2415020)/36525)-0.000271*COS(S1092)</f>
        <v>0.91497296284134599</v>
      </c>
      <c r="AK1092" s="13">
        <f t="shared" ref="AK1092:AK1155" si="939">ASIN(COS($G$7*$G$3)*COS($G$7*AG1092)*COS($G$7*AI1092)+SIN($G$7*$G$3)*SIN($G$7*AG1092))/$G$7</f>
        <v>-9.2974785745838808</v>
      </c>
      <c r="AL1092" s="6">
        <f t="shared" ref="AL1092:AL1155" si="940">ASIN((0.9983271+0.0016764*COS($G$7*2*$G$3))*COS($G$7*AK1092)*SIN($G$7*AJ1092))/$G$7</f>
        <v>0.90105442801549129</v>
      </c>
      <c r="AM1092" s="6">
        <f t="shared" ref="AM1092:AM1155" si="941">AK1092-AL1092</f>
        <v>-10.198533002599373</v>
      </c>
      <c r="AN1092" s="11">
        <f t="shared" ref="AN1092:AN1155" si="942" xml:space="preserve"> MOD(280.4664567 + 360007.6982779*M1092/10 + 0.03032028*M1092^2/100 + M1092^3/49931000,360)</f>
        <v>175.67824917232974</v>
      </c>
      <c r="AO1092" s="6">
        <f t="shared" ref="AO1092:AO1155" si="943" xml:space="preserve"> AN1092 + (1.9146 - 0.004817*M1092 - 0.000014*M1092^2)*SIN(R1092)+ (0.019993 - 0.000101*M1092)*SIN(2*R1092)+ 0.00029*SIN(3*R1092)</f>
        <v>173.86654345488824</v>
      </c>
      <c r="AP1092" s="6">
        <f t="shared" ref="AP1092:AP1155" si="944">ACOS(COS(X1092-$G$7*AO1092)*COS(Z1092))/$G$7</f>
        <v>102.76923999745647</v>
      </c>
      <c r="AQ1092" s="8">
        <f t="shared" ref="AQ1092:AQ1155" si="945">180 - AP1092 -0.1468*(1-0.0549*SIN(R1092))*SIN($G$7*AP1092)/(1-0.0167*SIN($G$7*AO1092))</f>
        <v>77.079831371845628</v>
      </c>
      <c r="AR1092" s="109">
        <f t="shared" ref="AR1092:AR1155" si="946">SIN($G$7*AI1092)</f>
        <v>-0.4769053815866966</v>
      </c>
      <c r="AS1092" s="109">
        <f t="shared" ref="AS1092:AS1155" si="947">COS($G$7*AI1092)*SIN($G$7*$G$3) - TAN($G$7*AG1092)*COS($G$7*$G$3)</f>
        <v>-0.97279553331395019</v>
      </c>
      <c r="AT1092" s="109">
        <f t="shared" ref="AT1092:AT1155" si="948">IF(OR(AND(AR1092*AS1092&gt;0), AND(AR1092&lt;0,AS1092&gt;0)), MOD(ATAN2(AS1092,AR1092)/$G$7+360,360),  ATAN2(AS1092,AR1092)/$G$7)</f>
        <v>206.11604125708629</v>
      </c>
      <c r="AU1092" s="10">
        <f t="shared" ref="AU1092:AU1155" si="949" xml:space="preserve"> 385000.56 + (-20905355*COS(Q1092) - 3699111*COS(2*S1092-Q1092) - 2955968*COS(2*S1092) - 569925*COS(2*Q1092) + (1-0.002516*M1092)*48888*COS(R1092) - 3149*COS(2*T1092)  +246158*COS(2*S1092-2*Q1092) -(1-0.002516*M1092)*152138*COS(2*S1092-R1092-Q1092) -170733*COS(2*S1092+Q1092) -(1-0.002516*M1092)*204586*COS(2*S1092-R1092) -(1-0.002516*M1092)*129620*COS(R1092-Q1092)  + 108743*COS(S1092) +(1-0.002516*M1092)*104755*COS(R1092+Q1092) +10321*COS(2*S1092-2*T1092) +79661*COS(Q1092-2*T1092) -34782*COS(4*S1092-Q1092) -23210*COS(3*Q1092)  -21636*COS(4*S1092-2*Q1092) +(1-0.002516*M1092)*24208*COS(2*S1092+R1092-Q1092) +(1-0.002516*M1092)*30824*COS(2*S1092+R1092) -8379*COS(S1092-Q1092) -(1-0.002516*M1092)*16675*COS(S1092+R1092)  -(1-0.002516*M1092)*12831*COS(2*S1092-R1092+Q1092) -10445*COS(2*S1092+2*Q1092) -11650*COS(4*S1092) +14403*COS(2*S1092-3*Q1092) -(1-0.002516*M1092)*7003*COS(R1092-2*Q1092)  + (1-0.002516*M1092)*10056*COS(2*S1092-R1092-2*Q1092) +6322*COS(S1092+Q1092) -(1-0.002516*M1092)*(1-0.002516*M1092)*9884*COS(2*S1092-2*R1092) +(1-0.002516*M1092)*5751*COS(R1092+2*Q1092) -(1-0.002516*M1092)*(1-0.002516*M1092)*4950*COS(2*S1092-2*R1092-Q1092)  +4130*COS(2*S1092+Q1092-2*T1092) -(1-0.002516*M1092)*3958*COS(4*S1092-R1092-Q1092) +3258*COS(3*S1092-Q1092) +(1-0.002516*M1092)*2616*COS(2*S1092+R1092+Q1092) -(1-0.002516*M1092)*1897*COS(4*S1092-R1092-2*Q1092)  -(1-0.002516*M1092)*(1-0.002516*M1092)*2117*COS(2*R1092-Q1092) +(1-0.002516*M1092)*(1-0.002516*M1092)*2354*COS(2*S1092+2*R1092-Q1092) -1423*COS(4*S1092+Q1092) -1117*COS(4*Q1092) -(1-0.002516*M1092)*1571*COS(4*S1092-R1092)  -1739*COS(S1092-2*Q1092) -4421*COS(2*Q1092-2*T1092) +(1-0.002516*M1092)*(1-0.002516*M1092)*1165*COS(2*R1092+Q1092) +8752*COS(2*S1092-Q1092-2*T1092))/1000</f>
        <v>399409.37568880542</v>
      </c>
      <c r="AV1092" s="8">
        <f t="shared" ref="AV1092:AV1155" si="950">60*ATAN(3476/AU1092)/$G$7</f>
        <v>29.917440175676152</v>
      </c>
      <c r="AW1092" s="12"/>
      <c r="AX1092" s="110">
        <f t="shared" ref="AX1092:AX1155" si="951">ROUND(K1092,1)</f>
        <v>26.1</v>
      </c>
      <c r="AY1092" s="111">
        <f t="shared" ref="AY1092:AY1155" si="952">IF(AND(AX1092&lt;=180.2,AX1092&gt;=179.8),B1092, 0)</f>
        <v>0</v>
      </c>
      <c r="AZ1092" s="12"/>
      <c r="BA1092" s="14">
        <f t="shared" si="907"/>
        <v>-10.3</v>
      </c>
      <c r="BB1092" s="112">
        <f t="shared" ref="BB1092:BB1155" si="953">IF(AND(BA1092&gt;=0,BA1091&lt;0),B1092, 0)</f>
        <v>0</v>
      </c>
      <c r="BC1092" s="112">
        <f t="shared" ref="BC1092:BC1155" si="954">IF(AND(BA1092&lt;=0,BA1091&gt;=0),B1092, 0)</f>
        <v>0</v>
      </c>
      <c r="BD1092" s="12"/>
      <c r="BE1092" s="111">
        <f t="shared" ref="BE1092:BE1155" si="955">IF(K1092=$BE$1,B1092,0)</f>
        <v>0</v>
      </c>
      <c r="BF1092" s="12"/>
    </row>
    <row r="1093" spans="1:58">
      <c r="A1093">
        <f t="shared" si="908"/>
        <v>18</v>
      </c>
      <c r="B1093" s="106">
        <v>0.75694444444444398</v>
      </c>
      <c r="C1093" s="6">
        <f t="shared" si="909"/>
        <v>18.166666666666657</v>
      </c>
      <c r="D1093" s="7">
        <f t="shared" ref="D1093:D1156" si="956">$D$3</f>
        <v>16</v>
      </c>
      <c r="E1093" s="7">
        <f t="shared" ref="E1093:E1156" si="957">$E$3</f>
        <v>9</v>
      </c>
      <c r="F1093" s="7">
        <f t="shared" ref="F1093:F1156" si="958">$F$3</f>
        <v>2022</v>
      </c>
      <c r="G1093" s="12"/>
      <c r="H1093" s="101">
        <f t="shared" si="910"/>
        <v>-10.131772466691599</v>
      </c>
      <c r="I1093" s="102">
        <f t="shared" si="911"/>
        <v>-10.210514741502612</v>
      </c>
      <c r="J1093" s="101">
        <f t="shared" si="912"/>
        <v>61.173102774474899</v>
      </c>
      <c r="K1093" s="101">
        <f t="shared" si="913"/>
        <v>26.328538638422259</v>
      </c>
      <c r="L1093" s="11">
        <f t="shared" si="914"/>
        <v>2459839.2569444445</v>
      </c>
      <c r="M1093" s="108">
        <f t="shared" si="915"/>
        <v>0.22708437904023263</v>
      </c>
      <c r="N1093" s="11">
        <f t="shared" si="916"/>
        <v>277.9064843505621</v>
      </c>
      <c r="O1093" s="5">
        <f t="shared" si="917"/>
        <v>0.18537163581544291</v>
      </c>
      <c r="P1093" s="11">
        <f t="shared" si="918"/>
        <v>15701.432282435768</v>
      </c>
      <c r="Q1093" s="6">
        <f t="shared" si="919"/>
        <v>2.4324906447316414</v>
      </c>
      <c r="R1093" s="13">
        <f t="shared" si="920"/>
        <v>4.4043346359794535</v>
      </c>
      <c r="S1093" s="13">
        <f t="shared" si="921"/>
        <v>4.3817426261325663</v>
      </c>
      <c r="T1093" s="13">
        <f t="shared" si="922"/>
        <v>0.36479024477114269</v>
      </c>
      <c r="U1093" s="13">
        <f t="shared" si="923"/>
        <v>0.43974496655567341</v>
      </c>
      <c r="V1093" s="13">
        <f t="shared" si="924"/>
        <v>-8.3986950074939895</v>
      </c>
      <c r="W1093" s="8">
        <f t="shared" si="925"/>
        <v>370.20780330678394</v>
      </c>
      <c r="X1093" s="13">
        <f t="shared" si="926"/>
        <v>1.2408470303588339</v>
      </c>
      <c r="Y1093" s="11">
        <f t="shared" si="927"/>
        <v>71.095297860902718</v>
      </c>
      <c r="Z1093" s="13">
        <f t="shared" si="928"/>
        <v>4.0018136158599261E-2</v>
      </c>
      <c r="AA1093" s="13">
        <f t="shared" si="929"/>
        <v>0.32373566373772422</v>
      </c>
      <c r="AB1093" s="13">
        <f t="shared" si="930"/>
        <v>0.94530134005097688</v>
      </c>
      <c r="AC1093" s="13">
        <f t="shared" si="931"/>
        <v>4.0007455831663319E-2</v>
      </c>
      <c r="AD1093" s="13">
        <f t="shared" si="932"/>
        <v>0.85140417759698939</v>
      </c>
      <c r="AE1093" s="13">
        <f t="shared" si="933"/>
        <v>0.41268165260245016</v>
      </c>
      <c r="AF1093" s="13">
        <f t="shared" si="934"/>
        <v>0.91087532275570549</v>
      </c>
      <c r="AG1093" s="11">
        <f t="shared" si="935"/>
        <v>24.373403715955671</v>
      </c>
      <c r="AH1093" s="13">
        <f t="shared" si="936"/>
        <v>4.6120884649030929</v>
      </c>
      <c r="AI1093" s="11">
        <f t="shared" si="937"/>
        <v>208.72515737701571</v>
      </c>
      <c r="AJ1093" s="6">
        <f t="shared" si="938"/>
        <v>0.9149674980468866</v>
      </c>
      <c r="AK1093" s="13">
        <f t="shared" si="939"/>
        <v>-9.230551713348536</v>
      </c>
      <c r="AL1093" s="6">
        <f t="shared" si="940"/>
        <v>0.90122075334306251</v>
      </c>
      <c r="AM1093" s="6">
        <f t="shared" si="941"/>
        <v>-10.131772466691599</v>
      </c>
      <c r="AN1093" s="11">
        <f t="shared" si="942"/>
        <v>175.67893364962401</v>
      </c>
      <c r="AO1093" s="6">
        <f t="shared" si="943"/>
        <v>173.86722062026851</v>
      </c>
      <c r="AP1093" s="6">
        <f t="shared" si="944"/>
        <v>102.7615247301277</v>
      </c>
      <c r="AQ1093" s="8">
        <f t="shared" si="945"/>
        <v>77.087542035765111</v>
      </c>
      <c r="AR1093" s="109">
        <f t="shared" si="946"/>
        <v>-0.48060858765269038</v>
      </c>
      <c r="AS1093" s="109">
        <f t="shared" si="947"/>
        <v>-0.97121938386680773</v>
      </c>
      <c r="AT1093" s="109">
        <f t="shared" si="948"/>
        <v>206.32853863842226</v>
      </c>
      <c r="AU1093" s="10">
        <f t="shared" si="949"/>
        <v>399411.82238720724</v>
      </c>
      <c r="AV1093" s="8">
        <f t="shared" si="950"/>
        <v>29.91725691806284</v>
      </c>
      <c r="AW1093" s="12"/>
      <c r="AX1093" s="110">
        <f t="shared" si="951"/>
        <v>26.3</v>
      </c>
      <c r="AY1093" s="111">
        <f t="shared" si="952"/>
        <v>0</v>
      </c>
      <c r="AZ1093" s="12"/>
      <c r="BA1093" s="14">
        <f t="shared" ref="BA1093:BA1156" si="959">ROUND(I1093,1)</f>
        <v>-10.199999999999999</v>
      </c>
      <c r="BB1093" s="112">
        <f t="shared" si="953"/>
        <v>0</v>
      </c>
      <c r="BC1093" s="112">
        <f t="shared" si="954"/>
        <v>0</v>
      </c>
      <c r="BD1093" s="12"/>
      <c r="BE1093" s="111">
        <f t="shared" si="955"/>
        <v>0</v>
      </c>
      <c r="BF1093" s="12"/>
    </row>
    <row r="1094" spans="1:58">
      <c r="A1094">
        <f t="shared" si="908"/>
        <v>18</v>
      </c>
      <c r="B1094" s="106">
        <v>0.75763888888888897</v>
      </c>
      <c r="C1094" s="6">
        <f t="shared" si="909"/>
        <v>18.183333333333337</v>
      </c>
      <c r="D1094" s="7">
        <f t="shared" si="956"/>
        <v>16</v>
      </c>
      <c r="E1094" s="7">
        <f t="shared" si="957"/>
        <v>9</v>
      </c>
      <c r="F1094" s="7">
        <f t="shared" si="958"/>
        <v>2022</v>
      </c>
      <c r="G1094" s="12"/>
      <c r="H1094" s="101">
        <f t="shared" si="910"/>
        <v>-10.064523876448986</v>
      </c>
      <c r="I1094" s="102">
        <f t="shared" si="911"/>
        <v>-10.143529548766207</v>
      </c>
      <c r="J1094" s="101">
        <f t="shared" si="912"/>
        <v>61.16654408859312</v>
      </c>
      <c r="K1094" s="101">
        <f t="shared" si="913"/>
        <v>26.540833538885096</v>
      </c>
      <c r="L1094" s="11">
        <f t="shared" si="914"/>
        <v>2459839.2576388889</v>
      </c>
      <c r="M1094" s="108">
        <f t="shared" si="915"/>
        <v>0.22708439805308417</v>
      </c>
      <c r="N1094" s="11">
        <f t="shared" si="916"/>
        <v>278.15716881304979</v>
      </c>
      <c r="O1094" s="5">
        <f t="shared" si="917"/>
        <v>0.18539705324536726</v>
      </c>
      <c r="P1094" s="11">
        <f t="shared" si="918"/>
        <v>15698.705021697844</v>
      </c>
      <c r="Q1094" s="6">
        <f t="shared" si="919"/>
        <v>2.432648996905145</v>
      </c>
      <c r="R1094" s="13">
        <f t="shared" si="920"/>
        <v>4.4043465817911525</v>
      </c>
      <c r="S1094" s="13">
        <f t="shared" si="921"/>
        <v>4.3818903821721982</v>
      </c>
      <c r="T1094" s="13">
        <f t="shared" si="922"/>
        <v>0.36495058901119531</v>
      </c>
      <c r="U1094" s="13">
        <f t="shared" si="923"/>
        <v>0.43989255659750515</v>
      </c>
      <c r="V1094" s="13">
        <f t="shared" si="924"/>
        <v>-8.3988301753332006</v>
      </c>
      <c r="W1094" s="8">
        <f t="shared" si="925"/>
        <v>370.1661590659599</v>
      </c>
      <c r="X1094" s="13">
        <f t="shared" si="926"/>
        <v>1.2409935106479038</v>
      </c>
      <c r="Y1094" s="11">
        <f t="shared" si="927"/>
        <v>71.103690563248279</v>
      </c>
      <c r="Z1094" s="13">
        <f t="shared" si="928"/>
        <v>4.0029924818173371E-2</v>
      </c>
      <c r="AA1094" s="13">
        <f t="shared" si="929"/>
        <v>0.32359703948725621</v>
      </c>
      <c r="AB1094" s="13">
        <f t="shared" si="930"/>
        <v>0.94534830452118401</v>
      </c>
      <c r="AC1094" s="13">
        <f t="shared" si="931"/>
        <v>4.0019235050235219E-2</v>
      </c>
      <c r="AD1094" s="13">
        <f t="shared" si="932"/>
        <v>0.85144258266890449</v>
      </c>
      <c r="AE1094" s="13">
        <f t="shared" si="933"/>
        <v>0.41271113924049702</v>
      </c>
      <c r="AF1094" s="13">
        <f t="shared" si="934"/>
        <v>0.91086196294872868</v>
      </c>
      <c r="AG1094" s="11">
        <f t="shared" si="935"/>
        <v>24.375258494825516</v>
      </c>
      <c r="AH1094" s="13">
        <f t="shared" si="936"/>
        <v>4.6126890738235558</v>
      </c>
      <c r="AI1094" s="11">
        <f t="shared" si="937"/>
        <v>208.96683270569645</v>
      </c>
      <c r="AJ1094" s="6">
        <f t="shared" si="938"/>
        <v>0.91496203453952929</v>
      </c>
      <c r="AK1094" s="13">
        <f t="shared" si="939"/>
        <v>-9.1631367896365052</v>
      </c>
      <c r="AL1094" s="6">
        <f t="shared" si="940"/>
        <v>0.9013870868124797</v>
      </c>
      <c r="AM1094" s="6">
        <f t="shared" si="941"/>
        <v>-10.064523876448986</v>
      </c>
      <c r="AN1094" s="11">
        <f t="shared" si="942"/>
        <v>175.67961812691647</v>
      </c>
      <c r="AO1094" s="6">
        <f t="shared" si="943"/>
        <v>173.86789778590031</v>
      </c>
      <c r="AP1094" s="6">
        <f t="shared" si="944"/>
        <v>102.75380956512872</v>
      </c>
      <c r="AQ1094" s="8">
        <f t="shared" si="945"/>
        <v>77.095252600153813</v>
      </c>
      <c r="AR1094" s="109">
        <f t="shared" si="946"/>
        <v>-0.48430324050966883</v>
      </c>
      <c r="AS1094" s="109">
        <f t="shared" si="947"/>
        <v>-0.96963086752230687</v>
      </c>
      <c r="AT1094" s="109">
        <f t="shared" si="948"/>
        <v>206.5408335388851</v>
      </c>
      <c r="AU1094" s="10">
        <f t="shared" si="949"/>
        <v>399414.26856396365</v>
      </c>
      <c r="AV1094" s="8">
        <f t="shared" si="950"/>
        <v>29.91707370176502</v>
      </c>
      <c r="AW1094" s="12"/>
      <c r="AX1094" s="110">
        <f t="shared" si="951"/>
        <v>26.5</v>
      </c>
      <c r="AY1094" s="111">
        <f t="shared" si="952"/>
        <v>0</v>
      </c>
      <c r="AZ1094" s="12"/>
      <c r="BA1094" s="14">
        <f t="shared" si="959"/>
        <v>-10.1</v>
      </c>
      <c r="BB1094" s="112">
        <f t="shared" si="953"/>
        <v>0</v>
      </c>
      <c r="BC1094" s="112">
        <f t="shared" si="954"/>
        <v>0</v>
      </c>
      <c r="BD1094" s="12"/>
      <c r="BE1094" s="111">
        <f t="shared" si="955"/>
        <v>0</v>
      </c>
      <c r="BF1094" s="12"/>
    </row>
    <row r="1095" spans="1:58">
      <c r="A1095">
        <f t="shared" si="908"/>
        <v>18</v>
      </c>
      <c r="B1095" s="106">
        <v>0.75833333333333297</v>
      </c>
      <c r="C1095" s="6">
        <f t="shared" si="909"/>
        <v>18.199999999999992</v>
      </c>
      <c r="D1095" s="7">
        <f t="shared" si="956"/>
        <v>16</v>
      </c>
      <c r="E1095" s="7">
        <f t="shared" si="957"/>
        <v>9</v>
      </c>
      <c r="F1095" s="7">
        <f t="shared" si="958"/>
        <v>2022</v>
      </c>
      <c r="G1095" s="12"/>
      <c r="H1095" s="101">
        <f t="shared" si="910"/>
        <v>-9.9967885766498945</v>
      </c>
      <c r="I1095" s="102">
        <f t="shared" si="911"/>
        <v>-10.076056033870193</v>
      </c>
      <c r="J1095" s="101">
        <f t="shared" si="912"/>
        <v>61.159985285130702</v>
      </c>
      <c r="K1095" s="101">
        <f t="shared" si="913"/>
        <v>26.752925213956814</v>
      </c>
      <c r="L1095" s="11">
        <f t="shared" si="914"/>
        <v>2459839.2583333333</v>
      </c>
      <c r="M1095" s="108">
        <f t="shared" si="915"/>
        <v>0.22708441706593571</v>
      </c>
      <c r="N1095" s="11">
        <f t="shared" si="916"/>
        <v>278.40785327553749</v>
      </c>
      <c r="O1095" s="5">
        <f t="shared" si="917"/>
        <v>0.18542247067529161</v>
      </c>
      <c r="P1095" s="11">
        <f t="shared" si="918"/>
        <v>15695.977414786235</v>
      </c>
      <c r="Q1095" s="6">
        <f t="shared" si="919"/>
        <v>2.4328073490790056</v>
      </c>
      <c r="R1095" s="13">
        <f t="shared" si="920"/>
        <v>4.4043585276028505</v>
      </c>
      <c r="S1095" s="13">
        <f t="shared" si="921"/>
        <v>4.3820381382121871</v>
      </c>
      <c r="T1095" s="13">
        <f t="shared" si="922"/>
        <v>0.36511093325089078</v>
      </c>
      <c r="U1095" s="13">
        <f t="shared" si="923"/>
        <v>0.440040144824066</v>
      </c>
      <c r="V1095" s="13">
        <f t="shared" si="924"/>
        <v>-8.398965343173483</v>
      </c>
      <c r="W1095" s="8">
        <f t="shared" si="925"/>
        <v>370.12451015008151</v>
      </c>
      <c r="X1095" s="13">
        <f t="shared" si="926"/>
        <v>1.2411399892586765</v>
      </c>
      <c r="Y1095" s="11">
        <f t="shared" si="927"/>
        <v>71.112083169434484</v>
      </c>
      <c r="Z1095" s="13">
        <f t="shared" si="928"/>
        <v>4.004171247474788E-2</v>
      </c>
      <c r="AA1095" s="13">
        <f t="shared" si="929"/>
        <v>0.32345840997897912</v>
      </c>
      <c r="AB1095" s="13">
        <f t="shared" si="930"/>
        <v>0.94539524802654062</v>
      </c>
      <c r="AC1095" s="13">
        <f t="shared" si="931"/>
        <v>4.0031013261049915E-2</v>
      </c>
      <c r="AD1095" s="13">
        <f t="shared" si="932"/>
        <v>0.85148096890633262</v>
      </c>
      <c r="AE1095" s="13">
        <f t="shared" si="933"/>
        <v>0.41274061661557349</v>
      </c>
      <c r="AF1095" s="13">
        <f t="shared" si="934"/>
        <v>0.91084860618864438</v>
      </c>
      <c r="AG1095" s="11">
        <f t="shared" si="935"/>
        <v>24.377112718225735</v>
      </c>
      <c r="AH1095" s="13">
        <f t="shared" si="936"/>
        <v>4.6132896929112786</v>
      </c>
      <c r="AI1095" s="11">
        <f t="shared" si="937"/>
        <v>209.20850788186831</v>
      </c>
      <c r="AJ1095" s="6">
        <f t="shared" si="938"/>
        <v>0.9149565723193307</v>
      </c>
      <c r="AK1095" s="13">
        <f t="shared" si="939"/>
        <v>-9.0952351790312367</v>
      </c>
      <c r="AL1095" s="6">
        <f t="shared" si="940"/>
        <v>0.90155339761865805</v>
      </c>
      <c r="AM1095" s="6">
        <f t="shared" si="941"/>
        <v>-9.9967885766498945</v>
      </c>
      <c r="AN1095" s="11">
        <f t="shared" si="942"/>
        <v>175.68030260421256</v>
      </c>
      <c r="AO1095" s="6">
        <f t="shared" si="943"/>
        <v>173.86857495178916</v>
      </c>
      <c r="AP1095" s="6">
        <f t="shared" si="944"/>
        <v>102.74609450244026</v>
      </c>
      <c r="AQ1095" s="8">
        <f t="shared" si="945"/>
        <v>77.102963065030949</v>
      </c>
      <c r="AR1095" s="109">
        <f t="shared" si="946"/>
        <v>-0.48798927443994927</v>
      </c>
      <c r="AS1095" s="109">
        <f t="shared" si="947"/>
        <v>-0.96803001298865232</v>
      </c>
      <c r="AT1095" s="109">
        <f t="shared" si="948"/>
        <v>206.75292521395681</v>
      </c>
      <c r="AU1095" s="10">
        <f t="shared" si="949"/>
        <v>399416.71421901765</v>
      </c>
      <c r="AV1095" s="8">
        <f t="shared" si="950"/>
        <v>29.916890526785501</v>
      </c>
      <c r="AW1095" s="12"/>
      <c r="AX1095" s="110">
        <f t="shared" si="951"/>
        <v>26.8</v>
      </c>
      <c r="AY1095" s="111">
        <f t="shared" si="952"/>
        <v>0</v>
      </c>
      <c r="AZ1095" s="12"/>
      <c r="BA1095" s="14">
        <f t="shared" si="959"/>
        <v>-10.1</v>
      </c>
      <c r="BB1095" s="112">
        <f t="shared" si="953"/>
        <v>0</v>
      </c>
      <c r="BC1095" s="112">
        <f t="shared" si="954"/>
        <v>0</v>
      </c>
      <c r="BD1095" s="12"/>
      <c r="BE1095" s="111">
        <f t="shared" si="955"/>
        <v>0</v>
      </c>
      <c r="BF1095" s="12"/>
    </row>
    <row r="1096" spans="1:58">
      <c r="A1096">
        <f t="shared" si="908"/>
        <v>18</v>
      </c>
      <c r="B1096" s="106">
        <v>0.75902777777777797</v>
      </c>
      <c r="C1096" s="6">
        <f t="shared" si="909"/>
        <v>18.216666666666672</v>
      </c>
      <c r="D1096" s="7">
        <f t="shared" si="956"/>
        <v>16</v>
      </c>
      <c r="E1096" s="7">
        <f t="shared" si="957"/>
        <v>9</v>
      </c>
      <c r="F1096" s="7">
        <f t="shared" si="958"/>
        <v>2022</v>
      </c>
      <c r="G1096" s="12"/>
      <c r="H1096" s="101">
        <f t="shared" si="910"/>
        <v>-9.9285679176654149</v>
      </c>
      <c r="I1096" s="102">
        <f t="shared" si="911"/>
        <v>-10.008095156816545</v>
      </c>
      <c r="J1096" s="101">
        <f t="shared" si="912"/>
        <v>61.153426364168674</v>
      </c>
      <c r="K1096" s="101">
        <f t="shared" si="913"/>
        <v>26.964812936480087</v>
      </c>
      <c r="L1096" s="11">
        <f t="shared" si="914"/>
        <v>2459839.2590277777</v>
      </c>
      <c r="M1096" s="108">
        <f t="shared" si="915"/>
        <v>0.22708443607878728</v>
      </c>
      <c r="N1096" s="11">
        <f t="shared" si="916"/>
        <v>278.65853773802519</v>
      </c>
      <c r="O1096" s="5">
        <f t="shared" si="917"/>
        <v>0.1854478881052728</v>
      </c>
      <c r="P1096" s="11">
        <f t="shared" si="918"/>
        <v>15693.249461815818</v>
      </c>
      <c r="Q1096" s="6">
        <f t="shared" si="919"/>
        <v>2.4329657012528663</v>
      </c>
      <c r="R1096" s="13">
        <f t="shared" si="920"/>
        <v>4.4043704734145486</v>
      </c>
      <c r="S1096" s="13">
        <f t="shared" si="921"/>
        <v>4.382185894252177</v>
      </c>
      <c r="T1096" s="13">
        <f t="shared" si="922"/>
        <v>0.3652712774909434</v>
      </c>
      <c r="U1096" s="13">
        <f t="shared" si="923"/>
        <v>0.44018773123658017</v>
      </c>
      <c r="V1096" s="13">
        <f t="shared" si="924"/>
        <v>-8.39910051101341</v>
      </c>
      <c r="W1096" s="8">
        <f t="shared" si="925"/>
        <v>370.08285656050822</v>
      </c>
      <c r="X1096" s="13">
        <f t="shared" si="926"/>
        <v>1.2412864661920657</v>
      </c>
      <c r="Y1096" s="11">
        <f t="shared" si="927"/>
        <v>71.120475679513717</v>
      </c>
      <c r="Z1096" s="13">
        <f t="shared" si="928"/>
        <v>4.0053499128198396E-2</v>
      </c>
      <c r="AA1096" s="13">
        <f t="shared" si="929"/>
        <v>0.32331977521530092</v>
      </c>
      <c r="AB1096" s="13">
        <f t="shared" si="930"/>
        <v>0.94544217056707647</v>
      </c>
      <c r="AC1096" s="13">
        <f t="shared" si="931"/>
        <v>4.0042790463982895E-2</v>
      </c>
      <c r="AD1096" s="13">
        <f t="shared" si="932"/>
        <v>0.85151933630935006</v>
      </c>
      <c r="AE1096" s="13">
        <f t="shared" si="933"/>
        <v>0.41277008472757737</v>
      </c>
      <c r="AF1096" s="13">
        <f t="shared" si="934"/>
        <v>0.91083525247653241</v>
      </c>
      <c r="AG1096" s="11">
        <f t="shared" si="935"/>
        <v>24.378966386127399</v>
      </c>
      <c r="AH1096" s="13">
        <f t="shared" si="936"/>
        <v>4.6138903221662018</v>
      </c>
      <c r="AI1096" s="11">
        <f t="shared" si="937"/>
        <v>209.45018290553216</v>
      </c>
      <c r="AJ1096" s="6">
        <f t="shared" si="938"/>
        <v>0.91495111138638441</v>
      </c>
      <c r="AK1096" s="13">
        <f t="shared" si="939"/>
        <v>-9.0268482628238882</v>
      </c>
      <c r="AL1096" s="6">
        <f t="shared" si="940"/>
        <v>0.90171965484152627</v>
      </c>
      <c r="AM1096" s="6">
        <f t="shared" si="941"/>
        <v>-9.9285679176654149</v>
      </c>
      <c r="AN1096" s="11">
        <f t="shared" si="942"/>
        <v>175.68098708150865</v>
      </c>
      <c r="AO1096" s="6">
        <f t="shared" si="943"/>
        <v>173.86925211793141</v>
      </c>
      <c r="AP1096" s="6">
        <f t="shared" si="944"/>
        <v>102.7383795420087</v>
      </c>
      <c r="AQ1096" s="8">
        <f t="shared" si="945"/>
        <v>77.110673430450092</v>
      </c>
      <c r="AR1096" s="109">
        <f t="shared" si="946"/>
        <v>-0.49166662387899945</v>
      </c>
      <c r="AS1096" s="109">
        <f t="shared" si="947"/>
        <v>-0.96641684919365156</v>
      </c>
      <c r="AT1096" s="109">
        <f t="shared" si="948"/>
        <v>206.96481293648009</v>
      </c>
      <c r="AU1096" s="10">
        <f t="shared" si="949"/>
        <v>399419.15935229603</v>
      </c>
      <c r="AV1096" s="8">
        <f t="shared" si="950"/>
        <v>29.916707393128277</v>
      </c>
      <c r="AW1096" s="12"/>
      <c r="AX1096" s="110">
        <f t="shared" si="951"/>
        <v>27</v>
      </c>
      <c r="AY1096" s="111">
        <f t="shared" si="952"/>
        <v>0</v>
      </c>
      <c r="AZ1096" s="12"/>
      <c r="BA1096" s="14">
        <f t="shared" si="959"/>
        <v>-10</v>
      </c>
      <c r="BB1096" s="112">
        <f t="shared" si="953"/>
        <v>0</v>
      </c>
      <c r="BC1096" s="112">
        <f t="shared" si="954"/>
        <v>0</v>
      </c>
      <c r="BD1096" s="12"/>
      <c r="BE1096" s="111">
        <f t="shared" si="955"/>
        <v>0</v>
      </c>
      <c r="BF1096" s="12"/>
    </row>
    <row r="1097" spans="1:58">
      <c r="A1097">
        <f t="shared" si="908"/>
        <v>18</v>
      </c>
      <c r="B1097" s="106">
        <v>0.75972222222222197</v>
      </c>
      <c r="C1097" s="6">
        <f t="shared" si="909"/>
        <v>18.233333333333327</v>
      </c>
      <c r="D1097" s="7">
        <f t="shared" si="956"/>
        <v>16</v>
      </c>
      <c r="E1097" s="7">
        <f t="shared" si="957"/>
        <v>9</v>
      </c>
      <c r="F1097" s="7">
        <f t="shared" si="958"/>
        <v>2022</v>
      </c>
      <c r="G1097" s="12"/>
      <c r="H1097" s="101">
        <f t="shared" si="910"/>
        <v>-9.8598632554870225</v>
      </c>
      <c r="I1097" s="102">
        <f t="shared" si="911"/>
        <v>-9.939647851110319</v>
      </c>
      <c r="J1097" s="101">
        <f t="shared" si="912"/>
        <v>61.146867325843246</v>
      </c>
      <c r="K1097" s="101">
        <f t="shared" si="913"/>
        <v>27.176495996335433</v>
      </c>
      <c r="L1097" s="11">
        <f t="shared" si="914"/>
        <v>2459839.2597222221</v>
      </c>
      <c r="M1097" s="108">
        <f t="shared" si="915"/>
        <v>0.22708445509163883</v>
      </c>
      <c r="N1097" s="11">
        <f t="shared" si="916"/>
        <v>278.90922220004722</v>
      </c>
      <c r="O1097" s="5">
        <f t="shared" si="917"/>
        <v>0.18547330553519714</v>
      </c>
      <c r="P1097" s="11">
        <f t="shared" si="918"/>
        <v>15690.521162902089</v>
      </c>
      <c r="Q1097" s="6">
        <f t="shared" si="919"/>
        <v>2.4331240534263703</v>
      </c>
      <c r="R1097" s="13">
        <f t="shared" si="920"/>
        <v>4.4043824192262244</v>
      </c>
      <c r="S1097" s="13">
        <f t="shared" si="921"/>
        <v>4.3823336502918089</v>
      </c>
      <c r="T1097" s="13">
        <f t="shared" si="922"/>
        <v>0.36543162173099603</v>
      </c>
      <c r="U1097" s="13">
        <f t="shared" si="923"/>
        <v>0.44033531583520041</v>
      </c>
      <c r="V1097" s="13">
        <f t="shared" si="924"/>
        <v>-8.3992356788526212</v>
      </c>
      <c r="W1097" s="8">
        <f t="shared" si="925"/>
        <v>370.04119829823651</v>
      </c>
      <c r="X1097" s="13">
        <f t="shared" si="926"/>
        <v>1.2414329414479173</v>
      </c>
      <c r="Y1097" s="11">
        <f t="shared" si="927"/>
        <v>71.128868093477109</v>
      </c>
      <c r="Z1097" s="13">
        <f t="shared" si="928"/>
        <v>4.0065284778311734E-2</v>
      </c>
      <c r="AA1097" s="13">
        <f t="shared" si="929"/>
        <v>0.3231811351996397</v>
      </c>
      <c r="AB1097" s="13">
        <f t="shared" si="930"/>
        <v>0.94548907214247924</v>
      </c>
      <c r="AC1097" s="13">
        <f t="shared" si="931"/>
        <v>4.0054566658820928E-2</v>
      </c>
      <c r="AD1097" s="13">
        <f t="shared" si="932"/>
        <v>0.85155768487775541</v>
      </c>
      <c r="AE1097" s="13">
        <f t="shared" si="933"/>
        <v>0.41279954357618864</v>
      </c>
      <c r="AF1097" s="13">
        <f t="shared" si="934"/>
        <v>0.91082190181357092</v>
      </c>
      <c r="AG1097" s="11">
        <f t="shared" si="935"/>
        <v>24.380819498487892</v>
      </c>
      <c r="AH1097" s="13">
        <f t="shared" si="936"/>
        <v>4.6144909615838943</v>
      </c>
      <c r="AI1097" s="11">
        <f t="shared" si="937"/>
        <v>209.69185777628883</v>
      </c>
      <c r="AJ1097" s="6">
        <f t="shared" si="938"/>
        <v>0.9149456517407849</v>
      </c>
      <c r="AK1097" s="13">
        <f t="shared" si="939"/>
        <v>-8.9579774280387241</v>
      </c>
      <c r="AL1097" s="6">
        <f t="shared" si="940"/>
        <v>0.90188582744829804</v>
      </c>
      <c r="AM1097" s="6">
        <f t="shared" si="941"/>
        <v>-9.8598632554870225</v>
      </c>
      <c r="AN1097" s="11">
        <f t="shared" si="942"/>
        <v>175.68167155880474</v>
      </c>
      <c r="AO1097" s="6">
        <f t="shared" si="943"/>
        <v>173.86992928432707</v>
      </c>
      <c r="AP1097" s="6">
        <f t="shared" si="944"/>
        <v>102.73066468384532</v>
      </c>
      <c r="AQ1097" s="8">
        <f t="shared" si="945"/>
        <v>77.118383696399931</v>
      </c>
      <c r="AR1097" s="109">
        <f t="shared" si="946"/>
        <v>-0.49533522341093944</v>
      </c>
      <c r="AS1097" s="109">
        <f t="shared" si="947"/>
        <v>-0.96479140528647434</v>
      </c>
      <c r="AT1097" s="109">
        <f t="shared" si="948"/>
        <v>207.17649599633543</v>
      </c>
      <c r="AU1097" s="10">
        <f t="shared" si="949"/>
        <v>399421.60396372533</v>
      </c>
      <c r="AV1097" s="8">
        <f t="shared" si="950"/>
        <v>29.916524300797381</v>
      </c>
      <c r="AW1097" s="12"/>
      <c r="AX1097" s="110">
        <f t="shared" si="951"/>
        <v>27.2</v>
      </c>
      <c r="AY1097" s="111">
        <f t="shared" si="952"/>
        <v>0</v>
      </c>
      <c r="AZ1097" s="12"/>
      <c r="BA1097" s="14">
        <f t="shared" si="959"/>
        <v>-9.9</v>
      </c>
      <c r="BB1097" s="112">
        <f t="shared" si="953"/>
        <v>0</v>
      </c>
      <c r="BC1097" s="112">
        <f t="shared" si="954"/>
        <v>0</v>
      </c>
      <c r="BD1097" s="12"/>
      <c r="BE1097" s="111">
        <f t="shared" si="955"/>
        <v>0</v>
      </c>
      <c r="BF1097" s="12"/>
    </row>
    <row r="1098" spans="1:58">
      <c r="A1098">
        <f t="shared" si="908"/>
        <v>18</v>
      </c>
      <c r="B1098" s="106">
        <v>0.76041666666666696</v>
      </c>
      <c r="C1098" s="6">
        <f t="shared" si="909"/>
        <v>18.250000000000007</v>
      </c>
      <c r="D1098" s="7">
        <f t="shared" si="956"/>
        <v>16</v>
      </c>
      <c r="E1098" s="7">
        <f t="shared" si="957"/>
        <v>9</v>
      </c>
      <c r="F1098" s="7">
        <f t="shared" si="958"/>
        <v>2022</v>
      </c>
      <c r="G1098" s="12"/>
      <c r="H1098" s="101">
        <f t="shared" si="910"/>
        <v>-9.7906759511283621</v>
      </c>
      <c r="I1098" s="102">
        <f t="shared" si="911"/>
        <v>-9.8707150205225176</v>
      </c>
      <c r="J1098" s="101">
        <f t="shared" si="912"/>
        <v>61.140308170223577</v>
      </c>
      <c r="K1098" s="101">
        <f t="shared" si="913"/>
        <v>27.387973701934754</v>
      </c>
      <c r="L1098" s="11">
        <f t="shared" si="914"/>
        <v>2459839.2604166665</v>
      </c>
      <c r="M1098" s="108">
        <f t="shared" si="915"/>
        <v>0.2270844741044904</v>
      </c>
      <c r="N1098" s="11">
        <f t="shared" si="916"/>
        <v>279.15990666253492</v>
      </c>
      <c r="O1098" s="5">
        <f t="shared" si="917"/>
        <v>0.18549872296517833</v>
      </c>
      <c r="P1098" s="11">
        <f t="shared" si="918"/>
        <v>15687.792518142907</v>
      </c>
      <c r="Q1098" s="6">
        <f t="shared" si="919"/>
        <v>2.4332824056002309</v>
      </c>
      <c r="R1098" s="13">
        <f t="shared" si="920"/>
        <v>4.4043943650379447</v>
      </c>
      <c r="S1098" s="13">
        <f t="shared" si="921"/>
        <v>4.3824814063317978</v>
      </c>
      <c r="T1098" s="13">
        <f t="shared" si="922"/>
        <v>0.36559196597104865</v>
      </c>
      <c r="U1098" s="13">
        <f t="shared" si="923"/>
        <v>0.440482898620352</v>
      </c>
      <c r="V1098" s="13">
        <f t="shared" si="924"/>
        <v>-8.3993708466925465</v>
      </c>
      <c r="W1098" s="8">
        <f t="shared" si="925"/>
        <v>369.99953536368173</v>
      </c>
      <c r="X1098" s="13">
        <f t="shared" si="926"/>
        <v>1.24157941502742</v>
      </c>
      <c r="Y1098" s="11">
        <f t="shared" si="927"/>
        <v>71.137260411392788</v>
      </c>
      <c r="Z1098" s="13">
        <f t="shared" si="928"/>
        <v>4.0077069424894078E-2</v>
      </c>
      <c r="AA1098" s="13">
        <f t="shared" si="929"/>
        <v>0.32304248993414342</v>
      </c>
      <c r="AB1098" s="13">
        <f t="shared" si="930"/>
        <v>0.94553595275287061</v>
      </c>
      <c r="AC1098" s="13">
        <f t="shared" si="931"/>
        <v>4.006634184537014E-2</v>
      </c>
      <c r="AD1098" s="13">
        <f t="shared" si="932"/>
        <v>0.8515960146117374</v>
      </c>
      <c r="AE1098" s="13">
        <f t="shared" si="933"/>
        <v>0.41282899316127786</v>
      </c>
      <c r="AF1098" s="13">
        <f t="shared" si="934"/>
        <v>0.91080855420085161</v>
      </c>
      <c r="AG1098" s="11">
        <f t="shared" si="935"/>
        <v>24.382672055276569</v>
      </c>
      <c r="AH1098" s="13">
        <f t="shared" si="936"/>
        <v>4.6150916111654796</v>
      </c>
      <c r="AI1098" s="11">
        <f t="shared" si="937"/>
        <v>209.93353249505273</v>
      </c>
      <c r="AJ1098" s="6">
        <f t="shared" si="938"/>
        <v>0.91494019338258792</v>
      </c>
      <c r="AK1098" s="13">
        <f t="shared" si="939"/>
        <v>-8.8886240668310634</v>
      </c>
      <c r="AL1098" s="6">
        <f t="shared" si="940"/>
        <v>0.90205188429729866</v>
      </c>
      <c r="AM1098" s="6">
        <f t="shared" si="941"/>
        <v>-9.7906759511283621</v>
      </c>
      <c r="AN1098" s="11">
        <f t="shared" si="942"/>
        <v>175.68235603609901</v>
      </c>
      <c r="AO1098" s="6">
        <f t="shared" si="943"/>
        <v>173.87060645097426</v>
      </c>
      <c r="AP1098" s="6">
        <f t="shared" si="944"/>
        <v>102.72294992788255</v>
      </c>
      <c r="AQ1098" s="8">
        <f t="shared" si="945"/>
        <v>77.126093862947982</v>
      </c>
      <c r="AR1098" s="109">
        <f t="shared" si="946"/>
        <v>-0.49899500779569905</v>
      </c>
      <c r="AS1098" s="109">
        <f t="shared" si="947"/>
        <v>-0.96315371062573751</v>
      </c>
      <c r="AT1098" s="109">
        <f t="shared" si="948"/>
        <v>207.38797370193475</v>
      </c>
      <c r="AU1098" s="10">
        <f t="shared" si="949"/>
        <v>399424.04805324867</v>
      </c>
      <c r="AV1098" s="8">
        <f t="shared" si="950"/>
        <v>29.916341249795593</v>
      </c>
      <c r="AW1098" s="12"/>
      <c r="AX1098" s="110">
        <f t="shared" si="951"/>
        <v>27.4</v>
      </c>
      <c r="AY1098" s="111">
        <f t="shared" si="952"/>
        <v>0</v>
      </c>
      <c r="AZ1098" s="12"/>
      <c r="BA1098" s="14">
        <f t="shared" si="959"/>
        <v>-9.9</v>
      </c>
      <c r="BB1098" s="112">
        <f t="shared" si="953"/>
        <v>0</v>
      </c>
      <c r="BC1098" s="112">
        <f t="shared" si="954"/>
        <v>0</v>
      </c>
      <c r="BD1098" s="12"/>
      <c r="BE1098" s="111">
        <f t="shared" si="955"/>
        <v>0</v>
      </c>
      <c r="BF1098" s="12"/>
    </row>
    <row r="1099" spans="1:58">
      <c r="A1099">
        <f t="shared" si="908"/>
        <v>18</v>
      </c>
      <c r="B1099" s="106">
        <v>0.76111111111111096</v>
      </c>
      <c r="C1099" s="6">
        <f t="shared" si="909"/>
        <v>18.266666666666662</v>
      </c>
      <c r="D1099" s="7">
        <f t="shared" si="956"/>
        <v>16</v>
      </c>
      <c r="E1099" s="7">
        <f t="shared" si="957"/>
        <v>9</v>
      </c>
      <c r="F1099" s="7">
        <f t="shared" si="958"/>
        <v>2022</v>
      </c>
      <c r="G1099" s="12"/>
      <c r="H1099" s="101">
        <f t="shared" si="910"/>
        <v>-9.7210073712766611</v>
      </c>
      <c r="I1099" s="102">
        <f t="shared" si="911"/>
        <v>-9.801297536864201</v>
      </c>
      <c r="J1099" s="101">
        <f t="shared" si="912"/>
        <v>61.133748897447362</v>
      </c>
      <c r="K1099" s="101">
        <f t="shared" si="913"/>
        <v>27.599245377913292</v>
      </c>
      <c r="L1099" s="11">
        <f t="shared" si="914"/>
        <v>2459839.2611111109</v>
      </c>
      <c r="M1099" s="108">
        <f t="shared" si="915"/>
        <v>0.22708449311734194</v>
      </c>
      <c r="N1099" s="11">
        <f t="shared" si="916"/>
        <v>279.41059112502262</v>
      </c>
      <c r="O1099" s="5">
        <f t="shared" si="917"/>
        <v>0.18552414039510268</v>
      </c>
      <c r="P1099" s="11">
        <f t="shared" si="918"/>
        <v>15685.063527661136</v>
      </c>
      <c r="Q1099" s="6">
        <f t="shared" si="919"/>
        <v>2.4334407577737345</v>
      </c>
      <c r="R1099" s="13">
        <f t="shared" si="920"/>
        <v>4.4044063108496205</v>
      </c>
      <c r="S1099" s="13">
        <f t="shared" si="921"/>
        <v>4.3826291623717877</v>
      </c>
      <c r="T1099" s="13">
        <f t="shared" si="922"/>
        <v>0.36575231021110133</v>
      </c>
      <c r="U1099" s="13">
        <f t="shared" si="923"/>
        <v>0.44063047959258173</v>
      </c>
      <c r="V1099" s="13">
        <f t="shared" si="924"/>
        <v>-8.3995060145324736</v>
      </c>
      <c r="W1099" s="8">
        <f t="shared" si="925"/>
        <v>369.9578677579463</v>
      </c>
      <c r="X1099" s="13">
        <f t="shared" si="926"/>
        <v>1.241725886930455</v>
      </c>
      <c r="Y1099" s="11">
        <f t="shared" si="927"/>
        <v>71.145652633253945</v>
      </c>
      <c r="Z1099" s="13">
        <f t="shared" si="928"/>
        <v>4.008885306776485E-2</v>
      </c>
      <c r="AA1099" s="13">
        <f t="shared" si="929"/>
        <v>0.32290383942219625</v>
      </c>
      <c r="AB1099" s="13">
        <f t="shared" si="930"/>
        <v>0.94558281239794928</v>
      </c>
      <c r="AC1099" s="13">
        <f t="shared" si="931"/>
        <v>4.0078116023449885E-2</v>
      </c>
      <c r="AD1099" s="13">
        <f t="shared" si="932"/>
        <v>0.85163432551109131</v>
      </c>
      <c r="AE1099" s="13">
        <f t="shared" si="933"/>
        <v>0.41285843348255952</v>
      </c>
      <c r="AF1099" s="13">
        <f t="shared" si="934"/>
        <v>0.91079520963953631</v>
      </c>
      <c r="AG1099" s="11">
        <f t="shared" si="935"/>
        <v>24.384524056452985</v>
      </c>
      <c r="AH1099" s="13">
        <f t="shared" si="936"/>
        <v>4.6156922709066484</v>
      </c>
      <c r="AI1099" s="11">
        <f t="shared" si="937"/>
        <v>210.1752070614229</v>
      </c>
      <c r="AJ1099" s="6">
        <f t="shared" si="938"/>
        <v>0.91493473631189681</v>
      </c>
      <c r="AK1099" s="13">
        <f t="shared" si="939"/>
        <v>-8.8187895771378653</v>
      </c>
      <c r="AL1099" s="6">
        <f t="shared" si="940"/>
        <v>0.90221779413879644</v>
      </c>
      <c r="AM1099" s="6">
        <f t="shared" si="941"/>
        <v>-9.7210073712766611</v>
      </c>
      <c r="AN1099" s="11">
        <f t="shared" si="942"/>
        <v>175.6830405133951</v>
      </c>
      <c r="AO1099" s="6">
        <f t="shared" si="943"/>
        <v>173.87128361787674</v>
      </c>
      <c r="AP1099" s="6">
        <f t="shared" si="944"/>
        <v>102.71523527413342</v>
      </c>
      <c r="AQ1099" s="8">
        <f t="shared" si="945"/>
        <v>77.1338039300812</v>
      </c>
      <c r="AR1099" s="109">
        <f t="shared" si="946"/>
        <v>-0.50264591193026731</v>
      </c>
      <c r="AS1099" s="109">
        <f t="shared" si="947"/>
        <v>-0.96150379479664427</v>
      </c>
      <c r="AT1099" s="109">
        <f t="shared" si="948"/>
        <v>207.59924537791329</v>
      </c>
      <c r="AU1099" s="10">
        <f t="shared" si="949"/>
        <v>399426.49162078876</v>
      </c>
      <c r="AV1099" s="8">
        <f t="shared" si="950"/>
        <v>29.916158240127224</v>
      </c>
      <c r="AW1099" s="12"/>
      <c r="AX1099" s="110">
        <f t="shared" si="951"/>
        <v>27.6</v>
      </c>
      <c r="AY1099" s="111">
        <f t="shared" si="952"/>
        <v>0</v>
      </c>
      <c r="AZ1099" s="12"/>
      <c r="BA1099" s="14">
        <f t="shared" si="959"/>
        <v>-9.8000000000000007</v>
      </c>
      <c r="BB1099" s="112">
        <f t="shared" si="953"/>
        <v>0</v>
      </c>
      <c r="BC1099" s="112">
        <f t="shared" si="954"/>
        <v>0</v>
      </c>
      <c r="BD1099" s="12"/>
      <c r="BE1099" s="111">
        <f t="shared" si="955"/>
        <v>0</v>
      </c>
      <c r="BF1099" s="12"/>
    </row>
    <row r="1100" spans="1:58">
      <c r="A1100">
        <f t="shared" si="908"/>
        <v>18</v>
      </c>
      <c r="B1100" s="106">
        <v>0.76180555555555596</v>
      </c>
      <c r="C1100" s="6">
        <f t="shared" si="909"/>
        <v>18.283333333333342</v>
      </c>
      <c r="D1100" s="7">
        <f t="shared" si="956"/>
        <v>16</v>
      </c>
      <c r="E1100" s="7">
        <f t="shared" si="957"/>
        <v>9</v>
      </c>
      <c r="F1100" s="7">
        <f t="shared" si="958"/>
        <v>2022</v>
      </c>
      <c r="G1100" s="12"/>
      <c r="H1100" s="101">
        <f t="shared" si="910"/>
        <v>-9.6508588405033873</v>
      </c>
      <c r="I1100" s="102">
        <f t="shared" si="911"/>
        <v>-9.7313961892325143</v>
      </c>
      <c r="J1100" s="101">
        <f t="shared" si="912"/>
        <v>61.12718950319821</v>
      </c>
      <c r="K1100" s="101">
        <f t="shared" si="913"/>
        <v>27.810310508093579</v>
      </c>
      <c r="L1100" s="11">
        <f t="shared" si="914"/>
        <v>2459839.2618055558</v>
      </c>
      <c r="M1100" s="108">
        <f t="shared" si="915"/>
        <v>0.22708451213020625</v>
      </c>
      <c r="N1100" s="11">
        <f t="shared" si="916"/>
        <v>279.66127575561404</v>
      </c>
      <c r="O1100" s="5">
        <f t="shared" si="917"/>
        <v>0.18554955784208005</v>
      </c>
      <c r="P1100" s="11">
        <f t="shared" si="918"/>
        <v>15682.334189722373</v>
      </c>
      <c r="Q1100" s="6">
        <f t="shared" si="919"/>
        <v>2.4335991100536711</v>
      </c>
      <c r="R1100" s="13">
        <f t="shared" si="920"/>
        <v>4.4044182566693326</v>
      </c>
      <c r="S1100" s="13">
        <f t="shared" si="921"/>
        <v>4.3827769185107091</v>
      </c>
      <c r="T1100" s="13">
        <f t="shared" si="922"/>
        <v>0.3659126545586584</v>
      </c>
      <c r="U1100" s="13">
        <f t="shared" si="923"/>
        <v>0.44077805885124927</v>
      </c>
      <c r="V1100" s="13">
        <f t="shared" si="924"/>
        <v>-8.3996411824627604</v>
      </c>
      <c r="W1100" s="8">
        <f t="shared" si="925"/>
        <v>369.91619545408707</v>
      </c>
      <c r="X1100" s="13">
        <f t="shared" si="926"/>
        <v>1.2418723572561186</v>
      </c>
      <c r="Y1100" s="11">
        <f t="shared" si="927"/>
        <v>71.154044764738373</v>
      </c>
      <c r="Z1100" s="13">
        <f t="shared" si="928"/>
        <v>4.0100635714631662E-2</v>
      </c>
      <c r="AA1100" s="13">
        <f t="shared" si="929"/>
        <v>0.3227651835732594</v>
      </c>
      <c r="AB1100" s="13">
        <f t="shared" si="930"/>
        <v>0.94562965110913844</v>
      </c>
      <c r="AC1100" s="13">
        <f t="shared" si="931"/>
        <v>4.0089889200761356E-2</v>
      </c>
      <c r="AD1100" s="13">
        <f t="shared" si="932"/>
        <v>0.85167261760158519</v>
      </c>
      <c r="AE1100" s="13">
        <f t="shared" si="933"/>
        <v>0.4128878645595972</v>
      </c>
      <c r="AF1100" s="13">
        <f t="shared" si="934"/>
        <v>0.91078186812178896</v>
      </c>
      <c r="AG1100" s="11">
        <f t="shared" si="935"/>
        <v>24.386375503225374</v>
      </c>
      <c r="AH1100" s="13">
        <f t="shared" si="936"/>
        <v>4.6162929412100295</v>
      </c>
      <c r="AI1100" s="11">
        <f t="shared" si="937"/>
        <v>210.4168816374636</v>
      </c>
      <c r="AJ1100" s="6">
        <f t="shared" si="938"/>
        <v>0.91492928052512057</v>
      </c>
      <c r="AK1100" s="13">
        <f t="shared" si="939"/>
        <v>-8.7484753147735539</v>
      </c>
      <c r="AL1100" s="6">
        <f t="shared" si="940"/>
        <v>0.9023835257298326</v>
      </c>
      <c r="AM1100" s="6">
        <f t="shared" si="941"/>
        <v>-9.6508588405033873</v>
      </c>
      <c r="AN1100" s="11">
        <f t="shared" si="942"/>
        <v>175.68372499114776</v>
      </c>
      <c r="AO1100" s="6">
        <f t="shared" si="943"/>
        <v>173.87196078548428</v>
      </c>
      <c r="AP1100" s="6">
        <f t="shared" si="944"/>
        <v>102.70752071737256</v>
      </c>
      <c r="AQ1100" s="8">
        <f t="shared" si="945"/>
        <v>77.141513903021803</v>
      </c>
      <c r="AR1100" s="109">
        <f t="shared" si="946"/>
        <v>-0.50628787331517344</v>
      </c>
      <c r="AS1100" s="109">
        <f t="shared" si="947"/>
        <v>-0.9598416864803192</v>
      </c>
      <c r="AT1100" s="109">
        <f t="shared" si="948"/>
        <v>207.81031050809358</v>
      </c>
      <c r="AU1100" s="10">
        <f t="shared" si="949"/>
        <v>399428.93466792203</v>
      </c>
      <c r="AV1100" s="8">
        <f t="shared" si="950"/>
        <v>29.915975271672728</v>
      </c>
      <c r="AW1100" s="12"/>
      <c r="AX1100" s="110">
        <f t="shared" si="951"/>
        <v>27.8</v>
      </c>
      <c r="AY1100" s="111">
        <f t="shared" si="952"/>
        <v>0</v>
      </c>
      <c r="AZ1100" s="12"/>
      <c r="BA1100" s="14">
        <f t="shared" si="959"/>
        <v>-9.6999999999999993</v>
      </c>
      <c r="BB1100" s="112">
        <f t="shared" si="953"/>
        <v>0</v>
      </c>
      <c r="BC1100" s="112">
        <f t="shared" si="954"/>
        <v>0</v>
      </c>
      <c r="BD1100" s="12"/>
      <c r="BE1100" s="111">
        <f t="shared" si="955"/>
        <v>0</v>
      </c>
      <c r="BF1100" s="12"/>
    </row>
    <row r="1101" spans="1:58">
      <c r="A1101">
        <f t="shared" si="908"/>
        <v>18</v>
      </c>
      <c r="B1101" s="106">
        <v>0.76249999999999996</v>
      </c>
      <c r="C1101" s="6">
        <f t="shared" si="909"/>
        <v>18.299999999999997</v>
      </c>
      <c r="D1101" s="7">
        <f t="shared" si="956"/>
        <v>16</v>
      </c>
      <c r="E1101" s="7">
        <f t="shared" si="957"/>
        <v>9</v>
      </c>
      <c r="F1101" s="7">
        <f t="shared" si="958"/>
        <v>2022</v>
      </c>
      <c r="G1101" s="12"/>
      <c r="H1101" s="101">
        <f t="shared" si="910"/>
        <v>-9.5802318297647027</v>
      </c>
      <c r="I1101" s="102">
        <f t="shared" si="911"/>
        <v>-9.6610118684381234</v>
      </c>
      <c r="J1101" s="101">
        <f t="shared" si="912"/>
        <v>61.120629996384402</v>
      </c>
      <c r="K1101" s="101">
        <f t="shared" si="913"/>
        <v>28.021168169144204</v>
      </c>
      <c r="L1101" s="11">
        <f t="shared" si="914"/>
        <v>2459839.2625000002</v>
      </c>
      <c r="M1101" s="108">
        <f t="shared" si="915"/>
        <v>0.22708453114305779</v>
      </c>
      <c r="N1101" s="11">
        <f t="shared" si="916"/>
        <v>279.91196021810174</v>
      </c>
      <c r="O1101" s="5">
        <f t="shared" si="917"/>
        <v>0.18557497527200439</v>
      </c>
      <c r="P1101" s="11">
        <f t="shared" si="918"/>
        <v>15679.604508101063</v>
      </c>
      <c r="Q1101" s="6">
        <f t="shared" si="919"/>
        <v>2.4337574622275322</v>
      </c>
      <c r="R1101" s="13">
        <f t="shared" si="920"/>
        <v>4.4044302024810307</v>
      </c>
      <c r="S1101" s="13">
        <f t="shared" si="921"/>
        <v>4.3829246745506989</v>
      </c>
      <c r="T1101" s="13">
        <f t="shared" si="922"/>
        <v>0.36607299879835392</v>
      </c>
      <c r="U1101" s="13">
        <f t="shared" si="923"/>
        <v>0.44092563619861136</v>
      </c>
      <c r="V1101" s="13">
        <f t="shared" si="924"/>
        <v>-8.3997763503030445</v>
      </c>
      <c r="W1101" s="8">
        <f t="shared" si="925"/>
        <v>369.87451850855484</v>
      </c>
      <c r="X1101" s="13">
        <f t="shared" si="926"/>
        <v>1.2420188258084146</v>
      </c>
      <c r="Y1101" s="11">
        <f t="shared" si="927"/>
        <v>71.162436794616326</v>
      </c>
      <c r="Z1101" s="13">
        <f t="shared" si="928"/>
        <v>4.0112417349479478E-2</v>
      </c>
      <c r="AA1101" s="13">
        <f t="shared" si="929"/>
        <v>0.32262652257614416</v>
      </c>
      <c r="AB1101" s="13">
        <f t="shared" si="930"/>
        <v>0.94567646882350209</v>
      </c>
      <c r="AC1101" s="13">
        <f t="shared" si="931"/>
        <v>4.0101661361302193E-2</v>
      </c>
      <c r="AD1101" s="13">
        <f t="shared" si="932"/>
        <v>0.85171089083183948</v>
      </c>
      <c r="AE1101" s="13">
        <f t="shared" si="933"/>
        <v>0.41291728635267755</v>
      </c>
      <c r="AF1101" s="13">
        <f t="shared" si="934"/>
        <v>0.91076852966664412</v>
      </c>
      <c r="AG1101" s="11">
        <f t="shared" si="935"/>
        <v>24.388226393072959</v>
      </c>
      <c r="AH1101" s="13">
        <f t="shared" si="936"/>
        <v>4.6168936212680665</v>
      </c>
      <c r="AI1101" s="11">
        <f t="shared" si="937"/>
        <v>210.65855589908074</v>
      </c>
      <c r="AJ1101" s="6">
        <f t="shared" si="938"/>
        <v>0.91492382602965772</v>
      </c>
      <c r="AK1101" s="13">
        <f t="shared" si="939"/>
        <v>-8.6776827823725338</v>
      </c>
      <c r="AL1101" s="6">
        <f t="shared" si="940"/>
        <v>0.9025490473921689</v>
      </c>
      <c r="AM1101" s="6">
        <f t="shared" si="941"/>
        <v>-9.5802318297647027</v>
      </c>
      <c r="AN1101" s="11">
        <f t="shared" si="942"/>
        <v>175.68440946844385</v>
      </c>
      <c r="AO1101" s="6">
        <f t="shared" si="943"/>
        <v>173.87263795289351</v>
      </c>
      <c r="AP1101" s="6">
        <f t="shared" si="944"/>
        <v>102.69980626792825</v>
      </c>
      <c r="AQ1101" s="8">
        <f t="shared" si="945"/>
        <v>77.149223771447652</v>
      </c>
      <c r="AR1101" s="109">
        <f t="shared" si="946"/>
        <v>-0.50992082228701807</v>
      </c>
      <c r="AS1101" s="109">
        <f t="shared" si="947"/>
        <v>-0.95816741792215399</v>
      </c>
      <c r="AT1101" s="109">
        <f t="shared" si="948"/>
        <v>208.0211681691442</v>
      </c>
      <c r="AU1101" s="10">
        <f t="shared" si="949"/>
        <v>399431.37719130388</v>
      </c>
      <c r="AV1101" s="8">
        <f t="shared" si="950"/>
        <v>29.915792344681144</v>
      </c>
      <c r="AW1101" s="12"/>
      <c r="AX1101" s="110">
        <f t="shared" si="951"/>
        <v>28</v>
      </c>
      <c r="AY1101" s="111">
        <f t="shared" si="952"/>
        <v>0</v>
      </c>
      <c r="AZ1101" s="12"/>
      <c r="BA1101" s="14">
        <f t="shared" si="959"/>
        <v>-9.6999999999999993</v>
      </c>
      <c r="BB1101" s="112">
        <f t="shared" si="953"/>
        <v>0</v>
      </c>
      <c r="BC1101" s="112">
        <f t="shared" si="954"/>
        <v>0</v>
      </c>
      <c r="BD1101" s="12"/>
      <c r="BE1101" s="111">
        <f t="shared" si="955"/>
        <v>0</v>
      </c>
      <c r="BF1101" s="12"/>
    </row>
    <row r="1102" spans="1:58">
      <c r="A1102">
        <f t="shared" si="908"/>
        <v>18</v>
      </c>
      <c r="B1102" s="106">
        <v>0.76319444444444495</v>
      </c>
      <c r="C1102" s="6">
        <f t="shared" si="909"/>
        <v>18.316666666666677</v>
      </c>
      <c r="D1102" s="7">
        <f t="shared" si="956"/>
        <v>16</v>
      </c>
      <c r="E1102" s="7">
        <f t="shared" si="957"/>
        <v>9</v>
      </c>
      <c r="F1102" s="7">
        <f t="shared" si="958"/>
        <v>2022</v>
      </c>
      <c r="G1102" s="12"/>
      <c r="H1102" s="101">
        <f t="shared" si="910"/>
        <v>-9.5091276742006023</v>
      </c>
      <c r="I1102" s="102">
        <f t="shared" si="911"/>
        <v>-9.5901452820779678</v>
      </c>
      <c r="J1102" s="101">
        <f t="shared" si="912"/>
        <v>61.11407037268787</v>
      </c>
      <c r="K1102" s="101">
        <f t="shared" si="913"/>
        <v>28.231817879322222</v>
      </c>
      <c r="L1102" s="11">
        <f t="shared" si="914"/>
        <v>2459839.2631944446</v>
      </c>
      <c r="M1102" s="108">
        <f t="shared" si="915"/>
        <v>0.22708455015590936</v>
      </c>
      <c r="N1102" s="11">
        <f t="shared" si="916"/>
        <v>280.16264468012378</v>
      </c>
      <c r="O1102" s="5">
        <f t="shared" si="917"/>
        <v>0.18560039270198558</v>
      </c>
      <c r="P1102" s="11">
        <f t="shared" si="918"/>
        <v>15676.87448107781</v>
      </c>
      <c r="Q1102" s="6">
        <f t="shared" si="919"/>
        <v>2.4339158144013928</v>
      </c>
      <c r="R1102" s="13">
        <f t="shared" si="920"/>
        <v>4.4044421482927287</v>
      </c>
      <c r="S1102" s="13">
        <f t="shared" si="921"/>
        <v>4.3830724305906879</v>
      </c>
      <c r="T1102" s="13">
        <f t="shared" si="922"/>
        <v>0.36623334303840654</v>
      </c>
      <c r="U1102" s="13">
        <f t="shared" si="923"/>
        <v>0.44107321173481712</v>
      </c>
      <c r="V1102" s="13">
        <f t="shared" si="924"/>
        <v>-8.3999115181429698</v>
      </c>
      <c r="W1102" s="8">
        <f t="shared" si="925"/>
        <v>369.83283689462615</v>
      </c>
      <c r="X1102" s="13">
        <f t="shared" si="926"/>
        <v>1.2421652926865119</v>
      </c>
      <c r="Y1102" s="11">
        <f t="shared" si="927"/>
        <v>71.170828728569759</v>
      </c>
      <c r="Z1102" s="13">
        <f t="shared" si="928"/>
        <v>4.0124197980081718E-2</v>
      </c>
      <c r="AA1102" s="13">
        <f t="shared" si="929"/>
        <v>0.32248785634024668</v>
      </c>
      <c r="AB1102" s="13">
        <f t="shared" si="930"/>
        <v>0.94572326557249842</v>
      </c>
      <c r="AC1102" s="13">
        <f t="shared" si="931"/>
        <v>4.0113432512839345E-2</v>
      </c>
      <c r="AD1102" s="13">
        <f t="shared" si="932"/>
        <v>0.85174914522762812</v>
      </c>
      <c r="AE1102" s="13">
        <f t="shared" si="933"/>
        <v>0.41294669888143826</v>
      </c>
      <c r="AF1102" s="13">
        <f t="shared" si="934"/>
        <v>0.91075519426623242</v>
      </c>
      <c r="AG1102" s="11">
        <f t="shared" si="935"/>
        <v>24.390076727208612</v>
      </c>
      <c r="AH1102" s="13">
        <f t="shared" si="936"/>
        <v>4.6174943114836342</v>
      </c>
      <c r="AI1102" s="11">
        <f t="shared" si="937"/>
        <v>210.90023000786925</v>
      </c>
      <c r="AJ1102" s="6">
        <f t="shared" si="938"/>
        <v>0.914918372821935</v>
      </c>
      <c r="AK1102" s="13">
        <f t="shared" si="939"/>
        <v>-8.6064133465192025</v>
      </c>
      <c r="AL1102" s="6">
        <f t="shared" si="940"/>
        <v>0.90271432768140047</v>
      </c>
      <c r="AM1102" s="6">
        <f t="shared" si="941"/>
        <v>-9.5091276742006023</v>
      </c>
      <c r="AN1102" s="11">
        <f t="shared" si="942"/>
        <v>175.68509394573994</v>
      </c>
      <c r="AO1102" s="6">
        <f t="shared" si="943"/>
        <v>173.87331512055619</v>
      </c>
      <c r="AP1102" s="6">
        <f t="shared" si="944"/>
        <v>102.69209192057298</v>
      </c>
      <c r="AQ1102" s="8">
        <f t="shared" si="945"/>
        <v>77.156933540583111</v>
      </c>
      <c r="AR1102" s="109">
        <f t="shared" si="946"/>
        <v>-0.51354469666517666</v>
      </c>
      <c r="AS1102" s="109">
        <f t="shared" si="947"/>
        <v>-0.95648101824767795</v>
      </c>
      <c r="AT1102" s="109">
        <f t="shared" si="948"/>
        <v>208.23181787932222</v>
      </c>
      <c r="AU1102" s="10">
        <f t="shared" si="949"/>
        <v>399433.81919250323</v>
      </c>
      <c r="AV1102" s="8">
        <f t="shared" si="950"/>
        <v>29.915609459033465</v>
      </c>
      <c r="AW1102" s="12"/>
      <c r="AX1102" s="110">
        <f t="shared" si="951"/>
        <v>28.2</v>
      </c>
      <c r="AY1102" s="111">
        <f t="shared" si="952"/>
        <v>0</v>
      </c>
      <c r="AZ1102" s="12"/>
      <c r="BA1102" s="14">
        <f t="shared" si="959"/>
        <v>-9.6</v>
      </c>
      <c r="BB1102" s="112">
        <f t="shared" si="953"/>
        <v>0</v>
      </c>
      <c r="BC1102" s="112">
        <f t="shared" si="954"/>
        <v>0</v>
      </c>
      <c r="BD1102" s="12"/>
      <c r="BE1102" s="111">
        <f t="shared" si="955"/>
        <v>0</v>
      </c>
      <c r="BF1102" s="12"/>
    </row>
    <row r="1103" spans="1:58">
      <c r="A1103">
        <f t="shared" si="908"/>
        <v>18</v>
      </c>
      <c r="B1103" s="106">
        <v>0.76388888888888895</v>
      </c>
      <c r="C1103" s="6">
        <f t="shared" si="909"/>
        <v>18.333333333333336</v>
      </c>
      <c r="D1103" s="7">
        <f t="shared" si="956"/>
        <v>16</v>
      </c>
      <c r="E1103" s="7">
        <f t="shared" si="957"/>
        <v>9</v>
      </c>
      <c r="F1103" s="7">
        <f t="shared" si="958"/>
        <v>2022</v>
      </c>
      <c r="G1103" s="12"/>
      <c r="H1103" s="101">
        <f t="shared" si="910"/>
        <v>-9.4375477603360665</v>
      </c>
      <c r="I1103" s="102">
        <f t="shared" si="911"/>
        <v>-9.5187971370115303</v>
      </c>
      <c r="J1103" s="101">
        <f t="shared" si="912"/>
        <v>61.107510632241613</v>
      </c>
      <c r="K1103" s="101">
        <f t="shared" si="913"/>
        <v>28.44225903389875</v>
      </c>
      <c r="L1103" s="11">
        <f t="shared" si="914"/>
        <v>2459839.263888889</v>
      </c>
      <c r="M1103" s="108">
        <f t="shared" si="915"/>
        <v>0.22708456916876091</v>
      </c>
      <c r="N1103" s="11">
        <f t="shared" si="916"/>
        <v>280.41332914261147</v>
      </c>
      <c r="O1103" s="5">
        <f t="shared" si="917"/>
        <v>0.18562581013190993</v>
      </c>
      <c r="P1103" s="11">
        <f t="shared" si="918"/>
        <v>15674.144108768118</v>
      </c>
      <c r="Q1103" s="6">
        <f t="shared" si="919"/>
        <v>2.4340741665748964</v>
      </c>
      <c r="R1103" s="13">
        <f t="shared" si="920"/>
        <v>4.4044540941044268</v>
      </c>
      <c r="S1103" s="13">
        <f t="shared" si="921"/>
        <v>4.3832201866303198</v>
      </c>
      <c r="T1103" s="13">
        <f t="shared" si="922"/>
        <v>0.36639368727845917</v>
      </c>
      <c r="U1103" s="13">
        <f t="shared" si="923"/>
        <v>0.44122078546001936</v>
      </c>
      <c r="V1103" s="13">
        <f t="shared" si="924"/>
        <v>-8.400046685982181</v>
      </c>
      <c r="W1103" s="8">
        <f t="shared" si="925"/>
        <v>369.79115061329549</v>
      </c>
      <c r="X1103" s="13">
        <f t="shared" si="926"/>
        <v>1.2423117578902563</v>
      </c>
      <c r="Y1103" s="11">
        <f t="shared" si="927"/>
        <v>71.179220566589834</v>
      </c>
      <c r="Z1103" s="13">
        <f t="shared" si="928"/>
        <v>4.0135977606225372E-2</v>
      </c>
      <c r="AA1103" s="13">
        <f t="shared" si="929"/>
        <v>0.32234918486898395</v>
      </c>
      <c r="AB1103" s="13">
        <f t="shared" si="930"/>
        <v>0.9457700413558171</v>
      </c>
      <c r="AC1103" s="13">
        <f t="shared" si="931"/>
        <v>4.0125202655159772E-2</v>
      </c>
      <c r="AD1103" s="13">
        <f t="shared" si="932"/>
        <v>0.85178738078875116</v>
      </c>
      <c r="AE1103" s="13">
        <f t="shared" si="933"/>
        <v>0.41297610214556063</v>
      </c>
      <c r="AF1103" s="13">
        <f t="shared" si="934"/>
        <v>0.91074186192173001</v>
      </c>
      <c r="AG1103" s="11">
        <f t="shared" si="935"/>
        <v>24.391926505589804</v>
      </c>
      <c r="AH1103" s="13">
        <f t="shared" si="936"/>
        <v>4.618095011852291</v>
      </c>
      <c r="AI1103" s="11">
        <f t="shared" si="937"/>
        <v>211.14190396482712</v>
      </c>
      <c r="AJ1103" s="6">
        <f t="shared" si="938"/>
        <v>0.9149129209020459</v>
      </c>
      <c r="AK1103" s="13">
        <f t="shared" si="939"/>
        <v>-8.5346684253898868</v>
      </c>
      <c r="AL1103" s="6">
        <f t="shared" si="940"/>
        <v>0.90287933494618033</v>
      </c>
      <c r="AM1103" s="6">
        <f t="shared" si="941"/>
        <v>-9.4375477603360665</v>
      </c>
      <c r="AN1103" s="11">
        <f t="shared" si="942"/>
        <v>175.68577842303239</v>
      </c>
      <c r="AO1103" s="6">
        <f t="shared" si="943"/>
        <v>173.87399228846863</v>
      </c>
      <c r="AP1103" s="6">
        <f t="shared" si="944"/>
        <v>102.68437767531432</v>
      </c>
      <c r="AQ1103" s="8">
        <f t="shared" si="945"/>
        <v>77.164643210420579</v>
      </c>
      <c r="AR1103" s="109">
        <f t="shared" si="946"/>
        <v>-0.51715943200740422</v>
      </c>
      <c r="AS1103" s="109">
        <f t="shared" si="947"/>
        <v>-0.9547825178979743</v>
      </c>
      <c r="AT1103" s="109">
        <f t="shared" si="948"/>
        <v>208.44225903389875</v>
      </c>
      <c r="AU1103" s="10">
        <f t="shared" si="949"/>
        <v>399436.2606714468</v>
      </c>
      <c r="AV1103" s="8">
        <f t="shared" si="950"/>
        <v>29.915426614733718</v>
      </c>
      <c r="AW1103" s="12"/>
      <c r="AX1103" s="110">
        <f t="shared" si="951"/>
        <v>28.4</v>
      </c>
      <c r="AY1103" s="111">
        <f t="shared" si="952"/>
        <v>0</v>
      </c>
      <c r="AZ1103" s="12"/>
      <c r="BA1103" s="14">
        <f t="shared" si="959"/>
        <v>-9.5</v>
      </c>
      <c r="BB1103" s="112">
        <f t="shared" si="953"/>
        <v>0</v>
      </c>
      <c r="BC1103" s="112">
        <f t="shared" si="954"/>
        <v>0</v>
      </c>
      <c r="BD1103" s="12"/>
      <c r="BE1103" s="111">
        <f t="shared" si="955"/>
        <v>0</v>
      </c>
      <c r="BF1103" s="12"/>
    </row>
    <row r="1104" spans="1:58">
      <c r="A1104">
        <f t="shared" si="908"/>
        <v>18</v>
      </c>
      <c r="B1104" s="106">
        <v>0.76458333333333295</v>
      </c>
      <c r="C1104" s="6">
        <f t="shared" si="909"/>
        <v>18.349999999999991</v>
      </c>
      <c r="D1104" s="7">
        <f t="shared" si="956"/>
        <v>16</v>
      </c>
      <c r="E1104" s="7">
        <f t="shared" si="957"/>
        <v>9</v>
      </c>
      <c r="F1104" s="7">
        <f t="shared" si="958"/>
        <v>2022</v>
      </c>
      <c r="G1104" s="12"/>
      <c r="H1104" s="101">
        <f t="shared" si="910"/>
        <v>-9.365493479926835</v>
      </c>
      <c r="I1104" s="102">
        <f t="shared" si="911"/>
        <v>-9.4469680889369041</v>
      </c>
      <c r="J1104" s="101">
        <f t="shared" si="912"/>
        <v>61.100950775124105</v>
      </c>
      <c r="K1104" s="101">
        <f t="shared" si="913"/>
        <v>28.652491044166709</v>
      </c>
      <c r="L1104" s="11">
        <f t="shared" si="914"/>
        <v>2459839.2645833334</v>
      </c>
      <c r="M1104" s="108">
        <f t="shared" si="915"/>
        <v>0.22708458818161248</v>
      </c>
      <c r="N1104" s="11">
        <f t="shared" si="916"/>
        <v>280.66401360509917</v>
      </c>
      <c r="O1104" s="5">
        <f t="shared" si="917"/>
        <v>0.18565122756189112</v>
      </c>
      <c r="P1104" s="11">
        <f t="shared" si="918"/>
        <v>15671.413391269825</v>
      </c>
      <c r="Q1104" s="6">
        <f t="shared" si="919"/>
        <v>2.434232518748757</v>
      </c>
      <c r="R1104" s="13">
        <f t="shared" si="920"/>
        <v>4.4044660399161248</v>
      </c>
      <c r="S1104" s="13">
        <f t="shared" si="921"/>
        <v>4.3833679426703096</v>
      </c>
      <c r="T1104" s="13">
        <f t="shared" si="922"/>
        <v>0.36655403151851179</v>
      </c>
      <c r="U1104" s="13">
        <f t="shared" si="923"/>
        <v>0.44136835737464347</v>
      </c>
      <c r="V1104" s="13">
        <f t="shared" si="924"/>
        <v>-8.400181853822108</v>
      </c>
      <c r="W1104" s="8">
        <f t="shared" si="925"/>
        <v>369.74945966497665</v>
      </c>
      <c r="X1104" s="13">
        <f t="shared" si="926"/>
        <v>1.2424582214208362</v>
      </c>
      <c r="Y1104" s="11">
        <f t="shared" si="927"/>
        <v>71.187612308744647</v>
      </c>
      <c r="Z1104" s="13">
        <f t="shared" si="928"/>
        <v>4.0147756227716769E-2</v>
      </c>
      <c r="AA1104" s="13">
        <f t="shared" si="929"/>
        <v>0.32221050816450325</v>
      </c>
      <c r="AB1104" s="13">
        <f t="shared" si="930"/>
        <v>0.9458167961735805</v>
      </c>
      <c r="AC1104" s="13">
        <f t="shared" si="931"/>
        <v>4.0136971788069749E-2</v>
      </c>
      <c r="AD1104" s="13">
        <f t="shared" si="932"/>
        <v>0.85182559751539799</v>
      </c>
      <c r="AE1104" s="13">
        <f t="shared" si="933"/>
        <v>0.41300549614491544</v>
      </c>
      <c r="AF1104" s="13">
        <f t="shared" si="934"/>
        <v>0.91072853263422704</v>
      </c>
      <c r="AG1104" s="11">
        <f t="shared" si="935"/>
        <v>24.393775728185933</v>
      </c>
      <c r="AH1104" s="13">
        <f t="shared" si="936"/>
        <v>4.6186957223751497</v>
      </c>
      <c r="AI1104" s="11">
        <f t="shared" si="937"/>
        <v>211.38357776947191</v>
      </c>
      <c r="AJ1104" s="6">
        <f t="shared" si="938"/>
        <v>0.91490747027004649</v>
      </c>
      <c r="AK1104" s="13">
        <f t="shared" si="939"/>
        <v>-8.4624494424868324</v>
      </c>
      <c r="AL1104" s="6">
        <f t="shared" si="940"/>
        <v>0.90304403744000228</v>
      </c>
      <c r="AM1104" s="6">
        <f t="shared" si="941"/>
        <v>-9.365493479926835</v>
      </c>
      <c r="AN1104" s="11">
        <f t="shared" si="942"/>
        <v>175.6864629003303</v>
      </c>
      <c r="AO1104" s="6">
        <f t="shared" si="943"/>
        <v>173.87466945663994</v>
      </c>
      <c r="AP1104" s="6">
        <f t="shared" si="944"/>
        <v>102.67666353209572</v>
      </c>
      <c r="AQ1104" s="8">
        <f t="shared" si="945"/>
        <v>77.172352781016571</v>
      </c>
      <c r="AR1104" s="109">
        <f t="shared" si="946"/>
        <v>-0.52076496401204742</v>
      </c>
      <c r="AS1104" s="109">
        <f t="shared" si="947"/>
        <v>-0.9530719475398195</v>
      </c>
      <c r="AT1104" s="109">
        <f t="shared" si="948"/>
        <v>208.65249104416671</v>
      </c>
      <c r="AU1104" s="10">
        <f t="shared" si="949"/>
        <v>399438.70162807789</v>
      </c>
      <c r="AV1104" s="8">
        <f t="shared" si="950"/>
        <v>29.915243811784674</v>
      </c>
      <c r="AW1104" s="12"/>
      <c r="AX1104" s="110">
        <f t="shared" si="951"/>
        <v>28.7</v>
      </c>
      <c r="AY1104" s="111">
        <f t="shared" si="952"/>
        <v>0</v>
      </c>
      <c r="AZ1104" s="12"/>
      <c r="BA1104" s="14">
        <f t="shared" si="959"/>
        <v>-9.4</v>
      </c>
      <c r="BB1104" s="112">
        <f t="shared" si="953"/>
        <v>0</v>
      </c>
      <c r="BC1104" s="112">
        <f t="shared" si="954"/>
        <v>0</v>
      </c>
      <c r="BD1104" s="12"/>
      <c r="BE1104" s="111">
        <f t="shared" si="955"/>
        <v>0</v>
      </c>
      <c r="BF1104" s="12"/>
    </row>
    <row r="1105" spans="1:58">
      <c r="A1105">
        <f t="shared" si="908"/>
        <v>18</v>
      </c>
      <c r="B1105" s="106">
        <v>0.76527777777777795</v>
      </c>
      <c r="C1105" s="6">
        <f t="shared" si="909"/>
        <v>18.366666666666671</v>
      </c>
      <c r="D1105" s="7">
        <f t="shared" si="956"/>
        <v>16</v>
      </c>
      <c r="E1105" s="7">
        <f t="shared" si="957"/>
        <v>9</v>
      </c>
      <c r="F1105" s="7">
        <f t="shared" si="958"/>
        <v>2022</v>
      </c>
      <c r="G1105" s="12"/>
      <c r="H1105" s="101">
        <f t="shared" si="910"/>
        <v>-9.2929662293031647</v>
      </c>
      <c r="I1105" s="102">
        <f t="shared" si="911"/>
        <v>-9.3746587368912504</v>
      </c>
      <c r="J1105" s="101">
        <f t="shared" si="912"/>
        <v>61.09439080146376</v>
      </c>
      <c r="K1105" s="101">
        <f t="shared" si="913"/>
        <v>28.862513339205691</v>
      </c>
      <c r="L1105" s="11">
        <f t="shared" si="914"/>
        <v>2459839.2652777778</v>
      </c>
      <c r="M1105" s="108">
        <f t="shared" si="915"/>
        <v>0.22708460719446402</v>
      </c>
      <c r="N1105" s="11">
        <f t="shared" si="916"/>
        <v>280.91469806758687</v>
      </c>
      <c r="O1105" s="5">
        <f t="shared" si="917"/>
        <v>0.18567664499181546</v>
      </c>
      <c r="P1105" s="11">
        <f t="shared" si="918"/>
        <v>15668.682328698211</v>
      </c>
      <c r="Q1105" s="6">
        <f t="shared" si="919"/>
        <v>2.4343908709226181</v>
      </c>
      <c r="R1105" s="13">
        <f t="shared" si="920"/>
        <v>4.4044779857278229</v>
      </c>
      <c r="S1105" s="13">
        <f t="shared" si="921"/>
        <v>4.3835156987102986</v>
      </c>
      <c r="T1105" s="13">
        <f t="shared" si="922"/>
        <v>0.36671437575856441</v>
      </c>
      <c r="U1105" s="13">
        <f t="shared" si="923"/>
        <v>0.44151592747919943</v>
      </c>
      <c r="V1105" s="13">
        <f t="shared" si="924"/>
        <v>-8.4003170216620333</v>
      </c>
      <c r="W1105" s="8">
        <f t="shared" si="925"/>
        <v>369.70776405078715</v>
      </c>
      <c r="X1105" s="13">
        <f t="shared" si="926"/>
        <v>1.2426046832780961</v>
      </c>
      <c r="Y1105" s="11">
        <f t="shared" si="927"/>
        <v>71.19600395502529</v>
      </c>
      <c r="Z1105" s="13">
        <f t="shared" si="928"/>
        <v>4.0159533844372569E-2</v>
      </c>
      <c r="AA1105" s="13">
        <f t="shared" si="929"/>
        <v>0.3220718262302224</v>
      </c>
      <c r="AB1105" s="13">
        <f t="shared" si="930"/>
        <v>0.94586353002547741</v>
      </c>
      <c r="AC1105" s="13">
        <f t="shared" si="931"/>
        <v>4.0148739911385872E-2</v>
      </c>
      <c r="AD1105" s="13">
        <f t="shared" si="932"/>
        <v>0.85186379540735579</v>
      </c>
      <c r="AE1105" s="13">
        <f t="shared" si="933"/>
        <v>0.41303488087921086</v>
      </c>
      <c r="AF1105" s="13">
        <f t="shared" si="934"/>
        <v>0.91071520640488712</v>
      </c>
      <c r="AG1105" s="11">
        <f t="shared" si="935"/>
        <v>24.395624394956155</v>
      </c>
      <c r="AH1105" s="13">
        <f t="shared" si="936"/>
        <v>4.6192964430477392</v>
      </c>
      <c r="AI1105" s="11">
        <f t="shared" si="937"/>
        <v>211.62525142187079</v>
      </c>
      <c r="AJ1105" s="6">
        <f t="shared" si="938"/>
        <v>0.91490202092603001</v>
      </c>
      <c r="AK1105" s="13">
        <f t="shared" si="939"/>
        <v>-8.3897578259779415</v>
      </c>
      <c r="AL1105" s="6">
        <f t="shared" si="940"/>
        <v>0.90320840332522245</v>
      </c>
      <c r="AM1105" s="6">
        <f t="shared" si="941"/>
        <v>-9.2929662293031647</v>
      </c>
      <c r="AN1105" s="11">
        <f t="shared" si="942"/>
        <v>175.68714737762457</v>
      </c>
      <c r="AO1105" s="6">
        <f t="shared" si="943"/>
        <v>173.87534662506098</v>
      </c>
      <c r="AP1105" s="6">
        <f t="shared" si="944"/>
        <v>102.66894949091935</v>
      </c>
      <c r="AQ1105" s="8">
        <f t="shared" si="945"/>
        <v>77.18006225236887</v>
      </c>
      <c r="AR1105" s="109">
        <f t="shared" si="946"/>
        <v>-0.52436122854963751</v>
      </c>
      <c r="AS1105" s="109">
        <f t="shared" si="947"/>
        <v>-0.9513493380505027</v>
      </c>
      <c r="AT1105" s="109">
        <f t="shared" si="948"/>
        <v>208.86251333920569</v>
      </c>
      <c r="AU1105" s="10">
        <f t="shared" si="949"/>
        <v>399441.14206232328</v>
      </c>
      <c r="AV1105" s="8">
        <f t="shared" si="950"/>
        <v>29.915061050190332</v>
      </c>
      <c r="AW1105" s="12"/>
      <c r="AX1105" s="110">
        <f t="shared" si="951"/>
        <v>28.9</v>
      </c>
      <c r="AY1105" s="111">
        <f t="shared" si="952"/>
        <v>0</v>
      </c>
      <c r="AZ1105" s="12"/>
      <c r="BA1105" s="14">
        <f t="shared" si="959"/>
        <v>-9.4</v>
      </c>
      <c r="BB1105" s="112">
        <f t="shared" si="953"/>
        <v>0</v>
      </c>
      <c r="BC1105" s="112">
        <f t="shared" si="954"/>
        <v>0</v>
      </c>
      <c r="BD1105" s="12"/>
      <c r="BE1105" s="111">
        <f t="shared" si="955"/>
        <v>0</v>
      </c>
      <c r="BF1105" s="12"/>
    </row>
    <row r="1106" spans="1:58">
      <c r="A1106">
        <f t="shared" si="908"/>
        <v>18</v>
      </c>
      <c r="B1106" s="106">
        <v>0.76597222222222205</v>
      </c>
      <c r="C1106" s="6">
        <f t="shared" si="909"/>
        <v>18.383333333333329</v>
      </c>
      <c r="D1106" s="7">
        <f t="shared" si="956"/>
        <v>16</v>
      </c>
      <c r="E1106" s="7">
        <f t="shared" si="957"/>
        <v>9</v>
      </c>
      <c r="F1106" s="7">
        <f t="shared" si="958"/>
        <v>2022</v>
      </c>
      <c r="G1106" s="12"/>
      <c r="H1106" s="101">
        <f t="shared" si="910"/>
        <v>-9.2199674094356183</v>
      </c>
      <c r="I1106" s="102">
        <f t="shared" si="911"/>
        <v>-9.3018696180180047</v>
      </c>
      <c r="J1106" s="101">
        <f t="shared" si="912"/>
        <v>61.08783071134922</v>
      </c>
      <c r="K1106" s="101">
        <f t="shared" si="913"/>
        <v>29.072325365318733</v>
      </c>
      <c r="L1106" s="11">
        <f t="shared" si="914"/>
        <v>2459839.2659722222</v>
      </c>
      <c r="M1106" s="108">
        <f t="shared" si="915"/>
        <v>0.22708462620731557</v>
      </c>
      <c r="N1106" s="11">
        <f t="shared" si="916"/>
        <v>281.16538253007457</v>
      </c>
      <c r="O1106" s="5">
        <f t="shared" si="917"/>
        <v>0.18570206242173981</v>
      </c>
      <c r="P1106" s="11">
        <f t="shared" si="918"/>
        <v>15665.950921168818</v>
      </c>
      <c r="Q1106" s="6">
        <f t="shared" si="919"/>
        <v>2.4345492230961217</v>
      </c>
      <c r="R1106" s="13">
        <f t="shared" si="920"/>
        <v>4.4044899315394987</v>
      </c>
      <c r="S1106" s="13">
        <f t="shared" si="921"/>
        <v>4.3836634547499305</v>
      </c>
      <c r="T1106" s="13">
        <f t="shared" si="922"/>
        <v>0.36687471999825988</v>
      </c>
      <c r="U1106" s="13">
        <f t="shared" si="923"/>
        <v>0.44166349577384012</v>
      </c>
      <c r="V1106" s="13">
        <f t="shared" si="924"/>
        <v>-8.4004521895016016</v>
      </c>
      <c r="W1106" s="8">
        <f t="shared" si="925"/>
        <v>369.66606377172081</v>
      </c>
      <c r="X1106" s="13">
        <f t="shared" si="926"/>
        <v>1.2427511434629537</v>
      </c>
      <c r="Y1106" s="11">
        <f t="shared" si="927"/>
        <v>71.204395505484328</v>
      </c>
      <c r="Z1106" s="13">
        <f t="shared" si="928"/>
        <v>4.0171310455979846E-2</v>
      </c>
      <c r="AA1106" s="13">
        <f t="shared" si="929"/>
        <v>0.32193313906854465</v>
      </c>
      <c r="AB1106" s="13">
        <f t="shared" si="930"/>
        <v>0.94591024291154413</v>
      </c>
      <c r="AC1106" s="13">
        <f t="shared" si="931"/>
        <v>4.0160507024895181E-2</v>
      </c>
      <c r="AD1106" s="13">
        <f t="shared" si="932"/>
        <v>0.85190197446474281</v>
      </c>
      <c r="AE1106" s="13">
        <f t="shared" si="933"/>
        <v>0.41306425634826577</v>
      </c>
      <c r="AF1106" s="13">
        <f t="shared" si="934"/>
        <v>0.91070188323482348</v>
      </c>
      <c r="AG1106" s="11">
        <f t="shared" si="935"/>
        <v>24.397472505866606</v>
      </c>
      <c r="AH1106" s="13">
        <f t="shared" si="936"/>
        <v>4.6198971738700596</v>
      </c>
      <c r="AI1106" s="11">
        <f t="shared" si="937"/>
        <v>211.86692492202366</v>
      </c>
      <c r="AJ1106" s="6">
        <f t="shared" si="938"/>
        <v>0.91489657287008985</v>
      </c>
      <c r="AK1106" s="13">
        <f t="shared" si="939"/>
        <v>-8.3165950087603857</v>
      </c>
      <c r="AL1106" s="6">
        <f t="shared" si="940"/>
        <v>0.90337240067523183</v>
      </c>
      <c r="AM1106" s="6">
        <f t="shared" si="941"/>
        <v>-9.2199674094356183</v>
      </c>
      <c r="AN1106" s="11">
        <f t="shared" si="942"/>
        <v>175.68783185492066</v>
      </c>
      <c r="AO1106" s="6">
        <f t="shared" si="943"/>
        <v>173.87602379373735</v>
      </c>
      <c r="AP1106" s="6">
        <f t="shared" si="944"/>
        <v>102.66123555174063</v>
      </c>
      <c r="AQ1106" s="8">
        <f t="shared" si="945"/>
        <v>77.187771624522</v>
      </c>
      <c r="AR1106" s="109">
        <f t="shared" si="946"/>
        <v>-0.52794816165478331</v>
      </c>
      <c r="AS1106" s="109">
        <f t="shared" si="947"/>
        <v>-0.94961472052186213</v>
      </c>
      <c r="AT1106" s="109">
        <f t="shared" si="948"/>
        <v>209.07232536531873</v>
      </c>
      <c r="AU1106" s="10">
        <f t="shared" si="949"/>
        <v>399443.58197410969</v>
      </c>
      <c r="AV1106" s="8">
        <f t="shared" si="950"/>
        <v>29.914878329954714</v>
      </c>
      <c r="AW1106" s="12"/>
      <c r="AX1106" s="110">
        <f t="shared" si="951"/>
        <v>29.1</v>
      </c>
      <c r="AY1106" s="111">
        <f t="shared" si="952"/>
        <v>0</v>
      </c>
      <c r="AZ1106" s="12"/>
      <c r="BA1106" s="14">
        <f t="shared" si="959"/>
        <v>-9.3000000000000007</v>
      </c>
      <c r="BB1106" s="112">
        <f t="shared" si="953"/>
        <v>0</v>
      </c>
      <c r="BC1106" s="112">
        <f t="shared" si="954"/>
        <v>0</v>
      </c>
      <c r="BD1106" s="12"/>
      <c r="BE1106" s="111">
        <f t="shared" si="955"/>
        <v>0</v>
      </c>
      <c r="BF1106" s="12"/>
    </row>
    <row r="1107" spans="1:58">
      <c r="A1107">
        <f t="shared" si="908"/>
        <v>18</v>
      </c>
      <c r="B1107" s="106">
        <v>0.76666666666666705</v>
      </c>
      <c r="C1107" s="6">
        <f t="shared" si="909"/>
        <v>18.400000000000009</v>
      </c>
      <c r="D1107" s="7">
        <f t="shared" si="956"/>
        <v>16</v>
      </c>
      <c r="E1107" s="7">
        <f t="shared" si="957"/>
        <v>9</v>
      </c>
      <c r="F1107" s="7">
        <f t="shared" si="958"/>
        <v>2022</v>
      </c>
      <c r="G1107" s="12"/>
      <c r="H1107" s="101">
        <f t="shared" si="910"/>
        <v>-9.1464984259609192</v>
      </c>
      <c r="I1107" s="102">
        <f t="shared" si="911"/>
        <v>-9.2286012017951649</v>
      </c>
      <c r="J1107" s="101">
        <f t="shared" si="912"/>
        <v>61.081270504865451</v>
      </c>
      <c r="K1107" s="101">
        <f t="shared" si="913"/>
        <v>29.281926585672181</v>
      </c>
      <c r="L1107" s="11">
        <f t="shared" si="914"/>
        <v>2459839.2666666666</v>
      </c>
      <c r="M1107" s="108">
        <f t="shared" si="915"/>
        <v>0.22708464522016714</v>
      </c>
      <c r="N1107" s="11">
        <f t="shared" si="916"/>
        <v>281.4160669920966</v>
      </c>
      <c r="O1107" s="5">
        <f t="shared" si="917"/>
        <v>0.185727479851721</v>
      </c>
      <c r="P1107" s="11">
        <f t="shared" si="918"/>
        <v>15663.219168779055</v>
      </c>
      <c r="Q1107" s="6">
        <f t="shared" si="919"/>
        <v>2.4347075752699823</v>
      </c>
      <c r="R1107" s="13">
        <f t="shared" si="920"/>
        <v>4.4045018773511968</v>
      </c>
      <c r="S1107" s="13">
        <f t="shared" si="921"/>
        <v>4.3838112107899203</v>
      </c>
      <c r="T1107" s="13">
        <f t="shared" si="922"/>
        <v>0.36703506423831256</v>
      </c>
      <c r="U1107" s="13">
        <f t="shared" si="923"/>
        <v>0.44181106225970546</v>
      </c>
      <c r="V1107" s="13">
        <f t="shared" si="924"/>
        <v>-8.4005873573415286</v>
      </c>
      <c r="W1107" s="8">
        <f t="shared" si="925"/>
        <v>369.62435882843477</v>
      </c>
      <c r="X1107" s="13">
        <f t="shared" si="926"/>
        <v>1.2428976019762383</v>
      </c>
      <c r="Y1107" s="11">
        <f t="shared" si="927"/>
        <v>71.212786960169296</v>
      </c>
      <c r="Z1107" s="13">
        <f t="shared" si="928"/>
        <v>4.0183086062404214E-2</v>
      </c>
      <c r="AA1107" s="13">
        <f t="shared" si="929"/>
        <v>0.32179444668195506</v>
      </c>
      <c r="AB1107" s="13">
        <f t="shared" si="930"/>
        <v>0.94595693483178533</v>
      </c>
      <c r="AC1107" s="13">
        <f t="shared" si="931"/>
        <v>4.0172273128463186E-2</v>
      </c>
      <c r="AD1107" s="13">
        <f t="shared" si="932"/>
        <v>0.85194013468761653</v>
      </c>
      <c r="AE1107" s="13">
        <f t="shared" si="933"/>
        <v>0.41309362255195869</v>
      </c>
      <c r="AF1107" s="13">
        <f t="shared" si="934"/>
        <v>0.91068856312512236</v>
      </c>
      <c r="AG1107" s="11">
        <f t="shared" si="935"/>
        <v>24.399320060887153</v>
      </c>
      <c r="AH1107" s="13">
        <f t="shared" si="936"/>
        <v>4.6204979148416925</v>
      </c>
      <c r="AI1107" s="11">
        <f t="shared" si="937"/>
        <v>212.1085982694712</v>
      </c>
      <c r="AJ1107" s="6">
        <f t="shared" si="938"/>
        <v>0.91489112610228196</v>
      </c>
      <c r="AK1107" s="13">
        <f t="shared" si="939"/>
        <v>-8.2429624284841871</v>
      </c>
      <c r="AL1107" s="6">
        <f t="shared" si="940"/>
        <v>0.9035359974767313</v>
      </c>
      <c r="AM1107" s="6">
        <f t="shared" si="941"/>
        <v>-9.1464984259609192</v>
      </c>
      <c r="AN1107" s="11">
        <f t="shared" si="942"/>
        <v>175.68851633221493</v>
      </c>
      <c r="AO1107" s="6">
        <f t="shared" si="943"/>
        <v>173.87670096266524</v>
      </c>
      <c r="AP1107" s="6">
        <f t="shared" si="944"/>
        <v>102.6535217145107</v>
      </c>
      <c r="AQ1107" s="8">
        <f t="shared" si="945"/>
        <v>77.195480897524789</v>
      </c>
      <c r="AR1107" s="109">
        <f t="shared" si="946"/>
        <v>-0.53152569952152551</v>
      </c>
      <c r="AS1107" s="109">
        <f t="shared" si="947"/>
        <v>-0.94786812626258754</v>
      </c>
      <c r="AT1107" s="109">
        <f t="shared" si="948"/>
        <v>209.28192658567218</v>
      </c>
      <c r="AU1107" s="10">
        <f t="shared" si="949"/>
        <v>399446.02136338077</v>
      </c>
      <c r="AV1107" s="8">
        <f t="shared" si="950"/>
        <v>29.91469565108056</v>
      </c>
      <c r="AW1107" s="12"/>
      <c r="AX1107" s="110">
        <f t="shared" si="951"/>
        <v>29.3</v>
      </c>
      <c r="AY1107" s="111">
        <f t="shared" si="952"/>
        <v>0</v>
      </c>
      <c r="AZ1107" s="12"/>
      <c r="BA1107" s="14">
        <f t="shared" si="959"/>
        <v>-9.1999999999999993</v>
      </c>
      <c r="BB1107" s="112">
        <f t="shared" si="953"/>
        <v>0</v>
      </c>
      <c r="BC1107" s="112">
        <f t="shared" si="954"/>
        <v>0</v>
      </c>
      <c r="BD1107" s="12"/>
      <c r="BE1107" s="111">
        <f t="shared" si="955"/>
        <v>0</v>
      </c>
      <c r="BF1107" s="12"/>
    </row>
    <row r="1108" spans="1:58">
      <c r="A1108">
        <f t="shared" si="908"/>
        <v>18</v>
      </c>
      <c r="B1108" s="106">
        <v>0.76736111111111105</v>
      </c>
      <c r="C1108" s="6">
        <f t="shared" si="909"/>
        <v>18.416666666666664</v>
      </c>
      <c r="D1108" s="7">
        <f t="shared" si="956"/>
        <v>16</v>
      </c>
      <c r="E1108" s="7">
        <f t="shared" si="957"/>
        <v>9</v>
      </c>
      <c r="F1108" s="7">
        <f t="shared" si="958"/>
        <v>2022</v>
      </c>
      <c r="G1108" s="12"/>
      <c r="H1108" s="101">
        <f t="shared" si="910"/>
        <v>-9.0725606885333274</v>
      </c>
      <c r="I1108" s="102">
        <f t="shared" si="911"/>
        <v>-9.1548538830401256</v>
      </c>
      <c r="J1108" s="101">
        <f t="shared" si="912"/>
        <v>61.074710182150312</v>
      </c>
      <c r="K1108" s="101">
        <f t="shared" si="913"/>
        <v>29.491316481944182</v>
      </c>
      <c r="L1108" s="11">
        <f t="shared" si="914"/>
        <v>2459839.267361111</v>
      </c>
      <c r="M1108" s="108">
        <f t="shared" si="915"/>
        <v>0.22708466423301868</v>
      </c>
      <c r="N1108" s="11">
        <f t="shared" si="916"/>
        <v>281.6667514545843</v>
      </c>
      <c r="O1108" s="5">
        <f t="shared" si="917"/>
        <v>0.18575289728164535</v>
      </c>
      <c r="P1108" s="11">
        <f t="shared" si="918"/>
        <v>15660.487071650259</v>
      </c>
      <c r="Q1108" s="6">
        <f t="shared" si="919"/>
        <v>2.4348659274434863</v>
      </c>
      <c r="R1108" s="13">
        <f t="shared" si="920"/>
        <v>4.4045138231628949</v>
      </c>
      <c r="S1108" s="13">
        <f t="shared" si="921"/>
        <v>4.3839589668295522</v>
      </c>
      <c r="T1108" s="13">
        <f t="shared" si="922"/>
        <v>0.36719540847836518</v>
      </c>
      <c r="U1108" s="13">
        <f t="shared" si="923"/>
        <v>0.44195862693697635</v>
      </c>
      <c r="V1108" s="13">
        <f t="shared" si="924"/>
        <v>-8.4007225251807398</v>
      </c>
      <c r="W1108" s="8">
        <f t="shared" si="925"/>
        <v>369.58264922215869</v>
      </c>
      <c r="X1108" s="13">
        <f t="shared" si="926"/>
        <v>1.2430440588178235</v>
      </c>
      <c r="Y1108" s="11">
        <f t="shared" si="927"/>
        <v>71.221178319072948</v>
      </c>
      <c r="Z1108" s="13">
        <f t="shared" si="928"/>
        <v>4.0194860663436208E-2</v>
      </c>
      <c r="AA1108" s="13">
        <f t="shared" si="929"/>
        <v>0.32165574907384414</v>
      </c>
      <c r="AB1108" s="13">
        <f t="shared" si="930"/>
        <v>0.94600360578590115</v>
      </c>
      <c r="AC1108" s="13">
        <f t="shared" si="931"/>
        <v>4.0184038221880401E-2</v>
      </c>
      <c r="AD1108" s="13">
        <f t="shared" si="932"/>
        <v>0.85197827607578536</v>
      </c>
      <c r="AE1108" s="13">
        <f t="shared" si="933"/>
        <v>0.41312297948997811</v>
      </c>
      <c r="AF1108" s="13">
        <f t="shared" si="934"/>
        <v>0.91067524607695527</v>
      </c>
      <c r="AG1108" s="11">
        <f t="shared" si="935"/>
        <v>24.401167059975748</v>
      </c>
      <c r="AH1108" s="13">
        <f t="shared" si="936"/>
        <v>4.6210986659583</v>
      </c>
      <c r="AI1108" s="11">
        <f t="shared" si="937"/>
        <v>212.3502714652098</v>
      </c>
      <c r="AJ1108" s="6">
        <f t="shared" si="938"/>
        <v>0.91488568062271225</v>
      </c>
      <c r="AK1108" s="13">
        <f t="shared" si="939"/>
        <v>-8.168861526899649</v>
      </c>
      <c r="AL1108" s="6">
        <f t="shared" si="940"/>
        <v>0.90369916163367814</v>
      </c>
      <c r="AM1108" s="6">
        <f t="shared" si="941"/>
        <v>-9.0725606885333274</v>
      </c>
      <c r="AN1108" s="11">
        <f t="shared" si="942"/>
        <v>175.68920080951102</v>
      </c>
      <c r="AO1108" s="6">
        <f t="shared" si="943"/>
        <v>173.87737813184836</v>
      </c>
      <c r="AP1108" s="6">
        <f t="shared" si="944"/>
        <v>102.64580797924287</v>
      </c>
      <c r="AQ1108" s="8">
        <f t="shared" si="945"/>
        <v>77.203190071363906</v>
      </c>
      <c r="AR1108" s="109">
        <f t="shared" si="946"/>
        <v>-0.53509377853279638</v>
      </c>
      <c r="AS1108" s="109">
        <f t="shared" si="947"/>
        <v>-0.94610958678340529</v>
      </c>
      <c r="AT1108" s="109">
        <f t="shared" si="948"/>
        <v>209.49131648194418</v>
      </c>
      <c r="AU1108" s="10">
        <f t="shared" si="949"/>
        <v>399448.46023005777</v>
      </c>
      <c r="AV1108" s="8">
        <f t="shared" si="950"/>
        <v>29.914513013572297</v>
      </c>
      <c r="AW1108" s="12"/>
      <c r="AX1108" s="110">
        <f t="shared" si="951"/>
        <v>29.5</v>
      </c>
      <c r="AY1108" s="111">
        <f t="shared" si="952"/>
        <v>0</v>
      </c>
      <c r="AZ1108" s="12"/>
      <c r="BA1108" s="14">
        <f t="shared" si="959"/>
        <v>-9.1999999999999993</v>
      </c>
      <c r="BB1108" s="112">
        <f t="shared" si="953"/>
        <v>0</v>
      </c>
      <c r="BC1108" s="112">
        <f t="shared" si="954"/>
        <v>0</v>
      </c>
      <c r="BD1108" s="12"/>
      <c r="BE1108" s="111">
        <f t="shared" si="955"/>
        <v>0</v>
      </c>
      <c r="BF1108" s="12"/>
    </row>
    <row r="1109" spans="1:58">
      <c r="A1109">
        <f t="shared" si="908"/>
        <v>18</v>
      </c>
      <c r="B1109" s="106">
        <v>0.76805555555555605</v>
      </c>
      <c r="C1109" s="6">
        <f t="shared" si="909"/>
        <v>18.433333333333344</v>
      </c>
      <c r="D1109" s="7">
        <f t="shared" si="956"/>
        <v>16</v>
      </c>
      <c r="E1109" s="7">
        <f t="shared" si="957"/>
        <v>9</v>
      </c>
      <c r="F1109" s="7">
        <f t="shared" si="958"/>
        <v>2022</v>
      </c>
      <c r="G1109" s="12"/>
      <c r="H1109" s="101">
        <f t="shared" si="910"/>
        <v>-8.998155611575875</v>
      </c>
      <c r="I1109" s="102">
        <f t="shared" si="911"/>
        <v>-9.0806279757024466</v>
      </c>
      <c r="J1109" s="101">
        <f t="shared" si="912"/>
        <v>61.068149743288423</v>
      </c>
      <c r="K1109" s="101">
        <f t="shared" si="913"/>
        <v>29.700494551760301</v>
      </c>
      <c r="L1109" s="11">
        <f t="shared" si="914"/>
        <v>2459839.2680555554</v>
      </c>
      <c r="M1109" s="108">
        <f t="shared" si="915"/>
        <v>0.22708468324587025</v>
      </c>
      <c r="N1109" s="11">
        <f t="shared" si="916"/>
        <v>281.917435917072</v>
      </c>
      <c r="O1109" s="5">
        <f t="shared" si="917"/>
        <v>0.18577831471156969</v>
      </c>
      <c r="P1109" s="11">
        <f t="shared" si="918"/>
        <v>15657.754629882031</v>
      </c>
      <c r="Q1109" s="6">
        <f t="shared" si="919"/>
        <v>2.4350242796173469</v>
      </c>
      <c r="R1109" s="13">
        <f t="shared" si="920"/>
        <v>4.4045257689745938</v>
      </c>
      <c r="S1109" s="13">
        <f t="shared" si="921"/>
        <v>4.3841067228698991</v>
      </c>
      <c r="T1109" s="13">
        <f t="shared" si="922"/>
        <v>0.36735575271841781</v>
      </c>
      <c r="U1109" s="13">
        <f t="shared" si="923"/>
        <v>0.44210618980608696</v>
      </c>
      <c r="V1109" s="13">
        <f t="shared" si="924"/>
        <v>-8.400857693021381</v>
      </c>
      <c r="W1109" s="8">
        <f t="shared" si="925"/>
        <v>369.54093495305784</v>
      </c>
      <c r="X1109" s="13">
        <f t="shared" si="926"/>
        <v>1.2431905139885497</v>
      </c>
      <c r="Y1109" s="11">
        <f t="shared" si="927"/>
        <v>71.229569582243428</v>
      </c>
      <c r="Z1109" s="13">
        <f t="shared" si="928"/>
        <v>4.0206634258881831E-2</v>
      </c>
      <c r="AA1109" s="13">
        <f t="shared" si="929"/>
        <v>0.32151704624668698</v>
      </c>
      <c r="AB1109" s="13">
        <f t="shared" si="930"/>
        <v>0.94605025577390278</v>
      </c>
      <c r="AC1109" s="13">
        <f t="shared" si="931"/>
        <v>4.0195802304952774E-2</v>
      </c>
      <c r="AD1109" s="13">
        <f t="shared" si="932"/>
        <v>0.85201639862933687</v>
      </c>
      <c r="AE1109" s="13">
        <f t="shared" si="933"/>
        <v>0.41315232716215045</v>
      </c>
      <c r="AF1109" s="13">
        <f t="shared" si="934"/>
        <v>0.91066193209143176</v>
      </c>
      <c r="AG1109" s="11">
        <f t="shared" si="935"/>
        <v>24.403013503098983</v>
      </c>
      <c r="AH1109" s="13">
        <f t="shared" si="936"/>
        <v>4.6216994272195446</v>
      </c>
      <c r="AI1109" s="11">
        <f t="shared" si="937"/>
        <v>212.59194450877882</v>
      </c>
      <c r="AJ1109" s="6">
        <f t="shared" si="938"/>
        <v>0.91488023643143279</v>
      </c>
      <c r="AK1109" s="13">
        <f t="shared" si="939"/>
        <v>-8.0942937506080561</v>
      </c>
      <c r="AL1109" s="6">
        <f t="shared" si="940"/>
        <v>0.90386186096781884</v>
      </c>
      <c r="AM1109" s="6">
        <f t="shared" si="941"/>
        <v>-8.998155611575875</v>
      </c>
      <c r="AN1109" s="11">
        <f t="shared" si="942"/>
        <v>175.68988528680529</v>
      </c>
      <c r="AO1109" s="6">
        <f t="shared" si="943"/>
        <v>173.87805530128307</v>
      </c>
      <c r="AP1109" s="6">
        <f t="shared" si="944"/>
        <v>102.63809434588784</v>
      </c>
      <c r="AQ1109" s="8">
        <f t="shared" si="945"/>
        <v>77.210899146088579</v>
      </c>
      <c r="AR1109" s="109">
        <f t="shared" si="946"/>
        <v>-0.53865233521843314</v>
      </c>
      <c r="AS1109" s="109">
        <f t="shared" si="947"/>
        <v>-0.9443391338181174</v>
      </c>
      <c r="AT1109" s="109">
        <f t="shared" si="948"/>
        <v>209.7004945517603</v>
      </c>
      <c r="AU1109" s="10">
        <f t="shared" si="949"/>
        <v>399450.89857408556</v>
      </c>
      <c r="AV1109" s="8">
        <f t="shared" si="950"/>
        <v>29.914330417432573</v>
      </c>
      <c r="AW1109" s="12"/>
      <c r="AX1109" s="110">
        <f t="shared" si="951"/>
        <v>29.7</v>
      </c>
      <c r="AY1109" s="111">
        <f t="shared" si="952"/>
        <v>0</v>
      </c>
      <c r="AZ1109" s="12"/>
      <c r="BA1109" s="14">
        <f t="shared" si="959"/>
        <v>-9.1</v>
      </c>
      <c r="BB1109" s="112">
        <f t="shared" si="953"/>
        <v>0</v>
      </c>
      <c r="BC1109" s="112">
        <f t="shared" si="954"/>
        <v>0</v>
      </c>
      <c r="BD1109" s="12"/>
      <c r="BE1109" s="111">
        <f t="shared" si="955"/>
        <v>0</v>
      </c>
      <c r="BF1109" s="12"/>
    </row>
    <row r="1110" spans="1:58">
      <c r="A1110">
        <f t="shared" si="908"/>
        <v>18</v>
      </c>
      <c r="B1110" s="106">
        <v>0.76875000000000004</v>
      </c>
      <c r="C1110" s="6">
        <f t="shared" si="909"/>
        <v>18.450000000000003</v>
      </c>
      <c r="D1110" s="7">
        <f t="shared" si="956"/>
        <v>16</v>
      </c>
      <c r="E1110" s="7">
        <f t="shared" si="957"/>
        <v>9</v>
      </c>
      <c r="F1110" s="7">
        <f t="shared" si="958"/>
        <v>2022</v>
      </c>
      <c r="G1110" s="12"/>
      <c r="H1110" s="101">
        <f t="shared" si="910"/>
        <v>-8.9232846136234514</v>
      </c>
      <c r="I1110" s="102">
        <f t="shared" si="911"/>
        <v>-9.0059237045803791</v>
      </c>
      <c r="J1110" s="101">
        <f t="shared" si="912"/>
        <v>61.061589188383834</v>
      </c>
      <c r="K1110" s="101">
        <f t="shared" si="913"/>
        <v>29.909460310361482</v>
      </c>
      <c r="L1110" s="11">
        <f t="shared" si="914"/>
        <v>2459839.2687499998</v>
      </c>
      <c r="M1110" s="108">
        <f t="shared" si="915"/>
        <v>0.22708470225872179</v>
      </c>
      <c r="N1110" s="11">
        <f t="shared" si="916"/>
        <v>282.1681203795597</v>
      </c>
      <c r="O1110" s="5">
        <f t="shared" si="917"/>
        <v>0.18580373214149404</v>
      </c>
      <c r="P1110" s="11">
        <f t="shared" si="918"/>
        <v>15655.021843584591</v>
      </c>
      <c r="Q1110" s="6">
        <f t="shared" si="919"/>
        <v>2.4351826317912075</v>
      </c>
      <c r="R1110" s="13">
        <f t="shared" si="920"/>
        <v>4.4045377147862919</v>
      </c>
      <c r="S1110" s="13">
        <f t="shared" si="921"/>
        <v>4.384254478909531</v>
      </c>
      <c r="T1110" s="13">
        <f t="shared" si="922"/>
        <v>0.36751609695811327</v>
      </c>
      <c r="U1110" s="13">
        <f t="shared" si="923"/>
        <v>0.44225375086716445</v>
      </c>
      <c r="V1110" s="13">
        <f t="shared" si="924"/>
        <v>-8.4009928608609492</v>
      </c>
      <c r="W1110" s="8">
        <f t="shared" si="925"/>
        <v>369.49921602286901</v>
      </c>
      <c r="X1110" s="13">
        <f t="shared" si="926"/>
        <v>1.2433369674889512</v>
      </c>
      <c r="Y1110" s="11">
        <f t="shared" si="927"/>
        <v>71.237960749711348</v>
      </c>
      <c r="Z1110" s="13">
        <f t="shared" si="928"/>
        <v>4.0218406848529765E-2</v>
      </c>
      <c r="AA1110" s="13">
        <f t="shared" si="929"/>
        <v>0.32137833820324868</v>
      </c>
      <c r="AB1110" s="13">
        <f t="shared" si="930"/>
        <v>0.94609688479570364</v>
      </c>
      <c r="AC1110" s="13">
        <f t="shared" si="931"/>
        <v>4.0207565377468953E-2</v>
      </c>
      <c r="AD1110" s="13">
        <f t="shared" si="932"/>
        <v>0.8520545023482754</v>
      </c>
      <c r="AE1110" s="13">
        <f t="shared" si="933"/>
        <v>0.41318166556824742</v>
      </c>
      <c r="AF1110" s="13">
        <f t="shared" si="934"/>
        <v>0.91064862116968526</v>
      </c>
      <c r="AG1110" s="11">
        <f t="shared" si="935"/>
        <v>24.404859390220039</v>
      </c>
      <c r="AH1110" s="13">
        <f t="shared" si="936"/>
        <v>4.6223001986238259</v>
      </c>
      <c r="AI1110" s="11">
        <f t="shared" si="937"/>
        <v>212.83361740020231</v>
      </c>
      <c r="AJ1110" s="6">
        <f t="shared" si="938"/>
        <v>0.91487479352854661</v>
      </c>
      <c r="AK1110" s="13">
        <f t="shared" si="939"/>
        <v>-8.0192605504007854</v>
      </c>
      <c r="AL1110" s="6">
        <f t="shared" si="940"/>
        <v>0.90402406322266649</v>
      </c>
      <c r="AM1110" s="6">
        <f t="shared" si="941"/>
        <v>-8.9232846136234514</v>
      </c>
      <c r="AN1110" s="11">
        <f t="shared" si="942"/>
        <v>175.69056976409956</v>
      </c>
      <c r="AO1110" s="6">
        <f t="shared" si="943"/>
        <v>173.87873247097124</v>
      </c>
      <c r="AP1110" s="6">
        <f t="shared" si="944"/>
        <v>102.63038081441923</v>
      </c>
      <c r="AQ1110" s="8">
        <f t="shared" si="945"/>
        <v>77.218608121725168</v>
      </c>
      <c r="AR1110" s="109">
        <f t="shared" si="946"/>
        <v>-0.54220130628506868</v>
      </c>
      <c r="AS1110" s="109">
        <f t="shared" si="947"/>
        <v>-0.94255679930868219</v>
      </c>
      <c r="AT1110" s="109">
        <f t="shared" si="948"/>
        <v>209.90946031036148</v>
      </c>
      <c r="AU1110" s="10">
        <f t="shared" si="949"/>
        <v>399453.33639538661</v>
      </c>
      <c r="AV1110" s="8">
        <f t="shared" si="950"/>
        <v>29.914147862665729</v>
      </c>
      <c r="AW1110" s="12"/>
      <c r="AX1110" s="110">
        <f t="shared" si="951"/>
        <v>29.9</v>
      </c>
      <c r="AY1110" s="111">
        <f t="shared" si="952"/>
        <v>0</v>
      </c>
      <c r="AZ1110" s="12"/>
      <c r="BA1110" s="14">
        <f t="shared" si="959"/>
        <v>-9</v>
      </c>
      <c r="BB1110" s="112">
        <f t="shared" si="953"/>
        <v>0</v>
      </c>
      <c r="BC1110" s="112">
        <f t="shared" si="954"/>
        <v>0</v>
      </c>
      <c r="BD1110" s="12"/>
      <c r="BE1110" s="111">
        <f t="shared" si="955"/>
        <v>0</v>
      </c>
      <c r="BF1110" s="12"/>
    </row>
    <row r="1111" spans="1:58">
      <c r="A1111">
        <f t="shared" si="908"/>
        <v>18</v>
      </c>
      <c r="B1111" s="106">
        <v>0.76944444444444404</v>
      </c>
      <c r="C1111" s="6">
        <f t="shared" si="909"/>
        <v>18.466666666666658</v>
      </c>
      <c r="D1111" s="7">
        <f t="shared" si="956"/>
        <v>16</v>
      </c>
      <c r="E1111" s="7">
        <f t="shared" si="957"/>
        <v>9</v>
      </c>
      <c r="F1111" s="7">
        <f t="shared" si="958"/>
        <v>2022</v>
      </c>
      <c r="G1111" s="12"/>
      <c r="H1111" s="101">
        <f t="shared" si="910"/>
        <v>-8.8479491173681772</v>
      </c>
      <c r="I1111" s="102">
        <f t="shared" si="911"/>
        <v>-8.9307411969945552</v>
      </c>
      <c r="J1111" s="101">
        <f t="shared" si="912"/>
        <v>61.055028517523759</v>
      </c>
      <c r="K1111" s="101">
        <f t="shared" si="913"/>
        <v>30.118213290131251</v>
      </c>
      <c r="L1111" s="11">
        <f t="shared" si="914"/>
        <v>2459839.2694444442</v>
      </c>
      <c r="M1111" s="108">
        <f t="shared" si="915"/>
        <v>0.22708472127157336</v>
      </c>
      <c r="N1111" s="11">
        <f t="shared" si="916"/>
        <v>282.41880484204739</v>
      </c>
      <c r="O1111" s="5">
        <f t="shared" si="917"/>
        <v>0.18582914957147523</v>
      </c>
      <c r="P1111" s="11">
        <f t="shared" si="918"/>
        <v>15652.288712872079</v>
      </c>
      <c r="Q1111" s="6">
        <f t="shared" si="919"/>
        <v>2.4353409839650686</v>
      </c>
      <c r="R1111" s="13">
        <f t="shared" si="920"/>
        <v>4.4045496605979899</v>
      </c>
      <c r="S1111" s="13">
        <f t="shared" si="921"/>
        <v>4.38440223494952</v>
      </c>
      <c r="T1111" s="13">
        <f t="shared" si="922"/>
        <v>0.36767644119852305</v>
      </c>
      <c r="U1111" s="13">
        <f t="shared" si="923"/>
        <v>0.44240131012178802</v>
      </c>
      <c r="V1111" s="13">
        <f t="shared" si="924"/>
        <v>-8.4011280287005174</v>
      </c>
      <c r="W1111" s="8">
        <f t="shared" si="925"/>
        <v>369.45749243209747</v>
      </c>
      <c r="X1111" s="13">
        <f t="shared" si="926"/>
        <v>1.2434834193199384</v>
      </c>
      <c r="Y1111" s="11">
        <f t="shared" si="927"/>
        <v>71.24635182152889</v>
      </c>
      <c r="Z1111" s="13">
        <f t="shared" si="928"/>
        <v>4.023017843228064E-2</v>
      </c>
      <c r="AA1111" s="13">
        <f t="shared" si="929"/>
        <v>0.3212396249459365</v>
      </c>
      <c r="AB1111" s="13">
        <f t="shared" si="930"/>
        <v>0.94614349285133392</v>
      </c>
      <c r="AC1111" s="13">
        <f t="shared" si="931"/>
        <v>4.021932743932944E-2</v>
      </c>
      <c r="AD1111" s="13">
        <f t="shared" si="932"/>
        <v>0.85209258723266834</v>
      </c>
      <c r="AE1111" s="13">
        <f t="shared" si="933"/>
        <v>0.41321099470818973</v>
      </c>
      <c r="AF1111" s="13">
        <f t="shared" si="934"/>
        <v>0.91063531331278191</v>
      </c>
      <c r="AG1111" s="11">
        <f t="shared" si="935"/>
        <v>24.406704721311449</v>
      </c>
      <c r="AH1111" s="13">
        <f t="shared" si="936"/>
        <v>4.6229009801710363</v>
      </c>
      <c r="AI1111" s="11">
        <f t="shared" si="937"/>
        <v>213.07529013948187</v>
      </c>
      <c r="AJ1111" s="6">
        <f t="shared" si="938"/>
        <v>0.91486935191412466</v>
      </c>
      <c r="AK1111" s="13">
        <f t="shared" si="939"/>
        <v>-7.9437633813025066</v>
      </c>
      <c r="AL1111" s="6">
        <f t="shared" si="940"/>
        <v>0.90418573606567099</v>
      </c>
      <c r="AM1111" s="6">
        <f t="shared" si="941"/>
        <v>-8.8479491173681772</v>
      </c>
      <c r="AN1111" s="11">
        <f t="shared" si="942"/>
        <v>175.69125424139747</v>
      </c>
      <c r="AO1111" s="6">
        <f t="shared" si="943"/>
        <v>173.87940964091641</v>
      </c>
      <c r="AP1111" s="6">
        <f t="shared" si="944"/>
        <v>102.6226673847908</v>
      </c>
      <c r="AQ1111" s="8">
        <f t="shared" si="945"/>
        <v>77.226316998319831</v>
      </c>
      <c r="AR1111" s="109">
        <f t="shared" si="946"/>
        <v>-0.54574062860974437</v>
      </c>
      <c r="AS1111" s="109">
        <f t="shared" si="947"/>
        <v>-0.94076261540851602</v>
      </c>
      <c r="AT1111" s="109">
        <f t="shared" si="948"/>
        <v>210.11821329013125</v>
      </c>
      <c r="AU1111" s="10">
        <f t="shared" si="949"/>
        <v>399455.77369389799</v>
      </c>
      <c r="AV1111" s="8">
        <f t="shared" si="950"/>
        <v>29.913965349274992</v>
      </c>
      <c r="AW1111" s="12"/>
      <c r="AX1111" s="110">
        <f t="shared" si="951"/>
        <v>30.1</v>
      </c>
      <c r="AY1111" s="111">
        <f t="shared" si="952"/>
        <v>0</v>
      </c>
      <c r="AZ1111" s="12"/>
      <c r="BA1111" s="14">
        <f t="shared" si="959"/>
        <v>-8.9</v>
      </c>
      <c r="BB1111" s="112">
        <f t="shared" si="953"/>
        <v>0</v>
      </c>
      <c r="BC1111" s="112">
        <f t="shared" si="954"/>
        <v>0</v>
      </c>
      <c r="BD1111" s="12"/>
      <c r="BE1111" s="111">
        <f t="shared" si="955"/>
        <v>0</v>
      </c>
      <c r="BF1111" s="12"/>
    </row>
    <row r="1112" spans="1:58">
      <c r="A1112">
        <f t="shared" si="908"/>
        <v>18</v>
      </c>
      <c r="B1112" s="106">
        <v>0.77013888888888904</v>
      </c>
      <c r="C1112" s="6">
        <f t="shared" si="909"/>
        <v>18.483333333333338</v>
      </c>
      <c r="D1112" s="7">
        <f t="shared" si="956"/>
        <v>16</v>
      </c>
      <c r="E1112" s="7">
        <f t="shared" si="957"/>
        <v>9</v>
      </c>
      <c r="F1112" s="7">
        <f t="shared" si="958"/>
        <v>2022</v>
      </c>
      <c r="G1112" s="12"/>
      <c r="H1112" s="101">
        <f t="shared" si="910"/>
        <v>-8.7721504987284646</v>
      </c>
      <c r="I1112" s="102">
        <f t="shared" si="911"/>
        <v>-8.8550804227500262</v>
      </c>
      <c r="J1112" s="101">
        <f t="shared" si="912"/>
        <v>61.048467726433401</v>
      </c>
      <c r="K1112" s="101">
        <f t="shared" si="913"/>
        <v>30.326753180016425</v>
      </c>
      <c r="L1112" s="11">
        <f t="shared" si="914"/>
        <v>2459839.2701388891</v>
      </c>
      <c r="M1112" s="108">
        <f t="shared" si="915"/>
        <v>0.22708474028443765</v>
      </c>
      <c r="N1112" s="11">
        <f t="shared" si="916"/>
        <v>282.66948947217315</v>
      </c>
      <c r="O1112" s="5">
        <f t="shared" si="917"/>
        <v>0.1858545670184526</v>
      </c>
      <c r="P1112" s="11">
        <f t="shared" si="918"/>
        <v>15649.555236029213</v>
      </c>
      <c r="Q1112" s="6">
        <f t="shared" si="919"/>
        <v>2.4354993362446478</v>
      </c>
      <c r="R1112" s="13">
        <f t="shared" si="920"/>
        <v>4.4045616064176789</v>
      </c>
      <c r="S1112" s="13">
        <f t="shared" si="921"/>
        <v>4.3845499910884422</v>
      </c>
      <c r="T1112" s="13">
        <f t="shared" si="922"/>
        <v>0.36783678554572302</v>
      </c>
      <c r="U1112" s="13">
        <f t="shared" si="923"/>
        <v>0.44254886766797658</v>
      </c>
      <c r="V1112" s="13">
        <f t="shared" si="924"/>
        <v>-8.4012631966311613</v>
      </c>
      <c r="W1112" s="8">
        <f t="shared" si="925"/>
        <v>369.41576415348055</v>
      </c>
      <c r="X1112" s="13">
        <f t="shared" si="926"/>
        <v>1.2436298695796284</v>
      </c>
      <c r="Y1112" s="11">
        <f t="shared" si="927"/>
        <v>71.254742803317711</v>
      </c>
      <c r="Z1112" s="13">
        <f t="shared" si="928"/>
        <v>4.0241949017725306E-2</v>
      </c>
      <c r="AA1112" s="13">
        <f t="shared" si="929"/>
        <v>0.32110090638508226</v>
      </c>
      <c r="AB1112" s="13">
        <f t="shared" si="930"/>
        <v>0.94619007997174387</v>
      </c>
      <c r="AC1112" s="13">
        <f t="shared" si="931"/>
        <v>4.0231088498118753E-2</v>
      </c>
      <c r="AD1112" s="13">
        <f t="shared" si="932"/>
        <v>0.85213065330789617</v>
      </c>
      <c r="AE1112" s="13">
        <f t="shared" si="933"/>
        <v>0.41324031460124594</v>
      </c>
      <c r="AF1112" s="13">
        <f t="shared" si="934"/>
        <v>0.91062200851300723</v>
      </c>
      <c r="AG1112" s="11">
        <f t="shared" si="935"/>
        <v>24.408549497563129</v>
      </c>
      <c r="AH1112" s="13">
        <f t="shared" si="936"/>
        <v>4.6235017722599236</v>
      </c>
      <c r="AI1112" s="11">
        <f t="shared" si="937"/>
        <v>213.3169628882743</v>
      </c>
      <c r="AJ1112" s="6">
        <f t="shared" si="938"/>
        <v>0.91486391158461622</v>
      </c>
      <c r="AK1112" s="13">
        <f t="shared" si="939"/>
        <v>-7.8678036515301022</v>
      </c>
      <c r="AL1112" s="6">
        <f t="shared" si="940"/>
        <v>0.90434684719836289</v>
      </c>
      <c r="AM1112" s="6">
        <f t="shared" si="941"/>
        <v>-8.7721504987284646</v>
      </c>
      <c r="AN1112" s="11">
        <f t="shared" si="942"/>
        <v>175.69193871914831</v>
      </c>
      <c r="AO1112" s="6">
        <f t="shared" si="943"/>
        <v>173.88008681156307</v>
      </c>
      <c r="AP1112" s="6">
        <f t="shared" si="944"/>
        <v>102.61495405182819</v>
      </c>
      <c r="AQ1112" s="8">
        <f t="shared" si="945"/>
        <v>77.234025781043883</v>
      </c>
      <c r="AR1112" s="109">
        <f t="shared" si="946"/>
        <v>-0.54927024159906657</v>
      </c>
      <c r="AS1112" s="109">
        <f t="shared" si="947"/>
        <v>-0.93895661326944302</v>
      </c>
      <c r="AT1112" s="109">
        <f t="shared" si="948"/>
        <v>210.32675318001642</v>
      </c>
      <c r="AU1112" s="10">
        <f t="shared" si="949"/>
        <v>399458.21047117835</v>
      </c>
      <c r="AV1112" s="8">
        <f t="shared" si="950"/>
        <v>29.913782877142189</v>
      </c>
      <c r="AW1112" s="12"/>
      <c r="AX1112" s="110">
        <f t="shared" si="951"/>
        <v>30.3</v>
      </c>
      <c r="AY1112" s="111">
        <f t="shared" si="952"/>
        <v>0</v>
      </c>
      <c r="AZ1112" s="12"/>
      <c r="BA1112" s="14">
        <f t="shared" si="959"/>
        <v>-8.9</v>
      </c>
      <c r="BB1112" s="112">
        <f t="shared" si="953"/>
        <v>0</v>
      </c>
      <c r="BC1112" s="112">
        <f t="shared" si="954"/>
        <v>0</v>
      </c>
      <c r="BD1112" s="12"/>
      <c r="BE1112" s="111">
        <f t="shared" si="955"/>
        <v>0</v>
      </c>
      <c r="BF1112" s="12"/>
    </row>
    <row r="1113" spans="1:58">
      <c r="A1113">
        <f t="shared" si="908"/>
        <v>18</v>
      </c>
      <c r="B1113" s="106">
        <v>0.77083333333333304</v>
      </c>
      <c r="C1113" s="6">
        <f t="shared" si="909"/>
        <v>18.499999999999993</v>
      </c>
      <c r="D1113" s="7">
        <f t="shared" si="956"/>
        <v>16</v>
      </c>
      <c r="E1113" s="7">
        <f t="shared" si="957"/>
        <v>9</v>
      </c>
      <c r="F1113" s="7">
        <f t="shared" si="958"/>
        <v>2022</v>
      </c>
      <c r="G1113" s="12"/>
      <c r="H1113" s="101">
        <f t="shared" si="910"/>
        <v>-8.6958902898095847</v>
      </c>
      <c r="I1113" s="102">
        <f t="shared" si="911"/>
        <v>-8.7789413866330683</v>
      </c>
      <c r="J1113" s="101">
        <f t="shared" si="912"/>
        <v>61.04190682401709</v>
      </c>
      <c r="K1113" s="101">
        <f t="shared" si="913"/>
        <v>30.535079267776752</v>
      </c>
      <c r="L1113" s="11">
        <f t="shared" si="914"/>
        <v>2459839.2708333335</v>
      </c>
      <c r="M1113" s="108">
        <f t="shared" si="915"/>
        <v>0.22708475929728922</v>
      </c>
      <c r="N1113" s="11">
        <f t="shared" si="916"/>
        <v>282.92017393466085</v>
      </c>
      <c r="O1113" s="5">
        <f t="shared" si="917"/>
        <v>0.18587998444837694</v>
      </c>
      <c r="P1113" s="11">
        <f t="shared" si="918"/>
        <v>15646.821416812341</v>
      </c>
      <c r="Q1113" s="6">
        <f t="shared" si="919"/>
        <v>2.4356576884185088</v>
      </c>
      <c r="R1113" s="13">
        <f t="shared" si="920"/>
        <v>4.4045735522294001</v>
      </c>
      <c r="S1113" s="13">
        <f t="shared" si="921"/>
        <v>4.3846977471284312</v>
      </c>
      <c r="T1113" s="13">
        <f t="shared" si="922"/>
        <v>0.36799712978577565</v>
      </c>
      <c r="U1113" s="13">
        <f t="shared" si="923"/>
        <v>0.44269642330933395</v>
      </c>
      <c r="V1113" s="13">
        <f t="shared" si="924"/>
        <v>-8.4013983644710866</v>
      </c>
      <c r="W1113" s="8">
        <f t="shared" si="925"/>
        <v>369.37403124407047</v>
      </c>
      <c r="X1113" s="13">
        <f t="shared" si="926"/>
        <v>1.2437763180722952</v>
      </c>
      <c r="Y1113" s="11">
        <f t="shared" si="927"/>
        <v>71.263133683863572</v>
      </c>
      <c r="Z1113" s="13">
        <f t="shared" si="928"/>
        <v>4.0253718588974738E-2</v>
      </c>
      <c r="AA1113" s="13">
        <f t="shared" si="929"/>
        <v>0.32096218270934812</v>
      </c>
      <c r="AB1113" s="13">
        <f t="shared" si="930"/>
        <v>0.94623664609441216</v>
      </c>
      <c r="AC1113" s="13">
        <f t="shared" si="931"/>
        <v>4.0242848537960514E-2</v>
      </c>
      <c r="AD1113" s="13">
        <f t="shared" si="932"/>
        <v>0.85216870052290961</v>
      </c>
      <c r="AE1113" s="13">
        <f t="shared" si="933"/>
        <v>0.41326962520798294</v>
      </c>
      <c r="AF1113" s="13">
        <f t="shared" si="934"/>
        <v>0.91060870678928463</v>
      </c>
      <c r="AG1113" s="11">
        <f t="shared" si="935"/>
        <v>24.410393716471525</v>
      </c>
      <c r="AH1113" s="13">
        <f t="shared" si="936"/>
        <v>4.6241025740836967</v>
      </c>
      <c r="AI1113" s="11">
        <f t="shared" si="937"/>
        <v>213.55863532340538</v>
      </c>
      <c r="AJ1113" s="6">
        <f t="shared" si="938"/>
        <v>0.9148584725473714</v>
      </c>
      <c r="AK1113" s="13">
        <f t="shared" si="939"/>
        <v>-7.7913829258812619</v>
      </c>
      <c r="AL1113" s="6">
        <f t="shared" si="940"/>
        <v>0.90450736392832298</v>
      </c>
      <c r="AM1113" s="6">
        <f t="shared" si="941"/>
        <v>-8.6958902898095847</v>
      </c>
      <c r="AN1113" s="11">
        <f t="shared" si="942"/>
        <v>175.69262319644622</v>
      </c>
      <c r="AO1113" s="6">
        <f t="shared" si="943"/>
        <v>173.88076398201511</v>
      </c>
      <c r="AP1113" s="6">
        <f t="shared" si="944"/>
        <v>102.60724082585121</v>
      </c>
      <c r="AQ1113" s="8">
        <f t="shared" si="945"/>
        <v>77.241734459583554</v>
      </c>
      <c r="AR1113" s="109">
        <f t="shared" si="946"/>
        <v>-0.55279007775491784</v>
      </c>
      <c r="AS1113" s="109">
        <f t="shared" si="947"/>
        <v>-0.93713882788046354</v>
      </c>
      <c r="AT1113" s="109">
        <f t="shared" si="948"/>
        <v>210.53507926777675</v>
      </c>
      <c r="AU1113" s="10">
        <f t="shared" si="949"/>
        <v>399460.64672390424</v>
      </c>
      <c r="AV1113" s="8">
        <f t="shared" si="950"/>
        <v>29.913600446514696</v>
      </c>
      <c r="AW1113" s="12"/>
      <c r="AX1113" s="110">
        <f t="shared" si="951"/>
        <v>30.5</v>
      </c>
      <c r="AY1113" s="111">
        <f t="shared" si="952"/>
        <v>0</v>
      </c>
      <c r="AZ1113" s="12"/>
      <c r="BA1113" s="14">
        <f t="shared" si="959"/>
        <v>-8.8000000000000007</v>
      </c>
      <c r="BB1113" s="112">
        <f t="shared" si="953"/>
        <v>0</v>
      </c>
      <c r="BC1113" s="112">
        <f t="shared" si="954"/>
        <v>0</v>
      </c>
      <c r="BD1113" s="12"/>
      <c r="BE1113" s="111">
        <f t="shared" si="955"/>
        <v>0</v>
      </c>
      <c r="BF1113" s="12"/>
    </row>
    <row r="1114" spans="1:58">
      <c r="A1114">
        <f t="shared" si="908"/>
        <v>18</v>
      </c>
      <c r="B1114" s="106">
        <v>0.77152777777777803</v>
      </c>
      <c r="C1114" s="6">
        <f t="shared" si="909"/>
        <v>18.516666666666673</v>
      </c>
      <c r="D1114" s="7">
        <f t="shared" si="956"/>
        <v>16</v>
      </c>
      <c r="E1114" s="7">
        <f t="shared" si="957"/>
        <v>9</v>
      </c>
      <c r="F1114" s="7">
        <f t="shared" si="958"/>
        <v>2022</v>
      </c>
      <c r="G1114" s="12"/>
      <c r="H1114" s="101">
        <f t="shared" si="910"/>
        <v>-8.6191698747058627</v>
      </c>
      <c r="I1114" s="102">
        <f t="shared" si="911"/>
        <v>-8.7023238136528374</v>
      </c>
      <c r="J1114" s="101">
        <f t="shared" si="912"/>
        <v>61.035345805947912</v>
      </c>
      <c r="K1114" s="101">
        <f t="shared" si="913"/>
        <v>30.743191276620507</v>
      </c>
      <c r="L1114" s="11">
        <f t="shared" si="914"/>
        <v>2459839.2715277779</v>
      </c>
      <c r="M1114" s="108">
        <f t="shared" si="915"/>
        <v>0.22708477831014076</v>
      </c>
      <c r="N1114" s="11">
        <f t="shared" si="916"/>
        <v>283.17085839714855</v>
      </c>
      <c r="O1114" s="5">
        <f t="shared" si="917"/>
        <v>0.18590540187835813</v>
      </c>
      <c r="P1114" s="11">
        <f t="shared" si="918"/>
        <v>15644.087253505768</v>
      </c>
      <c r="Q1114" s="6">
        <f t="shared" si="919"/>
        <v>2.4358160405923694</v>
      </c>
      <c r="R1114" s="13">
        <f t="shared" si="920"/>
        <v>4.4045854980410759</v>
      </c>
      <c r="S1114" s="13">
        <f t="shared" si="921"/>
        <v>4.3848455031680631</v>
      </c>
      <c r="T1114" s="13">
        <f t="shared" si="922"/>
        <v>0.36815747402582827</v>
      </c>
      <c r="U1114" s="13">
        <f t="shared" si="923"/>
        <v>0.44284397714495188</v>
      </c>
      <c r="V1114" s="13">
        <f t="shared" si="924"/>
        <v>-8.4015335323102978</v>
      </c>
      <c r="W1114" s="8">
        <f t="shared" si="925"/>
        <v>369.33229367697294</v>
      </c>
      <c r="X1114" s="13">
        <f t="shared" si="926"/>
        <v>1.2439227648971249</v>
      </c>
      <c r="Y1114" s="11">
        <f t="shared" si="927"/>
        <v>71.271524468849407</v>
      </c>
      <c r="Z1114" s="13">
        <f t="shared" si="928"/>
        <v>4.0265487153709284E-2</v>
      </c>
      <c r="AA1114" s="13">
        <f t="shared" si="929"/>
        <v>0.3208234538280571</v>
      </c>
      <c r="AB1114" s="13">
        <f t="shared" si="930"/>
        <v>0.94628319125064309</v>
      </c>
      <c r="AC1114" s="13">
        <f t="shared" si="931"/>
        <v>4.0254607566528662E-2</v>
      </c>
      <c r="AD1114" s="13">
        <f t="shared" si="932"/>
        <v>0.85220672890337845</v>
      </c>
      <c r="AE1114" s="13">
        <f t="shared" si="933"/>
        <v>0.41329892654789213</v>
      </c>
      <c r="AF1114" s="13">
        <f t="shared" si="934"/>
        <v>0.91059540813379902</v>
      </c>
      <c r="AG1114" s="11">
        <f t="shared" si="935"/>
        <v>24.412237379240537</v>
      </c>
      <c r="AH1114" s="13">
        <f t="shared" si="936"/>
        <v>4.6247033860454696</v>
      </c>
      <c r="AI1114" s="11">
        <f t="shared" si="937"/>
        <v>213.8003076064665</v>
      </c>
      <c r="AJ1114" s="6">
        <f t="shared" si="938"/>
        <v>0.91485303479883862</v>
      </c>
      <c r="AK1114" s="13">
        <f t="shared" si="939"/>
        <v>-7.7145026208876901</v>
      </c>
      <c r="AL1114" s="6">
        <f t="shared" si="940"/>
        <v>0.90466725381817181</v>
      </c>
      <c r="AM1114" s="6">
        <f t="shared" si="941"/>
        <v>-8.6191698747058627</v>
      </c>
      <c r="AN1114" s="11">
        <f t="shared" si="942"/>
        <v>175.69330767374049</v>
      </c>
      <c r="AO1114" s="6">
        <f t="shared" si="943"/>
        <v>173.88144115271692</v>
      </c>
      <c r="AP1114" s="6">
        <f t="shared" si="944"/>
        <v>102.59952770162408</v>
      </c>
      <c r="AQ1114" s="8">
        <f t="shared" si="945"/>
        <v>77.24944303917151</v>
      </c>
      <c r="AR1114" s="109">
        <f t="shared" si="946"/>
        <v>-0.55630007683653471</v>
      </c>
      <c r="AS1114" s="109">
        <f t="shared" si="947"/>
        <v>-0.93530929082142134</v>
      </c>
      <c r="AT1114" s="109">
        <f t="shared" si="948"/>
        <v>210.74319127662051</v>
      </c>
      <c r="AU1114" s="10">
        <f t="shared" si="949"/>
        <v>399463.08245363488</v>
      </c>
      <c r="AV1114" s="8">
        <f t="shared" si="950"/>
        <v>29.913418057274278</v>
      </c>
      <c r="AW1114" s="12"/>
      <c r="AX1114" s="110">
        <f t="shared" si="951"/>
        <v>30.7</v>
      </c>
      <c r="AY1114" s="111">
        <f t="shared" si="952"/>
        <v>0</v>
      </c>
      <c r="AZ1114" s="12"/>
      <c r="BA1114" s="14">
        <f t="shared" si="959"/>
        <v>-8.6999999999999993</v>
      </c>
      <c r="BB1114" s="112">
        <f t="shared" si="953"/>
        <v>0</v>
      </c>
      <c r="BC1114" s="112">
        <f t="shared" si="954"/>
        <v>0</v>
      </c>
      <c r="BD1114" s="12"/>
      <c r="BE1114" s="111">
        <f t="shared" si="955"/>
        <v>0</v>
      </c>
      <c r="BF1114" s="12"/>
    </row>
    <row r="1115" spans="1:58">
      <c r="A1115">
        <f t="shared" si="908"/>
        <v>18</v>
      </c>
      <c r="B1115" s="106">
        <v>0.77222222222222203</v>
      </c>
      <c r="C1115" s="6">
        <f t="shared" si="909"/>
        <v>18.533333333333328</v>
      </c>
      <c r="D1115" s="7">
        <f t="shared" si="956"/>
        <v>16</v>
      </c>
      <c r="E1115" s="7">
        <f t="shared" si="957"/>
        <v>9</v>
      </c>
      <c r="F1115" s="7">
        <f t="shared" si="958"/>
        <v>2022</v>
      </c>
      <c r="G1115" s="12"/>
      <c r="H1115" s="101">
        <f t="shared" si="910"/>
        <v>-8.5419906918217663</v>
      </c>
      <c r="I1115" s="102">
        <f t="shared" si="911"/>
        <v>-8.6252273387465053</v>
      </c>
      <c r="J1115" s="101">
        <f t="shared" si="912"/>
        <v>61.028784672367152</v>
      </c>
      <c r="K1115" s="101">
        <f t="shared" si="913"/>
        <v>30.951088807350317</v>
      </c>
      <c r="L1115" s="11">
        <f t="shared" si="914"/>
        <v>2459839.2722222223</v>
      </c>
      <c r="M1115" s="108">
        <f t="shared" si="915"/>
        <v>0.22708479732299233</v>
      </c>
      <c r="N1115" s="11">
        <f t="shared" si="916"/>
        <v>283.42154285963625</v>
      </c>
      <c r="O1115" s="5">
        <f t="shared" si="917"/>
        <v>0.18593081930828248</v>
      </c>
      <c r="P1115" s="11">
        <f t="shared" si="918"/>
        <v>15641.352746222494</v>
      </c>
      <c r="Q1115" s="6">
        <f t="shared" si="919"/>
        <v>2.4359743927662305</v>
      </c>
      <c r="R1115" s="13">
        <f t="shared" si="920"/>
        <v>4.404597443852774</v>
      </c>
      <c r="S1115" s="13">
        <f t="shared" si="921"/>
        <v>4.3849932592080529</v>
      </c>
      <c r="T1115" s="13">
        <f t="shared" si="922"/>
        <v>0.36831781826588095</v>
      </c>
      <c r="U1115" s="13">
        <f t="shared" si="923"/>
        <v>0.44299152917532947</v>
      </c>
      <c r="V1115" s="13">
        <f t="shared" si="924"/>
        <v>-8.4016687001502248</v>
      </c>
      <c r="W1115" s="8">
        <f t="shared" si="925"/>
        <v>369.29055145257433</v>
      </c>
      <c r="X1115" s="13">
        <f t="shared" si="926"/>
        <v>1.2440692100539517</v>
      </c>
      <c r="Y1115" s="11">
        <f t="shared" si="927"/>
        <v>71.279915158265709</v>
      </c>
      <c r="Z1115" s="13">
        <f t="shared" si="928"/>
        <v>4.0277254711741393E-2</v>
      </c>
      <c r="AA1115" s="13">
        <f t="shared" si="929"/>
        <v>0.32068471974463575</v>
      </c>
      <c r="AB1115" s="13">
        <f t="shared" si="930"/>
        <v>0.94632971544012578</v>
      </c>
      <c r="AC1115" s="13">
        <f t="shared" si="931"/>
        <v>4.0266365583635604E-2</v>
      </c>
      <c r="AD1115" s="13">
        <f t="shared" si="932"/>
        <v>0.85224473844909221</v>
      </c>
      <c r="AE1115" s="13">
        <f t="shared" si="933"/>
        <v>0.41332821862067776</v>
      </c>
      <c r="AF1115" s="13">
        <f t="shared" si="934"/>
        <v>0.91058211254771371</v>
      </c>
      <c r="AG1115" s="11">
        <f t="shared" si="935"/>
        <v>24.414080485829111</v>
      </c>
      <c r="AH1115" s="13">
        <f t="shared" si="936"/>
        <v>4.6253042081407152</v>
      </c>
      <c r="AI1115" s="11">
        <f t="shared" si="937"/>
        <v>214.04197973752554</v>
      </c>
      <c r="AJ1115" s="6">
        <f t="shared" si="938"/>
        <v>0.91484759833909168</v>
      </c>
      <c r="AK1115" s="13">
        <f t="shared" si="939"/>
        <v>-7.6371642075649637</v>
      </c>
      <c r="AL1115" s="6">
        <f t="shared" si="940"/>
        <v>0.90482648425680334</v>
      </c>
      <c r="AM1115" s="6">
        <f t="shared" si="941"/>
        <v>-8.5419906918217663</v>
      </c>
      <c r="AN1115" s="11">
        <f t="shared" si="942"/>
        <v>175.69399215103658</v>
      </c>
      <c r="AO1115" s="6">
        <f t="shared" si="943"/>
        <v>173.88211832367398</v>
      </c>
      <c r="AP1115" s="6">
        <f t="shared" si="944"/>
        <v>102.5918146791642</v>
      </c>
      <c r="AQ1115" s="8">
        <f t="shared" si="945"/>
        <v>77.257151519790355</v>
      </c>
      <c r="AR1115" s="109">
        <f t="shared" si="946"/>
        <v>-0.55980017641606206</v>
      </c>
      <c r="AS1115" s="109">
        <f t="shared" si="947"/>
        <v>-0.93346803508396303</v>
      </c>
      <c r="AT1115" s="109">
        <f t="shared" si="948"/>
        <v>210.95108880735032</v>
      </c>
      <c r="AU1115" s="10">
        <f t="shared" si="949"/>
        <v>399465.51766030578</v>
      </c>
      <c r="AV1115" s="8">
        <f t="shared" si="950"/>
        <v>29.91323570942432</v>
      </c>
      <c r="AW1115" s="12"/>
      <c r="AX1115" s="110">
        <f t="shared" si="951"/>
        <v>31</v>
      </c>
      <c r="AY1115" s="111">
        <f t="shared" si="952"/>
        <v>0</v>
      </c>
      <c r="AZ1115" s="12"/>
      <c r="BA1115" s="14">
        <f t="shared" si="959"/>
        <v>-8.6</v>
      </c>
      <c r="BB1115" s="112">
        <f t="shared" si="953"/>
        <v>0</v>
      </c>
      <c r="BC1115" s="112">
        <f t="shared" si="954"/>
        <v>0</v>
      </c>
      <c r="BD1115" s="12"/>
      <c r="BE1115" s="111">
        <f t="shared" si="955"/>
        <v>0</v>
      </c>
      <c r="BF1115" s="12"/>
    </row>
    <row r="1116" spans="1:58">
      <c r="A1116">
        <f t="shared" si="908"/>
        <v>18</v>
      </c>
      <c r="B1116" s="106">
        <v>0.77291666666666703</v>
      </c>
      <c r="C1116" s="6">
        <f t="shared" si="909"/>
        <v>18.550000000000008</v>
      </c>
      <c r="D1116" s="7">
        <f t="shared" si="956"/>
        <v>16</v>
      </c>
      <c r="E1116" s="7">
        <f t="shared" si="957"/>
        <v>9</v>
      </c>
      <c r="F1116" s="7">
        <f t="shared" si="958"/>
        <v>2022</v>
      </c>
      <c r="G1116" s="12"/>
      <c r="H1116" s="101">
        <f t="shared" si="910"/>
        <v>-8.464354183279271</v>
      </c>
      <c r="I1116" s="102">
        <f t="shared" si="911"/>
        <v>-8.5476514428031187</v>
      </c>
      <c r="J1116" s="101">
        <f t="shared" si="912"/>
        <v>61.022223423355591</v>
      </c>
      <c r="K1116" s="101">
        <f t="shared" si="913"/>
        <v>31.158771477713316</v>
      </c>
      <c r="L1116" s="11">
        <f t="shared" si="914"/>
        <v>2459839.2729166667</v>
      </c>
      <c r="M1116" s="108">
        <f t="shared" si="915"/>
        <v>0.22708481633584388</v>
      </c>
      <c r="N1116" s="11">
        <f t="shared" si="916"/>
        <v>283.67222732212394</v>
      </c>
      <c r="O1116" s="5">
        <f t="shared" si="917"/>
        <v>0.18595623673820683</v>
      </c>
      <c r="P1116" s="11">
        <f t="shared" si="918"/>
        <v>15638.617895078087</v>
      </c>
      <c r="Q1116" s="6">
        <f t="shared" si="919"/>
        <v>2.4361327449397341</v>
      </c>
      <c r="R1116" s="13">
        <f t="shared" si="920"/>
        <v>4.404609389664472</v>
      </c>
      <c r="S1116" s="13">
        <f t="shared" si="921"/>
        <v>4.3851410152480419</v>
      </c>
      <c r="T1116" s="13">
        <f t="shared" si="922"/>
        <v>0.36847816250557641</v>
      </c>
      <c r="U1116" s="13">
        <f t="shared" si="923"/>
        <v>0.44313907940061981</v>
      </c>
      <c r="V1116" s="13">
        <f t="shared" si="924"/>
        <v>-8.4018038679905072</v>
      </c>
      <c r="W1116" s="8">
        <f t="shared" si="925"/>
        <v>369.2488045718693</v>
      </c>
      <c r="X1116" s="13">
        <f t="shared" si="926"/>
        <v>1.2442156535436928</v>
      </c>
      <c r="Y1116" s="11">
        <f t="shared" si="927"/>
        <v>71.288305752165044</v>
      </c>
      <c r="Z1116" s="13">
        <f t="shared" si="928"/>
        <v>4.0289021262858458E-2</v>
      </c>
      <c r="AA1116" s="13">
        <f t="shared" si="929"/>
        <v>0.3205459804614853</v>
      </c>
      <c r="AB1116" s="13">
        <f t="shared" si="930"/>
        <v>0.94637621866289778</v>
      </c>
      <c r="AC1116" s="13">
        <f t="shared" si="931"/>
        <v>4.0278122589068703E-2</v>
      </c>
      <c r="AD1116" s="13">
        <f t="shared" si="932"/>
        <v>0.85228272916016967</v>
      </c>
      <c r="AE1116" s="13">
        <f t="shared" si="933"/>
        <v>0.4133575014261599</v>
      </c>
      <c r="AF1116" s="13">
        <f t="shared" si="934"/>
        <v>0.91056882003213913</v>
      </c>
      <c r="AG1116" s="11">
        <f t="shared" si="935"/>
        <v>24.415923036203459</v>
      </c>
      <c r="AH1116" s="13">
        <f t="shared" si="936"/>
        <v>4.6259050403694149</v>
      </c>
      <c r="AI1116" s="11">
        <f t="shared" si="937"/>
        <v>214.28365171658271</v>
      </c>
      <c r="AJ1116" s="6">
        <f t="shared" si="938"/>
        <v>0.91484216316822364</v>
      </c>
      <c r="AK1116" s="13">
        <f t="shared" si="939"/>
        <v>-7.5593691607094531</v>
      </c>
      <c r="AL1116" s="6">
        <f t="shared" si="940"/>
        <v>0.90498502256981861</v>
      </c>
      <c r="AM1116" s="6">
        <f t="shared" si="941"/>
        <v>-8.464354183279271</v>
      </c>
      <c r="AN1116" s="11">
        <f t="shared" si="942"/>
        <v>175.69467662833085</v>
      </c>
      <c r="AO1116" s="6">
        <f t="shared" si="943"/>
        <v>173.88279549488269</v>
      </c>
      <c r="AP1116" s="6">
        <f t="shared" si="944"/>
        <v>102.58410175841783</v>
      </c>
      <c r="AQ1116" s="8">
        <f t="shared" si="945"/>
        <v>77.264859901493736</v>
      </c>
      <c r="AR1116" s="109">
        <f t="shared" si="946"/>
        <v>-0.56329031424097953</v>
      </c>
      <c r="AS1116" s="109">
        <f t="shared" si="947"/>
        <v>-0.93161509386861308</v>
      </c>
      <c r="AT1116" s="109">
        <f t="shared" si="948"/>
        <v>211.15877147771332</v>
      </c>
      <c r="AU1116" s="10">
        <f t="shared" si="949"/>
        <v>399467.95234384388</v>
      </c>
      <c r="AV1116" s="8">
        <f t="shared" si="950"/>
        <v>29.913053402968785</v>
      </c>
      <c r="AW1116" s="12"/>
      <c r="AX1116" s="110">
        <f t="shared" si="951"/>
        <v>31.2</v>
      </c>
      <c r="AY1116" s="111">
        <f t="shared" si="952"/>
        <v>0</v>
      </c>
      <c r="AZ1116" s="12"/>
      <c r="BA1116" s="14">
        <f t="shared" si="959"/>
        <v>-8.5</v>
      </c>
      <c r="BB1116" s="112">
        <f t="shared" si="953"/>
        <v>0</v>
      </c>
      <c r="BC1116" s="112">
        <f t="shared" si="954"/>
        <v>0</v>
      </c>
      <c r="BD1116" s="12"/>
      <c r="BE1116" s="111">
        <f t="shared" si="955"/>
        <v>0</v>
      </c>
      <c r="BF1116" s="12"/>
    </row>
    <row r="1117" spans="1:58">
      <c r="A1117">
        <f t="shared" si="908"/>
        <v>18</v>
      </c>
      <c r="B1117" s="106">
        <v>0.77361111111111103</v>
      </c>
      <c r="C1117" s="6">
        <f t="shared" si="909"/>
        <v>18.566666666666663</v>
      </c>
      <c r="D1117" s="7">
        <f t="shared" si="956"/>
        <v>16</v>
      </c>
      <c r="E1117" s="7">
        <f t="shared" si="957"/>
        <v>9</v>
      </c>
      <c r="F1117" s="7">
        <f t="shared" si="958"/>
        <v>2022</v>
      </c>
      <c r="G1117" s="12"/>
      <c r="H1117" s="101">
        <f t="shared" si="910"/>
        <v>-8.3862617949544127</v>
      </c>
      <c r="I1117" s="102">
        <f t="shared" si="911"/>
        <v>-8.4695954378354745</v>
      </c>
      <c r="J1117" s="101">
        <f t="shared" si="912"/>
        <v>61.015662059005201</v>
      </c>
      <c r="K1117" s="101">
        <f t="shared" si="913"/>
        <v>31.366238922029936</v>
      </c>
      <c r="L1117" s="11">
        <f t="shared" si="914"/>
        <v>2459839.2736111111</v>
      </c>
      <c r="M1117" s="108">
        <f t="shared" si="915"/>
        <v>0.22708483534869545</v>
      </c>
      <c r="N1117" s="11">
        <f t="shared" si="916"/>
        <v>283.92291178414598</v>
      </c>
      <c r="O1117" s="5">
        <f t="shared" si="917"/>
        <v>0.18598165416818802</v>
      </c>
      <c r="P1117" s="11">
        <f t="shared" si="918"/>
        <v>15635.882700166174</v>
      </c>
      <c r="Q1117" s="6">
        <f t="shared" si="919"/>
        <v>2.4362910971135947</v>
      </c>
      <c r="R1117" s="13">
        <f t="shared" si="920"/>
        <v>4.4046213354761701</v>
      </c>
      <c r="S1117" s="13">
        <f t="shared" si="921"/>
        <v>4.3852887712880317</v>
      </c>
      <c r="T1117" s="13">
        <f t="shared" si="922"/>
        <v>0.36863850674598619</v>
      </c>
      <c r="U1117" s="13">
        <f t="shared" si="923"/>
        <v>0.44328662782230271</v>
      </c>
      <c r="V1117" s="13">
        <f t="shared" si="924"/>
        <v>-8.4019390358300772</v>
      </c>
      <c r="W1117" s="8">
        <f t="shared" si="925"/>
        <v>369.20705303613011</v>
      </c>
      <c r="X1117" s="13">
        <f t="shared" si="926"/>
        <v>1.2443620953671588</v>
      </c>
      <c r="Y1117" s="11">
        <f t="shared" si="927"/>
        <v>71.296696250593854</v>
      </c>
      <c r="Z1117" s="13">
        <f t="shared" si="928"/>
        <v>4.0300786806956868E-2</v>
      </c>
      <c r="AA1117" s="13">
        <f t="shared" si="929"/>
        <v>0.3204072359811066</v>
      </c>
      <c r="AB1117" s="13">
        <f t="shared" si="930"/>
        <v>0.94642270091895875</v>
      </c>
      <c r="AC1117" s="13">
        <f t="shared" si="931"/>
        <v>4.0289878582724238E-2</v>
      </c>
      <c r="AD1117" s="13">
        <f t="shared" si="932"/>
        <v>0.85232070103665192</v>
      </c>
      <c r="AE1117" s="13">
        <f t="shared" si="933"/>
        <v>0.41338677496424292</v>
      </c>
      <c r="AF1117" s="13">
        <f t="shared" si="934"/>
        <v>0.91055553058814731</v>
      </c>
      <c r="AG1117" s="11">
        <f t="shared" si="935"/>
        <v>24.417765030335111</v>
      </c>
      <c r="AH1117" s="13">
        <f t="shared" si="936"/>
        <v>4.6265058827310401</v>
      </c>
      <c r="AI1117" s="11">
        <f t="shared" si="937"/>
        <v>214.52532354318038</v>
      </c>
      <c r="AJ1117" s="6">
        <f t="shared" si="938"/>
        <v>0.91483672928629589</v>
      </c>
      <c r="AK1117" s="13">
        <f t="shared" si="939"/>
        <v>-7.4811189589326661</v>
      </c>
      <c r="AL1117" s="6">
        <f t="shared" si="940"/>
        <v>0.90514283602174606</v>
      </c>
      <c r="AM1117" s="6">
        <f t="shared" si="941"/>
        <v>-8.3862617949544127</v>
      </c>
      <c r="AN1117" s="11">
        <f t="shared" si="942"/>
        <v>175.69536110562694</v>
      </c>
      <c r="AO1117" s="6">
        <f t="shared" si="943"/>
        <v>173.88347266634659</v>
      </c>
      <c r="AP1117" s="6">
        <f t="shared" si="944"/>
        <v>102.57638893934445</v>
      </c>
      <c r="AQ1117" s="8">
        <f t="shared" si="945"/>
        <v>77.272568184322154</v>
      </c>
      <c r="AR1117" s="109">
        <f t="shared" si="946"/>
        <v>-0.56677042822961066</v>
      </c>
      <c r="AS1117" s="109">
        <f t="shared" si="947"/>
        <v>-0.92975050058723308</v>
      </c>
      <c r="AT1117" s="109">
        <f t="shared" si="948"/>
        <v>211.36623892202994</v>
      </c>
      <c r="AU1117" s="10">
        <f t="shared" si="949"/>
        <v>399470.38650419022</v>
      </c>
      <c r="AV1117" s="8">
        <f t="shared" si="950"/>
        <v>29.912871137910646</v>
      </c>
      <c r="AW1117" s="12"/>
      <c r="AX1117" s="110">
        <f t="shared" si="951"/>
        <v>31.4</v>
      </c>
      <c r="AY1117" s="111">
        <f t="shared" si="952"/>
        <v>0</v>
      </c>
      <c r="AZ1117" s="12"/>
      <c r="BA1117" s="14">
        <f t="shared" si="959"/>
        <v>-8.5</v>
      </c>
      <c r="BB1117" s="112">
        <f t="shared" si="953"/>
        <v>0</v>
      </c>
      <c r="BC1117" s="112">
        <f t="shared" si="954"/>
        <v>0</v>
      </c>
      <c r="BD1117" s="12"/>
      <c r="BE1117" s="111">
        <f t="shared" si="955"/>
        <v>0</v>
      </c>
      <c r="BF1117" s="12"/>
    </row>
    <row r="1118" spans="1:58">
      <c r="A1118">
        <f t="shared" si="908"/>
        <v>18</v>
      </c>
      <c r="B1118" s="106">
        <v>0.77430555555555602</v>
      </c>
      <c r="C1118" s="6">
        <f t="shared" si="909"/>
        <v>18.583333333333343</v>
      </c>
      <c r="D1118" s="7">
        <f t="shared" si="956"/>
        <v>16</v>
      </c>
      <c r="E1118" s="7">
        <f t="shared" si="957"/>
        <v>9</v>
      </c>
      <c r="F1118" s="7">
        <f t="shared" si="958"/>
        <v>2022</v>
      </c>
      <c r="G1118" s="12"/>
      <c r="H1118" s="101">
        <f t="shared" si="910"/>
        <v>-8.3077149758054407</v>
      </c>
      <c r="I1118" s="102">
        <f t="shared" si="911"/>
        <v>-8.3910584499042535</v>
      </c>
      <c r="J1118" s="101">
        <f t="shared" si="912"/>
        <v>61.009100579448784</v>
      </c>
      <c r="K1118" s="101">
        <f t="shared" si="913"/>
        <v>31.573490792811157</v>
      </c>
      <c r="L1118" s="11">
        <f t="shared" si="914"/>
        <v>2459839.2743055555</v>
      </c>
      <c r="M1118" s="108">
        <f t="shared" si="915"/>
        <v>0.22708485436154699</v>
      </c>
      <c r="N1118" s="11">
        <f t="shared" si="916"/>
        <v>284.17359624663368</v>
      </c>
      <c r="O1118" s="5">
        <f t="shared" si="917"/>
        <v>0.18600707159811236</v>
      </c>
      <c r="P1118" s="11">
        <f t="shared" si="918"/>
        <v>15633.147161602928</v>
      </c>
      <c r="Q1118" s="6">
        <f t="shared" si="919"/>
        <v>2.4364494492874558</v>
      </c>
      <c r="R1118" s="13">
        <f t="shared" si="920"/>
        <v>4.4046332812878681</v>
      </c>
      <c r="S1118" s="13">
        <f t="shared" si="921"/>
        <v>4.3854365273276636</v>
      </c>
      <c r="T1118" s="13">
        <f t="shared" si="922"/>
        <v>0.36879885098568166</v>
      </c>
      <c r="U1118" s="13">
        <f t="shared" si="923"/>
        <v>0.44343417443945987</v>
      </c>
      <c r="V1118" s="13">
        <f t="shared" si="924"/>
        <v>-8.4020742036696454</v>
      </c>
      <c r="W1118" s="8">
        <f t="shared" si="925"/>
        <v>369.16529684598515</v>
      </c>
      <c r="X1118" s="13">
        <f t="shared" si="926"/>
        <v>1.2445085355241989</v>
      </c>
      <c r="Y1118" s="11">
        <f t="shared" si="927"/>
        <v>71.305086653543484</v>
      </c>
      <c r="Z1118" s="13">
        <f t="shared" si="928"/>
        <v>4.0312551343735376E-2</v>
      </c>
      <c r="AA1118" s="13">
        <f t="shared" si="929"/>
        <v>0.32026848630691257</v>
      </c>
      <c r="AB1118" s="13">
        <f t="shared" si="930"/>
        <v>0.94646916220800759</v>
      </c>
      <c r="AC1118" s="13">
        <f t="shared" si="931"/>
        <v>4.0301633564301005E-2</v>
      </c>
      <c r="AD1118" s="13">
        <f t="shared" si="932"/>
        <v>0.85235865407838252</v>
      </c>
      <c r="AE1118" s="13">
        <f t="shared" si="933"/>
        <v>0.41341603923453096</v>
      </c>
      <c r="AF1118" s="13">
        <f t="shared" si="934"/>
        <v>0.91054224421694618</v>
      </c>
      <c r="AG1118" s="11">
        <f t="shared" si="935"/>
        <v>24.41960646817671</v>
      </c>
      <c r="AH1118" s="13">
        <f t="shared" si="936"/>
        <v>4.6271067352211901</v>
      </c>
      <c r="AI1118" s="11">
        <f t="shared" si="937"/>
        <v>214.76699521831583</v>
      </c>
      <c r="AJ1118" s="6">
        <f t="shared" si="938"/>
        <v>0.91483129669340135</v>
      </c>
      <c r="AK1118" s="13">
        <f t="shared" si="939"/>
        <v>-7.4024150839855993</v>
      </c>
      <c r="AL1118" s="6">
        <f t="shared" si="940"/>
        <v>0.90529989181984094</v>
      </c>
      <c r="AM1118" s="6">
        <f t="shared" si="941"/>
        <v>-8.3077149758054407</v>
      </c>
      <c r="AN1118" s="11">
        <f t="shared" si="942"/>
        <v>175.69604558292122</v>
      </c>
      <c r="AO1118" s="6">
        <f t="shared" si="943"/>
        <v>173.88414983806209</v>
      </c>
      <c r="AP1118" s="6">
        <f t="shared" si="944"/>
        <v>102.56867622195153</v>
      </c>
      <c r="AQ1118" s="8">
        <f t="shared" si="945"/>
        <v>77.280276368268119</v>
      </c>
      <c r="AR1118" s="109">
        <f t="shared" si="946"/>
        <v>-0.57024045649974697</v>
      </c>
      <c r="AS1118" s="109">
        <f t="shared" si="947"/>
        <v>-0.92787428884714218</v>
      </c>
      <c r="AT1118" s="109">
        <f t="shared" si="948"/>
        <v>211.57349079281116</v>
      </c>
      <c r="AU1118" s="10">
        <f t="shared" si="949"/>
        <v>399472.82014127151</v>
      </c>
      <c r="AV1118" s="8">
        <f t="shared" si="950"/>
        <v>29.912688914253891</v>
      </c>
      <c r="AW1118" s="12"/>
      <c r="AX1118" s="110">
        <f t="shared" si="951"/>
        <v>31.6</v>
      </c>
      <c r="AY1118" s="111">
        <f t="shared" si="952"/>
        <v>0</v>
      </c>
      <c r="AZ1118" s="12"/>
      <c r="BA1118" s="14">
        <f t="shared" si="959"/>
        <v>-8.4</v>
      </c>
      <c r="BB1118" s="112">
        <f t="shared" si="953"/>
        <v>0</v>
      </c>
      <c r="BC1118" s="112">
        <f t="shared" si="954"/>
        <v>0</v>
      </c>
      <c r="BD1118" s="12"/>
      <c r="BE1118" s="111">
        <f t="shared" si="955"/>
        <v>0</v>
      </c>
      <c r="BF1118" s="12"/>
    </row>
    <row r="1119" spans="1:58">
      <c r="A1119">
        <f t="shared" si="908"/>
        <v>18</v>
      </c>
      <c r="B1119" s="106">
        <v>0.77500000000000002</v>
      </c>
      <c r="C1119" s="6">
        <f t="shared" si="909"/>
        <v>18.600000000000001</v>
      </c>
      <c r="D1119" s="7">
        <f t="shared" si="956"/>
        <v>16</v>
      </c>
      <c r="E1119" s="7">
        <f t="shared" si="957"/>
        <v>9</v>
      </c>
      <c r="F1119" s="7">
        <f t="shared" si="958"/>
        <v>2022</v>
      </c>
      <c r="G1119" s="12"/>
      <c r="H1119" s="101">
        <f t="shared" si="910"/>
        <v>-8.2287151786695922</v>
      </c>
      <c r="I1119" s="102">
        <f t="shared" si="911"/>
        <v>-8.3120394017956105</v>
      </c>
      <c r="J1119" s="101">
        <f t="shared" si="912"/>
        <v>61.002538984770638</v>
      </c>
      <c r="K1119" s="101">
        <f t="shared" si="913"/>
        <v>31.780526758192536</v>
      </c>
      <c r="L1119" s="11">
        <f t="shared" si="914"/>
        <v>2459839.2749999999</v>
      </c>
      <c r="M1119" s="108">
        <f t="shared" si="915"/>
        <v>0.22708487337439853</v>
      </c>
      <c r="N1119" s="11">
        <f t="shared" si="916"/>
        <v>284.42428070912138</v>
      </c>
      <c r="O1119" s="5">
        <f t="shared" si="917"/>
        <v>0.18603248902803671</v>
      </c>
      <c r="P1119" s="11">
        <f t="shared" si="918"/>
        <v>15630.411279508353</v>
      </c>
      <c r="Q1119" s="6">
        <f t="shared" si="919"/>
        <v>2.4366078014609593</v>
      </c>
      <c r="R1119" s="13">
        <f t="shared" si="920"/>
        <v>4.404645227099544</v>
      </c>
      <c r="S1119" s="13">
        <f t="shared" si="921"/>
        <v>4.3855842833676526</v>
      </c>
      <c r="T1119" s="13">
        <f t="shared" si="922"/>
        <v>0.36895919522573428</v>
      </c>
      <c r="U1119" s="13">
        <f t="shared" si="923"/>
        <v>0.44358171925369888</v>
      </c>
      <c r="V1119" s="13">
        <f t="shared" si="924"/>
        <v>-8.4022093715095707</v>
      </c>
      <c r="W1119" s="8">
        <f t="shared" si="925"/>
        <v>369.12353600217295</v>
      </c>
      <c r="X1119" s="13">
        <f t="shared" si="926"/>
        <v>1.2446549740157524</v>
      </c>
      <c r="Y1119" s="11">
        <f t="shared" si="927"/>
        <v>71.313476961067764</v>
      </c>
      <c r="Z1119" s="13">
        <f t="shared" si="928"/>
        <v>4.0324314873098163E-2</v>
      </c>
      <c r="AA1119" s="13">
        <f t="shared" si="929"/>
        <v>0.32012973144128171</v>
      </c>
      <c r="AB1119" s="13">
        <f t="shared" si="930"/>
        <v>0.94651560253008526</v>
      </c>
      <c r="AC1119" s="13">
        <f t="shared" si="931"/>
        <v>4.0313387533703081E-2</v>
      </c>
      <c r="AD1119" s="13">
        <f t="shared" si="932"/>
        <v>0.85239658828543718</v>
      </c>
      <c r="AE1119" s="13">
        <f t="shared" si="933"/>
        <v>0.41344529423695209</v>
      </c>
      <c r="AF1119" s="13">
        <f t="shared" si="934"/>
        <v>0.91052896091959645</v>
      </c>
      <c r="AG1119" s="11">
        <f t="shared" si="935"/>
        <v>24.421447349701285</v>
      </c>
      <c r="AH1119" s="13">
        <f t="shared" si="936"/>
        <v>4.6277075978398621</v>
      </c>
      <c r="AI1119" s="11">
        <f t="shared" si="937"/>
        <v>215.00866674152343</v>
      </c>
      <c r="AJ1119" s="6">
        <f t="shared" si="938"/>
        <v>0.91482586538962263</v>
      </c>
      <c r="AK1119" s="13">
        <f t="shared" si="939"/>
        <v>-7.3232590215548807</v>
      </c>
      <c r="AL1119" s="6">
        <f t="shared" si="940"/>
        <v>0.90545615711471228</v>
      </c>
      <c r="AM1119" s="6">
        <f t="shared" si="941"/>
        <v>-8.2287151786695922</v>
      </c>
      <c r="AN1119" s="11">
        <f t="shared" si="942"/>
        <v>175.69673006021549</v>
      </c>
      <c r="AO1119" s="6">
        <f t="shared" si="943"/>
        <v>173.88482701003105</v>
      </c>
      <c r="AP1119" s="6">
        <f t="shared" si="944"/>
        <v>102.5609636061895</v>
      </c>
      <c r="AQ1119" s="8">
        <f t="shared" si="945"/>
        <v>77.287984453381128</v>
      </c>
      <c r="AR1119" s="109">
        <f t="shared" si="946"/>
        <v>-0.57370033732773129</v>
      </c>
      <c r="AS1119" s="109">
        <f t="shared" si="947"/>
        <v>-0.92598649247382103</v>
      </c>
      <c r="AT1119" s="109">
        <f t="shared" si="948"/>
        <v>211.78052675819254</v>
      </c>
      <c r="AU1119" s="10">
        <f t="shared" si="949"/>
        <v>399475.25325501949</v>
      </c>
      <c r="AV1119" s="8">
        <f t="shared" si="950"/>
        <v>29.912506732002178</v>
      </c>
      <c r="AW1119" s="12"/>
      <c r="AX1119" s="110">
        <f t="shared" si="951"/>
        <v>31.8</v>
      </c>
      <c r="AY1119" s="111">
        <f t="shared" si="952"/>
        <v>0</v>
      </c>
      <c r="AZ1119" s="12"/>
      <c r="BA1119" s="14">
        <f t="shared" si="959"/>
        <v>-8.3000000000000007</v>
      </c>
      <c r="BB1119" s="112">
        <f t="shared" si="953"/>
        <v>0</v>
      </c>
      <c r="BC1119" s="112">
        <f t="shared" si="954"/>
        <v>0</v>
      </c>
      <c r="BD1119" s="12"/>
      <c r="BE1119" s="111">
        <f t="shared" si="955"/>
        <v>0</v>
      </c>
      <c r="BF1119" s="12"/>
    </row>
    <row r="1120" spans="1:58">
      <c r="A1120">
        <f t="shared" si="908"/>
        <v>18</v>
      </c>
      <c r="B1120" s="106">
        <v>0.77569444444444402</v>
      </c>
      <c r="C1120" s="6">
        <f t="shared" si="909"/>
        <v>18.616666666666656</v>
      </c>
      <c r="D1120" s="7">
        <f t="shared" si="956"/>
        <v>16</v>
      </c>
      <c r="E1120" s="7">
        <f t="shared" si="957"/>
        <v>9</v>
      </c>
      <c r="F1120" s="7">
        <f t="shared" si="958"/>
        <v>2022</v>
      </c>
      <c r="G1120" s="12"/>
      <c r="H1120" s="101">
        <f t="shared" si="910"/>
        <v>-8.1492638595912368</v>
      </c>
      <c r="I1120" s="102">
        <f t="shared" si="911"/>
        <v>-8.2325369923196856</v>
      </c>
      <c r="J1120" s="101">
        <f t="shared" si="912"/>
        <v>60.995977275063005</v>
      </c>
      <c r="K1120" s="101">
        <f t="shared" si="913"/>
        <v>31.987346503571388</v>
      </c>
      <c r="L1120" s="11">
        <f t="shared" si="914"/>
        <v>2459839.2756944443</v>
      </c>
      <c r="M1120" s="108">
        <f t="shared" si="915"/>
        <v>0.2270848923872501</v>
      </c>
      <c r="N1120" s="11">
        <f t="shared" si="916"/>
        <v>284.67496517160907</v>
      </c>
      <c r="O1120" s="5">
        <f t="shared" si="917"/>
        <v>0.1860579064580179</v>
      </c>
      <c r="P1120" s="11">
        <f t="shared" si="918"/>
        <v>15627.675053975187</v>
      </c>
      <c r="Q1120" s="6">
        <f t="shared" si="919"/>
        <v>2.43676615363482</v>
      </c>
      <c r="R1120" s="13">
        <f t="shared" si="920"/>
        <v>4.4046571729112642</v>
      </c>
      <c r="S1120" s="13">
        <f t="shared" si="921"/>
        <v>4.3857320394076424</v>
      </c>
      <c r="T1120" s="13">
        <f t="shared" si="922"/>
        <v>0.36911953946578696</v>
      </c>
      <c r="U1120" s="13">
        <f t="shared" si="923"/>
        <v>0.44372926226506249</v>
      </c>
      <c r="V1120" s="13">
        <f t="shared" si="924"/>
        <v>-8.4023445393494978</v>
      </c>
      <c r="W1120" s="8">
        <f t="shared" si="925"/>
        <v>369.08177050572567</v>
      </c>
      <c r="X1120" s="13">
        <f t="shared" si="926"/>
        <v>1.2448014108426255</v>
      </c>
      <c r="Y1120" s="11">
        <f t="shared" si="927"/>
        <v>71.32186717321288</v>
      </c>
      <c r="Z1120" s="13">
        <f t="shared" si="928"/>
        <v>4.033607739482397E-2</v>
      </c>
      <c r="AA1120" s="13">
        <f t="shared" si="929"/>
        <v>0.31999097138671989</v>
      </c>
      <c r="AB1120" s="13">
        <f t="shared" si="930"/>
        <v>0.94656202188519478</v>
      </c>
      <c r="AC1120" s="13">
        <f t="shared" si="931"/>
        <v>4.0325140490709184E-2</v>
      </c>
      <c r="AD1120" s="13">
        <f t="shared" si="932"/>
        <v>0.85243450365790652</v>
      </c>
      <c r="AE1120" s="13">
        <f t="shared" si="933"/>
        <v>0.41347453997130468</v>
      </c>
      <c r="AF1120" s="13">
        <f t="shared" si="934"/>
        <v>0.91051568069721789</v>
      </c>
      <c r="AG1120" s="11">
        <f t="shared" si="935"/>
        <v>24.423287674873688</v>
      </c>
      <c r="AH1120" s="13">
        <f t="shared" si="936"/>
        <v>4.6283084705865729</v>
      </c>
      <c r="AI1120" s="11">
        <f t="shared" si="937"/>
        <v>215.25033811281048</v>
      </c>
      <c r="AJ1120" s="6">
        <f t="shared" si="938"/>
        <v>0.91482043537502455</v>
      </c>
      <c r="AK1120" s="13">
        <f t="shared" si="939"/>
        <v>-7.2436522605871883</v>
      </c>
      <c r="AL1120" s="6">
        <f t="shared" si="940"/>
        <v>0.90561159900404831</v>
      </c>
      <c r="AM1120" s="6">
        <f t="shared" si="941"/>
        <v>-8.1492638595912368</v>
      </c>
      <c r="AN1120" s="11">
        <f t="shared" si="942"/>
        <v>175.6974145375134</v>
      </c>
      <c r="AO1120" s="6">
        <f t="shared" si="943"/>
        <v>173.88550418225702</v>
      </c>
      <c r="AP1120" s="6">
        <f t="shared" si="944"/>
        <v>102.5532510920182</v>
      </c>
      <c r="AQ1120" s="8">
        <f t="shared" si="945"/>
        <v>77.295692439701298</v>
      </c>
      <c r="AR1120" s="109">
        <f t="shared" si="946"/>
        <v>-0.57715000917745551</v>
      </c>
      <c r="AS1120" s="109">
        <f t="shared" si="947"/>
        <v>-0.92408714549484328</v>
      </c>
      <c r="AT1120" s="109">
        <f t="shared" si="948"/>
        <v>211.98734650357139</v>
      </c>
      <c r="AU1120" s="10">
        <f t="shared" si="949"/>
        <v>399477.68584537337</v>
      </c>
      <c r="AV1120" s="8">
        <f t="shared" si="950"/>
        <v>29.912324591158566</v>
      </c>
      <c r="AW1120" s="12"/>
      <c r="AX1120" s="110">
        <f t="shared" si="951"/>
        <v>32</v>
      </c>
      <c r="AY1120" s="111">
        <f t="shared" si="952"/>
        <v>0</v>
      </c>
      <c r="AZ1120" s="12"/>
      <c r="BA1120" s="14">
        <f t="shared" si="959"/>
        <v>-8.1999999999999993</v>
      </c>
      <c r="BB1120" s="112">
        <f t="shared" si="953"/>
        <v>0</v>
      </c>
      <c r="BC1120" s="112">
        <f t="shared" si="954"/>
        <v>0</v>
      </c>
      <c r="BD1120" s="12"/>
      <c r="BE1120" s="111">
        <f t="shared" si="955"/>
        <v>0</v>
      </c>
      <c r="BF1120" s="12"/>
    </row>
    <row r="1121" spans="1:58">
      <c r="A1121">
        <f t="shared" si="908"/>
        <v>18</v>
      </c>
      <c r="B1121" s="106">
        <v>0.77638888888888902</v>
      </c>
      <c r="C1121" s="6">
        <f t="shared" si="909"/>
        <v>18.633333333333336</v>
      </c>
      <c r="D1121" s="7">
        <f t="shared" si="956"/>
        <v>16</v>
      </c>
      <c r="E1121" s="7">
        <f t="shared" si="957"/>
        <v>9</v>
      </c>
      <c r="F1121" s="7">
        <f t="shared" si="958"/>
        <v>2022</v>
      </c>
      <c r="G1121" s="12"/>
      <c r="H1121" s="101">
        <f t="shared" si="910"/>
        <v>-8.0693624778635407</v>
      </c>
      <c r="I1121" s="102">
        <f t="shared" si="911"/>
        <v>-8.1525496741896983</v>
      </c>
      <c r="J1121" s="101">
        <f t="shared" si="912"/>
        <v>60.98941545045237</v>
      </c>
      <c r="K1121" s="101">
        <f t="shared" si="913"/>
        <v>32.193949731205578</v>
      </c>
      <c r="L1121" s="11">
        <f t="shared" si="914"/>
        <v>2459839.2763888887</v>
      </c>
      <c r="M1121" s="108">
        <f t="shared" si="915"/>
        <v>0.22708491140010165</v>
      </c>
      <c r="N1121" s="11">
        <f t="shared" si="916"/>
        <v>284.92564963409677</v>
      </c>
      <c r="O1121" s="5">
        <f t="shared" si="917"/>
        <v>0.18608332388794224</v>
      </c>
      <c r="P1121" s="11">
        <f t="shared" si="918"/>
        <v>15624.938485126557</v>
      </c>
      <c r="Q1121" s="6">
        <f t="shared" si="919"/>
        <v>2.4369245058083235</v>
      </c>
      <c r="R1121" s="13">
        <f t="shared" si="920"/>
        <v>4.4046691187229401</v>
      </c>
      <c r="S1121" s="13">
        <f t="shared" si="921"/>
        <v>4.3858797954472744</v>
      </c>
      <c r="T1121" s="13">
        <f t="shared" si="922"/>
        <v>0.36927988370548243</v>
      </c>
      <c r="U1121" s="13">
        <f t="shared" si="923"/>
        <v>0.44387680347374053</v>
      </c>
      <c r="V1121" s="13">
        <f t="shared" si="924"/>
        <v>-8.402479707189066</v>
      </c>
      <c r="W1121" s="8">
        <f t="shared" si="925"/>
        <v>369.04000035762397</v>
      </c>
      <c r="X1121" s="13">
        <f t="shared" si="926"/>
        <v>1.2449478460047014</v>
      </c>
      <c r="Y1121" s="11">
        <f t="shared" si="927"/>
        <v>71.330257289972138</v>
      </c>
      <c r="Z1121" s="13">
        <f t="shared" si="928"/>
        <v>4.0347838908703235E-2</v>
      </c>
      <c r="AA1121" s="13">
        <f t="shared" si="929"/>
        <v>0.31985220614660625</v>
      </c>
      <c r="AB1121" s="13">
        <f t="shared" si="930"/>
        <v>0.9466084202730437</v>
      </c>
      <c r="AC1121" s="13">
        <f t="shared" si="931"/>
        <v>4.0336892435109732E-2</v>
      </c>
      <c r="AD1121" s="13">
        <f t="shared" si="932"/>
        <v>0.85247240019560566</v>
      </c>
      <c r="AE1121" s="13">
        <f t="shared" si="933"/>
        <v>0.41350377643728004</v>
      </c>
      <c r="AF1121" s="13">
        <f t="shared" si="934"/>
        <v>0.910502403550978</v>
      </c>
      <c r="AG1121" s="11">
        <f t="shared" si="935"/>
        <v>24.425127443652055</v>
      </c>
      <c r="AH1121" s="13">
        <f t="shared" si="936"/>
        <v>4.6289093534570043</v>
      </c>
      <c r="AI1121" s="11">
        <f t="shared" si="937"/>
        <v>215.49200933224171</v>
      </c>
      <c r="AJ1121" s="6">
        <f t="shared" si="938"/>
        <v>0.91481500664970927</v>
      </c>
      <c r="AK1121" s="13">
        <f t="shared" si="939"/>
        <v>-7.1635962933286415</v>
      </c>
      <c r="AL1121" s="6">
        <f t="shared" si="940"/>
        <v>0.90576618453489888</v>
      </c>
      <c r="AM1121" s="6">
        <f t="shared" si="941"/>
        <v>-8.0693624778635407</v>
      </c>
      <c r="AN1121" s="11">
        <f t="shared" si="942"/>
        <v>175.69809901480585</v>
      </c>
      <c r="AO1121" s="6">
        <f t="shared" si="943"/>
        <v>173.88618135473101</v>
      </c>
      <c r="AP1121" s="6">
        <f t="shared" si="944"/>
        <v>102.54553867943763</v>
      </c>
      <c r="AQ1121" s="8">
        <f t="shared" si="945"/>
        <v>77.303400327228601</v>
      </c>
      <c r="AR1121" s="109">
        <f t="shared" si="946"/>
        <v>-0.58058941069544767</v>
      </c>
      <c r="AS1121" s="109">
        <f t="shared" si="947"/>
        <v>-0.92217628214251124</v>
      </c>
      <c r="AT1121" s="109">
        <f t="shared" si="948"/>
        <v>212.19394973120558</v>
      </c>
      <c r="AU1121" s="10">
        <f t="shared" si="949"/>
        <v>399480.11791225633</v>
      </c>
      <c r="AV1121" s="8">
        <f t="shared" si="950"/>
        <v>29.912142491727359</v>
      </c>
      <c r="AW1121" s="12"/>
      <c r="AX1121" s="110">
        <f t="shared" si="951"/>
        <v>32.200000000000003</v>
      </c>
      <c r="AY1121" s="111">
        <f t="shared" si="952"/>
        <v>0</v>
      </c>
      <c r="AZ1121" s="12"/>
      <c r="BA1121" s="14">
        <f t="shared" si="959"/>
        <v>-8.1999999999999993</v>
      </c>
      <c r="BB1121" s="112">
        <f t="shared" si="953"/>
        <v>0</v>
      </c>
      <c r="BC1121" s="112">
        <f t="shared" si="954"/>
        <v>0</v>
      </c>
      <c r="BD1121" s="12"/>
      <c r="BE1121" s="111">
        <f t="shared" si="955"/>
        <v>0</v>
      </c>
      <c r="BF1121" s="12"/>
    </row>
    <row r="1122" spans="1:58">
      <c r="A1122">
        <f t="shared" si="908"/>
        <v>18</v>
      </c>
      <c r="B1122" s="106">
        <v>0.77708333333333302</v>
      </c>
      <c r="C1122" s="6">
        <f t="shared" si="909"/>
        <v>18.649999999999991</v>
      </c>
      <c r="D1122" s="7">
        <f t="shared" si="956"/>
        <v>16</v>
      </c>
      <c r="E1122" s="7">
        <f t="shared" si="957"/>
        <v>9</v>
      </c>
      <c r="F1122" s="7">
        <f t="shared" si="958"/>
        <v>2022</v>
      </c>
      <c r="G1122" s="12"/>
      <c r="H1122" s="101">
        <f t="shared" si="910"/>
        <v>-7.9890124959644435</v>
      </c>
      <c r="I1122" s="102">
        <f t="shared" si="911"/>
        <v>-8.0720756294135221</v>
      </c>
      <c r="J1122" s="101">
        <f t="shared" si="912"/>
        <v>60.982853511017098</v>
      </c>
      <c r="K1122" s="101">
        <f t="shared" si="913"/>
        <v>32.400336160044276</v>
      </c>
      <c r="L1122" s="11">
        <f t="shared" si="914"/>
        <v>2459839.2770833331</v>
      </c>
      <c r="M1122" s="108">
        <f t="shared" si="915"/>
        <v>0.22708493041295322</v>
      </c>
      <c r="N1122" s="11">
        <f t="shared" si="916"/>
        <v>285.17633409658447</v>
      </c>
      <c r="O1122" s="5">
        <f t="shared" si="917"/>
        <v>0.18610874131792343</v>
      </c>
      <c r="P1122" s="11">
        <f t="shared" si="918"/>
        <v>15622.20157305965</v>
      </c>
      <c r="Q1122" s="6">
        <f t="shared" si="919"/>
        <v>2.4370828579821846</v>
      </c>
      <c r="R1122" s="13">
        <f t="shared" si="920"/>
        <v>4.4046810645346604</v>
      </c>
      <c r="S1122" s="13">
        <f t="shared" si="921"/>
        <v>4.3860275514872633</v>
      </c>
      <c r="T1122" s="13">
        <f t="shared" si="922"/>
        <v>0.36944022794589221</v>
      </c>
      <c r="U1122" s="13">
        <f t="shared" si="923"/>
        <v>0.44402434288123016</v>
      </c>
      <c r="V1122" s="13">
        <f t="shared" si="924"/>
        <v>-8.4026148750286342</v>
      </c>
      <c r="W1122" s="8">
        <f t="shared" si="925"/>
        <v>368.99822555864586</v>
      </c>
      <c r="X1122" s="13">
        <f t="shared" si="926"/>
        <v>1.2450942795031652</v>
      </c>
      <c r="Y1122" s="11">
        <f t="shared" si="927"/>
        <v>71.338647311413453</v>
      </c>
      <c r="Z1122" s="13">
        <f t="shared" si="928"/>
        <v>4.0359599414631443E-2</v>
      </c>
      <c r="AA1122" s="13">
        <f t="shared" si="929"/>
        <v>0.31971343572308614</v>
      </c>
      <c r="AB1122" s="13">
        <f t="shared" si="930"/>
        <v>0.94665479769375216</v>
      </c>
      <c r="AC1122" s="13">
        <f t="shared" si="931"/>
        <v>4.0348643366800108E-2</v>
      </c>
      <c r="AD1122" s="13">
        <f t="shared" si="932"/>
        <v>0.8525102778986865</v>
      </c>
      <c r="AE1122" s="13">
        <f t="shared" si="933"/>
        <v>0.41353300363483003</v>
      </c>
      <c r="AF1122" s="13">
        <f t="shared" si="934"/>
        <v>0.91048912948192617</v>
      </c>
      <c r="AG1122" s="11">
        <f t="shared" si="935"/>
        <v>24.426966656010915</v>
      </c>
      <c r="AH1122" s="13">
        <f t="shared" si="936"/>
        <v>4.6295102464521731</v>
      </c>
      <c r="AI1122" s="11">
        <f t="shared" si="937"/>
        <v>215.73368039980187</v>
      </c>
      <c r="AJ1122" s="6">
        <f t="shared" si="938"/>
        <v>0.91480957921373163</v>
      </c>
      <c r="AK1122" s="13">
        <f t="shared" si="939"/>
        <v>-7.0830926152584057</v>
      </c>
      <c r="AL1122" s="6">
        <f t="shared" si="940"/>
        <v>0.90591988070603813</v>
      </c>
      <c r="AM1122" s="6">
        <f t="shared" si="941"/>
        <v>-7.9890124959644435</v>
      </c>
      <c r="AN1122" s="11">
        <f t="shared" si="942"/>
        <v>175.69878349210194</v>
      </c>
      <c r="AO1122" s="6">
        <f t="shared" si="943"/>
        <v>173.88685852746207</v>
      </c>
      <c r="AP1122" s="6">
        <f t="shared" si="944"/>
        <v>102.53782636839135</v>
      </c>
      <c r="AQ1122" s="8">
        <f t="shared" si="945"/>
        <v>77.311108116019412</v>
      </c>
      <c r="AR1122" s="109">
        <f t="shared" si="946"/>
        <v>-0.58401848071000617</v>
      </c>
      <c r="AS1122" s="109">
        <f t="shared" si="947"/>
        <v>-0.9202539368546373</v>
      </c>
      <c r="AT1122" s="109">
        <f t="shared" si="948"/>
        <v>212.40033616004428</v>
      </c>
      <c r="AU1122" s="10">
        <f t="shared" si="949"/>
        <v>399482.54945561226</v>
      </c>
      <c r="AV1122" s="8">
        <f t="shared" si="950"/>
        <v>29.911960433711275</v>
      </c>
      <c r="AW1122" s="12"/>
      <c r="AX1122" s="110">
        <f t="shared" si="951"/>
        <v>32.4</v>
      </c>
      <c r="AY1122" s="111">
        <f t="shared" si="952"/>
        <v>0</v>
      </c>
      <c r="AZ1122" s="12"/>
      <c r="BA1122" s="14">
        <f t="shared" si="959"/>
        <v>-8.1</v>
      </c>
      <c r="BB1122" s="112">
        <f t="shared" si="953"/>
        <v>0</v>
      </c>
      <c r="BC1122" s="112">
        <f t="shared" si="954"/>
        <v>0</v>
      </c>
      <c r="BD1122" s="12"/>
      <c r="BE1122" s="111">
        <f t="shared" si="955"/>
        <v>0</v>
      </c>
      <c r="BF1122" s="12"/>
    </row>
    <row r="1123" spans="1:58">
      <c r="A1123">
        <f t="shared" si="908"/>
        <v>18</v>
      </c>
      <c r="B1123" s="106">
        <v>0.77777777777777801</v>
      </c>
      <c r="C1123" s="6">
        <f t="shared" si="909"/>
        <v>18.666666666666671</v>
      </c>
      <c r="D1123" s="7">
        <f t="shared" si="956"/>
        <v>16</v>
      </c>
      <c r="E1123" s="7">
        <f t="shared" si="957"/>
        <v>9</v>
      </c>
      <c r="F1123" s="7">
        <f t="shared" si="958"/>
        <v>2022</v>
      </c>
      <c r="G1123" s="12"/>
      <c r="H1123" s="101">
        <f t="shared" si="910"/>
        <v>-7.9082153252753802</v>
      </c>
      <c r="I1123" s="102">
        <f t="shared" si="911"/>
        <v>-7.9911126876789158</v>
      </c>
      <c r="J1123" s="101">
        <f t="shared" si="912"/>
        <v>60.976291452487395</v>
      </c>
      <c r="K1123" s="101">
        <f t="shared" si="913"/>
        <v>32.606505663614712</v>
      </c>
      <c r="L1123" s="11">
        <f t="shared" si="914"/>
        <v>2459839.277777778</v>
      </c>
      <c r="M1123" s="108">
        <f t="shared" si="915"/>
        <v>0.22708494942581753</v>
      </c>
      <c r="N1123" s="11">
        <f t="shared" si="916"/>
        <v>285.42701872671023</v>
      </c>
      <c r="O1123" s="5">
        <f t="shared" si="917"/>
        <v>0.1861341587649008</v>
      </c>
      <c r="P1123" s="11">
        <f t="shared" si="918"/>
        <v>15619.464316050591</v>
      </c>
      <c r="Q1123" s="6">
        <f t="shared" si="919"/>
        <v>2.4372412102624783</v>
      </c>
      <c r="R1123" s="13">
        <f t="shared" si="920"/>
        <v>4.4046930103543724</v>
      </c>
      <c r="S1123" s="13">
        <f t="shared" si="921"/>
        <v>4.3861753076265426</v>
      </c>
      <c r="T1123" s="13">
        <f t="shared" si="922"/>
        <v>0.36960057229344934</v>
      </c>
      <c r="U1123" s="13">
        <f t="shared" si="923"/>
        <v>0.4441718805858661</v>
      </c>
      <c r="V1123" s="13">
        <f t="shared" si="924"/>
        <v>-8.4027500429596351</v>
      </c>
      <c r="W1123" s="8">
        <f t="shared" si="925"/>
        <v>368.95644608138014</v>
      </c>
      <c r="X1123" s="13">
        <f t="shared" si="926"/>
        <v>1.2452407114360924</v>
      </c>
      <c r="Y1123" s="11">
        <f t="shared" si="927"/>
        <v>71.347037243156123</v>
      </c>
      <c r="Z1123" s="13">
        <f t="shared" si="928"/>
        <v>4.0371358920218529E-2</v>
      </c>
      <c r="AA1123" s="13">
        <f t="shared" si="929"/>
        <v>0.31957466002647866</v>
      </c>
      <c r="AB1123" s="13">
        <f t="shared" si="930"/>
        <v>0.94670115417810918</v>
      </c>
      <c r="AC1123" s="13">
        <f t="shared" si="931"/>
        <v>4.0360393293383846E-2</v>
      </c>
      <c r="AD1123" s="13">
        <f t="shared" si="932"/>
        <v>0.85254813679237396</v>
      </c>
      <c r="AE1123" s="13">
        <f t="shared" si="933"/>
        <v>0.41356222158317646</v>
      </c>
      <c r="AF1123" s="13">
        <f t="shared" si="934"/>
        <v>0.91047585848235846</v>
      </c>
      <c r="AG1123" s="11">
        <f t="shared" si="935"/>
        <v>24.428805313137442</v>
      </c>
      <c r="AH1123" s="13">
        <f t="shared" si="936"/>
        <v>4.6301111499707499</v>
      </c>
      <c r="AI1123" s="11">
        <f t="shared" si="937"/>
        <v>215.97535147714899</v>
      </c>
      <c r="AJ1123" s="6">
        <f t="shared" si="938"/>
        <v>0.91480415306353713</v>
      </c>
      <c r="AK1123" s="13">
        <f t="shared" si="939"/>
        <v>-7.0021426707029848</v>
      </c>
      <c r="AL1123" s="6">
        <f t="shared" si="940"/>
        <v>0.9060726545723955</v>
      </c>
      <c r="AM1123" s="6">
        <f t="shared" si="941"/>
        <v>-7.9082153252753802</v>
      </c>
      <c r="AN1123" s="11">
        <f t="shared" si="942"/>
        <v>175.69946796985641</v>
      </c>
      <c r="AO1123" s="6">
        <f t="shared" si="943"/>
        <v>173.88753570090003</v>
      </c>
      <c r="AP1123" s="6">
        <f t="shared" si="944"/>
        <v>102.5301141537127</v>
      </c>
      <c r="AQ1123" s="8">
        <f t="shared" si="945"/>
        <v>77.318815811237357</v>
      </c>
      <c r="AR1123" s="109">
        <f t="shared" si="946"/>
        <v>-0.58743716051697525</v>
      </c>
      <c r="AS1123" s="109">
        <f t="shared" si="947"/>
        <v>-0.91832014297537778</v>
      </c>
      <c r="AT1123" s="109">
        <f t="shared" si="948"/>
        <v>212.60650566361471</v>
      </c>
      <c r="AU1123" s="10">
        <f t="shared" si="949"/>
        <v>399484.98047700175</v>
      </c>
      <c r="AV1123" s="8">
        <f t="shared" si="950"/>
        <v>29.911778416991989</v>
      </c>
      <c r="AW1123" s="12"/>
      <c r="AX1123" s="110">
        <f t="shared" si="951"/>
        <v>32.6</v>
      </c>
      <c r="AY1123" s="111">
        <f t="shared" si="952"/>
        <v>0</v>
      </c>
      <c r="AZ1123" s="12"/>
      <c r="BA1123" s="14">
        <f t="shared" si="959"/>
        <v>-8</v>
      </c>
      <c r="BB1123" s="112">
        <f t="shared" si="953"/>
        <v>0</v>
      </c>
      <c r="BC1123" s="112">
        <f t="shared" si="954"/>
        <v>0</v>
      </c>
      <c r="BD1123" s="12"/>
      <c r="BE1123" s="111">
        <f t="shared" si="955"/>
        <v>0</v>
      </c>
      <c r="BF1123" s="12"/>
    </row>
    <row r="1124" spans="1:58">
      <c r="A1124">
        <f t="shared" si="908"/>
        <v>18</v>
      </c>
      <c r="B1124" s="106">
        <v>0.77847222222222201</v>
      </c>
      <c r="C1124" s="6">
        <f t="shared" si="909"/>
        <v>18.68333333333333</v>
      </c>
      <c r="D1124" s="7">
        <f t="shared" si="956"/>
        <v>16</v>
      </c>
      <c r="E1124" s="7">
        <f t="shared" si="957"/>
        <v>9</v>
      </c>
      <c r="F1124" s="7">
        <f t="shared" si="958"/>
        <v>2022</v>
      </c>
      <c r="G1124" s="12"/>
      <c r="H1124" s="101">
        <f t="shared" si="910"/>
        <v>-7.8269725424225243</v>
      </c>
      <c r="I1124" s="102">
        <f t="shared" si="911"/>
        <v>-7.9096585129761001</v>
      </c>
      <c r="J1124" s="101">
        <f t="shared" si="912"/>
        <v>60.96972928375223</v>
      </c>
      <c r="K1124" s="101">
        <f t="shared" si="913"/>
        <v>32.812457718573171</v>
      </c>
      <c r="L1124" s="11">
        <f t="shared" si="914"/>
        <v>2459839.2784722224</v>
      </c>
      <c r="M1124" s="108">
        <f t="shared" si="915"/>
        <v>0.22708496843866907</v>
      </c>
      <c r="N1124" s="11">
        <f t="shared" si="916"/>
        <v>285.67770318919793</v>
      </c>
      <c r="O1124" s="5">
        <f t="shared" si="917"/>
        <v>0.18615957619482515</v>
      </c>
      <c r="P1124" s="11">
        <f t="shared" si="918"/>
        <v>15616.726717894178</v>
      </c>
      <c r="Q1124" s="6">
        <f t="shared" si="919"/>
        <v>2.4373995624359819</v>
      </c>
      <c r="R1124" s="13">
        <f t="shared" si="920"/>
        <v>4.4047049561660483</v>
      </c>
      <c r="S1124" s="13">
        <f t="shared" si="921"/>
        <v>4.3863230636661745</v>
      </c>
      <c r="T1124" s="13">
        <f t="shared" si="922"/>
        <v>0.3697609165331448</v>
      </c>
      <c r="U1124" s="13">
        <f t="shared" si="923"/>
        <v>0.44431941639036604</v>
      </c>
      <c r="V1124" s="13">
        <f t="shared" si="924"/>
        <v>-8.4028852107992051</v>
      </c>
      <c r="W1124" s="8">
        <f t="shared" si="925"/>
        <v>368.91466198325742</v>
      </c>
      <c r="X1124" s="13">
        <f t="shared" si="926"/>
        <v>1.2453871416079434</v>
      </c>
      <c r="Y1124" s="11">
        <f t="shared" si="927"/>
        <v>71.355427073996552</v>
      </c>
      <c r="Z1124" s="13">
        <f t="shared" si="928"/>
        <v>4.0383117409518061E-2</v>
      </c>
      <c r="AA1124" s="13">
        <f t="shared" si="929"/>
        <v>0.31943587924536809</v>
      </c>
      <c r="AB1124" s="13">
        <f t="shared" si="930"/>
        <v>0.94674748966395905</v>
      </c>
      <c r="AC1124" s="13">
        <f t="shared" si="931"/>
        <v>4.0372142198927326E-2</v>
      </c>
      <c r="AD1124" s="13">
        <f t="shared" si="932"/>
        <v>0.85258597682597703</v>
      </c>
      <c r="AE1124" s="13">
        <f t="shared" si="933"/>
        <v>0.41359143024297917</v>
      </c>
      <c r="AF1124" s="13">
        <f t="shared" si="934"/>
        <v>0.91046259057117052</v>
      </c>
      <c r="AG1124" s="11">
        <f t="shared" si="935"/>
        <v>24.430643412533559</v>
      </c>
      <c r="AH1124" s="13">
        <f t="shared" si="936"/>
        <v>4.6307120632064853</v>
      </c>
      <c r="AI1124" s="11">
        <f t="shared" si="937"/>
        <v>216.21702224110066</v>
      </c>
      <c r="AJ1124" s="6">
        <f t="shared" si="938"/>
        <v>0.91479872820651231</v>
      </c>
      <c r="AK1124" s="13">
        <f t="shared" si="939"/>
        <v>-6.9207480695830066</v>
      </c>
      <c r="AL1124" s="6">
        <f t="shared" si="940"/>
        <v>0.90622447283951757</v>
      </c>
      <c r="AM1124" s="6">
        <f t="shared" si="941"/>
        <v>-7.8269725424225243</v>
      </c>
      <c r="AN1124" s="11">
        <f t="shared" si="942"/>
        <v>175.7001524471525</v>
      </c>
      <c r="AO1124" s="6">
        <f t="shared" si="943"/>
        <v>173.88821287413796</v>
      </c>
      <c r="AP1124" s="6">
        <f t="shared" si="944"/>
        <v>102.52240204570003</v>
      </c>
      <c r="AQ1124" s="8">
        <f t="shared" si="945"/>
        <v>77.32652340259007</v>
      </c>
      <c r="AR1124" s="109">
        <f t="shared" si="946"/>
        <v>-0.59084538474217574</v>
      </c>
      <c r="AS1124" s="109">
        <f t="shared" si="947"/>
        <v>-0.91637493793577418</v>
      </c>
      <c r="AT1124" s="109">
        <f t="shared" si="948"/>
        <v>212.81245771857317</v>
      </c>
      <c r="AU1124" s="10">
        <f t="shared" si="949"/>
        <v>399487.41097308451</v>
      </c>
      <c r="AV1124" s="8">
        <f t="shared" si="950"/>
        <v>29.911596441818126</v>
      </c>
      <c r="AW1124" s="12"/>
      <c r="AX1124" s="110">
        <f t="shared" si="951"/>
        <v>32.799999999999997</v>
      </c>
      <c r="AY1124" s="111">
        <f t="shared" si="952"/>
        <v>0</v>
      </c>
      <c r="AZ1124" s="12"/>
      <c r="BA1124" s="14">
        <f t="shared" si="959"/>
        <v>-7.9</v>
      </c>
      <c r="BB1124" s="112">
        <f t="shared" si="953"/>
        <v>0</v>
      </c>
      <c r="BC1124" s="112">
        <f t="shared" si="954"/>
        <v>0</v>
      </c>
      <c r="BD1124" s="12"/>
      <c r="BE1124" s="111">
        <f t="shared" si="955"/>
        <v>0</v>
      </c>
      <c r="BF1124" s="12"/>
    </row>
    <row r="1125" spans="1:58">
      <c r="A1125">
        <f t="shared" si="908"/>
        <v>18</v>
      </c>
      <c r="B1125" s="106">
        <v>0.77916666666666701</v>
      </c>
      <c r="C1125" s="6">
        <f t="shared" si="909"/>
        <v>18.70000000000001</v>
      </c>
      <c r="D1125" s="7">
        <f t="shared" si="956"/>
        <v>16</v>
      </c>
      <c r="E1125" s="7">
        <f t="shared" si="957"/>
        <v>9</v>
      </c>
      <c r="F1125" s="7">
        <f t="shared" si="958"/>
        <v>2022</v>
      </c>
      <c r="G1125" s="12"/>
      <c r="H1125" s="101">
        <f t="shared" si="910"/>
        <v>-7.7452855650065908</v>
      </c>
      <c r="I1125" s="102">
        <f t="shared" si="911"/>
        <v>-7.8277102451350862</v>
      </c>
      <c r="J1125" s="101">
        <f t="shared" si="912"/>
        <v>60.963167000511433</v>
      </c>
      <c r="K1125" s="101">
        <f t="shared" si="913"/>
        <v>33.018192231856517</v>
      </c>
      <c r="L1125" s="11">
        <f t="shared" si="914"/>
        <v>2459839.2791666668</v>
      </c>
      <c r="M1125" s="108">
        <f t="shared" si="915"/>
        <v>0.22708498745152061</v>
      </c>
      <c r="N1125" s="11">
        <f t="shared" si="916"/>
        <v>285.92838765168563</v>
      </c>
      <c r="O1125" s="5">
        <f t="shared" si="917"/>
        <v>0.1861849936247495</v>
      </c>
      <c r="P1125" s="11">
        <f t="shared" si="918"/>
        <v>15613.988776854048</v>
      </c>
      <c r="Q1125" s="6">
        <f t="shared" si="919"/>
        <v>2.4375579146094855</v>
      </c>
      <c r="R1125" s="13">
        <f t="shared" si="920"/>
        <v>4.4047169019777463</v>
      </c>
      <c r="S1125" s="13">
        <f t="shared" si="921"/>
        <v>4.3864708197058073</v>
      </c>
      <c r="T1125" s="13">
        <f t="shared" si="922"/>
        <v>0.36992126077319742</v>
      </c>
      <c r="U1125" s="13">
        <f t="shared" si="923"/>
        <v>0.44446695039479533</v>
      </c>
      <c r="V1125" s="13">
        <f t="shared" si="924"/>
        <v>-8.4030203786384163</v>
      </c>
      <c r="W1125" s="8">
        <f t="shared" si="925"/>
        <v>368.87287323701264</v>
      </c>
      <c r="X1125" s="13">
        <f t="shared" si="926"/>
        <v>1.245533570117447</v>
      </c>
      <c r="Y1125" s="11">
        <f t="shared" si="927"/>
        <v>71.363816809591512</v>
      </c>
      <c r="Z1125" s="13">
        <f t="shared" si="928"/>
        <v>4.039487489028161E-2</v>
      </c>
      <c r="AA1125" s="13">
        <f t="shared" si="929"/>
        <v>0.3192970932894576</v>
      </c>
      <c r="AB1125" s="13">
        <f t="shared" si="930"/>
        <v>0.94679380418230841</v>
      </c>
      <c r="AC1125" s="13">
        <f t="shared" si="931"/>
        <v>4.0383890091175607E-2</v>
      </c>
      <c r="AD1125" s="13">
        <f t="shared" si="932"/>
        <v>0.85262379802486432</v>
      </c>
      <c r="AE1125" s="13">
        <f t="shared" si="933"/>
        <v>0.41362062963367635</v>
      </c>
      <c r="AF1125" s="13">
        <f t="shared" si="934"/>
        <v>0.91044932574056048</v>
      </c>
      <c r="AG1125" s="11">
        <f t="shared" si="935"/>
        <v>24.432480955400045</v>
      </c>
      <c r="AH1125" s="13">
        <f t="shared" si="936"/>
        <v>4.6313129865606601</v>
      </c>
      <c r="AI1125" s="11">
        <f t="shared" si="937"/>
        <v>216.45869285327572</v>
      </c>
      <c r="AJ1125" s="6">
        <f t="shared" si="938"/>
        <v>0.91479330463907693</v>
      </c>
      <c r="AK1125" s="13">
        <f t="shared" si="939"/>
        <v>-6.8389102625276781</v>
      </c>
      <c r="AL1125" s="6">
        <f t="shared" si="940"/>
        <v>0.9063753024789124</v>
      </c>
      <c r="AM1125" s="6">
        <f t="shared" si="941"/>
        <v>-7.7452855650065908</v>
      </c>
      <c r="AN1125" s="11">
        <f t="shared" si="942"/>
        <v>175.70083692444678</v>
      </c>
      <c r="AO1125" s="6">
        <f t="shared" si="943"/>
        <v>173.88889004762748</v>
      </c>
      <c r="AP1125" s="6">
        <f t="shared" si="944"/>
        <v>102.51469003915091</v>
      </c>
      <c r="AQ1125" s="8">
        <f t="shared" si="945"/>
        <v>77.334230895276946</v>
      </c>
      <c r="AR1125" s="109">
        <f t="shared" si="946"/>
        <v>-0.59424309505910589</v>
      </c>
      <c r="AS1125" s="109">
        <f t="shared" si="947"/>
        <v>-0.91441835549435413</v>
      </c>
      <c r="AT1125" s="109">
        <f t="shared" si="948"/>
        <v>213.01819223185652</v>
      </c>
      <c r="AU1125" s="10">
        <f t="shared" si="949"/>
        <v>399489.84094543289</v>
      </c>
      <c r="AV1125" s="8">
        <f t="shared" si="950"/>
        <v>29.911414508070504</v>
      </c>
      <c r="AW1125" s="12"/>
      <c r="AX1125" s="110">
        <f t="shared" si="951"/>
        <v>33</v>
      </c>
      <c r="AY1125" s="111">
        <f t="shared" si="952"/>
        <v>0</v>
      </c>
      <c r="AZ1125" s="12"/>
      <c r="BA1125" s="14">
        <f t="shared" si="959"/>
        <v>-7.8</v>
      </c>
      <c r="BB1125" s="112">
        <f t="shared" si="953"/>
        <v>0</v>
      </c>
      <c r="BC1125" s="112">
        <f t="shared" si="954"/>
        <v>0</v>
      </c>
      <c r="BD1125" s="12"/>
      <c r="BE1125" s="111">
        <f t="shared" si="955"/>
        <v>0</v>
      </c>
      <c r="BF1125" s="12"/>
    </row>
    <row r="1126" spans="1:58">
      <c r="A1126">
        <f t="shared" si="908"/>
        <v>18</v>
      </c>
      <c r="B1126" s="106">
        <v>0.77986111111111101</v>
      </c>
      <c r="C1126" s="6">
        <f t="shared" si="909"/>
        <v>18.716666666666665</v>
      </c>
      <c r="D1126" s="7">
        <f t="shared" si="956"/>
        <v>16</v>
      </c>
      <c r="E1126" s="7">
        <f t="shared" si="957"/>
        <v>9</v>
      </c>
      <c r="F1126" s="7">
        <f t="shared" si="958"/>
        <v>2022</v>
      </c>
      <c r="G1126" s="12"/>
      <c r="H1126" s="101">
        <f t="shared" si="910"/>
        <v>-7.6631558673498628</v>
      </c>
      <c r="I1126" s="102">
        <f t="shared" si="911"/>
        <v>-7.7452646787033661</v>
      </c>
      <c r="J1126" s="101">
        <f t="shared" si="912"/>
        <v>60.956604602853105</v>
      </c>
      <c r="K1126" s="101">
        <f t="shared" si="913"/>
        <v>33.22370898903705</v>
      </c>
      <c r="L1126" s="11">
        <f t="shared" si="914"/>
        <v>2459839.2798611112</v>
      </c>
      <c r="M1126" s="108">
        <f t="shared" si="915"/>
        <v>0.22708500646437219</v>
      </c>
      <c r="N1126" s="11">
        <f t="shared" si="916"/>
        <v>286.17907211417332</v>
      </c>
      <c r="O1126" s="5">
        <f t="shared" si="917"/>
        <v>0.18621041105473068</v>
      </c>
      <c r="P1126" s="11">
        <f t="shared" si="918"/>
        <v>15611.250493034033</v>
      </c>
      <c r="Q1126" s="6">
        <f t="shared" si="919"/>
        <v>2.4377162667833461</v>
      </c>
      <c r="R1126" s="13">
        <f t="shared" si="920"/>
        <v>4.4047288477894444</v>
      </c>
      <c r="S1126" s="13">
        <f t="shared" si="921"/>
        <v>4.3866185757457963</v>
      </c>
      <c r="T1126" s="13">
        <f t="shared" si="922"/>
        <v>0.37008160501325005</v>
      </c>
      <c r="U1126" s="13">
        <f t="shared" si="923"/>
        <v>0.44461448259925052</v>
      </c>
      <c r="V1126" s="13">
        <f t="shared" si="924"/>
        <v>-8.4031555464783416</v>
      </c>
      <c r="W1126" s="8">
        <f t="shared" si="925"/>
        <v>368.83107984316877</v>
      </c>
      <c r="X1126" s="13">
        <f t="shared" si="926"/>
        <v>1.2456799969654639</v>
      </c>
      <c r="Y1126" s="11">
        <f t="shared" si="927"/>
        <v>71.372206449990273</v>
      </c>
      <c r="Z1126" s="13">
        <f t="shared" si="928"/>
        <v>4.0406631362289988E-2</v>
      </c>
      <c r="AA1126" s="13">
        <f t="shared" si="929"/>
        <v>0.31915830216120022</v>
      </c>
      <c r="AB1126" s="13">
        <f t="shared" si="930"/>
        <v>0.94684009773317868</v>
      </c>
      <c r="AC1126" s="13">
        <f t="shared" si="931"/>
        <v>4.0395636969909499E-2</v>
      </c>
      <c r="AD1126" s="13">
        <f t="shared" si="932"/>
        <v>0.85266160038914229</v>
      </c>
      <c r="AE1126" s="13">
        <f t="shared" si="933"/>
        <v>0.41364981975507564</v>
      </c>
      <c r="AF1126" s="13">
        <f t="shared" si="934"/>
        <v>0.91043606399164212</v>
      </c>
      <c r="AG1126" s="11">
        <f t="shared" si="935"/>
        <v>24.434317941702357</v>
      </c>
      <c r="AH1126" s="13">
        <f t="shared" si="936"/>
        <v>4.6319139200330097</v>
      </c>
      <c r="AI1126" s="11">
        <f t="shared" si="937"/>
        <v>216.70036331367817</v>
      </c>
      <c r="AJ1126" s="6">
        <f t="shared" si="938"/>
        <v>0.91478788236129827</v>
      </c>
      <c r="AK1126" s="13">
        <f t="shared" si="939"/>
        <v>-6.7566307570285637</v>
      </c>
      <c r="AL1126" s="6">
        <f t="shared" si="940"/>
        <v>0.90652511032129923</v>
      </c>
      <c r="AM1126" s="6">
        <f t="shared" si="941"/>
        <v>-7.6631558673498628</v>
      </c>
      <c r="AN1126" s="11">
        <f t="shared" si="942"/>
        <v>175.70152140174105</v>
      </c>
      <c r="AO1126" s="6">
        <f t="shared" si="943"/>
        <v>173.88956722137041</v>
      </c>
      <c r="AP1126" s="6">
        <f t="shared" si="944"/>
        <v>102.50697813402024</v>
      </c>
      <c r="AQ1126" s="8">
        <f t="shared" si="945"/>
        <v>77.341938289342977</v>
      </c>
      <c r="AR1126" s="109">
        <f t="shared" si="946"/>
        <v>-0.59763023103882307</v>
      </c>
      <c r="AS1126" s="109">
        <f t="shared" si="947"/>
        <v>-0.91245043090114175</v>
      </c>
      <c r="AT1126" s="109">
        <f t="shared" si="948"/>
        <v>213.22370898903705</v>
      </c>
      <c r="AU1126" s="10">
        <f t="shared" si="949"/>
        <v>399492.27039398521</v>
      </c>
      <c r="AV1126" s="8">
        <f t="shared" si="950"/>
        <v>29.911232615752258</v>
      </c>
      <c r="AW1126" s="12"/>
      <c r="AX1126" s="110">
        <f t="shared" si="951"/>
        <v>33.200000000000003</v>
      </c>
      <c r="AY1126" s="111">
        <f t="shared" si="952"/>
        <v>0</v>
      </c>
      <c r="AZ1126" s="12"/>
      <c r="BA1126" s="14">
        <f t="shared" si="959"/>
        <v>-7.7</v>
      </c>
      <c r="BB1126" s="112">
        <f t="shared" si="953"/>
        <v>0</v>
      </c>
      <c r="BC1126" s="112">
        <f t="shared" si="954"/>
        <v>0</v>
      </c>
      <c r="BD1126" s="12"/>
      <c r="BE1126" s="111">
        <f t="shared" si="955"/>
        <v>0</v>
      </c>
      <c r="BF1126" s="12"/>
    </row>
    <row r="1127" spans="1:58">
      <c r="A1127">
        <f t="shared" si="908"/>
        <v>18</v>
      </c>
      <c r="B1127" s="106">
        <v>0.780555555555556</v>
      </c>
      <c r="C1127" s="6">
        <f t="shared" si="909"/>
        <v>18.733333333333345</v>
      </c>
      <c r="D1127" s="7">
        <f t="shared" si="956"/>
        <v>16</v>
      </c>
      <c r="E1127" s="7">
        <f t="shared" si="957"/>
        <v>9</v>
      </c>
      <c r="F1127" s="7">
        <f t="shared" si="958"/>
        <v>2022</v>
      </c>
      <c r="G1127" s="12"/>
      <c r="H1127" s="101">
        <f t="shared" si="910"/>
        <v>-7.5805849265105465</v>
      </c>
      <c r="I1127" s="102">
        <f t="shared" si="911"/>
        <v>-7.6623181673658047</v>
      </c>
      <c r="J1127" s="101">
        <f t="shared" si="912"/>
        <v>60.950042090914749</v>
      </c>
      <c r="K1127" s="101">
        <f t="shared" si="913"/>
        <v>33.429007792273637</v>
      </c>
      <c r="L1127" s="11">
        <f t="shared" si="914"/>
        <v>2459839.2805555556</v>
      </c>
      <c r="M1127" s="108">
        <f t="shared" si="915"/>
        <v>0.22708502547722373</v>
      </c>
      <c r="N1127" s="11">
        <f t="shared" si="916"/>
        <v>286.42975657666102</v>
      </c>
      <c r="O1127" s="5">
        <f t="shared" si="917"/>
        <v>0.18623582848465503</v>
      </c>
      <c r="P1127" s="11">
        <f t="shared" si="918"/>
        <v>15608.511866549685</v>
      </c>
      <c r="Q1127" s="6">
        <f t="shared" si="919"/>
        <v>2.4378746189572071</v>
      </c>
      <c r="R1127" s="13">
        <f t="shared" si="920"/>
        <v>4.4047407936011425</v>
      </c>
      <c r="S1127" s="13">
        <f t="shared" si="921"/>
        <v>4.3867663317857852</v>
      </c>
      <c r="T1127" s="13">
        <f t="shared" si="922"/>
        <v>0.37024194925294551</v>
      </c>
      <c r="U1127" s="13">
        <f t="shared" si="923"/>
        <v>0.4447620130038849</v>
      </c>
      <c r="V1127" s="13">
        <f t="shared" si="924"/>
        <v>-8.4032907143186257</v>
      </c>
      <c r="W1127" s="8">
        <f t="shared" si="925"/>
        <v>368.78928180271788</v>
      </c>
      <c r="X1127" s="13">
        <f t="shared" si="926"/>
        <v>1.2458264221518403</v>
      </c>
      <c r="Y1127" s="11">
        <f t="shared" si="927"/>
        <v>71.380595995184052</v>
      </c>
      <c r="Z1127" s="13">
        <f t="shared" si="928"/>
        <v>4.0418386825330881E-2</v>
      </c>
      <c r="AA1127" s="13">
        <f t="shared" si="929"/>
        <v>0.3190195058640094</v>
      </c>
      <c r="AB1127" s="13">
        <f t="shared" si="930"/>
        <v>0.94688637031626754</v>
      </c>
      <c r="AC1127" s="13">
        <f t="shared" si="931"/>
        <v>4.0407382834916676E-2</v>
      </c>
      <c r="AD1127" s="13">
        <f t="shared" si="932"/>
        <v>0.85269938391861833</v>
      </c>
      <c r="AE1127" s="13">
        <f t="shared" si="933"/>
        <v>0.41367900060686191</v>
      </c>
      <c r="AF1127" s="13">
        <f t="shared" si="934"/>
        <v>0.91042280532558495</v>
      </c>
      <c r="AG1127" s="11">
        <f t="shared" si="935"/>
        <v>24.436154371398231</v>
      </c>
      <c r="AH1127" s="13">
        <f t="shared" si="936"/>
        <v>4.6325148636190505</v>
      </c>
      <c r="AI1127" s="11">
        <f t="shared" si="937"/>
        <v>216.94203362237528</v>
      </c>
      <c r="AJ1127" s="6">
        <f t="shared" si="938"/>
        <v>0.91478246137326835</v>
      </c>
      <c r="AK1127" s="13">
        <f t="shared" si="939"/>
        <v>-6.6739110633489673</v>
      </c>
      <c r="AL1127" s="6">
        <f t="shared" si="940"/>
        <v>0.90667386316157939</v>
      </c>
      <c r="AM1127" s="6">
        <f t="shared" si="941"/>
        <v>-7.5805849265105465</v>
      </c>
      <c r="AN1127" s="11">
        <f t="shared" si="942"/>
        <v>175.70220587903714</v>
      </c>
      <c r="AO1127" s="6">
        <f t="shared" si="943"/>
        <v>173.89024439536863</v>
      </c>
      <c r="AP1127" s="6">
        <f t="shared" si="944"/>
        <v>102.49926633032119</v>
      </c>
      <c r="AQ1127" s="8">
        <f t="shared" si="945"/>
        <v>77.349645584775018</v>
      </c>
      <c r="AR1127" s="109">
        <f t="shared" si="946"/>
        <v>-0.60100673244158309</v>
      </c>
      <c r="AS1127" s="109">
        <f t="shared" si="947"/>
        <v>-0.9104711996070991</v>
      </c>
      <c r="AT1127" s="109">
        <f t="shared" si="948"/>
        <v>213.42900779227364</v>
      </c>
      <c r="AU1127" s="10">
        <f t="shared" si="949"/>
        <v>399494.69931866869</v>
      </c>
      <c r="AV1127" s="8">
        <f t="shared" si="950"/>
        <v>29.911050764867362</v>
      </c>
      <c r="AW1127" s="12"/>
      <c r="AX1127" s="110">
        <f t="shared" si="951"/>
        <v>33.4</v>
      </c>
      <c r="AY1127" s="111">
        <f t="shared" si="952"/>
        <v>0</v>
      </c>
      <c r="AZ1127" s="12"/>
      <c r="BA1127" s="14">
        <f t="shared" si="959"/>
        <v>-7.7</v>
      </c>
      <c r="BB1127" s="112">
        <f t="shared" si="953"/>
        <v>0</v>
      </c>
      <c r="BC1127" s="112">
        <f t="shared" si="954"/>
        <v>0</v>
      </c>
      <c r="BD1127" s="12"/>
      <c r="BE1127" s="111">
        <f t="shared" si="955"/>
        <v>0</v>
      </c>
      <c r="BF1127" s="12"/>
    </row>
    <row r="1128" spans="1:58">
      <c r="A1128">
        <f t="shared" si="908"/>
        <v>18</v>
      </c>
      <c r="B1128" s="106">
        <v>0.78125</v>
      </c>
      <c r="C1128" s="6">
        <f t="shared" si="909"/>
        <v>18.75</v>
      </c>
      <c r="D1128" s="7">
        <f t="shared" si="956"/>
        <v>16</v>
      </c>
      <c r="E1128" s="7">
        <f t="shared" si="957"/>
        <v>9</v>
      </c>
      <c r="F1128" s="7">
        <f t="shared" si="958"/>
        <v>2022</v>
      </c>
      <c r="G1128" s="12"/>
      <c r="H1128" s="101">
        <f t="shared" si="910"/>
        <v>-7.4975742223829096</v>
      </c>
      <c r="I1128" s="102">
        <f t="shared" si="911"/>
        <v>-7.5788665778011106</v>
      </c>
      <c r="J1128" s="101">
        <f t="shared" si="912"/>
        <v>60.943479464762703</v>
      </c>
      <c r="K1128" s="101">
        <f t="shared" si="913"/>
        <v>33.634088459728218</v>
      </c>
      <c r="L1128" s="11">
        <f t="shared" si="914"/>
        <v>2459839.28125</v>
      </c>
      <c r="M1128" s="108">
        <f t="shared" si="915"/>
        <v>0.2270850444900753</v>
      </c>
      <c r="N1128" s="11">
        <f t="shared" si="916"/>
        <v>286.68044103868306</v>
      </c>
      <c r="O1128" s="5">
        <f t="shared" si="917"/>
        <v>0.18626124591463622</v>
      </c>
      <c r="P1128" s="11">
        <f t="shared" si="918"/>
        <v>15605.7728975099</v>
      </c>
      <c r="Q1128" s="6">
        <f t="shared" si="919"/>
        <v>2.4380329711310678</v>
      </c>
      <c r="R1128" s="13">
        <f t="shared" si="920"/>
        <v>4.4047527394128414</v>
      </c>
      <c r="S1128" s="13">
        <f t="shared" si="921"/>
        <v>4.3869140878257751</v>
      </c>
      <c r="T1128" s="13">
        <f t="shared" si="922"/>
        <v>0.37040229349335529</v>
      </c>
      <c r="U1128" s="13">
        <f t="shared" si="923"/>
        <v>0.44490954161025242</v>
      </c>
      <c r="V1128" s="13">
        <f t="shared" si="924"/>
        <v>-8.4034258821581957</v>
      </c>
      <c r="W1128" s="8">
        <f t="shared" si="925"/>
        <v>368.74747911690685</v>
      </c>
      <c r="X1128" s="13">
        <f t="shared" si="926"/>
        <v>1.2459728456778181</v>
      </c>
      <c r="Y1128" s="11">
        <f t="shared" si="927"/>
        <v>71.388985445244003</v>
      </c>
      <c r="Z1128" s="13">
        <f t="shared" si="928"/>
        <v>4.0430141279306761E-2</v>
      </c>
      <c r="AA1128" s="13">
        <f t="shared" si="929"/>
        <v>0.31888070439997507</v>
      </c>
      <c r="AB1128" s="13">
        <f t="shared" si="930"/>
        <v>0.94693262193171401</v>
      </c>
      <c r="AC1128" s="13">
        <f t="shared" si="931"/>
        <v>4.0419127686099496E-2</v>
      </c>
      <c r="AD1128" s="13">
        <f t="shared" si="932"/>
        <v>0.85273714861345851</v>
      </c>
      <c r="AE1128" s="13">
        <f t="shared" si="933"/>
        <v>0.4137081721890008</v>
      </c>
      <c r="AF1128" s="13">
        <f t="shared" si="934"/>
        <v>0.91040954974343058</v>
      </c>
      <c r="AG1128" s="11">
        <f t="shared" si="935"/>
        <v>24.43799024446308</v>
      </c>
      <c r="AH1128" s="13">
        <f t="shared" si="936"/>
        <v>4.6331158173200233</v>
      </c>
      <c r="AI1128" s="11">
        <f t="shared" si="937"/>
        <v>217.18370377888272</v>
      </c>
      <c r="AJ1128" s="6">
        <f t="shared" si="938"/>
        <v>0.9147770416750669</v>
      </c>
      <c r="AK1128" s="13">
        <f t="shared" si="939"/>
        <v>-6.5907526946220081</v>
      </c>
      <c r="AL1128" s="6">
        <f t="shared" si="940"/>
        <v>0.90682152776090141</v>
      </c>
      <c r="AM1128" s="6">
        <f t="shared" si="941"/>
        <v>-7.4975742223829096</v>
      </c>
      <c r="AN1128" s="11">
        <f t="shared" si="942"/>
        <v>175.70289035633323</v>
      </c>
      <c r="AO1128" s="6">
        <f t="shared" si="943"/>
        <v>173.89092156962033</v>
      </c>
      <c r="AP1128" s="6">
        <f t="shared" si="944"/>
        <v>102.49155462798312</v>
      </c>
      <c r="AQ1128" s="8">
        <f t="shared" si="945"/>
        <v>77.357352781643613</v>
      </c>
      <c r="AR1128" s="109">
        <f t="shared" si="946"/>
        <v>-0.60437253920934986</v>
      </c>
      <c r="AS1128" s="109">
        <f t="shared" si="947"/>
        <v>-0.90848069726894343</v>
      </c>
      <c r="AT1128" s="109">
        <f t="shared" si="948"/>
        <v>213.63408845972822</v>
      </c>
      <c r="AU1128" s="10">
        <f t="shared" si="949"/>
        <v>399497.12771941634</v>
      </c>
      <c r="AV1128" s="8">
        <f t="shared" si="950"/>
        <v>29.910868955419364</v>
      </c>
      <c r="AW1128" s="12"/>
      <c r="AX1128" s="110">
        <f t="shared" si="951"/>
        <v>33.6</v>
      </c>
      <c r="AY1128" s="111">
        <f t="shared" si="952"/>
        <v>0</v>
      </c>
      <c r="AZ1128" s="12"/>
      <c r="BA1128" s="14">
        <f t="shared" si="959"/>
        <v>-7.6</v>
      </c>
      <c r="BB1128" s="112">
        <f t="shared" si="953"/>
        <v>0</v>
      </c>
      <c r="BC1128" s="112">
        <f t="shared" si="954"/>
        <v>0</v>
      </c>
      <c r="BD1128" s="12"/>
      <c r="BE1128" s="111">
        <f t="shared" si="955"/>
        <v>0</v>
      </c>
      <c r="BF1128" s="12"/>
    </row>
    <row r="1129" spans="1:58">
      <c r="A1129">
        <f t="shared" si="908"/>
        <v>18</v>
      </c>
      <c r="B1129" s="106">
        <v>0.781944444444444</v>
      </c>
      <c r="C1129" s="6">
        <f t="shared" si="909"/>
        <v>18.766666666666655</v>
      </c>
      <c r="D1129" s="7">
        <f t="shared" si="956"/>
        <v>16</v>
      </c>
      <c r="E1129" s="7">
        <f t="shared" si="957"/>
        <v>9</v>
      </c>
      <c r="F1129" s="7">
        <f t="shared" si="958"/>
        <v>2022</v>
      </c>
      <c r="G1129" s="12"/>
      <c r="H1129" s="101">
        <f t="shared" si="910"/>
        <v>-7.4141252369676991</v>
      </c>
      <c r="I1129" s="102">
        <f t="shared" si="911"/>
        <v>-7.4949052373492142</v>
      </c>
      <c r="J1129" s="101">
        <f t="shared" si="912"/>
        <v>60.936916724532622</v>
      </c>
      <c r="K1129" s="101">
        <f t="shared" si="913"/>
        <v>33.838950827260163</v>
      </c>
      <c r="L1129" s="11">
        <f t="shared" si="914"/>
        <v>2459839.2819444444</v>
      </c>
      <c r="M1129" s="108">
        <f t="shared" si="915"/>
        <v>0.22708506350292684</v>
      </c>
      <c r="N1129" s="11">
        <f t="shared" si="916"/>
        <v>286.93112550117075</v>
      </c>
      <c r="O1129" s="5">
        <f t="shared" si="917"/>
        <v>0.18628666334456057</v>
      </c>
      <c r="P1129" s="11">
        <f t="shared" si="918"/>
        <v>15603.033586030841</v>
      </c>
      <c r="Q1129" s="6">
        <f t="shared" si="919"/>
        <v>2.4381913233045713</v>
      </c>
      <c r="R1129" s="13">
        <f t="shared" si="920"/>
        <v>4.4047646852245173</v>
      </c>
      <c r="S1129" s="13">
        <f t="shared" si="921"/>
        <v>4.387061843865407</v>
      </c>
      <c r="T1129" s="13">
        <f t="shared" si="922"/>
        <v>0.37056263773305081</v>
      </c>
      <c r="U1129" s="13">
        <f t="shared" si="923"/>
        <v>0.44505706841743486</v>
      </c>
      <c r="V1129" s="13">
        <f t="shared" si="924"/>
        <v>-8.403561049997764</v>
      </c>
      <c r="W1129" s="8">
        <f t="shared" si="925"/>
        <v>368.70567178636247</v>
      </c>
      <c r="X1129" s="13">
        <f t="shared" si="926"/>
        <v>1.2461192675432462</v>
      </c>
      <c r="Y1129" s="11">
        <f t="shared" si="927"/>
        <v>71.397374800161472</v>
      </c>
      <c r="Z1129" s="13">
        <f t="shared" si="928"/>
        <v>4.0441894723916787E-2</v>
      </c>
      <c r="AA1129" s="13">
        <f t="shared" si="929"/>
        <v>0.31874189777250889</v>
      </c>
      <c r="AB1129" s="13">
        <f t="shared" si="930"/>
        <v>0.94697885257922065</v>
      </c>
      <c r="AC1129" s="13">
        <f t="shared" si="931"/>
        <v>4.0430871523157191E-2</v>
      </c>
      <c r="AD1129" s="13">
        <f t="shared" si="932"/>
        <v>0.85277489447350974</v>
      </c>
      <c r="AE1129" s="13">
        <f t="shared" si="933"/>
        <v>0.41373733450109806</v>
      </c>
      <c r="AF1129" s="13">
        <f t="shared" si="934"/>
        <v>0.91039629724638405</v>
      </c>
      <c r="AG1129" s="11">
        <f t="shared" si="935"/>
        <v>24.439825560849648</v>
      </c>
      <c r="AH1129" s="13">
        <f t="shared" si="936"/>
        <v>4.6337167811315085</v>
      </c>
      <c r="AI1129" s="11">
        <f t="shared" si="937"/>
        <v>217.42537378419814</v>
      </c>
      <c r="AJ1129" s="6">
        <f t="shared" si="938"/>
        <v>0.91477162326678585</v>
      </c>
      <c r="AK1129" s="13">
        <f t="shared" si="939"/>
        <v>-6.5071571661173904</v>
      </c>
      <c r="AL1129" s="6">
        <f t="shared" si="940"/>
        <v>0.90696807085030884</v>
      </c>
      <c r="AM1129" s="6">
        <f t="shared" si="941"/>
        <v>-7.4141252369676991</v>
      </c>
      <c r="AN1129" s="11">
        <f t="shared" si="942"/>
        <v>175.70357483362932</v>
      </c>
      <c r="AO1129" s="6">
        <f t="shared" si="943"/>
        <v>173.89159874412542</v>
      </c>
      <c r="AP1129" s="6">
        <f t="shared" si="944"/>
        <v>102.483843027017</v>
      </c>
      <c r="AQ1129" s="8">
        <f t="shared" si="945"/>
        <v>77.365059879937803</v>
      </c>
      <c r="AR1129" s="109">
        <f t="shared" si="946"/>
        <v>-0.60772759149517097</v>
      </c>
      <c r="AS1129" s="109">
        <f t="shared" si="947"/>
        <v>-0.90647895973103254</v>
      </c>
      <c r="AT1129" s="109">
        <f t="shared" si="948"/>
        <v>213.83895082726016</v>
      </c>
      <c r="AU1129" s="10">
        <f t="shared" si="949"/>
        <v>399499.55559615535</v>
      </c>
      <c r="AV1129" s="8">
        <f t="shared" si="950"/>
        <v>29.910687187412261</v>
      </c>
      <c r="AW1129" s="12"/>
      <c r="AX1129" s="110">
        <f t="shared" si="951"/>
        <v>33.799999999999997</v>
      </c>
      <c r="AY1129" s="111">
        <f t="shared" si="952"/>
        <v>0</v>
      </c>
      <c r="AZ1129" s="12"/>
      <c r="BA1129" s="14">
        <f t="shared" si="959"/>
        <v>-7.5</v>
      </c>
      <c r="BB1129" s="112">
        <f t="shared" si="953"/>
        <v>0</v>
      </c>
      <c r="BC1129" s="112">
        <f t="shared" si="954"/>
        <v>0</v>
      </c>
      <c r="BD1129" s="12"/>
      <c r="BE1129" s="111">
        <f t="shared" si="955"/>
        <v>0</v>
      </c>
      <c r="BF1129" s="12"/>
    </row>
    <row r="1130" spans="1:58">
      <c r="A1130">
        <f t="shared" si="908"/>
        <v>18</v>
      </c>
      <c r="B1130" s="106">
        <v>0.78263888888888899</v>
      </c>
      <c r="C1130" s="6">
        <f t="shared" si="909"/>
        <v>18.783333333333335</v>
      </c>
      <c r="D1130" s="7">
        <f t="shared" si="956"/>
        <v>16</v>
      </c>
      <c r="E1130" s="7">
        <f t="shared" si="957"/>
        <v>9</v>
      </c>
      <c r="F1130" s="7">
        <f t="shared" si="958"/>
        <v>2022</v>
      </c>
      <c r="G1130" s="12"/>
      <c r="H1130" s="101">
        <f t="shared" si="910"/>
        <v>-7.3302394552401147</v>
      </c>
      <c r="I1130" s="102">
        <f t="shared" si="911"/>
        <v>-7.4104288772301148</v>
      </c>
      <c r="J1130" s="101">
        <f t="shared" si="912"/>
        <v>60.930353870311002</v>
      </c>
      <c r="K1130" s="101">
        <f t="shared" si="913"/>
        <v>34.043594745855899</v>
      </c>
      <c r="L1130" s="11">
        <f t="shared" si="914"/>
        <v>2459839.2826388888</v>
      </c>
      <c r="M1130" s="108">
        <f t="shared" si="915"/>
        <v>0.22708508251577841</v>
      </c>
      <c r="N1130" s="11">
        <f t="shared" si="916"/>
        <v>287.18180996365845</v>
      </c>
      <c r="O1130" s="5">
        <f t="shared" si="917"/>
        <v>0.18631208077448491</v>
      </c>
      <c r="P1130" s="11">
        <f t="shared" si="918"/>
        <v>15600.29393220969</v>
      </c>
      <c r="Q1130" s="6">
        <f t="shared" si="919"/>
        <v>2.4383496754784324</v>
      </c>
      <c r="R1130" s="13">
        <f t="shared" si="920"/>
        <v>4.4047766310362375</v>
      </c>
      <c r="S1130" s="13">
        <f t="shared" si="921"/>
        <v>4.3872095999053959</v>
      </c>
      <c r="T1130" s="13">
        <f t="shared" si="922"/>
        <v>0.37072298197310344</v>
      </c>
      <c r="U1130" s="13">
        <f t="shared" si="923"/>
        <v>0.44520459342692925</v>
      </c>
      <c r="V1130" s="13">
        <f t="shared" si="924"/>
        <v>-8.4036962178376893</v>
      </c>
      <c r="W1130" s="8">
        <f t="shared" si="925"/>
        <v>368.66385981186147</v>
      </c>
      <c r="X1130" s="13">
        <f t="shared" si="926"/>
        <v>1.2462656877489533</v>
      </c>
      <c r="Y1130" s="11">
        <f t="shared" si="927"/>
        <v>71.405764059983923</v>
      </c>
      <c r="Z1130" s="13">
        <f t="shared" si="928"/>
        <v>4.0453647159056562E-2</v>
      </c>
      <c r="AA1130" s="13">
        <f t="shared" si="929"/>
        <v>0.31860308598409204</v>
      </c>
      <c r="AB1130" s="13">
        <f t="shared" si="930"/>
        <v>0.94702506225879535</v>
      </c>
      <c r="AC1130" s="13">
        <f t="shared" si="931"/>
        <v>4.0442614345985256E-2</v>
      </c>
      <c r="AD1130" s="13">
        <f t="shared" si="932"/>
        <v>0.85281262149882087</v>
      </c>
      <c r="AE1130" s="13">
        <f t="shared" si="933"/>
        <v>0.41376648754306117</v>
      </c>
      <c r="AF1130" s="13">
        <f t="shared" si="934"/>
        <v>0.91038304783551294</v>
      </c>
      <c r="AG1130" s="11">
        <f t="shared" si="935"/>
        <v>24.441660320529699</v>
      </c>
      <c r="AH1130" s="13">
        <f t="shared" si="936"/>
        <v>4.634317755053031</v>
      </c>
      <c r="AI1130" s="11">
        <f t="shared" si="937"/>
        <v>217.667043637863</v>
      </c>
      <c r="AJ1130" s="6">
        <f t="shared" si="938"/>
        <v>0.91476620614848003</v>
      </c>
      <c r="AK1130" s="13">
        <f t="shared" si="939"/>
        <v>-6.4231259961087543</v>
      </c>
      <c r="AL1130" s="6">
        <f t="shared" si="940"/>
        <v>0.9071134591313601</v>
      </c>
      <c r="AM1130" s="6">
        <f t="shared" si="941"/>
        <v>-7.3302394552401147</v>
      </c>
      <c r="AN1130" s="11">
        <f t="shared" si="942"/>
        <v>175.70425931092359</v>
      </c>
      <c r="AO1130" s="6">
        <f t="shared" si="943"/>
        <v>173.89227591888209</v>
      </c>
      <c r="AP1130" s="6">
        <f t="shared" si="944"/>
        <v>102.47613152737594</v>
      </c>
      <c r="AQ1130" s="8">
        <f t="shared" si="945"/>
        <v>77.372766879704386</v>
      </c>
      <c r="AR1130" s="109">
        <f t="shared" si="946"/>
        <v>-0.61107182962331696</v>
      </c>
      <c r="AS1130" s="109">
        <f t="shared" si="947"/>
        <v>-0.90446602304974655</v>
      </c>
      <c r="AT1130" s="109">
        <f t="shared" si="948"/>
        <v>214.0435947458559</v>
      </c>
      <c r="AU1130" s="10">
        <f t="shared" si="949"/>
        <v>399501.98294882977</v>
      </c>
      <c r="AV1130" s="8">
        <f t="shared" si="950"/>
        <v>29.910505460848743</v>
      </c>
      <c r="AW1130" s="12"/>
      <c r="AX1130" s="110">
        <f t="shared" si="951"/>
        <v>34</v>
      </c>
      <c r="AY1130" s="111">
        <f t="shared" si="952"/>
        <v>0</v>
      </c>
      <c r="AZ1130" s="12"/>
      <c r="BA1130" s="14">
        <f t="shared" si="959"/>
        <v>-7.4</v>
      </c>
      <c r="BB1130" s="112">
        <f t="shared" si="953"/>
        <v>0</v>
      </c>
      <c r="BC1130" s="112">
        <f t="shared" si="954"/>
        <v>0</v>
      </c>
      <c r="BD1130" s="12"/>
      <c r="BE1130" s="111">
        <f t="shared" si="955"/>
        <v>0</v>
      </c>
      <c r="BF1130" s="12"/>
    </row>
    <row r="1131" spans="1:58">
      <c r="A1131">
        <f t="shared" si="908"/>
        <v>18</v>
      </c>
      <c r="B1131" s="106">
        <v>0.78333333333333299</v>
      </c>
      <c r="C1131" s="6">
        <f t="shared" si="909"/>
        <v>18.79999999999999</v>
      </c>
      <c r="D1131" s="7">
        <f t="shared" si="956"/>
        <v>16</v>
      </c>
      <c r="E1131" s="7">
        <f t="shared" si="957"/>
        <v>9</v>
      </c>
      <c r="F1131" s="7">
        <f t="shared" si="958"/>
        <v>2022</v>
      </c>
      <c r="G1131" s="12"/>
      <c r="H1131" s="101">
        <f t="shared" si="910"/>
        <v>-7.2459183644434892</v>
      </c>
      <c r="I1131" s="102">
        <f t="shared" si="911"/>
        <v>-7.3254315673155403</v>
      </c>
      <c r="J1131" s="101">
        <f t="shared" si="912"/>
        <v>60.92379090219876</v>
      </c>
      <c r="K1131" s="101">
        <f t="shared" si="913"/>
        <v>34.248020083233484</v>
      </c>
      <c r="L1131" s="11">
        <f t="shared" si="914"/>
        <v>2459839.2833333332</v>
      </c>
      <c r="M1131" s="108">
        <f t="shared" si="915"/>
        <v>0.22708510152862996</v>
      </c>
      <c r="N1131" s="11">
        <f t="shared" si="916"/>
        <v>287.43249442614615</v>
      </c>
      <c r="O1131" s="5">
        <f t="shared" si="917"/>
        <v>0.18633749820440926</v>
      </c>
      <c r="P1131" s="11">
        <f t="shared" si="918"/>
        <v>15597.553936169621</v>
      </c>
      <c r="Q1131" s="6">
        <f t="shared" si="919"/>
        <v>2.438508027651936</v>
      </c>
      <c r="R1131" s="13">
        <f t="shared" si="920"/>
        <v>4.4047885768479134</v>
      </c>
      <c r="S1131" s="13">
        <f t="shared" si="921"/>
        <v>4.3873573559453858</v>
      </c>
      <c r="T1131" s="13">
        <f t="shared" si="922"/>
        <v>0.37088332621315606</v>
      </c>
      <c r="U1131" s="13">
        <f t="shared" si="923"/>
        <v>0.44535211663892615</v>
      </c>
      <c r="V1131" s="13">
        <f t="shared" si="924"/>
        <v>-8.4038313856776163</v>
      </c>
      <c r="W1131" s="8">
        <f t="shared" si="925"/>
        <v>368.62204319438183</v>
      </c>
      <c r="X1131" s="13">
        <f t="shared" si="926"/>
        <v>1.246412106295536</v>
      </c>
      <c r="Y1131" s="11">
        <f t="shared" si="927"/>
        <v>71.414153224745561</v>
      </c>
      <c r="Z1131" s="13">
        <f t="shared" si="928"/>
        <v>4.0465398584516879E-2</v>
      </c>
      <c r="AA1131" s="13">
        <f t="shared" si="929"/>
        <v>0.31846426903742658</v>
      </c>
      <c r="AB1131" s="13">
        <f t="shared" si="930"/>
        <v>0.94707125097037592</v>
      </c>
      <c r="AC1131" s="13">
        <f t="shared" si="931"/>
        <v>4.0454356154374482E-2</v>
      </c>
      <c r="AD1131" s="13">
        <f t="shared" si="932"/>
        <v>0.85285032968941787</v>
      </c>
      <c r="AE1131" s="13">
        <f t="shared" si="933"/>
        <v>0.41379563131467306</v>
      </c>
      <c r="AF1131" s="13">
        <f t="shared" si="934"/>
        <v>0.91036980151194113</v>
      </c>
      <c r="AG1131" s="11">
        <f t="shared" si="935"/>
        <v>24.443494523467137</v>
      </c>
      <c r="AH1131" s="13">
        <f t="shared" si="936"/>
        <v>4.6349187390832158</v>
      </c>
      <c r="AI1131" s="11">
        <f t="shared" si="937"/>
        <v>217.90871333989793</v>
      </c>
      <c r="AJ1131" s="6">
        <f t="shared" si="938"/>
        <v>0.91476079032025015</v>
      </c>
      <c r="AK1131" s="13">
        <f t="shared" si="939"/>
        <v>-6.3386607051637087</v>
      </c>
      <c r="AL1131" s="6">
        <f t="shared" si="940"/>
        <v>0.90725765927978042</v>
      </c>
      <c r="AM1131" s="6">
        <f t="shared" si="941"/>
        <v>-7.2459183644434892</v>
      </c>
      <c r="AN1131" s="11">
        <f t="shared" si="942"/>
        <v>175.70494378821786</v>
      </c>
      <c r="AO1131" s="6">
        <f t="shared" si="943"/>
        <v>173.89295309389229</v>
      </c>
      <c r="AP1131" s="6">
        <f t="shared" si="944"/>
        <v>102.46842012903009</v>
      </c>
      <c r="AQ1131" s="8">
        <f t="shared" si="945"/>
        <v>77.380473780973205</v>
      </c>
      <c r="AR1131" s="109">
        <f t="shared" si="946"/>
        <v>-0.61440519411732153</v>
      </c>
      <c r="AS1131" s="109">
        <f t="shared" si="947"/>
        <v>-0.90244192347639229</v>
      </c>
      <c r="AT1131" s="109">
        <f t="shared" si="948"/>
        <v>214.24802008323348</v>
      </c>
      <c r="AU1131" s="10">
        <f t="shared" si="949"/>
        <v>399504.40977736295</v>
      </c>
      <c r="AV1131" s="8">
        <f t="shared" si="950"/>
        <v>29.910323775733097</v>
      </c>
      <c r="AW1131" s="12"/>
      <c r="AX1131" s="110">
        <f t="shared" si="951"/>
        <v>34.200000000000003</v>
      </c>
      <c r="AY1131" s="111">
        <f t="shared" si="952"/>
        <v>0</v>
      </c>
      <c r="AZ1131" s="12"/>
      <c r="BA1131" s="14">
        <f t="shared" si="959"/>
        <v>-7.3</v>
      </c>
      <c r="BB1131" s="112">
        <f t="shared" si="953"/>
        <v>0</v>
      </c>
      <c r="BC1131" s="112">
        <f t="shared" si="954"/>
        <v>0</v>
      </c>
      <c r="BD1131" s="12"/>
      <c r="BE1131" s="111">
        <f t="shared" si="955"/>
        <v>0</v>
      </c>
      <c r="BF1131" s="12"/>
    </row>
    <row r="1132" spans="1:58">
      <c r="A1132">
        <f t="shared" si="908"/>
        <v>18</v>
      </c>
      <c r="B1132" s="106">
        <v>0.78402777777777799</v>
      </c>
      <c r="C1132" s="6">
        <f t="shared" si="909"/>
        <v>18.81666666666667</v>
      </c>
      <c r="D1132" s="7">
        <f t="shared" si="956"/>
        <v>16</v>
      </c>
      <c r="E1132" s="7">
        <f t="shared" si="957"/>
        <v>9</v>
      </c>
      <c r="F1132" s="7">
        <f t="shared" si="958"/>
        <v>2022</v>
      </c>
      <c r="G1132" s="12"/>
      <c r="H1132" s="101">
        <f t="shared" si="910"/>
        <v>-7.1611634541608451</v>
      </c>
      <c r="I1132" s="102">
        <f t="shared" si="911"/>
        <v>-7.2399066438730344</v>
      </c>
      <c r="J1132" s="101">
        <f t="shared" si="912"/>
        <v>60.917227820303843</v>
      </c>
      <c r="K1132" s="101">
        <f t="shared" si="913"/>
        <v>34.452226723384655</v>
      </c>
      <c r="L1132" s="11">
        <f t="shared" si="914"/>
        <v>2459839.2840277776</v>
      </c>
      <c r="M1132" s="108">
        <f t="shared" si="915"/>
        <v>0.2270851205414815</v>
      </c>
      <c r="N1132" s="11">
        <f t="shared" si="916"/>
        <v>287.68317888863385</v>
      </c>
      <c r="O1132" s="5">
        <f t="shared" si="917"/>
        <v>0.1863629156343336</v>
      </c>
      <c r="P1132" s="11">
        <f t="shared" si="918"/>
        <v>15594.813598003366</v>
      </c>
      <c r="Q1132" s="6">
        <f t="shared" si="919"/>
        <v>2.4386663798257966</v>
      </c>
      <c r="R1132" s="13">
        <f t="shared" si="920"/>
        <v>4.4048005226596114</v>
      </c>
      <c r="S1132" s="13">
        <f t="shared" si="921"/>
        <v>4.3875051119850177</v>
      </c>
      <c r="T1132" s="13">
        <f t="shared" si="922"/>
        <v>0.37104367045285153</v>
      </c>
      <c r="U1132" s="13">
        <f t="shared" si="923"/>
        <v>0.44549963805346815</v>
      </c>
      <c r="V1132" s="13">
        <f t="shared" si="924"/>
        <v>-8.4039665535171846</v>
      </c>
      <c r="W1132" s="8">
        <f t="shared" si="925"/>
        <v>368.58022193495714</v>
      </c>
      <c r="X1132" s="13">
        <f t="shared" si="926"/>
        <v>1.2465585231834442</v>
      </c>
      <c r="Y1132" s="11">
        <f t="shared" si="927"/>
        <v>71.422542294472137</v>
      </c>
      <c r="Z1132" s="13">
        <f t="shared" si="928"/>
        <v>4.0477149000076776E-2</v>
      </c>
      <c r="AA1132" s="13">
        <f t="shared" si="929"/>
        <v>0.31832544693535342</v>
      </c>
      <c r="AB1132" s="13">
        <f t="shared" si="930"/>
        <v>0.94711741871385413</v>
      </c>
      <c r="AC1132" s="13">
        <f t="shared" si="931"/>
        <v>4.0466096948103894E-2</v>
      </c>
      <c r="AD1132" s="13">
        <f t="shared" si="932"/>
        <v>0.85288801904528955</v>
      </c>
      <c r="AE1132" s="13">
        <f t="shared" si="933"/>
        <v>0.41382476581568833</v>
      </c>
      <c r="AF1132" s="13">
        <f t="shared" si="934"/>
        <v>0.91035655827680539</v>
      </c>
      <c r="AG1132" s="11">
        <f t="shared" si="935"/>
        <v>24.445328169624101</v>
      </c>
      <c r="AH1132" s="13">
        <f t="shared" si="936"/>
        <v>4.6355197332200815</v>
      </c>
      <c r="AI1132" s="11">
        <f t="shared" si="937"/>
        <v>218.15038289033262</v>
      </c>
      <c r="AJ1132" s="6">
        <f t="shared" si="938"/>
        <v>0.9147553757821606</v>
      </c>
      <c r="AK1132" s="13">
        <f t="shared" si="939"/>
        <v>-6.2537628162133476</v>
      </c>
      <c r="AL1132" s="6">
        <f t="shared" si="940"/>
        <v>0.9074006379474977</v>
      </c>
      <c r="AM1132" s="6">
        <f t="shared" si="941"/>
        <v>-7.1611634541608451</v>
      </c>
      <c r="AN1132" s="11">
        <f t="shared" si="942"/>
        <v>175.70562826551395</v>
      </c>
      <c r="AO1132" s="6">
        <f t="shared" si="943"/>
        <v>173.89363026915771</v>
      </c>
      <c r="AP1132" s="6">
        <f t="shared" si="944"/>
        <v>102.4607088319578</v>
      </c>
      <c r="AQ1132" s="8">
        <f t="shared" si="945"/>
        <v>77.388180583765845</v>
      </c>
      <c r="AR1132" s="109">
        <f t="shared" si="946"/>
        <v>-0.61772762569447681</v>
      </c>
      <c r="AS1132" s="109">
        <f t="shared" si="947"/>
        <v>-0.90040669746054247</v>
      </c>
      <c r="AT1132" s="109">
        <f t="shared" si="948"/>
        <v>214.45222672338465</v>
      </c>
      <c r="AU1132" s="10">
        <f t="shared" si="949"/>
        <v>399506.8360816944</v>
      </c>
      <c r="AV1132" s="8">
        <f t="shared" si="950"/>
        <v>29.910142132068366</v>
      </c>
      <c r="AW1132" s="12"/>
      <c r="AX1132" s="110">
        <f t="shared" si="951"/>
        <v>34.5</v>
      </c>
      <c r="AY1132" s="111">
        <f t="shared" si="952"/>
        <v>0</v>
      </c>
      <c r="AZ1132" s="12"/>
      <c r="BA1132" s="14">
        <f t="shared" si="959"/>
        <v>-7.2</v>
      </c>
      <c r="BB1132" s="112">
        <f t="shared" si="953"/>
        <v>0</v>
      </c>
      <c r="BC1132" s="112">
        <f t="shared" si="954"/>
        <v>0</v>
      </c>
      <c r="BD1132" s="12"/>
      <c r="BE1132" s="111">
        <f t="shared" si="955"/>
        <v>0</v>
      </c>
      <c r="BF1132" s="12"/>
    </row>
    <row r="1133" spans="1:58">
      <c r="A1133">
        <f t="shared" si="908"/>
        <v>18</v>
      </c>
      <c r="B1133" s="106">
        <v>0.78472222222222199</v>
      </c>
      <c r="C1133" s="6">
        <f t="shared" si="909"/>
        <v>18.833333333333329</v>
      </c>
      <c r="D1133" s="7">
        <f t="shared" si="956"/>
        <v>16</v>
      </c>
      <c r="E1133" s="7">
        <f t="shared" si="957"/>
        <v>9</v>
      </c>
      <c r="F1133" s="7">
        <f t="shared" si="958"/>
        <v>2022</v>
      </c>
      <c r="G1133" s="12"/>
      <c r="H1133" s="101">
        <f t="shared" si="910"/>
        <v>-7.0759762163996127</v>
      </c>
      <c r="I1133" s="102">
        <f t="shared" si="911"/>
        <v>-7.1538466284027171</v>
      </c>
      <c r="J1133" s="101">
        <f t="shared" si="912"/>
        <v>60.910664624707202</v>
      </c>
      <c r="K1133" s="101">
        <f t="shared" si="913"/>
        <v>34.656214566087726</v>
      </c>
      <c r="L1133" s="11">
        <f t="shared" si="914"/>
        <v>2459839.284722222</v>
      </c>
      <c r="M1133" s="108">
        <f t="shared" si="915"/>
        <v>0.22708513955433307</v>
      </c>
      <c r="N1133" s="11">
        <f t="shared" si="916"/>
        <v>287.93386335065588</v>
      </c>
      <c r="O1133" s="5">
        <f t="shared" si="917"/>
        <v>0.18638833306431479</v>
      </c>
      <c r="P1133" s="11">
        <f t="shared" si="918"/>
        <v>15592.07291783111</v>
      </c>
      <c r="Q1133" s="6">
        <f t="shared" si="919"/>
        <v>2.4388247319996577</v>
      </c>
      <c r="R1133" s="13">
        <f t="shared" si="920"/>
        <v>4.4048124684713095</v>
      </c>
      <c r="S1133" s="13">
        <f t="shared" si="921"/>
        <v>4.3876528680250066</v>
      </c>
      <c r="T1133" s="13">
        <f t="shared" si="922"/>
        <v>0.37120401469290415</v>
      </c>
      <c r="U1133" s="13">
        <f t="shared" si="923"/>
        <v>0.44564715767180596</v>
      </c>
      <c r="V1133" s="13">
        <f t="shared" si="924"/>
        <v>-8.4041017213571099</v>
      </c>
      <c r="W1133" s="8">
        <f t="shared" si="925"/>
        <v>368.53839603420136</v>
      </c>
      <c r="X1133" s="13">
        <f t="shared" si="926"/>
        <v>1.246704938413618</v>
      </c>
      <c r="Y1133" s="11">
        <f t="shared" si="927"/>
        <v>71.430931269217524</v>
      </c>
      <c r="Z1133" s="13">
        <f t="shared" si="928"/>
        <v>4.0488898405611207E-2</v>
      </c>
      <c r="AA1133" s="13">
        <f t="shared" si="929"/>
        <v>0.31818661968024781</v>
      </c>
      <c r="AB1133" s="13">
        <f t="shared" si="930"/>
        <v>0.94716356548927472</v>
      </c>
      <c r="AC1133" s="13">
        <f t="shared" si="931"/>
        <v>4.0477836727048376E-2</v>
      </c>
      <c r="AD1133" s="13">
        <f t="shared" si="932"/>
        <v>0.85292568956652648</v>
      </c>
      <c r="AE1133" s="13">
        <f t="shared" si="933"/>
        <v>0.41385389104600967</v>
      </c>
      <c r="AF1133" s="13">
        <f t="shared" si="934"/>
        <v>0.91034331813117486</v>
      </c>
      <c r="AG1133" s="11">
        <f t="shared" si="935"/>
        <v>24.447161258972038</v>
      </c>
      <c r="AH1133" s="13">
        <f t="shared" si="936"/>
        <v>4.6361207374636271</v>
      </c>
      <c r="AI1133" s="11">
        <f t="shared" si="937"/>
        <v>218.39205228870148</v>
      </c>
      <c r="AJ1133" s="6">
        <f t="shared" si="938"/>
        <v>0.91474996253429341</v>
      </c>
      <c r="AK1133" s="13">
        <f t="shared" si="939"/>
        <v>-6.1684338546348032</v>
      </c>
      <c r="AL1133" s="6">
        <f t="shared" si="940"/>
        <v>0.9075423617648094</v>
      </c>
      <c r="AM1133" s="6">
        <f t="shared" si="941"/>
        <v>-7.0759762163996127</v>
      </c>
      <c r="AN1133" s="11">
        <f t="shared" si="942"/>
        <v>175.70631274281004</v>
      </c>
      <c r="AO1133" s="6">
        <f t="shared" si="943"/>
        <v>173.89430744467657</v>
      </c>
      <c r="AP1133" s="6">
        <f t="shared" si="944"/>
        <v>102.45299763610576</v>
      </c>
      <c r="AQ1133" s="8">
        <f t="shared" si="945"/>
        <v>77.395887288135583</v>
      </c>
      <c r="AR1133" s="109">
        <f t="shared" si="946"/>
        <v>-0.62103906525998653</v>
      </c>
      <c r="AS1133" s="109">
        <f t="shared" si="947"/>
        <v>-0.89836038165385756</v>
      </c>
      <c r="AT1133" s="109">
        <f t="shared" si="948"/>
        <v>214.65621456608773</v>
      </c>
      <c r="AU1133" s="10">
        <f t="shared" si="949"/>
        <v>399509.26186175609</v>
      </c>
      <c r="AV1133" s="8">
        <f t="shared" si="950"/>
        <v>29.909960529858189</v>
      </c>
      <c r="AW1133" s="12"/>
      <c r="AX1133" s="110">
        <f t="shared" si="951"/>
        <v>34.700000000000003</v>
      </c>
      <c r="AY1133" s="111">
        <f t="shared" si="952"/>
        <v>0</v>
      </c>
      <c r="AZ1133" s="12"/>
      <c r="BA1133" s="14">
        <f t="shared" si="959"/>
        <v>-7.2</v>
      </c>
      <c r="BB1133" s="112">
        <f t="shared" si="953"/>
        <v>0</v>
      </c>
      <c r="BC1133" s="112">
        <f t="shared" si="954"/>
        <v>0</v>
      </c>
      <c r="BD1133" s="12"/>
      <c r="BE1133" s="111">
        <f t="shared" si="955"/>
        <v>0</v>
      </c>
      <c r="BF1133" s="12"/>
    </row>
    <row r="1134" spans="1:58">
      <c r="A1134">
        <f t="shared" si="908"/>
        <v>18</v>
      </c>
      <c r="B1134" s="106">
        <v>0.78541666666666698</v>
      </c>
      <c r="C1134" s="6">
        <f t="shared" si="909"/>
        <v>18.850000000000009</v>
      </c>
      <c r="D1134" s="7">
        <f t="shared" si="956"/>
        <v>16</v>
      </c>
      <c r="E1134" s="7">
        <f t="shared" si="957"/>
        <v>9</v>
      </c>
      <c r="F1134" s="7">
        <f t="shared" si="958"/>
        <v>2022</v>
      </c>
      <c r="G1134" s="12"/>
      <c r="H1134" s="101">
        <f t="shared" si="910"/>
        <v>-6.9903580872988123</v>
      </c>
      <c r="I1134" s="102">
        <f t="shared" si="911"/>
        <v>-7.067243077140196</v>
      </c>
      <c r="J1134" s="101">
        <f t="shared" si="912"/>
        <v>60.904101311141382</v>
      </c>
      <c r="K1134" s="101">
        <f t="shared" si="913"/>
        <v>34.859983665086446</v>
      </c>
      <c r="L1134" s="11">
        <f t="shared" si="914"/>
        <v>2459839.2854166669</v>
      </c>
      <c r="M1134" s="108">
        <f t="shared" si="915"/>
        <v>0.22708515856719738</v>
      </c>
      <c r="N1134" s="11">
        <f t="shared" si="916"/>
        <v>288.18454798124731</v>
      </c>
      <c r="O1134" s="5">
        <f t="shared" si="917"/>
        <v>0.18641375051129216</v>
      </c>
      <c r="P1134" s="11">
        <f t="shared" si="918"/>
        <v>15589.33189392607</v>
      </c>
      <c r="Q1134" s="6">
        <f t="shared" si="919"/>
        <v>2.4389830842795943</v>
      </c>
      <c r="R1134" s="13">
        <f t="shared" si="920"/>
        <v>4.4048244142910216</v>
      </c>
      <c r="S1134" s="13">
        <f t="shared" si="921"/>
        <v>4.387800624164286</v>
      </c>
      <c r="T1134" s="13">
        <f t="shared" si="922"/>
        <v>0.37136435904046128</v>
      </c>
      <c r="U1134" s="13">
        <f t="shared" si="923"/>
        <v>0.44579467559297553</v>
      </c>
      <c r="V1134" s="13">
        <f t="shared" si="924"/>
        <v>-8.4042368892881107</v>
      </c>
      <c r="W1134" s="8">
        <f t="shared" si="925"/>
        <v>368.49656546491269</v>
      </c>
      <c r="X1134" s="13">
        <f t="shared" si="926"/>
        <v>1.2468513520841178</v>
      </c>
      <c r="Y1134" s="11">
        <f t="shared" si="927"/>
        <v>71.439320154600196</v>
      </c>
      <c r="Z1134" s="13">
        <f t="shared" si="928"/>
        <v>4.0500646808782098E-2</v>
      </c>
      <c r="AA1134" s="13">
        <f t="shared" si="929"/>
        <v>0.31804778718239113</v>
      </c>
      <c r="AB1134" s="13">
        <f t="shared" si="930"/>
        <v>0.94720969132727229</v>
      </c>
      <c r="AC1134" s="13">
        <f t="shared" si="931"/>
        <v>4.0489575498863388E-2</v>
      </c>
      <c r="AD1134" s="13">
        <f t="shared" si="932"/>
        <v>0.8529633412781914</v>
      </c>
      <c r="AE1134" s="13">
        <f t="shared" si="933"/>
        <v>0.41388300702484537</v>
      </c>
      <c r="AF1134" s="13">
        <f t="shared" si="934"/>
        <v>0.91033008106734115</v>
      </c>
      <c r="AG1134" s="11">
        <f t="shared" si="935"/>
        <v>24.448993792697493</v>
      </c>
      <c r="AH1134" s="13">
        <f t="shared" si="936"/>
        <v>4.6367217522125284</v>
      </c>
      <c r="AI1134" s="11">
        <f t="shared" si="937"/>
        <v>218.63372169805939</v>
      </c>
      <c r="AJ1134" s="6">
        <f t="shared" si="938"/>
        <v>0.91474455057310322</v>
      </c>
      <c r="AK1134" s="13">
        <f t="shared" si="939"/>
        <v>-6.0826752898612062</v>
      </c>
      <c r="AL1134" s="6">
        <f t="shared" si="940"/>
        <v>0.90768279743760627</v>
      </c>
      <c r="AM1134" s="6">
        <f t="shared" si="941"/>
        <v>-6.9903580872988123</v>
      </c>
      <c r="AN1134" s="11">
        <f t="shared" si="942"/>
        <v>175.70699722056452</v>
      </c>
      <c r="AO1134" s="6">
        <f t="shared" si="943"/>
        <v>173.89498462090236</v>
      </c>
      <c r="AP1134" s="6">
        <f t="shared" si="944"/>
        <v>102.44528653631187</v>
      </c>
      <c r="AQ1134" s="8">
        <f t="shared" si="945"/>
        <v>77.403593899241457</v>
      </c>
      <c r="AR1134" s="109">
        <f t="shared" si="946"/>
        <v>-0.62433945614427</v>
      </c>
      <c r="AS1134" s="109">
        <f t="shared" si="947"/>
        <v>-0.89630301150902569</v>
      </c>
      <c r="AT1134" s="109">
        <f t="shared" si="948"/>
        <v>214.85998366508645</v>
      </c>
      <c r="AU1134" s="10">
        <f t="shared" si="949"/>
        <v>399511.68711910513</v>
      </c>
      <c r="AV1134" s="8">
        <f t="shared" si="950"/>
        <v>29.909778968984515</v>
      </c>
      <c r="AW1134" s="12"/>
      <c r="AX1134" s="110">
        <f t="shared" si="951"/>
        <v>34.9</v>
      </c>
      <c r="AY1134" s="111">
        <f t="shared" si="952"/>
        <v>0</v>
      </c>
      <c r="AZ1134" s="12"/>
      <c r="BA1134" s="14">
        <f t="shared" si="959"/>
        <v>-7.1</v>
      </c>
      <c r="BB1134" s="112">
        <f t="shared" si="953"/>
        <v>0</v>
      </c>
      <c r="BC1134" s="112">
        <f t="shared" si="954"/>
        <v>0</v>
      </c>
      <c r="BD1134" s="12"/>
      <c r="BE1134" s="111">
        <f t="shared" si="955"/>
        <v>0</v>
      </c>
      <c r="BF1134" s="12"/>
    </row>
    <row r="1135" spans="1:58">
      <c r="A1135">
        <f t="shared" si="908"/>
        <v>18</v>
      </c>
      <c r="B1135" s="106">
        <v>0.78611111111111098</v>
      </c>
      <c r="C1135" s="6">
        <f t="shared" si="909"/>
        <v>18.866666666666664</v>
      </c>
      <c r="D1135" s="7">
        <f t="shared" si="956"/>
        <v>16</v>
      </c>
      <c r="E1135" s="7">
        <f t="shared" si="957"/>
        <v>9</v>
      </c>
      <c r="F1135" s="7">
        <f t="shared" si="958"/>
        <v>2022</v>
      </c>
      <c r="G1135" s="12"/>
      <c r="H1135" s="101">
        <f t="shared" si="910"/>
        <v>-6.9043106779855208</v>
      </c>
      <c r="I1135" s="102">
        <f t="shared" si="911"/>
        <v>-6.9800867112938532</v>
      </c>
      <c r="J1135" s="101">
        <f t="shared" si="912"/>
        <v>60.897537888479782</v>
      </c>
      <c r="K1135" s="101">
        <f t="shared" si="913"/>
        <v>35.063533679109327</v>
      </c>
      <c r="L1135" s="11">
        <f t="shared" si="914"/>
        <v>2459839.2861111113</v>
      </c>
      <c r="M1135" s="108">
        <f t="shared" si="915"/>
        <v>0.22708517758004892</v>
      </c>
      <c r="N1135" s="11">
        <f t="shared" si="916"/>
        <v>288.435232443735</v>
      </c>
      <c r="O1135" s="5">
        <f t="shared" si="917"/>
        <v>0.18643916794127335</v>
      </c>
      <c r="P1135" s="11">
        <f t="shared" si="918"/>
        <v>15586.590530072906</v>
      </c>
      <c r="Q1135" s="6">
        <f t="shared" si="919"/>
        <v>2.4391414364530979</v>
      </c>
      <c r="R1135" s="13">
        <f t="shared" si="920"/>
        <v>4.4048363601027196</v>
      </c>
      <c r="S1135" s="13">
        <f t="shared" si="921"/>
        <v>4.3879483802039179</v>
      </c>
      <c r="T1135" s="13">
        <f t="shared" si="922"/>
        <v>0.3715247032805139</v>
      </c>
      <c r="U1135" s="13">
        <f t="shared" si="923"/>
        <v>0.44594219161964788</v>
      </c>
      <c r="V1135" s="13">
        <f t="shared" si="924"/>
        <v>-8.4043720571273219</v>
      </c>
      <c r="W1135" s="8">
        <f t="shared" si="925"/>
        <v>368.4547302846168</v>
      </c>
      <c r="X1135" s="13">
        <f t="shared" si="926"/>
        <v>1.246997763999713</v>
      </c>
      <c r="Y1135" s="11">
        <f t="shared" si="927"/>
        <v>71.447708939434222</v>
      </c>
      <c r="Z1135" s="13">
        <f t="shared" si="928"/>
        <v>4.0512394193652365E-2</v>
      </c>
      <c r="AA1135" s="13">
        <f t="shared" si="929"/>
        <v>0.31790894963017224</v>
      </c>
      <c r="AB1135" s="13">
        <f t="shared" si="930"/>
        <v>0.94725579616609279</v>
      </c>
      <c r="AC1135" s="13">
        <f t="shared" si="931"/>
        <v>4.0501313247624737E-2</v>
      </c>
      <c r="AD1135" s="13">
        <f t="shared" si="932"/>
        <v>0.85300097412995812</v>
      </c>
      <c r="AE1135" s="13">
        <f t="shared" si="933"/>
        <v>0.41391211371302361</v>
      </c>
      <c r="AF1135" s="13">
        <f t="shared" si="934"/>
        <v>0.91031684710413718</v>
      </c>
      <c r="AG1135" s="11">
        <f t="shared" si="935"/>
        <v>24.450825768312612</v>
      </c>
      <c r="AH1135" s="13">
        <f t="shared" si="936"/>
        <v>4.6373227766615583</v>
      </c>
      <c r="AI1135" s="11">
        <f t="shared" si="937"/>
        <v>218.87539079381162</v>
      </c>
      <c r="AJ1135" s="6">
        <f t="shared" si="938"/>
        <v>0.91473913990593847</v>
      </c>
      <c r="AK1135" s="13">
        <f t="shared" si="939"/>
        <v>-5.9964887666133135</v>
      </c>
      <c r="AL1135" s="6">
        <f t="shared" si="940"/>
        <v>0.90782191137220758</v>
      </c>
      <c r="AM1135" s="6">
        <f t="shared" si="941"/>
        <v>-6.9043106779855208</v>
      </c>
      <c r="AN1135" s="11">
        <f t="shared" si="942"/>
        <v>175.70768169785697</v>
      </c>
      <c r="AO1135" s="6">
        <f t="shared" si="943"/>
        <v>173.89566179692446</v>
      </c>
      <c r="AP1135" s="6">
        <f t="shared" si="944"/>
        <v>102.4375755428529</v>
      </c>
      <c r="AQ1135" s="8">
        <f t="shared" si="945"/>
        <v>77.411300406812686</v>
      </c>
      <c r="AR1135" s="109">
        <f t="shared" si="946"/>
        <v>-0.62762873521848883</v>
      </c>
      <c r="AS1135" s="109">
        <f t="shared" si="947"/>
        <v>-0.89423462683051935</v>
      </c>
      <c r="AT1135" s="109">
        <f t="shared" si="948"/>
        <v>215.06353367910933</v>
      </c>
      <c r="AU1135" s="10">
        <f t="shared" si="949"/>
        <v>399514.11185041739</v>
      </c>
      <c r="AV1135" s="8">
        <f t="shared" si="950"/>
        <v>29.909597449694733</v>
      </c>
      <c r="AW1135" s="12"/>
      <c r="AX1135" s="110">
        <f t="shared" si="951"/>
        <v>35.1</v>
      </c>
      <c r="AY1135" s="111">
        <f t="shared" si="952"/>
        <v>0</v>
      </c>
      <c r="AZ1135" s="12"/>
      <c r="BA1135" s="14">
        <f t="shared" si="959"/>
        <v>-7</v>
      </c>
      <c r="BB1135" s="112">
        <f t="shared" si="953"/>
        <v>0</v>
      </c>
      <c r="BC1135" s="112">
        <f t="shared" si="954"/>
        <v>0</v>
      </c>
      <c r="BD1135" s="12"/>
      <c r="BE1135" s="111">
        <f t="shared" si="955"/>
        <v>0</v>
      </c>
      <c r="BF1135" s="12"/>
    </row>
    <row r="1136" spans="1:58">
      <c r="A1136">
        <f t="shared" si="908"/>
        <v>18</v>
      </c>
      <c r="B1136" s="106">
        <v>0.78680555555555598</v>
      </c>
      <c r="C1136" s="6">
        <f t="shared" si="909"/>
        <v>18.883333333333344</v>
      </c>
      <c r="D1136" s="7">
        <f t="shared" si="956"/>
        <v>16</v>
      </c>
      <c r="E1136" s="7">
        <f t="shared" si="957"/>
        <v>9</v>
      </c>
      <c r="F1136" s="7">
        <f t="shared" si="958"/>
        <v>2022</v>
      </c>
      <c r="G1136" s="12"/>
      <c r="H1136" s="101">
        <f t="shared" si="910"/>
        <v>-6.8178354293371299</v>
      </c>
      <c r="I1136" s="102">
        <f t="shared" si="911"/>
        <v>-6.8923669506726348</v>
      </c>
      <c r="J1136" s="101">
        <f t="shared" si="912"/>
        <v>60.890974352463658</v>
      </c>
      <c r="K1136" s="101">
        <f t="shared" si="913"/>
        <v>35.266864693390801</v>
      </c>
      <c r="L1136" s="11">
        <f t="shared" si="914"/>
        <v>2459839.2868055557</v>
      </c>
      <c r="M1136" s="108">
        <f t="shared" si="915"/>
        <v>0.22708519659290047</v>
      </c>
      <c r="N1136" s="11">
        <f t="shared" si="916"/>
        <v>288.6859169062227</v>
      </c>
      <c r="O1136" s="5">
        <f t="shared" si="917"/>
        <v>0.1864645853711977</v>
      </c>
      <c r="P1136" s="11">
        <f t="shared" si="918"/>
        <v>15583.84882453486</v>
      </c>
      <c r="Q1136" s="6">
        <f t="shared" si="919"/>
        <v>2.4392997886269585</v>
      </c>
      <c r="R1136" s="13">
        <f t="shared" si="920"/>
        <v>4.4048483059143955</v>
      </c>
      <c r="S1136" s="13">
        <f t="shared" si="921"/>
        <v>4.3880961362439077</v>
      </c>
      <c r="T1136" s="13">
        <f t="shared" si="922"/>
        <v>0.37168504752056652</v>
      </c>
      <c r="U1136" s="13">
        <f t="shared" si="923"/>
        <v>0.44608970585116892</v>
      </c>
      <c r="V1136" s="13">
        <f t="shared" si="924"/>
        <v>-8.404507224967249</v>
      </c>
      <c r="W1136" s="8">
        <f t="shared" si="925"/>
        <v>368.41289046551839</v>
      </c>
      <c r="X1136" s="13">
        <f t="shared" si="926"/>
        <v>1.2471441742584157</v>
      </c>
      <c r="Y1136" s="11">
        <f t="shared" si="927"/>
        <v>71.456097629335304</v>
      </c>
      <c r="Z1136" s="13">
        <f t="shared" si="928"/>
        <v>4.0524140567906777E-2</v>
      </c>
      <c r="AA1136" s="13">
        <f t="shared" si="929"/>
        <v>0.31777010693392221</v>
      </c>
      <c r="AB1136" s="13">
        <f t="shared" si="930"/>
        <v>0.94730188003636928</v>
      </c>
      <c r="AC1136" s="13">
        <f t="shared" si="931"/>
        <v>4.0513049981010713E-2</v>
      </c>
      <c r="AD1136" s="13">
        <f t="shared" si="932"/>
        <v>0.85303858814687883</v>
      </c>
      <c r="AE1136" s="13">
        <f t="shared" si="933"/>
        <v>0.41394121112977289</v>
      </c>
      <c r="AF1136" s="13">
        <f t="shared" si="934"/>
        <v>0.91030361623384581</v>
      </c>
      <c r="AG1136" s="11">
        <f t="shared" si="935"/>
        <v>24.452657187005187</v>
      </c>
      <c r="AH1136" s="13">
        <f t="shared" si="936"/>
        <v>4.6379238112091627</v>
      </c>
      <c r="AI1136" s="11">
        <f t="shared" si="937"/>
        <v>219.11705973808526</v>
      </c>
      <c r="AJ1136" s="6">
        <f t="shared" si="938"/>
        <v>0.91473373052922402</v>
      </c>
      <c r="AK1136" s="13">
        <f t="shared" si="939"/>
        <v>-5.9098757590932065</v>
      </c>
      <c r="AL1136" s="6">
        <f t="shared" si="940"/>
        <v>0.9079596702439231</v>
      </c>
      <c r="AM1136" s="6">
        <f t="shared" si="941"/>
        <v>-6.8178354293371299</v>
      </c>
      <c r="AN1136" s="11">
        <f t="shared" si="942"/>
        <v>175.70836617515306</v>
      </c>
      <c r="AO1136" s="6">
        <f t="shared" si="943"/>
        <v>173.89633897320368</v>
      </c>
      <c r="AP1136" s="6">
        <f t="shared" si="944"/>
        <v>102.42986465057683</v>
      </c>
      <c r="AQ1136" s="8">
        <f t="shared" si="945"/>
        <v>77.41900681599823</v>
      </c>
      <c r="AR1136" s="109">
        <f t="shared" si="946"/>
        <v>-0.63090684620238635</v>
      </c>
      <c r="AS1136" s="109">
        <f t="shared" si="947"/>
        <v>-0.89215526347853336</v>
      </c>
      <c r="AT1136" s="109">
        <f t="shared" si="948"/>
        <v>215.2668646933908</v>
      </c>
      <c r="AU1136" s="10">
        <f t="shared" si="949"/>
        <v>399516.53605726286</v>
      </c>
      <c r="AV1136" s="8">
        <f t="shared" si="950"/>
        <v>29.909415971869848</v>
      </c>
      <c r="AW1136" s="12"/>
      <c r="AX1136" s="110">
        <f t="shared" si="951"/>
        <v>35.299999999999997</v>
      </c>
      <c r="AY1136" s="111">
        <f t="shared" si="952"/>
        <v>0</v>
      </c>
      <c r="AZ1136" s="12"/>
      <c r="BA1136" s="14">
        <f t="shared" si="959"/>
        <v>-6.9</v>
      </c>
      <c r="BB1136" s="112">
        <f t="shared" si="953"/>
        <v>0</v>
      </c>
      <c r="BC1136" s="112">
        <f t="shared" si="954"/>
        <v>0</v>
      </c>
      <c r="BD1136" s="12"/>
      <c r="BE1136" s="111">
        <f t="shared" si="955"/>
        <v>0</v>
      </c>
      <c r="BF1136" s="12"/>
    </row>
    <row r="1137" spans="1:58">
      <c r="A1137">
        <f t="shared" si="908"/>
        <v>18</v>
      </c>
      <c r="B1137" s="106">
        <v>0.78749999999999998</v>
      </c>
      <c r="C1137" s="6">
        <f t="shared" si="909"/>
        <v>18.899999999999999</v>
      </c>
      <c r="D1137" s="7">
        <f t="shared" si="956"/>
        <v>16</v>
      </c>
      <c r="E1137" s="7">
        <f t="shared" si="957"/>
        <v>9</v>
      </c>
      <c r="F1137" s="7">
        <f t="shared" si="958"/>
        <v>2022</v>
      </c>
      <c r="G1137" s="12"/>
      <c r="H1137" s="101">
        <f t="shared" si="910"/>
        <v>-6.7309338414648758</v>
      </c>
      <c r="I1137" s="102">
        <f t="shared" si="911"/>
        <v>-6.8040720122323135</v>
      </c>
      <c r="J1137" s="101">
        <f t="shared" si="912"/>
        <v>60.884410703173423</v>
      </c>
      <c r="K1137" s="101">
        <f t="shared" si="913"/>
        <v>35.469976672363998</v>
      </c>
      <c r="L1137" s="11">
        <f t="shared" si="914"/>
        <v>2459839.2875000001</v>
      </c>
      <c r="M1137" s="108">
        <f t="shared" si="915"/>
        <v>0.22708521560575204</v>
      </c>
      <c r="N1137" s="11">
        <f t="shared" si="916"/>
        <v>288.9366013687104</v>
      </c>
      <c r="O1137" s="5">
        <f t="shared" si="917"/>
        <v>0.18649000280112205</v>
      </c>
      <c r="P1137" s="11">
        <f t="shared" si="918"/>
        <v>15581.106777427292</v>
      </c>
      <c r="Q1137" s="6">
        <f t="shared" si="919"/>
        <v>2.4394581408008196</v>
      </c>
      <c r="R1137" s="13">
        <f t="shared" si="920"/>
        <v>4.4048602517261157</v>
      </c>
      <c r="S1137" s="13">
        <f t="shared" si="921"/>
        <v>4.3882438922838967</v>
      </c>
      <c r="T1137" s="13">
        <f t="shared" si="922"/>
        <v>0.3718453917606192</v>
      </c>
      <c r="U1137" s="13">
        <f t="shared" si="923"/>
        <v>0.44623721828804963</v>
      </c>
      <c r="V1137" s="13">
        <f t="shared" si="924"/>
        <v>-8.4046423928071743</v>
      </c>
      <c r="W1137" s="8">
        <f t="shared" si="925"/>
        <v>368.37104600873295</v>
      </c>
      <c r="X1137" s="13">
        <f t="shared" si="926"/>
        <v>1.2472905828611425</v>
      </c>
      <c r="Y1137" s="11">
        <f t="shared" si="927"/>
        <v>71.464486224355952</v>
      </c>
      <c r="Z1137" s="13">
        <f t="shared" si="928"/>
        <v>4.0535885931362897E-2</v>
      </c>
      <c r="AA1137" s="13">
        <f t="shared" si="929"/>
        <v>0.31763125909603862</v>
      </c>
      <c r="AB1137" s="13">
        <f t="shared" si="930"/>
        <v>0.94734794293814162</v>
      </c>
      <c r="AC1137" s="13">
        <f t="shared" si="931"/>
        <v>4.0524785698838856E-2</v>
      </c>
      <c r="AD1137" s="13">
        <f t="shared" si="932"/>
        <v>0.85307618332906265</v>
      </c>
      <c r="AE1137" s="13">
        <f t="shared" si="933"/>
        <v>0.41397029927494156</v>
      </c>
      <c r="AF1137" s="13">
        <f t="shared" si="934"/>
        <v>0.91029038845755994</v>
      </c>
      <c r="AG1137" s="11">
        <f t="shared" si="935"/>
        <v>24.454488048743272</v>
      </c>
      <c r="AH1137" s="13">
        <f t="shared" si="936"/>
        <v>4.6385248558552696</v>
      </c>
      <c r="AI1137" s="11">
        <f t="shared" si="937"/>
        <v>219.35872853088136</v>
      </c>
      <c r="AJ1137" s="6">
        <f t="shared" si="938"/>
        <v>0.91472832244305202</v>
      </c>
      <c r="AK1137" s="13">
        <f t="shared" si="939"/>
        <v>-5.8228378008433186</v>
      </c>
      <c r="AL1137" s="6">
        <f t="shared" si="940"/>
        <v>0.90809604062155758</v>
      </c>
      <c r="AM1137" s="6">
        <f t="shared" si="941"/>
        <v>-6.7309338414648758</v>
      </c>
      <c r="AN1137" s="11">
        <f t="shared" si="942"/>
        <v>175.70905065244915</v>
      </c>
      <c r="AO1137" s="6">
        <f t="shared" si="943"/>
        <v>173.89701614973632</v>
      </c>
      <c r="AP1137" s="6">
        <f t="shared" si="944"/>
        <v>102.42215385942978</v>
      </c>
      <c r="AQ1137" s="8">
        <f t="shared" si="945"/>
        <v>77.426713126851936</v>
      </c>
      <c r="AR1137" s="109">
        <f t="shared" si="946"/>
        <v>-0.63417373079677142</v>
      </c>
      <c r="AS1137" s="109">
        <f t="shared" si="947"/>
        <v>-0.89006495888497539</v>
      </c>
      <c r="AT1137" s="109">
        <f t="shared" si="948"/>
        <v>215.469976672364</v>
      </c>
      <c r="AU1137" s="10">
        <f t="shared" si="949"/>
        <v>399518.95973956917</v>
      </c>
      <c r="AV1137" s="8">
        <f t="shared" si="950"/>
        <v>29.909234535513786</v>
      </c>
      <c r="AW1137" s="12"/>
      <c r="AX1137" s="110">
        <f t="shared" si="951"/>
        <v>35.5</v>
      </c>
      <c r="AY1137" s="111">
        <f t="shared" si="952"/>
        <v>0</v>
      </c>
      <c r="AZ1137" s="12"/>
      <c r="BA1137" s="14">
        <f t="shared" si="959"/>
        <v>-6.8</v>
      </c>
      <c r="BB1137" s="112">
        <f t="shared" si="953"/>
        <v>0</v>
      </c>
      <c r="BC1137" s="112">
        <f t="shared" si="954"/>
        <v>0</v>
      </c>
      <c r="BD1137" s="12"/>
      <c r="BE1137" s="111">
        <f t="shared" si="955"/>
        <v>0</v>
      </c>
      <c r="BF1137" s="12"/>
    </row>
    <row r="1138" spans="1:58">
      <c r="A1138">
        <f t="shared" si="908"/>
        <v>18</v>
      </c>
      <c r="B1138" s="106">
        <v>0.78819444444444398</v>
      </c>
      <c r="C1138" s="6">
        <f t="shared" si="909"/>
        <v>18.916666666666657</v>
      </c>
      <c r="D1138" s="7">
        <f t="shared" si="956"/>
        <v>16</v>
      </c>
      <c r="E1138" s="7">
        <f t="shared" si="957"/>
        <v>9</v>
      </c>
      <c r="F1138" s="7">
        <f t="shared" si="958"/>
        <v>2022</v>
      </c>
      <c r="G1138" s="12"/>
      <c r="H1138" s="101">
        <f t="shared" si="910"/>
        <v>-6.6436074165150938</v>
      </c>
      <c r="I1138" s="102">
        <f t="shared" si="911"/>
        <v>-6.715188699186541</v>
      </c>
      <c r="J1138" s="101">
        <f t="shared" si="912"/>
        <v>60.877846940710178</v>
      </c>
      <c r="K1138" s="101">
        <f t="shared" si="913"/>
        <v>35.672869596005626</v>
      </c>
      <c r="L1138" s="11">
        <f t="shared" si="914"/>
        <v>2459839.2881944445</v>
      </c>
      <c r="M1138" s="108">
        <f t="shared" si="915"/>
        <v>0.22708523461860358</v>
      </c>
      <c r="N1138" s="11">
        <f t="shared" si="916"/>
        <v>289.18728583073243</v>
      </c>
      <c r="O1138" s="5">
        <f t="shared" si="917"/>
        <v>0.18651542023104639</v>
      </c>
      <c r="P1138" s="11">
        <f t="shared" si="918"/>
        <v>15578.364388865781</v>
      </c>
      <c r="Q1138" s="6">
        <f t="shared" si="919"/>
        <v>2.4396164929743231</v>
      </c>
      <c r="R1138" s="13">
        <f t="shared" si="920"/>
        <v>4.4048721975377916</v>
      </c>
      <c r="S1138" s="13">
        <f t="shared" si="921"/>
        <v>4.3883916483235286</v>
      </c>
      <c r="T1138" s="13">
        <f t="shared" si="922"/>
        <v>0.37200573600031467</v>
      </c>
      <c r="U1138" s="13">
        <f t="shared" si="923"/>
        <v>0.44638472893044345</v>
      </c>
      <c r="V1138" s="13">
        <f t="shared" si="924"/>
        <v>-8.4047775606467425</v>
      </c>
      <c r="W1138" s="8">
        <f t="shared" si="925"/>
        <v>368.32919691525143</v>
      </c>
      <c r="X1138" s="13">
        <f t="shared" si="926"/>
        <v>1.2474369898084541</v>
      </c>
      <c r="Y1138" s="11">
        <f t="shared" si="927"/>
        <v>71.47287472452831</v>
      </c>
      <c r="Z1138" s="13">
        <f t="shared" si="928"/>
        <v>4.0547630283808714E-2</v>
      </c>
      <c r="AA1138" s="13">
        <f t="shared" si="929"/>
        <v>0.31749240611925617</v>
      </c>
      <c r="AB1138" s="13">
        <f t="shared" si="930"/>
        <v>0.94739398487133797</v>
      </c>
      <c r="AC1138" s="13">
        <f t="shared" si="931"/>
        <v>4.0536520400897141E-2</v>
      </c>
      <c r="AD1138" s="13">
        <f t="shared" si="932"/>
        <v>0.85311375967652803</v>
      </c>
      <c r="AE1138" s="13">
        <f t="shared" si="933"/>
        <v>0.41399937814830656</v>
      </c>
      <c r="AF1138" s="13">
        <f t="shared" si="934"/>
        <v>0.91027716377640466</v>
      </c>
      <c r="AG1138" s="11">
        <f t="shared" si="935"/>
        <v>24.45631835349041</v>
      </c>
      <c r="AH1138" s="13">
        <f t="shared" si="936"/>
        <v>4.6391259105983442</v>
      </c>
      <c r="AI1138" s="11">
        <f t="shared" si="937"/>
        <v>219.60039717175727</v>
      </c>
      <c r="AJ1138" s="6">
        <f t="shared" si="938"/>
        <v>0.91472291564751362</v>
      </c>
      <c r="AK1138" s="13">
        <f t="shared" si="939"/>
        <v>-5.7353764274510057</v>
      </c>
      <c r="AL1138" s="6">
        <f t="shared" si="940"/>
        <v>0.90823098906408817</v>
      </c>
      <c r="AM1138" s="6">
        <f t="shared" si="941"/>
        <v>-6.6436074165150938</v>
      </c>
      <c r="AN1138" s="11">
        <f t="shared" si="942"/>
        <v>175.70973512974524</v>
      </c>
      <c r="AO1138" s="6">
        <f t="shared" si="943"/>
        <v>173.89769332652241</v>
      </c>
      <c r="AP1138" s="6">
        <f t="shared" si="944"/>
        <v>102.41444316938212</v>
      </c>
      <c r="AQ1138" s="8">
        <f t="shared" si="945"/>
        <v>77.434419339403391</v>
      </c>
      <c r="AR1138" s="109">
        <f t="shared" si="946"/>
        <v>-0.63742933089639309</v>
      </c>
      <c r="AS1138" s="109">
        <f t="shared" si="947"/>
        <v>-0.88796375068002809</v>
      </c>
      <c r="AT1138" s="109">
        <f t="shared" si="948"/>
        <v>215.67286959600563</v>
      </c>
      <c r="AU1138" s="10">
        <f t="shared" si="949"/>
        <v>399521.38289726386</v>
      </c>
      <c r="AV1138" s="8">
        <f t="shared" si="950"/>
        <v>29.909053140630526</v>
      </c>
      <c r="AW1138" s="12"/>
      <c r="AX1138" s="110">
        <f t="shared" si="951"/>
        <v>35.700000000000003</v>
      </c>
      <c r="AY1138" s="111">
        <f t="shared" si="952"/>
        <v>0</v>
      </c>
      <c r="AZ1138" s="12"/>
      <c r="BA1138" s="14">
        <f t="shared" si="959"/>
        <v>-6.7</v>
      </c>
      <c r="BB1138" s="112">
        <f t="shared" si="953"/>
        <v>0</v>
      </c>
      <c r="BC1138" s="112">
        <f t="shared" si="954"/>
        <v>0</v>
      </c>
      <c r="BD1138" s="12"/>
      <c r="BE1138" s="111">
        <f t="shared" si="955"/>
        <v>0</v>
      </c>
      <c r="BF1138" s="12"/>
    </row>
    <row r="1139" spans="1:58">
      <c r="A1139">
        <f t="shared" si="908"/>
        <v>18</v>
      </c>
      <c r="B1139" s="106">
        <v>0.78888888888888897</v>
      </c>
      <c r="C1139" s="6">
        <f t="shared" si="909"/>
        <v>18.933333333333337</v>
      </c>
      <c r="D1139" s="7">
        <f t="shared" si="956"/>
        <v>16</v>
      </c>
      <c r="E1139" s="7">
        <f t="shared" si="957"/>
        <v>9</v>
      </c>
      <c r="F1139" s="7">
        <f t="shared" si="958"/>
        <v>2022</v>
      </c>
      <c r="G1139" s="12"/>
      <c r="H1139" s="101">
        <f t="shared" si="910"/>
        <v>-6.5558576579358485</v>
      </c>
      <c r="I1139" s="102">
        <f t="shared" si="911"/>
        <v>-6.6257022232493856</v>
      </c>
      <c r="J1139" s="101">
        <f t="shared" si="912"/>
        <v>60.871283065160206</v>
      </c>
      <c r="K1139" s="101">
        <f t="shared" si="913"/>
        <v>35.875543461307217</v>
      </c>
      <c r="L1139" s="11">
        <f t="shared" si="914"/>
        <v>2459839.2888888889</v>
      </c>
      <c r="M1139" s="108">
        <f t="shared" si="915"/>
        <v>0.22708525363145515</v>
      </c>
      <c r="N1139" s="11">
        <f t="shared" si="916"/>
        <v>289.43797029322013</v>
      </c>
      <c r="O1139" s="5">
        <f t="shared" si="917"/>
        <v>0.18654083766102758</v>
      </c>
      <c r="P1139" s="11">
        <f t="shared" si="918"/>
        <v>15575.62165894771</v>
      </c>
      <c r="Q1139" s="6">
        <f t="shared" si="919"/>
        <v>2.4397748451481838</v>
      </c>
      <c r="R1139" s="13">
        <f t="shared" si="920"/>
        <v>4.4048841433494896</v>
      </c>
      <c r="S1139" s="13">
        <f t="shared" si="921"/>
        <v>4.3885394043635184</v>
      </c>
      <c r="T1139" s="13">
        <f t="shared" si="922"/>
        <v>0.37216608024036729</v>
      </c>
      <c r="U1139" s="13">
        <f t="shared" si="923"/>
        <v>0.44653223777949047</v>
      </c>
      <c r="V1139" s="13">
        <f t="shared" si="924"/>
        <v>-8.4049127284866696</v>
      </c>
      <c r="W1139" s="8">
        <f t="shared" si="925"/>
        <v>368.28734318572708</v>
      </c>
      <c r="X1139" s="13">
        <f t="shared" si="926"/>
        <v>1.2475833951011794</v>
      </c>
      <c r="Y1139" s="11">
        <f t="shared" si="927"/>
        <v>71.481263129899844</v>
      </c>
      <c r="Z1139" s="13">
        <f t="shared" si="928"/>
        <v>4.0559373625110556E-2</v>
      </c>
      <c r="AA1139" s="13">
        <f t="shared" si="929"/>
        <v>0.31735354800605425</v>
      </c>
      <c r="AB1139" s="13">
        <f t="shared" si="930"/>
        <v>0.94744000583596888</v>
      </c>
      <c r="AC1139" s="13">
        <f t="shared" si="931"/>
        <v>4.0548254087051844E-2</v>
      </c>
      <c r="AD1139" s="13">
        <f t="shared" si="932"/>
        <v>0.85315131718933779</v>
      </c>
      <c r="AE1139" s="13">
        <f t="shared" si="933"/>
        <v>0.41402844774974945</v>
      </c>
      <c r="AF1139" s="13">
        <f t="shared" si="934"/>
        <v>0.91026394219145745</v>
      </c>
      <c r="AG1139" s="11">
        <f t="shared" si="935"/>
        <v>24.458148101216736</v>
      </c>
      <c r="AH1139" s="13">
        <f t="shared" si="936"/>
        <v>4.6397269754379185</v>
      </c>
      <c r="AI1139" s="11">
        <f t="shared" si="937"/>
        <v>219.84206566165136</v>
      </c>
      <c r="AJ1139" s="6">
        <f t="shared" si="938"/>
        <v>0.91471751014266289</v>
      </c>
      <c r="AK1139" s="13">
        <f t="shared" si="939"/>
        <v>-5.6474931758118405</v>
      </c>
      <c r="AL1139" s="6">
        <f t="shared" si="940"/>
        <v>0.90836448212400822</v>
      </c>
      <c r="AM1139" s="6">
        <f t="shared" si="941"/>
        <v>-6.5558576579358485</v>
      </c>
      <c r="AN1139" s="11">
        <f t="shared" si="942"/>
        <v>175.71041960703951</v>
      </c>
      <c r="AO1139" s="6">
        <f t="shared" si="943"/>
        <v>173.89837050356016</v>
      </c>
      <c r="AP1139" s="6">
        <f t="shared" si="944"/>
        <v>102.40673258038686</v>
      </c>
      <c r="AQ1139" s="8">
        <f t="shared" si="945"/>
        <v>77.442125453699518</v>
      </c>
      <c r="AR1139" s="109">
        <f t="shared" si="946"/>
        <v>-0.64067358861553325</v>
      </c>
      <c r="AS1139" s="109">
        <f t="shared" si="947"/>
        <v>-0.88585167667555331</v>
      </c>
      <c r="AT1139" s="109">
        <f t="shared" si="948"/>
        <v>215.87554346130722</v>
      </c>
      <c r="AU1139" s="10">
        <f t="shared" si="949"/>
        <v>399523.80553029105</v>
      </c>
      <c r="AV1139" s="8">
        <f t="shared" si="950"/>
        <v>29.908871787222758</v>
      </c>
      <c r="AW1139" s="12"/>
      <c r="AX1139" s="110">
        <f t="shared" si="951"/>
        <v>35.9</v>
      </c>
      <c r="AY1139" s="111">
        <f t="shared" si="952"/>
        <v>0</v>
      </c>
      <c r="AZ1139" s="12"/>
      <c r="BA1139" s="14">
        <f t="shared" si="959"/>
        <v>-6.6</v>
      </c>
      <c r="BB1139" s="112">
        <f t="shared" si="953"/>
        <v>0</v>
      </c>
      <c r="BC1139" s="112">
        <f t="shared" si="954"/>
        <v>0</v>
      </c>
      <c r="BD1139" s="12"/>
      <c r="BE1139" s="111">
        <f t="shared" si="955"/>
        <v>0</v>
      </c>
      <c r="BF1139" s="12"/>
    </row>
    <row r="1140" spans="1:58">
      <c r="A1140">
        <f t="shared" si="908"/>
        <v>18</v>
      </c>
      <c r="B1140" s="106">
        <v>0.78958333333333297</v>
      </c>
      <c r="C1140" s="6">
        <f t="shared" si="909"/>
        <v>18.949999999999992</v>
      </c>
      <c r="D1140" s="7">
        <f t="shared" si="956"/>
        <v>16</v>
      </c>
      <c r="E1140" s="7">
        <f t="shared" si="957"/>
        <v>9</v>
      </c>
      <c r="F1140" s="7">
        <f t="shared" si="958"/>
        <v>2022</v>
      </c>
      <c r="G1140" s="12"/>
      <c r="H1140" s="101">
        <f t="shared" si="910"/>
        <v>-6.4676860713822535</v>
      </c>
      <c r="I1140" s="102">
        <f t="shared" si="911"/>
        <v>-6.5355959984936032</v>
      </c>
      <c r="J1140" s="101">
        <f t="shared" si="912"/>
        <v>60.86471907666089</v>
      </c>
      <c r="K1140" s="101">
        <f t="shared" si="913"/>
        <v>36.077998279930682</v>
      </c>
      <c r="L1140" s="11">
        <f t="shared" si="914"/>
        <v>2459839.2895833333</v>
      </c>
      <c r="M1140" s="108">
        <f t="shared" si="915"/>
        <v>0.2270852726443067</v>
      </c>
      <c r="N1140" s="11">
        <f t="shared" si="916"/>
        <v>289.68865475570783</v>
      </c>
      <c r="O1140" s="5">
        <f t="shared" si="917"/>
        <v>0.18656625509095193</v>
      </c>
      <c r="P1140" s="11">
        <f t="shared" si="918"/>
        <v>15572.878587788624</v>
      </c>
      <c r="Q1140" s="6">
        <f t="shared" si="919"/>
        <v>2.4399331973220448</v>
      </c>
      <c r="R1140" s="13">
        <f t="shared" si="920"/>
        <v>4.4048960891611877</v>
      </c>
      <c r="S1140" s="13">
        <f t="shared" si="921"/>
        <v>4.3886871604035074</v>
      </c>
      <c r="T1140" s="13">
        <f t="shared" si="922"/>
        <v>0.37232642448041992</v>
      </c>
      <c r="U1140" s="13">
        <f t="shared" si="923"/>
        <v>0.44667974483534434</v>
      </c>
      <c r="V1140" s="13">
        <f t="shared" si="924"/>
        <v>-8.4050478963265949</v>
      </c>
      <c r="W1140" s="8">
        <f t="shared" si="925"/>
        <v>368.2454848211529</v>
      </c>
      <c r="X1140" s="13">
        <f t="shared" si="926"/>
        <v>1.2477297987391647</v>
      </c>
      <c r="Y1140" s="11">
        <f t="shared" si="927"/>
        <v>71.489651440461756</v>
      </c>
      <c r="Z1140" s="13">
        <f t="shared" si="928"/>
        <v>4.057111595505649E-2</v>
      </c>
      <c r="AA1140" s="13">
        <f t="shared" si="929"/>
        <v>0.31721468475984449</v>
      </c>
      <c r="AB1140" s="13">
        <f t="shared" si="930"/>
        <v>0.94748600583173637</v>
      </c>
      <c r="AC1140" s="13">
        <f t="shared" si="931"/>
        <v>4.0559986757091028E-2</v>
      </c>
      <c r="AD1140" s="13">
        <f t="shared" si="932"/>
        <v>0.85318885586730264</v>
      </c>
      <c r="AE1140" s="13">
        <f t="shared" si="933"/>
        <v>0.41405750807895719</v>
      </c>
      <c r="AF1140" s="13">
        <f t="shared" si="934"/>
        <v>0.91025072370388382</v>
      </c>
      <c r="AG1140" s="11">
        <f t="shared" si="935"/>
        <v>24.45997729188014</v>
      </c>
      <c r="AH1140" s="13">
        <f t="shared" si="936"/>
        <v>4.6403280503694884</v>
      </c>
      <c r="AI1140" s="11">
        <f t="shared" si="937"/>
        <v>220.08373400016552</v>
      </c>
      <c r="AJ1140" s="6">
        <f t="shared" si="938"/>
        <v>0.91471210592859153</v>
      </c>
      <c r="AK1140" s="13">
        <f t="shared" si="939"/>
        <v>-5.55918958503411</v>
      </c>
      <c r="AL1140" s="6">
        <f t="shared" si="940"/>
        <v>0.90849648634814395</v>
      </c>
      <c r="AM1140" s="6">
        <f t="shared" si="941"/>
        <v>-6.4676860713822535</v>
      </c>
      <c r="AN1140" s="11">
        <f t="shared" si="942"/>
        <v>175.71110408433378</v>
      </c>
      <c r="AO1140" s="6">
        <f t="shared" si="943"/>
        <v>173.89904768085134</v>
      </c>
      <c r="AP1140" s="6">
        <f t="shared" si="944"/>
        <v>102.39902209245702</v>
      </c>
      <c r="AQ1140" s="8">
        <f t="shared" si="945"/>
        <v>77.449831469727286</v>
      </c>
      <c r="AR1140" s="109">
        <f t="shared" si="946"/>
        <v>-0.64390644625242099</v>
      </c>
      <c r="AS1140" s="109">
        <f t="shared" si="947"/>
        <v>-0.88372877488806378</v>
      </c>
      <c r="AT1140" s="109">
        <f t="shared" si="948"/>
        <v>216.07799827993068</v>
      </c>
      <c r="AU1140" s="10">
        <f t="shared" si="949"/>
        <v>399526.22763857845</v>
      </c>
      <c r="AV1140" s="8">
        <f t="shared" si="950"/>
        <v>29.908690475294446</v>
      </c>
      <c r="AW1140" s="12"/>
      <c r="AX1140" s="110">
        <f t="shared" si="951"/>
        <v>36.1</v>
      </c>
      <c r="AY1140" s="111">
        <f t="shared" si="952"/>
        <v>0</v>
      </c>
      <c r="AZ1140" s="12"/>
      <c r="BA1140" s="14">
        <f t="shared" si="959"/>
        <v>-6.5</v>
      </c>
      <c r="BB1140" s="112">
        <f t="shared" si="953"/>
        <v>0</v>
      </c>
      <c r="BC1140" s="112">
        <f t="shared" si="954"/>
        <v>0</v>
      </c>
      <c r="BD1140" s="12"/>
      <c r="BE1140" s="111">
        <f t="shared" si="955"/>
        <v>0</v>
      </c>
      <c r="BF1140" s="12"/>
    </row>
    <row r="1141" spans="1:58">
      <c r="A1141">
        <f t="shared" si="908"/>
        <v>18</v>
      </c>
      <c r="B1141" s="106">
        <v>0.79027777777777797</v>
      </c>
      <c r="C1141" s="6">
        <f t="shared" si="909"/>
        <v>18.966666666666672</v>
      </c>
      <c r="D1141" s="7">
        <f t="shared" si="956"/>
        <v>16</v>
      </c>
      <c r="E1141" s="7">
        <f t="shared" si="957"/>
        <v>9</v>
      </c>
      <c r="F1141" s="7">
        <f t="shared" si="958"/>
        <v>2022</v>
      </c>
      <c r="G1141" s="12"/>
      <c r="H1141" s="101">
        <f t="shared" si="910"/>
        <v>-6.3790941640128285</v>
      </c>
      <c r="I1141" s="102">
        <f t="shared" si="911"/>
        <v>-6.4448513945892083</v>
      </c>
      <c r="J1141" s="101">
        <f t="shared" si="912"/>
        <v>60.858154975281309</v>
      </c>
      <c r="K1141" s="101">
        <f t="shared" si="913"/>
        <v>36.280234079581419</v>
      </c>
      <c r="L1141" s="11">
        <f t="shared" si="914"/>
        <v>2459839.2902777777</v>
      </c>
      <c r="M1141" s="108">
        <f t="shared" si="915"/>
        <v>0.22708529165715827</v>
      </c>
      <c r="N1141" s="11">
        <f t="shared" si="916"/>
        <v>289.93933921819553</v>
      </c>
      <c r="O1141" s="5">
        <f t="shared" si="917"/>
        <v>0.18659167252093312</v>
      </c>
      <c r="P1141" s="11">
        <f t="shared" si="918"/>
        <v>15570.135175498055</v>
      </c>
      <c r="Q1141" s="6">
        <f t="shared" si="919"/>
        <v>2.4400915494959055</v>
      </c>
      <c r="R1141" s="13">
        <f t="shared" si="920"/>
        <v>4.4049080349728857</v>
      </c>
      <c r="S1141" s="13">
        <f t="shared" si="921"/>
        <v>4.3888349164434963</v>
      </c>
      <c r="T1141" s="13">
        <f t="shared" si="922"/>
        <v>0.37248676872047254</v>
      </c>
      <c r="U1141" s="13">
        <f t="shared" si="923"/>
        <v>0.44682725009848751</v>
      </c>
      <c r="V1141" s="13">
        <f t="shared" si="924"/>
        <v>-8.4051830641665202</v>
      </c>
      <c r="W1141" s="8">
        <f t="shared" si="925"/>
        <v>368.20362182240677</v>
      </c>
      <c r="X1141" s="13">
        <f t="shared" si="926"/>
        <v>1.2478762007236546</v>
      </c>
      <c r="Y1141" s="11">
        <f t="shared" si="927"/>
        <v>71.498039656285371</v>
      </c>
      <c r="Z1141" s="13">
        <f t="shared" si="928"/>
        <v>4.0582857273460712E-2</v>
      </c>
      <c r="AA1141" s="13">
        <f t="shared" si="929"/>
        <v>0.31707581638271248</v>
      </c>
      <c r="AB1141" s="13">
        <f t="shared" si="930"/>
        <v>0.94753198485878498</v>
      </c>
      <c r="AC1141" s="13">
        <f t="shared" si="931"/>
        <v>4.0571718410828871E-2</v>
      </c>
      <c r="AD1141" s="13">
        <f t="shared" si="932"/>
        <v>0.85322637571062931</v>
      </c>
      <c r="AE1141" s="13">
        <f t="shared" si="933"/>
        <v>0.41408655913581688</v>
      </c>
      <c r="AF1141" s="13">
        <f t="shared" si="934"/>
        <v>0.91023750831475825</v>
      </c>
      <c r="AG1141" s="11">
        <f t="shared" si="935"/>
        <v>24.46180592545111</v>
      </c>
      <c r="AH1141" s="13">
        <f t="shared" si="936"/>
        <v>4.6409291353943356</v>
      </c>
      <c r="AI1141" s="11">
        <f t="shared" si="937"/>
        <v>220.32540218728047</v>
      </c>
      <c r="AJ1141" s="6">
        <f t="shared" si="938"/>
        <v>0.91470670300537782</v>
      </c>
      <c r="AK1141" s="13">
        <f t="shared" si="939"/>
        <v>-5.4704671957319029</v>
      </c>
      <c r="AL1141" s="6">
        <f t="shared" si="940"/>
        <v>0.90862696828092548</v>
      </c>
      <c r="AM1141" s="6">
        <f t="shared" si="941"/>
        <v>-6.3790941640128285</v>
      </c>
      <c r="AN1141" s="11">
        <f t="shared" si="942"/>
        <v>175.71178856162987</v>
      </c>
      <c r="AO1141" s="6">
        <f t="shared" si="943"/>
        <v>173.89972485839775</v>
      </c>
      <c r="AP1141" s="6">
        <f t="shared" si="944"/>
        <v>102.39131170552542</v>
      </c>
      <c r="AQ1141" s="8">
        <f t="shared" si="945"/>
        <v>77.457537387553785</v>
      </c>
      <c r="AR1141" s="109">
        <f t="shared" si="946"/>
        <v>-0.64712784631339693</v>
      </c>
      <c r="AS1141" s="109">
        <f t="shared" si="947"/>
        <v>-0.8815950835233155</v>
      </c>
      <c r="AT1141" s="109">
        <f t="shared" si="948"/>
        <v>216.28023407958142</v>
      </c>
      <c r="AU1141" s="10">
        <f t="shared" si="949"/>
        <v>399528.64922205918</v>
      </c>
      <c r="AV1141" s="8">
        <f t="shared" si="950"/>
        <v>29.908509204849118</v>
      </c>
      <c r="AW1141" s="12"/>
      <c r="AX1141" s="110">
        <f t="shared" si="951"/>
        <v>36.299999999999997</v>
      </c>
      <c r="AY1141" s="111">
        <f t="shared" si="952"/>
        <v>0</v>
      </c>
      <c r="AZ1141" s="12"/>
      <c r="BA1141" s="14">
        <f t="shared" si="959"/>
        <v>-6.4</v>
      </c>
      <c r="BB1141" s="112">
        <f t="shared" si="953"/>
        <v>0</v>
      </c>
      <c r="BC1141" s="112">
        <f t="shared" si="954"/>
        <v>0</v>
      </c>
      <c r="BD1141" s="12"/>
      <c r="BE1141" s="111">
        <f t="shared" si="955"/>
        <v>0</v>
      </c>
      <c r="BF1141" s="12"/>
    </row>
    <row r="1142" spans="1:58">
      <c r="A1142">
        <f t="shared" si="908"/>
        <v>18</v>
      </c>
      <c r="B1142" s="106">
        <v>0.79097222222222197</v>
      </c>
      <c r="C1142" s="6">
        <f t="shared" si="909"/>
        <v>18.983333333333327</v>
      </c>
      <c r="D1142" s="7">
        <f t="shared" si="956"/>
        <v>16</v>
      </c>
      <c r="E1142" s="7">
        <f t="shared" si="957"/>
        <v>9</v>
      </c>
      <c r="F1142" s="7">
        <f t="shared" si="958"/>
        <v>2022</v>
      </c>
      <c r="G1142" s="12"/>
      <c r="H1142" s="101">
        <f t="shared" si="910"/>
        <v>-6.2900834445399791</v>
      </c>
      <c r="I1142" s="102">
        <f t="shared" si="911"/>
        <v>-6.3534474381491135</v>
      </c>
      <c r="J1142" s="101">
        <f t="shared" si="912"/>
        <v>60.851590761154306</v>
      </c>
      <c r="K1142" s="101">
        <f t="shared" si="913"/>
        <v>36.482250903707723</v>
      </c>
      <c r="L1142" s="11">
        <f t="shared" si="914"/>
        <v>2459839.2909722221</v>
      </c>
      <c r="M1142" s="108">
        <f t="shared" si="915"/>
        <v>0.22708531067000981</v>
      </c>
      <c r="N1142" s="11">
        <f t="shared" si="916"/>
        <v>290.19002368068323</v>
      </c>
      <c r="O1142" s="5">
        <f t="shared" si="917"/>
        <v>0.18661708995085746</v>
      </c>
      <c r="P1142" s="11">
        <f t="shared" si="918"/>
        <v>15567.391422191367</v>
      </c>
      <c r="Q1142" s="6">
        <f t="shared" si="919"/>
        <v>2.440249901669409</v>
      </c>
      <c r="R1142" s="13">
        <f t="shared" si="920"/>
        <v>4.4049199807845838</v>
      </c>
      <c r="S1142" s="13">
        <f t="shared" si="921"/>
        <v>4.3889826724831291</v>
      </c>
      <c r="T1142" s="13">
        <f t="shared" si="922"/>
        <v>0.37264711296052522</v>
      </c>
      <c r="U1142" s="13">
        <f t="shared" si="923"/>
        <v>0.44697475356943095</v>
      </c>
      <c r="V1142" s="13">
        <f t="shared" si="924"/>
        <v>-8.4053182320057331</v>
      </c>
      <c r="W1142" s="8">
        <f t="shared" si="925"/>
        <v>368.16175419060221</v>
      </c>
      <c r="X1142" s="13">
        <f t="shared" si="926"/>
        <v>1.248022601054495</v>
      </c>
      <c r="Y1142" s="11">
        <f t="shared" si="927"/>
        <v>71.50642777736185</v>
      </c>
      <c r="Z1142" s="13">
        <f t="shared" si="928"/>
        <v>4.0594597580140876E-2</v>
      </c>
      <c r="AA1142" s="13">
        <f t="shared" si="929"/>
        <v>0.31693694287806939</v>
      </c>
      <c r="AB1142" s="13">
        <f t="shared" si="930"/>
        <v>0.9475779429168163</v>
      </c>
      <c r="AC1142" s="13">
        <f t="shared" si="931"/>
        <v>4.0583449048083003E-2</v>
      </c>
      <c r="AD1142" s="13">
        <f t="shared" si="932"/>
        <v>0.85326387671911652</v>
      </c>
      <c r="AE1142" s="13">
        <f t="shared" si="933"/>
        <v>0.41411560092004235</v>
      </c>
      <c r="AF1142" s="13">
        <f t="shared" si="934"/>
        <v>0.91022429602523358</v>
      </c>
      <c r="AG1142" s="11">
        <f t="shared" si="935"/>
        <v>24.463634001889233</v>
      </c>
      <c r="AH1142" s="13">
        <f t="shared" si="936"/>
        <v>4.6415302305079393</v>
      </c>
      <c r="AI1142" s="11">
        <f t="shared" si="937"/>
        <v>220.56707022306415</v>
      </c>
      <c r="AJ1142" s="6">
        <f t="shared" si="938"/>
        <v>0.91470130137311345</v>
      </c>
      <c r="AK1142" s="13">
        <f t="shared" si="939"/>
        <v>-5.3813275500734736</v>
      </c>
      <c r="AL1142" s="6">
        <f t="shared" si="940"/>
        <v>0.90875589446650584</v>
      </c>
      <c r="AM1142" s="6">
        <f t="shared" si="941"/>
        <v>-6.2900834445399791</v>
      </c>
      <c r="AN1142" s="11">
        <f t="shared" si="942"/>
        <v>175.71247303892414</v>
      </c>
      <c r="AO1142" s="6">
        <f t="shared" si="943"/>
        <v>173.90040203619586</v>
      </c>
      <c r="AP1142" s="6">
        <f t="shared" si="944"/>
        <v>102.38360141959981</v>
      </c>
      <c r="AQ1142" s="8">
        <f t="shared" si="945"/>
        <v>77.465243207171284</v>
      </c>
      <c r="AR1142" s="109">
        <f t="shared" si="946"/>
        <v>-0.65033773150998053</v>
      </c>
      <c r="AS1142" s="109">
        <f t="shared" si="947"/>
        <v>-0.87945064097786241</v>
      </c>
      <c r="AT1142" s="109">
        <f t="shared" si="948"/>
        <v>216.48225090370772</v>
      </c>
      <c r="AU1142" s="10">
        <f t="shared" si="949"/>
        <v>399531.07028066088</v>
      </c>
      <c r="AV1142" s="8">
        <f t="shared" si="950"/>
        <v>29.908327975890721</v>
      </c>
      <c r="AW1142" s="12"/>
      <c r="AX1142" s="110">
        <f t="shared" si="951"/>
        <v>36.5</v>
      </c>
      <c r="AY1142" s="111">
        <f t="shared" si="952"/>
        <v>0</v>
      </c>
      <c r="AZ1142" s="12"/>
      <c r="BA1142" s="14">
        <f t="shared" si="959"/>
        <v>-6.4</v>
      </c>
      <c r="BB1142" s="112">
        <f t="shared" si="953"/>
        <v>0</v>
      </c>
      <c r="BC1142" s="112">
        <f t="shared" si="954"/>
        <v>0</v>
      </c>
      <c r="BD1142" s="12"/>
      <c r="BE1142" s="111">
        <f t="shared" si="955"/>
        <v>0</v>
      </c>
      <c r="BF1142" s="12"/>
    </row>
    <row r="1143" spans="1:58">
      <c r="A1143">
        <f t="shared" si="908"/>
        <v>19</v>
      </c>
      <c r="B1143" s="106">
        <v>0.79166666666666696</v>
      </c>
      <c r="C1143" s="6">
        <f t="shared" si="909"/>
        <v>19.000000000000007</v>
      </c>
      <c r="D1143" s="7">
        <f t="shared" si="956"/>
        <v>16</v>
      </c>
      <c r="E1143" s="7">
        <f t="shared" si="957"/>
        <v>9</v>
      </c>
      <c r="F1143" s="7">
        <f t="shared" si="958"/>
        <v>2022</v>
      </c>
      <c r="G1143" s="12"/>
      <c r="H1143" s="101">
        <f t="shared" si="910"/>
        <v>-6.2006554233689988</v>
      </c>
      <c r="I1143" s="102">
        <f t="shared" si="911"/>
        <v>-6.2613604394911633</v>
      </c>
      <c r="J1143" s="101">
        <f t="shared" si="912"/>
        <v>60.845026434353244</v>
      </c>
      <c r="K1143" s="101">
        <f t="shared" si="913"/>
        <v>36.68404881089441</v>
      </c>
      <c r="L1143" s="11">
        <f t="shared" si="914"/>
        <v>2459839.2916666665</v>
      </c>
      <c r="M1143" s="108">
        <f t="shared" si="915"/>
        <v>0.22708532968286138</v>
      </c>
      <c r="N1143" s="11">
        <f t="shared" si="916"/>
        <v>290.44070814270526</v>
      </c>
      <c r="O1143" s="5">
        <f t="shared" si="917"/>
        <v>0.18664250738083865</v>
      </c>
      <c r="P1143" s="11">
        <f t="shared" si="918"/>
        <v>15564.647327966337</v>
      </c>
      <c r="Q1143" s="6">
        <f t="shared" si="919"/>
        <v>2.4404082538432696</v>
      </c>
      <c r="R1143" s="13">
        <f t="shared" si="920"/>
        <v>4.4049319265962827</v>
      </c>
      <c r="S1143" s="13">
        <f t="shared" si="921"/>
        <v>4.3891304285231181</v>
      </c>
      <c r="T1143" s="13">
        <f t="shared" si="922"/>
        <v>0.37280745720057784</v>
      </c>
      <c r="U1143" s="13">
        <f t="shared" si="923"/>
        <v>0.44712225524860022</v>
      </c>
      <c r="V1143" s="13">
        <f t="shared" si="924"/>
        <v>-8.4054533998456584</v>
      </c>
      <c r="W1143" s="8">
        <f t="shared" si="925"/>
        <v>368.11988192614859</v>
      </c>
      <c r="X1143" s="13">
        <f t="shared" si="926"/>
        <v>1.2481689997328735</v>
      </c>
      <c r="Y1143" s="11">
        <f t="shared" si="927"/>
        <v>71.514815803759234</v>
      </c>
      <c r="Z1143" s="13">
        <f t="shared" si="928"/>
        <v>4.060633687490435E-2</v>
      </c>
      <c r="AA1143" s="13">
        <f t="shared" si="929"/>
        <v>0.31679806424805479</v>
      </c>
      <c r="AB1143" s="13">
        <f t="shared" si="930"/>
        <v>0.94762388000595721</v>
      </c>
      <c r="AC1143" s="13">
        <f t="shared" si="931"/>
        <v>4.0595178668660782E-2</v>
      </c>
      <c r="AD1143" s="13">
        <f t="shared" si="932"/>
        <v>0.85330135889295733</v>
      </c>
      <c r="AE1143" s="13">
        <f t="shared" si="933"/>
        <v>0.41414463343150754</v>
      </c>
      <c r="AF1143" s="13">
        <f t="shared" si="934"/>
        <v>0.91021108683638996</v>
      </c>
      <c r="AG1143" s="11">
        <f t="shared" si="935"/>
        <v>24.465461521164173</v>
      </c>
      <c r="AH1143" s="13">
        <f t="shared" si="936"/>
        <v>4.642131335711345</v>
      </c>
      <c r="AI1143" s="11">
        <f t="shared" si="937"/>
        <v>220.80873810703508</v>
      </c>
      <c r="AJ1143" s="6">
        <f t="shared" si="938"/>
        <v>0.9146959010318525</v>
      </c>
      <c r="AK1143" s="13">
        <f t="shared" si="939"/>
        <v>-5.2917721919183229</v>
      </c>
      <c r="AL1143" s="6">
        <f t="shared" si="940"/>
        <v>0.90888323145067573</v>
      </c>
      <c r="AM1143" s="6">
        <f t="shared" si="941"/>
        <v>-6.2006554233689988</v>
      </c>
      <c r="AN1143" s="11">
        <f t="shared" si="942"/>
        <v>175.71315751622024</v>
      </c>
      <c r="AO1143" s="6">
        <f t="shared" si="943"/>
        <v>173.90107921424922</v>
      </c>
      <c r="AP1143" s="6">
        <f t="shared" si="944"/>
        <v>102.37589123461802</v>
      </c>
      <c r="AQ1143" s="8">
        <f t="shared" si="945"/>
        <v>77.47294892864187</v>
      </c>
      <c r="AR1143" s="109">
        <f t="shared" si="946"/>
        <v>-0.65353604475145677</v>
      </c>
      <c r="AS1143" s="109">
        <f t="shared" si="947"/>
        <v>-0.87729548584437633</v>
      </c>
      <c r="AT1143" s="109">
        <f t="shared" si="948"/>
        <v>216.68404881089441</v>
      </c>
      <c r="AU1143" s="10">
        <f t="shared" si="949"/>
        <v>399533.49081432779</v>
      </c>
      <c r="AV1143" s="8">
        <f t="shared" si="950"/>
        <v>29.90814678842197</v>
      </c>
      <c r="AW1143" s="12"/>
      <c r="AX1143" s="110">
        <f t="shared" si="951"/>
        <v>36.700000000000003</v>
      </c>
      <c r="AY1143" s="111">
        <f t="shared" si="952"/>
        <v>0</v>
      </c>
      <c r="AZ1143" s="12"/>
      <c r="BA1143" s="14">
        <f t="shared" si="959"/>
        <v>-6.3</v>
      </c>
      <c r="BB1143" s="112">
        <f t="shared" si="953"/>
        <v>0</v>
      </c>
      <c r="BC1143" s="112">
        <f t="shared" si="954"/>
        <v>0</v>
      </c>
      <c r="BD1143" s="12"/>
      <c r="BE1143" s="111">
        <f t="shared" si="955"/>
        <v>0</v>
      </c>
      <c r="BF1143" s="12"/>
    </row>
    <row r="1144" spans="1:58">
      <c r="A1144">
        <f t="shared" si="908"/>
        <v>19</v>
      </c>
      <c r="B1144" s="106">
        <v>0.79236111111111096</v>
      </c>
      <c r="C1144" s="6">
        <f t="shared" si="909"/>
        <v>19.016666666666662</v>
      </c>
      <c r="D1144" s="7">
        <f t="shared" si="956"/>
        <v>16</v>
      </c>
      <c r="E1144" s="7">
        <f t="shared" si="957"/>
        <v>9</v>
      </c>
      <c r="F1144" s="7">
        <f t="shared" si="958"/>
        <v>2022</v>
      </c>
      <c r="G1144" s="12"/>
      <c r="H1144" s="101">
        <f t="shared" si="910"/>
        <v>-6.1108116118089537</v>
      </c>
      <c r="I1144" s="102">
        <f t="shared" si="911"/>
        <v>-6.1685635064206616</v>
      </c>
      <c r="J1144" s="101">
        <f t="shared" si="912"/>
        <v>60.83846199500902</v>
      </c>
      <c r="K1144" s="101">
        <f t="shared" si="913"/>
        <v>36.885627876505396</v>
      </c>
      <c r="L1144" s="11">
        <f t="shared" si="914"/>
        <v>2459839.2923611109</v>
      </c>
      <c r="M1144" s="108">
        <f t="shared" si="915"/>
        <v>0.22708534869571292</v>
      </c>
      <c r="N1144" s="11">
        <f t="shared" si="916"/>
        <v>290.69139260519296</v>
      </c>
      <c r="O1144" s="5">
        <f t="shared" si="917"/>
        <v>0.186667924810763</v>
      </c>
      <c r="P1144" s="11">
        <f t="shared" si="918"/>
        <v>15561.902892946167</v>
      </c>
      <c r="Q1144" s="6">
        <f t="shared" si="919"/>
        <v>2.4405666060167737</v>
      </c>
      <c r="R1144" s="13">
        <f t="shared" si="920"/>
        <v>4.4049438724079808</v>
      </c>
      <c r="S1144" s="13">
        <f t="shared" si="921"/>
        <v>4.389278184563107</v>
      </c>
      <c r="T1144" s="13">
        <f t="shared" si="922"/>
        <v>0.37296780144027331</v>
      </c>
      <c r="U1144" s="13">
        <f t="shared" si="923"/>
        <v>0.44726975513618594</v>
      </c>
      <c r="V1144" s="13">
        <f t="shared" si="924"/>
        <v>-8.4055885676859408</v>
      </c>
      <c r="W1144" s="8">
        <f t="shared" si="925"/>
        <v>368.07800503002346</v>
      </c>
      <c r="X1144" s="13">
        <f t="shared" si="926"/>
        <v>1.2483153967586735</v>
      </c>
      <c r="Y1144" s="11">
        <f t="shared" si="927"/>
        <v>71.523203735470844</v>
      </c>
      <c r="Z1144" s="13">
        <f t="shared" si="928"/>
        <v>4.0618075157542254E-2</v>
      </c>
      <c r="AA1144" s="13">
        <f t="shared" si="929"/>
        <v>0.31665918049604408</v>
      </c>
      <c r="AB1144" s="13">
        <f t="shared" si="930"/>
        <v>0.94766979612592295</v>
      </c>
      <c r="AC1144" s="13">
        <f t="shared" si="931"/>
        <v>4.0606907272353332E-2</v>
      </c>
      <c r="AD1144" s="13">
        <f t="shared" si="932"/>
        <v>0.85333882223197355</v>
      </c>
      <c r="AE1144" s="13">
        <f t="shared" si="933"/>
        <v>0.41417365666990724</v>
      </c>
      <c r="AF1144" s="13">
        <f t="shared" si="934"/>
        <v>0.91019788074938834</v>
      </c>
      <c r="AG1144" s="11">
        <f t="shared" si="935"/>
        <v>24.467288483234316</v>
      </c>
      <c r="AH1144" s="13">
        <f t="shared" si="936"/>
        <v>4.6427324510001959</v>
      </c>
      <c r="AI1144" s="11">
        <f t="shared" si="937"/>
        <v>221.05040584019002</v>
      </c>
      <c r="AJ1144" s="6">
        <f t="shared" si="938"/>
        <v>0.91469050198169444</v>
      </c>
      <c r="AK1144" s="13">
        <f t="shared" si="939"/>
        <v>-5.2018026660246726</v>
      </c>
      <c r="AL1144" s="6">
        <f t="shared" si="940"/>
        <v>0.90900894578428126</v>
      </c>
      <c r="AM1144" s="6">
        <f t="shared" si="941"/>
        <v>-6.1108116118089537</v>
      </c>
      <c r="AN1144" s="11">
        <f t="shared" si="942"/>
        <v>175.71384199351451</v>
      </c>
      <c r="AO1144" s="6">
        <f t="shared" si="943"/>
        <v>173.9017563925542</v>
      </c>
      <c r="AP1144" s="6">
        <f t="shared" si="944"/>
        <v>102.3681811505855</v>
      </c>
      <c r="AQ1144" s="8">
        <f t="shared" si="945"/>
        <v>77.480654551960072</v>
      </c>
      <c r="AR1144" s="109">
        <f t="shared" si="946"/>
        <v>-0.6567227291727108</v>
      </c>
      <c r="AS1144" s="109">
        <f t="shared" si="947"/>
        <v>-0.87512965689239275</v>
      </c>
      <c r="AT1144" s="109">
        <f t="shared" si="948"/>
        <v>216.8856278765054</v>
      </c>
      <c r="AU1144" s="10">
        <f t="shared" si="949"/>
        <v>399535.91082298354</v>
      </c>
      <c r="AV1144" s="8">
        <f t="shared" si="950"/>
        <v>29.907965642447088</v>
      </c>
      <c r="AW1144" s="12"/>
      <c r="AX1144" s="110">
        <f t="shared" si="951"/>
        <v>36.9</v>
      </c>
      <c r="AY1144" s="111">
        <f t="shared" si="952"/>
        <v>0</v>
      </c>
      <c r="AZ1144" s="12"/>
      <c r="BA1144" s="14">
        <f t="shared" si="959"/>
        <v>-6.2</v>
      </c>
      <c r="BB1144" s="112">
        <f t="shared" si="953"/>
        <v>0</v>
      </c>
      <c r="BC1144" s="112">
        <f t="shared" si="954"/>
        <v>0</v>
      </c>
      <c r="BD1144" s="12"/>
      <c r="BE1144" s="111">
        <f t="shared" si="955"/>
        <v>0</v>
      </c>
      <c r="BF1144" s="12"/>
    </row>
    <row r="1145" spans="1:58">
      <c r="A1145">
        <f t="shared" si="908"/>
        <v>19</v>
      </c>
      <c r="B1145" s="106">
        <v>0.79305555555555596</v>
      </c>
      <c r="C1145" s="6">
        <f t="shared" si="909"/>
        <v>19.033333333333342</v>
      </c>
      <c r="D1145" s="7">
        <f t="shared" si="956"/>
        <v>16</v>
      </c>
      <c r="E1145" s="7">
        <f t="shared" si="957"/>
        <v>9</v>
      </c>
      <c r="F1145" s="7">
        <f t="shared" si="958"/>
        <v>2022</v>
      </c>
      <c r="G1145" s="12"/>
      <c r="H1145" s="101">
        <f t="shared" si="910"/>
        <v>-6.0205534623823009</v>
      </c>
      <c r="I1145" s="102">
        <f t="shared" si="911"/>
        <v>-6.0750258178576928</v>
      </c>
      <c r="J1145" s="101">
        <f t="shared" si="912"/>
        <v>60.831897438807744</v>
      </c>
      <c r="K1145" s="101">
        <f t="shared" si="913"/>
        <v>37.086988325102311</v>
      </c>
      <c r="L1145" s="11">
        <f t="shared" si="914"/>
        <v>2459839.2930555558</v>
      </c>
      <c r="M1145" s="108">
        <f t="shared" si="915"/>
        <v>0.22708536770857723</v>
      </c>
      <c r="N1145" s="11">
        <f t="shared" si="916"/>
        <v>290.94207723578438</v>
      </c>
      <c r="O1145" s="5">
        <f t="shared" si="917"/>
        <v>0.18669334225774037</v>
      </c>
      <c r="P1145" s="11">
        <f t="shared" si="918"/>
        <v>15559.158115385668</v>
      </c>
      <c r="Q1145" s="6">
        <f t="shared" si="919"/>
        <v>2.4407249582967103</v>
      </c>
      <c r="R1145" s="13">
        <f t="shared" si="920"/>
        <v>4.404955818227692</v>
      </c>
      <c r="S1145" s="13">
        <f t="shared" si="921"/>
        <v>4.3894259407020293</v>
      </c>
      <c r="T1145" s="13">
        <f t="shared" si="922"/>
        <v>0.37312814578783043</v>
      </c>
      <c r="U1145" s="13">
        <f t="shared" si="923"/>
        <v>0.44741725333220883</v>
      </c>
      <c r="V1145" s="13">
        <f t="shared" si="924"/>
        <v>-8.4057237356162275</v>
      </c>
      <c r="W1145" s="8">
        <f t="shared" si="925"/>
        <v>368.03612347538336</v>
      </c>
      <c r="X1145" s="13">
        <f t="shared" si="926"/>
        <v>1.2484617922309384</v>
      </c>
      <c r="Y1145" s="11">
        <f t="shared" si="927"/>
        <v>71.531591578171444</v>
      </c>
      <c r="Z1145" s="13">
        <f t="shared" si="928"/>
        <v>4.0629812435792056E-2</v>
      </c>
      <c r="AA1145" s="13">
        <f t="shared" si="929"/>
        <v>0.31652029153133504</v>
      </c>
      <c r="AB1145" s="13">
        <f t="shared" si="930"/>
        <v>0.94771569130750855</v>
      </c>
      <c r="AC1145" s="13">
        <f t="shared" si="931"/>
        <v>4.0618634866891559E-2</v>
      </c>
      <c r="AD1145" s="13">
        <f t="shared" si="932"/>
        <v>0.8533762667613447</v>
      </c>
      <c r="AE1145" s="13">
        <f t="shared" si="933"/>
        <v>0.41420267065458299</v>
      </c>
      <c r="AF1145" s="13">
        <f t="shared" si="934"/>
        <v>0.91018467775644907</v>
      </c>
      <c r="AG1145" s="11">
        <f t="shared" si="935"/>
        <v>24.469114889294808</v>
      </c>
      <c r="AH1145" s="13">
        <f t="shared" si="936"/>
        <v>4.6433335767773061</v>
      </c>
      <c r="AI1145" s="11">
        <f t="shared" si="937"/>
        <v>221.29207358412481</v>
      </c>
      <c r="AJ1145" s="6">
        <f t="shared" si="938"/>
        <v>0.91468510421908511</v>
      </c>
      <c r="AK1145" s="13">
        <f t="shared" si="939"/>
        <v>-5.1114204582758198</v>
      </c>
      <c r="AL1145" s="6">
        <f t="shared" si="940"/>
        <v>0.90913300410648068</v>
      </c>
      <c r="AM1145" s="6">
        <f t="shared" si="941"/>
        <v>-6.0205534623823009</v>
      </c>
      <c r="AN1145" s="11">
        <f t="shared" si="942"/>
        <v>175.71452647126898</v>
      </c>
      <c r="AO1145" s="6">
        <f t="shared" si="943"/>
        <v>173.902433571568</v>
      </c>
      <c r="AP1145" s="6">
        <f t="shared" si="944"/>
        <v>102.3604711622875</v>
      </c>
      <c r="AQ1145" s="8">
        <f t="shared" si="945"/>
        <v>77.488360082337607</v>
      </c>
      <c r="AR1145" s="109">
        <f t="shared" si="946"/>
        <v>-0.65989773022153431</v>
      </c>
      <c r="AS1145" s="109">
        <f t="shared" si="947"/>
        <v>-0.87295319163134244</v>
      </c>
      <c r="AT1145" s="109">
        <f t="shared" si="948"/>
        <v>217.08698832510231</v>
      </c>
      <c r="AU1145" s="10">
        <f t="shared" si="949"/>
        <v>399538.33030818996</v>
      </c>
      <c r="AV1145" s="8">
        <f t="shared" si="950"/>
        <v>29.907784537847732</v>
      </c>
      <c r="AW1145" s="12"/>
      <c r="AX1145" s="110">
        <f t="shared" si="951"/>
        <v>37.1</v>
      </c>
      <c r="AY1145" s="111">
        <f t="shared" si="952"/>
        <v>0</v>
      </c>
      <c r="AZ1145" s="12"/>
      <c r="BA1145" s="14">
        <f t="shared" si="959"/>
        <v>-6.1</v>
      </c>
      <c r="BB1145" s="112">
        <f t="shared" si="953"/>
        <v>0</v>
      </c>
      <c r="BC1145" s="112">
        <f t="shared" si="954"/>
        <v>0</v>
      </c>
      <c r="BD1145" s="12"/>
      <c r="BE1145" s="111">
        <f t="shared" si="955"/>
        <v>0</v>
      </c>
      <c r="BF1145" s="12"/>
    </row>
    <row r="1146" spans="1:58">
      <c r="A1146">
        <f t="shared" si="908"/>
        <v>19</v>
      </c>
      <c r="B1146" s="106">
        <v>0.79374999999999996</v>
      </c>
      <c r="C1146" s="6">
        <f t="shared" si="909"/>
        <v>19.049999999999997</v>
      </c>
      <c r="D1146" s="7">
        <f t="shared" si="956"/>
        <v>16</v>
      </c>
      <c r="E1146" s="7">
        <f t="shared" si="957"/>
        <v>9</v>
      </c>
      <c r="F1146" s="7">
        <f t="shared" si="958"/>
        <v>2022</v>
      </c>
      <c r="G1146" s="12"/>
      <c r="H1146" s="101">
        <f t="shared" si="910"/>
        <v>-5.9298826104441034</v>
      </c>
      <c r="I1146" s="102">
        <f t="shared" si="911"/>
        <v>-5.9807119035264433</v>
      </c>
      <c r="J1146" s="101">
        <f t="shared" si="912"/>
        <v>60.825332774660026</v>
      </c>
      <c r="K1146" s="101">
        <f t="shared" si="913"/>
        <v>37.288129992056099</v>
      </c>
      <c r="L1146" s="11">
        <f t="shared" si="914"/>
        <v>2459839.2937500002</v>
      </c>
      <c r="M1146" s="108">
        <f t="shared" si="915"/>
        <v>0.22708538672142878</v>
      </c>
      <c r="N1146" s="11">
        <f t="shared" si="916"/>
        <v>291.19276169827208</v>
      </c>
      <c r="O1146" s="5">
        <f t="shared" si="917"/>
        <v>0.18671875968766471</v>
      </c>
      <c r="P1146" s="11">
        <f t="shared" si="918"/>
        <v>15556.412999078277</v>
      </c>
      <c r="Q1146" s="6">
        <f t="shared" si="919"/>
        <v>2.4408833104705709</v>
      </c>
      <c r="R1146" s="13">
        <f t="shared" si="920"/>
        <v>4.4049677640393679</v>
      </c>
      <c r="S1146" s="13">
        <f t="shared" si="921"/>
        <v>4.3895736967416612</v>
      </c>
      <c r="T1146" s="13">
        <f t="shared" si="922"/>
        <v>0.37328849002788306</v>
      </c>
      <c r="U1146" s="13">
        <f t="shared" si="923"/>
        <v>0.44756474963902637</v>
      </c>
      <c r="V1146" s="13">
        <f t="shared" si="924"/>
        <v>-8.4058589034554387</v>
      </c>
      <c r="W1146" s="8">
        <f t="shared" si="925"/>
        <v>367.99423731920251</v>
      </c>
      <c r="X1146" s="13">
        <f t="shared" si="926"/>
        <v>1.2486081859537648</v>
      </c>
      <c r="Y1146" s="11">
        <f t="shared" si="927"/>
        <v>71.539979320636604</v>
      </c>
      <c r="Z1146" s="13">
        <f t="shared" si="928"/>
        <v>4.0641548693701339E-2</v>
      </c>
      <c r="AA1146" s="13">
        <f t="shared" si="929"/>
        <v>0.31638139754305128</v>
      </c>
      <c r="AB1146" s="13">
        <f t="shared" si="930"/>
        <v>0.94776156548905188</v>
      </c>
      <c r="AC1146" s="13">
        <f t="shared" si="931"/>
        <v>4.063036143633604E-2</v>
      </c>
      <c r="AD1146" s="13">
        <f t="shared" si="932"/>
        <v>0.85341369243083554</v>
      </c>
      <c r="AE1146" s="13">
        <f t="shared" si="933"/>
        <v>0.41423167534638522</v>
      </c>
      <c r="AF1146" s="13">
        <f t="shared" si="934"/>
        <v>0.91017147787640929</v>
      </c>
      <c r="AG1146" s="11">
        <f t="shared" si="935"/>
        <v>24.470940736858825</v>
      </c>
      <c r="AH1146" s="13">
        <f t="shared" si="936"/>
        <v>4.6439347122344046</v>
      </c>
      <c r="AI1146" s="11">
        <f t="shared" si="937"/>
        <v>221.533741014756</v>
      </c>
      <c r="AJ1146" s="6">
        <f t="shared" si="938"/>
        <v>0.91467970775134622</v>
      </c>
      <c r="AK1146" s="13">
        <f t="shared" si="939"/>
        <v>-5.0206272376276901</v>
      </c>
      <c r="AL1146" s="6">
        <f t="shared" si="940"/>
        <v>0.90925537281641322</v>
      </c>
      <c r="AM1146" s="6">
        <f t="shared" si="941"/>
        <v>-5.9298826104441034</v>
      </c>
      <c r="AN1146" s="11">
        <f t="shared" si="942"/>
        <v>175.71521094856507</v>
      </c>
      <c r="AO1146" s="6">
        <f t="shared" si="943"/>
        <v>173.90311075038176</v>
      </c>
      <c r="AP1146" s="6">
        <f t="shared" si="944"/>
        <v>102.35276128004108</v>
      </c>
      <c r="AQ1146" s="8">
        <f t="shared" si="945"/>
        <v>77.496065509463321</v>
      </c>
      <c r="AR1146" s="109">
        <f t="shared" si="946"/>
        <v>-0.6630609871769455</v>
      </c>
      <c r="AS1146" s="109">
        <f t="shared" si="947"/>
        <v>-0.87076613213713649</v>
      </c>
      <c r="AT1146" s="109">
        <f t="shared" si="948"/>
        <v>217.2881299920561</v>
      </c>
      <c r="AU1146" s="10">
        <f t="shared" si="949"/>
        <v>399540.74926663365</v>
      </c>
      <c r="AV1146" s="8">
        <f t="shared" si="950"/>
        <v>29.907603474870431</v>
      </c>
      <c r="AW1146" s="12"/>
      <c r="AX1146" s="110">
        <f t="shared" si="951"/>
        <v>37.299999999999997</v>
      </c>
      <c r="AY1146" s="111">
        <f t="shared" si="952"/>
        <v>0</v>
      </c>
      <c r="AZ1146" s="12"/>
      <c r="BA1146" s="14">
        <f t="shared" si="959"/>
        <v>-6</v>
      </c>
      <c r="BB1146" s="112">
        <f t="shared" si="953"/>
        <v>0</v>
      </c>
      <c r="BC1146" s="112">
        <f t="shared" si="954"/>
        <v>0</v>
      </c>
      <c r="BD1146" s="12"/>
      <c r="BE1146" s="111">
        <f t="shared" si="955"/>
        <v>0</v>
      </c>
      <c r="BF1146" s="12"/>
    </row>
    <row r="1147" spans="1:58">
      <c r="A1147">
        <f t="shared" si="908"/>
        <v>19</v>
      </c>
      <c r="B1147" s="106">
        <v>0.79444444444444495</v>
      </c>
      <c r="C1147" s="6">
        <f t="shared" si="909"/>
        <v>19.066666666666677</v>
      </c>
      <c r="D1147" s="7">
        <f t="shared" si="956"/>
        <v>16</v>
      </c>
      <c r="E1147" s="7">
        <f t="shared" si="957"/>
        <v>9</v>
      </c>
      <c r="F1147" s="7">
        <f t="shared" si="958"/>
        <v>2022</v>
      </c>
      <c r="G1147" s="12"/>
      <c r="H1147" s="101">
        <f t="shared" si="910"/>
        <v>-5.8388005111378449</v>
      </c>
      <c r="I1147" s="102">
        <f t="shared" si="911"/>
        <v>-5.8855797304336148</v>
      </c>
      <c r="J1147" s="101">
        <f t="shared" si="912"/>
        <v>60.818767998244297</v>
      </c>
      <c r="K1147" s="101">
        <f t="shared" si="913"/>
        <v>37.48905313320202</v>
      </c>
      <c r="L1147" s="11">
        <f t="shared" si="914"/>
        <v>2459839.2944444446</v>
      </c>
      <c r="M1147" s="108">
        <f t="shared" si="915"/>
        <v>0.22708540573428035</v>
      </c>
      <c r="N1147" s="11">
        <f t="shared" si="916"/>
        <v>291.44344616075978</v>
      </c>
      <c r="O1147" s="5">
        <f t="shared" si="917"/>
        <v>0.1867441771176459</v>
      </c>
      <c r="P1147" s="11">
        <f t="shared" si="918"/>
        <v>15553.667542298224</v>
      </c>
      <c r="Q1147" s="6">
        <f t="shared" si="919"/>
        <v>2.4410416626444316</v>
      </c>
      <c r="R1147" s="13">
        <f t="shared" si="920"/>
        <v>4.404979709851089</v>
      </c>
      <c r="S1147" s="13">
        <f t="shared" si="921"/>
        <v>4.389721452781651</v>
      </c>
      <c r="T1147" s="13">
        <f t="shared" si="922"/>
        <v>0.37344883426793568</v>
      </c>
      <c r="U1147" s="13">
        <f t="shared" si="923"/>
        <v>0.44771224415603683</v>
      </c>
      <c r="V1147" s="13">
        <f t="shared" si="924"/>
        <v>-8.4059940712953658</v>
      </c>
      <c r="W1147" s="8">
        <f t="shared" si="925"/>
        <v>367.95234653387212</v>
      </c>
      <c r="X1147" s="13">
        <f t="shared" si="926"/>
        <v>1.2487545780262903</v>
      </c>
      <c r="Y1147" s="11">
        <f t="shared" si="927"/>
        <v>71.548366968546489</v>
      </c>
      <c r="Z1147" s="13">
        <f t="shared" si="928"/>
        <v>4.06532839389541E-2</v>
      </c>
      <c r="AA1147" s="13">
        <f t="shared" si="929"/>
        <v>0.31624249844040558</v>
      </c>
      <c r="AB1147" s="13">
        <f t="shared" si="930"/>
        <v>0.9478074187013944</v>
      </c>
      <c r="AC1147" s="13">
        <f t="shared" si="931"/>
        <v>4.064208698836428E-2</v>
      </c>
      <c r="AD1147" s="13">
        <f t="shared" si="932"/>
        <v>0.85345109926568918</v>
      </c>
      <c r="AE1147" s="13">
        <f t="shared" si="933"/>
        <v>0.41426067076462475</v>
      </c>
      <c r="AF1147" s="13">
        <f t="shared" si="934"/>
        <v>0.91015828110150332</v>
      </c>
      <c r="AG1147" s="11">
        <f t="shared" si="935"/>
        <v>24.472766027119572</v>
      </c>
      <c r="AH1147" s="13">
        <f t="shared" si="936"/>
        <v>4.6445358577747182</v>
      </c>
      <c r="AI1147" s="11">
        <f t="shared" si="937"/>
        <v>221.775408294139</v>
      </c>
      <c r="AJ1147" s="6">
        <f t="shared" si="938"/>
        <v>0.91467431257493392</v>
      </c>
      <c r="AK1147" s="13">
        <f t="shared" si="939"/>
        <v>-4.9294244925635216</v>
      </c>
      <c r="AL1147" s="6">
        <f t="shared" si="940"/>
        <v>0.90937601857432371</v>
      </c>
      <c r="AM1147" s="6">
        <f t="shared" si="941"/>
        <v>-5.8388005111378449</v>
      </c>
      <c r="AN1147" s="11">
        <f t="shared" si="942"/>
        <v>175.71589542586116</v>
      </c>
      <c r="AO1147" s="6">
        <f t="shared" si="943"/>
        <v>173.9037879294489</v>
      </c>
      <c r="AP1147" s="6">
        <f t="shared" si="944"/>
        <v>102.34505149862233</v>
      </c>
      <c r="AQ1147" s="8">
        <f t="shared" si="945"/>
        <v>77.503770838558125</v>
      </c>
      <c r="AR1147" s="109">
        <f t="shared" si="946"/>
        <v>-0.66621244591782047</v>
      </c>
      <c r="AS1147" s="109">
        <f t="shared" si="947"/>
        <v>-0.86856851629938836</v>
      </c>
      <c r="AT1147" s="109">
        <f t="shared" si="948"/>
        <v>217.48905313320202</v>
      </c>
      <c r="AU1147" s="10">
        <f t="shared" si="949"/>
        <v>399543.16769987153</v>
      </c>
      <c r="AV1147" s="8">
        <f t="shared" si="950"/>
        <v>29.907422453397192</v>
      </c>
      <c r="AW1147" s="12"/>
      <c r="AX1147" s="110">
        <f t="shared" si="951"/>
        <v>37.5</v>
      </c>
      <c r="AY1147" s="111">
        <f t="shared" si="952"/>
        <v>0</v>
      </c>
      <c r="AZ1147" s="12"/>
      <c r="BA1147" s="14">
        <f t="shared" si="959"/>
        <v>-5.9</v>
      </c>
      <c r="BB1147" s="112">
        <f t="shared" si="953"/>
        <v>0</v>
      </c>
      <c r="BC1147" s="112">
        <f t="shared" si="954"/>
        <v>0</v>
      </c>
      <c r="BD1147" s="12"/>
      <c r="BE1147" s="111">
        <f t="shared" si="955"/>
        <v>0</v>
      </c>
      <c r="BF1147" s="12"/>
    </row>
    <row r="1148" spans="1:58">
      <c r="A1148">
        <f t="shared" si="908"/>
        <v>19</v>
      </c>
      <c r="B1148" s="106">
        <v>0.79513888888888895</v>
      </c>
      <c r="C1148" s="6">
        <f t="shared" si="909"/>
        <v>19.083333333333336</v>
      </c>
      <c r="D1148" s="7">
        <f t="shared" si="956"/>
        <v>16</v>
      </c>
      <c r="E1148" s="7">
        <f t="shared" si="957"/>
        <v>9</v>
      </c>
      <c r="F1148" s="7">
        <f t="shared" si="958"/>
        <v>2022</v>
      </c>
      <c r="G1148" s="12"/>
      <c r="H1148" s="101">
        <f t="shared" si="910"/>
        <v>-5.7473086812989767</v>
      </c>
      <c r="I1148" s="102">
        <f t="shared" si="911"/>
        <v>-5.7895782763235379</v>
      </c>
      <c r="J1148" s="101">
        <f t="shared" si="912"/>
        <v>60.812203109695005</v>
      </c>
      <c r="K1148" s="101">
        <f t="shared" si="913"/>
        <v>37.689757884217585</v>
      </c>
      <c r="L1148" s="11">
        <f t="shared" si="914"/>
        <v>2459839.295138889</v>
      </c>
      <c r="M1148" s="108">
        <f t="shared" si="915"/>
        <v>0.22708542474713189</v>
      </c>
      <c r="N1148" s="11">
        <f t="shared" si="916"/>
        <v>291.69413062278181</v>
      </c>
      <c r="O1148" s="5">
        <f t="shared" si="917"/>
        <v>0.18676959454757025</v>
      </c>
      <c r="P1148" s="11">
        <f t="shared" si="918"/>
        <v>15550.921745160847</v>
      </c>
      <c r="Q1148" s="6">
        <f t="shared" si="919"/>
        <v>2.4412000148179356</v>
      </c>
      <c r="R1148" s="13">
        <f t="shared" si="920"/>
        <v>4.4049916556627648</v>
      </c>
      <c r="S1148" s="13">
        <f t="shared" si="921"/>
        <v>4.38986920882164</v>
      </c>
      <c r="T1148" s="13">
        <f t="shared" si="922"/>
        <v>0.3736091785079883</v>
      </c>
      <c r="U1148" s="13">
        <f t="shared" si="923"/>
        <v>0.44785973688375119</v>
      </c>
      <c r="V1148" s="13">
        <f t="shared" si="924"/>
        <v>-8.4061292391352911</v>
      </c>
      <c r="W1148" s="8">
        <f t="shared" si="925"/>
        <v>367.9104511205062</v>
      </c>
      <c r="X1148" s="13">
        <f t="shared" si="926"/>
        <v>1.2489009684483594</v>
      </c>
      <c r="Y1148" s="11">
        <f t="shared" si="927"/>
        <v>71.556754521892188</v>
      </c>
      <c r="Z1148" s="13">
        <f t="shared" si="928"/>
        <v>4.066501817136816E-2</v>
      </c>
      <c r="AA1148" s="13">
        <f t="shared" si="929"/>
        <v>0.31610359422680973</v>
      </c>
      <c r="AB1148" s="13">
        <f t="shared" si="930"/>
        <v>0.94785325094423856</v>
      </c>
      <c r="AC1148" s="13">
        <f t="shared" si="931"/>
        <v>4.065381152279407E-2</v>
      </c>
      <c r="AD1148" s="13">
        <f t="shared" si="932"/>
        <v>0.85348848726570548</v>
      </c>
      <c r="AE1148" s="13">
        <f t="shared" si="933"/>
        <v>0.41428965690901609</v>
      </c>
      <c r="AF1148" s="13">
        <f t="shared" si="934"/>
        <v>0.91014508743288269</v>
      </c>
      <c r="AG1148" s="11">
        <f t="shared" si="935"/>
        <v>24.474590760036673</v>
      </c>
      <c r="AH1148" s="13">
        <f t="shared" si="936"/>
        <v>4.6451370133937022</v>
      </c>
      <c r="AI1148" s="11">
        <f t="shared" si="937"/>
        <v>222.01707542187629</v>
      </c>
      <c r="AJ1148" s="6">
        <f t="shared" si="938"/>
        <v>0.91466891868993916</v>
      </c>
      <c r="AK1148" s="13">
        <f t="shared" si="939"/>
        <v>-4.8378137733292661</v>
      </c>
      <c r="AL1148" s="6">
        <f t="shared" si="940"/>
        <v>0.90949490796971033</v>
      </c>
      <c r="AM1148" s="6">
        <f t="shared" si="941"/>
        <v>-5.7473086812989767</v>
      </c>
      <c r="AN1148" s="11">
        <f t="shared" si="942"/>
        <v>175.71657990315543</v>
      </c>
      <c r="AO1148" s="6">
        <f t="shared" si="943"/>
        <v>173.90446510876779</v>
      </c>
      <c r="AP1148" s="6">
        <f t="shared" si="944"/>
        <v>102.33734181804088</v>
      </c>
      <c r="AQ1148" s="8">
        <f t="shared" si="945"/>
        <v>77.511476069612314</v>
      </c>
      <c r="AR1148" s="109">
        <f t="shared" si="946"/>
        <v>-0.66935205039496692</v>
      </c>
      <c r="AS1148" s="109">
        <f t="shared" si="947"/>
        <v>-0.86636038365475554</v>
      </c>
      <c r="AT1148" s="109">
        <f t="shared" si="948"/>
        <v>217.68975788421758</v>
      </c>
      <c r="AU1148" s="10">
        <f t="shared" si="949"/>
        <v>399545.58560783142</v>
      </c>
      <c r="AV1148" s="8">
        <f t="shared" si="950"/>
        <v>29.907241473431927</v>
      </c>
      <c r="AW1148" s="12"/>
      <c r="AX1148" s="110">
        <f t="shared" si="951"/>
        <v>37.700000000000003</v>
      </c>
      <c r="AY1148" s="111">
        <f t="shared" si="952"/>
        <v>0</v>
      </c>
      <c r="AZ1148" s="12"/>
      <c r="BA1148" s="14">
        <f t="shared" si="959"/>
        <v>-5.8</v>
      </c>
      <c r="BB1148" s="112">
        <f t="shared" si="953"/>
        <v>0</v>
      </c>
      <c r="BC1148" s="112">
        <f t="shared" si="954"/>
        <v>0</v>
      </c>
      <c r="BD1148" s="12"/>
      <c r="BE1148" s="111">
        <f t="shared" si="955"/>
        <v>0</v>
      </c>
      <c r="BF1148" s="12"/>
    </row>
    <row r="1149" spans="1:58">
      <c r="A1149">
        <f t="shared" si="908"/>
        <v>19</v>
      </c>
      <c r="B1149" s="106">
        <v>0.79583333333333295</v>
      </c>
      <c r="C1149" s="6">
        <f t="shared" si="909"/>
        <v>19.099999999999991</v>
      </c>
      <c r="D1149" s="7">
        <f t="shared" si="956"/>
        <v>16</v>
      </c>
      <c r="E1149" s="7">
        <f t="shared" si="957"/>
        <v>9</v>
      </c>
      <c r="F1149" s="7">
        <f t="shared" si="958"/>
        <v>2022</v>
      </c>
      <c r="G1149" s="12"/>
      <c r="H1149" s="101">
        <f t="shared" si="910"/>
        <v>-5.6554086383423687</v>
      </c>
      <c r="I1149" s="102">
        <f t="shared" si="911"/>
        <v>-5.6926422560972965</v>
      </c>
      <c r="J1149" s="101">
        <f t="shared" si="912"/>
        <v>60.805638109102389</v>
      </c>
      <c r="K1149" s="101">
        <f t="shared" si="913"/>
        <v>37.890244397093397</v>
      </c>
      <c r="L1149" s="11">
        <f t="shared" si="914"/>
        <v>2459839.2958333334</v>
      </c>
      <c r="M1149" s="108">
        <f t="shared" si="915"/>
        <v>0.22708544375998344</v>
      </c>
      <c r="N1149" s="11">
        <f t="shared" si="916"/>
        <v>291.94481508526951</v>
      </c>
      <c r="O1149" s="5">
        <f t="shared" si="917"/>
        <v>0.1867950119774946</v>
      </c>
      <c r="P1149" s="11">
        <f t="shared" si="918"/>
        <v>15548.175607758902</v>
      </c>
      <c r="Q1149" s="6">
        <f t="shared" si="919"/>
        <v>2.4413583669917962</v>
      </c>
      <c r="R1149" s="13">
        <f t="shared" si="920"/>
        <v>4.4050036014744629</v>
      </c>
      <c r="S1149" s="13">
        <f t="shared" si="921"/>
        <v>4.3900169648612719</v>
      </c>
      <c r="T1149" s="13">
        <f t="shared" si="922"/>
        <v>0.37376952274768377</v>
      </c>
      <c r="U1149" s="13">
        <f t="shared" si="923"/>
        <v>0.44800722782221258</v>
      </c>
      <c r="V1149" s="13">
        <f t="shared" si="924"/>
        <v>-8.4062644069748593</v>
      </c>
      <c r="W1149" s="8">
        <f t="shared" si="925"/>
        <v>367.86855108013503</v>
      </c>
      <c r="X1149" s="13">
        <f t="shared" si="926"/>
        <v>1.2490473572207799</v>
      </c>
      <c r="Y1149" s="11">
        <f t="shared" si="927"/>
        <v>71.565141980719972</v>
      </c>
      <c r="Z1149" s="13">
        <f t="shared" si="928"/>
        <v>4.0676751390723083E-2</v>
      </c>
      <c r="AA1149" s="13">
        <f t="shared" si="929"/>
        <v>0.31596468490476226</v>
      </c>
      <c r="AB1149" s="13">
        <f t="shared" si="930"/>
        <v>0.94789906221759357</v>
      </c>
      <c r="AC1149" s="13">
        <f t="shared" si="931"/>
        <v>4.0665535039404996E-2</v>
      </c>
      <c r="AD1149" s="13">
        <f t="shared" si="932"/>
        <v>0.85352585643098033</v>
      </c>
      <c r="AE1149" s="13">
        <f t="shared" si="933"/>
        <v>0.41431863377936051</v>
      </c>
      <c r="AF1149" s="13">
        <f t="shared" si="934"/>
        <v>0.91013189687165907</v>
      </c>
      <c r="AG1149" s="11">
        <f t="shared" si="935"/>
        <v>24.476414935575242</v>
      </c>
      <c r="AH1149" s="13">
        <f t="shared" si="936"/>
        <v>4.6457381790908361</v>
      </c>
      <c r="AI1149" s="11">
        <f t="shared" si="937"/>
        <v>222.25874239890697</v>
      </c>
      <c r="AJ1149" s="6">
        <f t="shared" si="938"/>
        <v>0.91466352609642509</v>
      </c>
      <c r="AK1149" s="13">
        <f t="shared" si="939"/>
        <v>-4.7457966307342394</v>
      </c>
      <c r="AL1149" s="6">
        <f t="shared" si="940"/>
        <v>0.90961200760812921</v>
      </c>
      <c r="AM1149" s="6">
        <f t="shared" si="941"/>
        <v>-5.6554086383423687</v>
      </c>
      <c r="AN1149" s="11">
        <f t="shared" si="942"/>
        <v>175.71726438044971</v>
      </c>
      <c r="AO1149" s="6">
        <f t="shared" si="943"/>
        <v>173.90514228834007</v>
      </c>
      <c r="AP1149" s="6">
        <f t="shared" si="944"/>
        <v>102.3296322382545</v>
      </c>
      <c r="AQ1149" s="8">
        <f t="shared" si="945"/>
        <v>77.519181202668108</v>
      </c>
      <c r="AR1149" s="109">
        <f t="shared" si="946"/>
        <v>-0.67247974478760519</v>
      </c>
      <c r="AS1149" s="109">
        <f t="shared" si="947"/>
        <v>-0.86414177391446745</v>
      </c>
      <c r="AT1149" s="109">
        <f t="shared" si="948"/>
        <v>217.8902443970934</v>
      </c>
      <c r="AU1149" s="10">
        <f t="shared" si="949"/>
        <v>399548.00299045327</v>
      </c>
      <c r="AV1149" s="8">
        <f t="shared" si="950"/>
        <v>29.907060534977688</v>
      </c>
      <c r="AW1149" s="12"/>
      <c r="AX1149" s="110">
        <f t="shared" si="951"/>
        <v>37.9</v>
      </c>
      <c r="AY1149" s="111">
        <f t="shared" si="952"/>
        <v>0</v>
      </c>
      <c r="AZ1149" s="12"/>
      <c r="BA1149" s="14">
        <f t="shared" si="959"/>
        <v>-5.7</v>
      </c>
      <c r="BB1149" s="112">
        <f t="shared" si="953"/>
        <v>0</v>
      </c>
      <c r="BC1149" s="112">
        <f t="shared" si="954"/>
        <v>0</v>
      </c>
      <c r="BD1149" s="12"/>
      <c r="BE1149" s="111">
        <f t="shared" si="955"/>
        <v>0</v>
      </c>
      <c r="BF1149" s="12"/>
    </row>
    <row r="1150" spans="1:58">
      <c r="A1150">
        <f t="shared" si="908"/>
        <v>19</v>
      </c>
      <c r="B1150" s="106">
        <v>0.79652777777777795</v>
      </c>
      <c r="C1150" s="6">
        <f t="shared" si="909"/>
        <v>19.116666666666671</v>
      </c>
      <c r="D1150" s="7">
        <f t="shared" si="956"/>
        <v>16</v>
      </c>
      <c r="E1150" s="7">
        <f t="shared" si="957"/>
        <v>9</v>
      </c>
      <c r="F1150" s="7">
        <f t="shared" si="958"/>
        <v>2022</v>
      </c>
      <c r="G1150" s="12"/>
      <c r="H1150" s="101">
        <f t="shared" si="910"/>
        <v>-5.5631019012129457</v>
      </c>
      <c r="I1150" s="102">
        <f t="shared" si="911"/>
        <v>-5.5946805392265793</v>
      </c>
      <c r="J1150" s="101">
        <f t="shared" si="912"/>
        <v>60.799072996550507</v>
      </c>
      <c r="K1150" s="101">
        <f t="shared" si="913"/>
        <v>38.090512837779528</v>
      </c>
      <c r="L1150" s="11">
        <f t="shared" si="914"/>
        <v>2459839.2965277778</v>
      </c>
      <c r="M1150" s="108">
        <f t="shared" si="915"/>
        <v>0.22708546277283501</v>
      </c>
      <c r="N1150" s="11">
        <f t="shared" si="916"/>
        <v>292.19549954775721</v>
      </c>
      <c r="O1150" s="5">
        <f t="shared" si="917"/>
        <v>0.18682042940747579</v>
      </c>
      <c r="P1150" s="11">
        <f t="shared" si="918"/>
        <v>15545.429130212597</v>
      </c>
      <c r="Q1150" s="6">
        <f t="shared" si="919"/>
        <v>2.4415167191656568</v>
      </c>
      <c r="R1150" s="13">
        <f t="shared" si="920"/>
        <v>4.405015547286161</v>
      </c>
      <c r="S1150" s="13">
        <f t="shared" si="921"/>
        <v>4.3901647209012618</v>
      </c>
      <c r="T1150" s="13">
        <f t="shared" si="922"/>
        <v>0.37392986698773645</v>
      </c>
      <c r="U1150" s="13">
        <f t="shared" si="923"/>
        <v>0.44815471697267195</v>
      </c>
      <c r="V1150" s="13">
        <f t="shared" si="924"/>
        <v>-8.4063995748147864</v>
      </c>
      <c r="W1150" s="8">
        <f t="shared" si="925"/>
        <v>367.82664641337038</v>
      </c>
      <c r="X1150" s="13">
        <f t="shared" si="926"/>
        <v>1.2491937443444907</v>
      </c>
      <c r="Y1150" s="11">
        <f t="shared" si="927"/>
        <v>71.573529345083671</v>
      </c>
      <c r="Z1150" s="13">
        <f t="shared" si="928"/>
        <v>4.0688483596894191E-2</v>
      </c>
      <c r="AA1150" s="13">
        <f t="shared" si="929"/>
        <v>0.31582577047663607</v>
      </c>
      <c r="AB1150" s="13">
        <f t="shared" si="930"/>
        <v>0.9479448525215064</v>
      </c>
      <c r="AC1150" s="13">
        <f t="shared" si="931"/>
        <v>4.0677257538072324E-2</v>
      </c>
      <c r="AD1150" s="13">
        <f t="shared" si="932"/>
        <v>0.85356320676160657</v>
      </c>
      <c r="AE1150" s="13">
        <f t="shared" si="933"/>
        <v>0.41434760137556248</v>
      </c>
      <c r="AF1150" s="13">
        <f t="shared" si="934"/>
        <v>0.91011870941889661</v>
      </c>
      <c r="AG1150" s="11">
        <f t="shared" si="935"/>
        <v>24.478238553706873</v>
      </c>
      <c r="AH1150" s="13">
        <f t="shared" si="936"/>
        <v>4.6463393548660878</v>
      </c>
      <c r="AI1150" s="11">
        <f t="shared" si="937"/>
        <v>222.50040922476589</v>
      </c>
      <c r="AJ1150" s="6">
        <f t="shared" si="938"/>
        <v>0.91465813479447278</v>
      </c>
      <c r="AK1150" s="13">
        <f t="shared" si="939"/>
        <v>-4.6533746171008863</v>
      </c>
      <c r="AL1150" s="6">
        <f t="shared" si="940"/>
        <v>0.90972728411205905</v>
      </c>
      <c r="AM1150" s="6">
        <f t="shared" si="941"/>
        <v>-5.5631019012129457</v>
      </c>
      <c r="AN1150" s="11">
        <f t="shared" si="942"/>
        <v>175.7179488577458</v>
      </c>
      <c r="AO1150" s="6">
        <f t="shared" si="943"/>
        <v>173.90581946816769</v>
      </c>
      <c r="AP1150" s="6">
        <f t="shared" si="944"/>
        <v>102.32192275921369</v>
      </c>
      <c r="AQ1150" s="8">
        <f t="shared" si="945"/>
        <v>77.526886237774946</v>
      </c>
      <c r="AR1150" s="109">
        <f t="shared" si="946"/>
        <v>-0.67559547346876148</v>
      </c>
      <c r="AS1150" s="109">
        <f t="shared" si="947"/>
        <v>-0.86191272698894572</v>
      </c>
      <c r="AT1150" s="109">
        <f t="shared" si="948"/>
        <v>218.09051283777953</v>
      </c>
      <c r="AU1150" s="10">
        <f t="shared" si="949"/>
        <v>399550.41984766937</v>
      </c>
      <c r="AV1150" s="8">
        <f t="shared" si="950"/>
        <v>29.906879638038063</v>
      </c>
      <c r="AW1150" s="12"/>
      <c r="AX1150" s="110">
        <f t="shared" si="951"/>
        <v>38.1</v>
      </c>
      <c r="AY1150" s="111">
        <f t="shared" si="952"/>
        <v>0</v>
      </c>
      <c r="AZ1150" s="12"/>
      <c r="BA1150" s="14">
        <f t="shared" si="959"/>
        <v>-5.6</v>
      </c>
      <c r="BB1150" s="112">
        <f t="shared" si="953"/>
        <v>0</v>
      </c>
      <c r="BC1150" s="112">
        <f t="shared" si="954"/>
        <v>0</v>
      </c>
      <c r="BD1150" s="12"/>
      <c r="BE1150" s="111">
        <f t="shared" si="955"/>
        <v>0</v>
      </c>
      <c r="BF1150" s="12"/>
    </row>
    <row r="1151" spans="1:58">
      <c r="A1151">
        <f t="shared" si="908"/>
        <v>19</v>
      </c>
      <c r="B1151" s="106">
        <v>0.79722222222222205</v>
      </c>
      <c r="C1151" s="6">
        <f t="shared" si="909"/>
        <v>19.133333333333329</v>
      </c>
      <c r="D1151" s="7">
        <f t="shared" si="956"/>
        <v>16</v>
      </c>
      <c r="E1151" s="7">
        <f t="shared" si="957"/>
        <v>9</v>
      </c>
      <c r="F1151" s="7">
        <f t="shared" si="958"/>
        <v>2022</v>
      </c>
      <c r="G1151" s="12"/>
      <c r="H1151" s="101">
        <f t="shared" si="910"/>
        <v>-5.4703899896176029</v>
      </c>
      <c r="I1151" s="102">
        <f t="shared" si="911"/>
        <v>-5.4955456331333048</v>
      </c>
      <c r="J1151" s="101">
        <f t="shared" si="912"/>
        <v>60.792507772171845</v>
      </c>
      <c r="K1151" s="101">
        <f t="shared" si="913"/>
        <v>38.29056338773978</v>
      </c>
      <c r="L1151" s="11">
        <f t="shared" si="914"/>
        <v>2459839.2972222222</v>
      </c>
      <c r="M1151" s="108">
        <f t="shared" si="915"/>
        <v>0.22708548178568655</v>
      </c>
      <c r="N1151" s="11">
        <f t="shared" si="916"/>
        <v>292.44618401024491</v>
      </c>
      <c r="O1151" s="5">
        <f t="shared" si="917"/>
        <v>0.18684584683740013</v>
      </c>
      <c r="P1151" s="11">
        <f t="shared" si="918"/>
        <v>15542.682312637529</v>
      </c>
      <c r="Q1151" s="6">
        <f t="shared" si="919"/>
        <v>2.4416750713391604</v>
      </c>
      <c r="R1151" s="13">
        <f t="shared" si="920"/>
        <v>4.4050274930978368</v>
      </c>
      <c r="S1151" s="13">
        <f t="shared" si="921"/>
        <v>4.3903124769412507</v>
      </c>
      <c r="T1151" s="13">
        <f t="shared" si="922"/>
        <v>0.37409021122778907</v>
      </c>
      <c r="U1151" s="13">
        <f t="shared" si="923"/>
        <v>0.44830220433528301</v>
      </c>
      <c r="V1151" s="13">
        <f t="shared" si="924"/>
        <v>-8.4065347426547117</v>
      </c>
      <c r="W1151" s="8">
        <f t="shared" si="925"/>
        <v>367.78473712120433</v>
      </c>
      <c r="X1151" s="13">
        <f t="shared" si="926"/>
        <v>1.2493401298193385</v>
      </c>
      <c r="Y1151" s="11">
        <f t="shared" si="927"/>
        <v>71.58191661497446</v>
      </c>
      <c r="Z1151" s="13">
        <f t="shared" si="928"/>
        <v>4.0700214789669897E-2</v>
      </c>
      <c r="AA1151" s="13">
        <f t="shared" si="929"/>
        <v>0.31568685094584059</v>
      </c>
      <c r="AB1151" s="13">
        <f t="shared" si="930"/>
        <v>0.94799062185568261</v>
      </c>
      <c r="AC1151" s="13">
        <f t="shared" si="931"/>
        <v>4.0688979018584474E-2</v>
      </c>
      <c r="AD1151" s="13">
        <f t="shared" si="932"/>
        <v>0.85360053825739812</v>
      </c>
      <c r="AE1151" s="13">
        <f t="shared" si="933"/>
        <v>0.41437655969731058</v>
      </c>
      <c r="AF1151" s="13">
        <f t="shared" si="934"/>
        <v>0.91010552507575804</v>
      </c>
      <c r="AG1151" s="11">
        <f t="shared" si="935"/>
        <v>24.48006161438958</v>
      </c>
      <c r="AH1151" s="13">
        <f t="shared" si="936"/>
        <v>4.6469405407149331</v>
      </c>
      <c r="AI1151" s="11">
        <f t="shared" si="937"/>
        <v>222.7420758995209</v>
      </c>
      <c r="AJ1151" s="6">
        <f t="shared" si="938"/>
        <v>0.91465274478417291</v>
      </c>
      <c r="AK1151" s="13">
        <f t="shared" si="939"/>
        <v>-4.5605492854935683</v>
      </c>
      <c r="AL1151" s="6">
        <f t="shared" si="940"/>
        <v>0.90984070412403417</v>
      </c>
      <c r="AM1151" s="6">
        <f t="shared" si="941"/>
        <v>-5.4703899896176029</v>
      </c>
      <c r="AN1151" s="11">
        <f t="shared" si="942"/>
        <v>175.71863333504007</v>
      </c>
      <c r="AO1151" s="6">
        <f t="shared" si="943"/>
        <v>173.9064966482469</v>
      </c>
      <c r="AP1151" s="6">
        <f t="shared" si="944"/>
        <v>102.31421338092582</v>
      </c>
      <c r="AQ1151" s="8">
        <f t="shared" si="945"/>
        <v>77.53459117492541</v>
      </c>
      <c r="AR1151" s="109">
        <f t="shared" si="946"/>
        <v>-0.67869918103143612</v>
      </c>
      <c r="AS1151" s="109">
        <f t="shared" si="947"/>
        <v>-0.8596732829689584</v>
      </c>
      <c r="AT1151" s="109">
        <f t="shared" si="948"/>
        <v>218.29056338773978</v>
      </c>
      <c r="AU1151" s="10">
        <f t="shared" si="949"/>
        <v>399552.83617940766</v>
      </c>
      <c r="AV1151" s="8">
        <f t="shared" si="950"/>
        <v>29.906698782616985</v>
      </c>
      <c r="AW1151" s="12"/>
      <c r="AX1151" s="110">
        <f t="shared" si="951"/>
        <v>38.299999999999997</v>
      </c>
      <c r="AY1151" s="111">
        <f t="shared" si="952"/>
        <v>0</v>
      </c>
      <c r="AZ1151" s="12"/>
      <c r="BA1151" s="14">
        <f t="shared" si="959"/>
        <v>-5.5</v>
      </c>
      <c r="BB1151" s="112">
        <f t="shared" si="953"/>
        <v>0</v>
      </c>
      <c r="BC1151" s="112">
        <f t="shared" si="954"/>
        <v>0</v>
      </c>
      <c r="BD1151" s="12"/>
      <c r="BE1151" s="111">
        <f t="shared" si="955"/>
        <v>0</v>
      </c>
      <c r="BF1151" s="12"/>
    </row>
    <row r="1152" spans="1:58">
      <c r="A1152">
        <f t="shared" si="908"/>
        <v>19</v>
      </c>
      <c r="B1152" s="106">
        <v>0.79791666666666705</v>
      </c>
      <c r="C1152" s="6">
        <f t="shared" si="909"/>
        <v>19.150000000000009</v>
      </c>
      <c r="D1152" s="7">
        <f t="shared" si="956"/>
        <v>16</v>
      </c>
      <c r="E1152" s="7">
        <f t="shared" si="957"/>
        <v>9</v>
      </c>
      <c r="F1152" s="7">
        <f t="shared" si="958"/>
        <v>2022</v>
      </c>
      <c r="G1152" s="12"/>
      <c r="H1152" s="101">
        <f t="shared" si="910"/>
        <v>-5.3772744241592116</v>
      </c>
      <c r="I1152" s="102">
        <f t="shared" si="911"/>
        <v>-5.394931126428439</v>
      </c>
      <c r="J1152" s="101">
        <f t="shared" si="912"/>
        <v>60.785942436058093</v>
      </c>
      <c r="K1152" s="101">
        <f t="shared" si="913"/>
        <v>38.490396243378825</v>
      </c>
      <c r="L1152" s="11">
        <f t="shared" si="914"/>
        <v>2459839.2979166666</v>
      </c>
      <c r="M1152" s="108">
        <f t="shared" si="915"/>
        <v>0.22708550079853812</v>
      </c>
      <c r="N1152" s="11">
        <f t="shared" si="916"/>
        <v>292.6968684727326</v>
      </c>
      <c r="O1152" s="5">
        <f t="shared" si="917"/>
        <v>0.18687126426732448</v>
      </c>
      <c r="P1152" s="11">
        <f t="shared" si="918"/>
        <v>15539.935155127963</v>
      </c>
      <c r="Q1152" s="6">
        <f t="shared" si="919"/>
        <v>2.4418334235130215</v>
      </c>
      <c r="R1152" s="13">
        <f t="shared" si="920"/>
        <v>4.4050394389095571</v>
      </c>
      <c r="S1152" s="13">
        <f t="shared" si="921"/>
        <v>4.3904602329812397</v>
      </c>
      <c r="T1152" s="13">
        <f t="shared" si="922"/>
        <v>0.37425055546784169</v>
      </c>
      <c r="U1152" s="13">
        <f t="shared" si="923"/>
        <v>0.44844968991045464</v>
      </c>
      <c r="V1152" s="13">
        <f t="shared" si="924"/>
        <v>-8.406669910494637</v>
      </c>
      <c r="W1152" s="8">
        <f t="shared" si="925"/>
        <v>367.74282320454063</v>
      </c>
      <c r="X1152" s="13">
        <f t="shared" si="926"/>
        <v>1.2494865136461375</v>
      </c>
      <c r="Y1152" s="11">
        <f t="shared" si="927"/>
        <v>71.590303790439023</v>
      </c>
      <c r="Z1152" s="13">
        <f t="shared" si="928"/>
        <v>4.0711944968858826E-2</v>
      </c>
      <c r="AA1152" s="13">
        <f t="shared" si="929"/>
        <v>0.31554792631486739</v>
      </c>
      <c r="AB1152" s="13">
        <f t="shared" si="930"/>
        <v>0.94803637022013287</v>
      </c>
      <c r="AC1152" s="13">
        <f t="shared" si="931"/>
        <v>4.0700699480750072E-2</v>
      </c>
      <c r="AD1152" s="13">
        <f t="shared" si="932"/>
        <v>0.85363785091844091</v>
      </c>
      <c r="AE1152" s="13">
        <f t="shared" si="933"/>
        <v>0.41440550874443355</v>
      </c>
      <c r="AF1152" s="13">
        <f t="shared" si="934"/>
        <v>0.9100923438433417</v>
      </c>
      <c r="AG1152" s="11">
        <f t="shared" si="935"/>
        <v>24.481884117590198</v>
      </c>
      <c r="AH1152" s="13">
        <f t="shared" si="936"/>
        <v>4.6475417366368585</v>
      </c>
      <c r="AI1152" s="11">
        <f t="shared" si="937"/>
        <v>222.98374242317971</v>
      </c>
      <c r="AJ1152" s="6">
        <f t="shared" si="938"/>
        <v>0.91464735606558556</v>
      </c>
      <c r="AK1152" s="13">
        <f t="shared" si="939"/>
        <v>-4.4673221898507043</v>
      </c>
      <c r="AL1152" s="6">
        <f t="shared" si="940"/>
        <v>0.90995223430850769</v>
      </c>
      <c r="AM1152" s="6">
        <f t="shared" si="941"/>
        <v>-5.3772744241592116</v>
      </c>
      <c r="AN1152" s="11">
        <f t="shared" si="942"/>
        <v>175.71931781233616</v>
      </c>
      <c r="AO1152" s="6">
        <f t="shared" si="943"/>
        <v>173.90717382858142</v>
      </c>
      <c r="AP1152" s="6">
        <f t="shared" si="944"/>
        <v>102.30650410335039</v>
      </c>
      <c r="AQ1152" s="8">
        <f t="shared" si="945"/>
        <v>77.542296014159987</v>
      </c>
      <c r="AR1152" s="109">
        <f t="shared" si="946"/>
        <v>-0.68179081228188221</v>
      </c>
      <c r="AS1152" s="109">
        <f t="shared" si="947"/>
        <v>-0.85742348213067032</v>
      </c>
      <c r="AT1152" s="109">
        <f t="shared" si="948"/>
        <v>218.49039624337883</v>
      </c>
      <c r="AU1152" s="10">
        <f t="shared" si="949"/>
        <v>399555.25198560959</v>
      </c>
      <c r="AV1152" s="8">
        <f t="shared" si="950"/>
        <v>29.906517968717356</v>
      </c>
      <c r="AW1152" s="12"/>
      <c r="AX1152" s="110">
        <f t="shared" si="951"/>
        <v>38.5</v>
      </c>
      <c r="AY1152" s="111">
        <f t="shared" si="952"/>
        <v>0</v>
      </c>
      <c r="AZ1152" s="12"/>
      <c r="BA1152" s="14">
        <f t="shared" si="959"/>
        <v>-5.4</v>
      </c>
      <c r="BB1152" s="112">
        <f t="shared" si="953"/>
        <v>0</v>
      </c>
      <c r="BC1152" s="112">
        <f t="shared" si="954"/>
        <v>0</v>
      </c>
      <c r="BD1152" s="12"/>
      <c r="BE1152" s="111">
        <f t="shared" si="955"/>
        <v>0</v>
      </c>
      <c r="BF1152" s="12"/>
    </row>
    <row r="1153" spans="1:58">
      <c r="A1153">
        <f t="shared" si="908"/>
        <v>19</v>
      </c>
      <c r="B1153" s="106">
        <v>0.79861111111111105</v>
      </c>
      <c r="C1153" s="6">
        <f t="shared" si="909"/>
        <v>19.166666666666664</v>
      </c>
      <c r="D1153" s="7">
        <f t="shared" si="956"/>
        <v>16</v>
      </c>
      <c r="E1153" s="7">
        <f t="shared" si="957"/>
        <v>9</v>
      </c>
      <c r="F1153" s="7">
        <f t="shared" si="958"/>
        <v>2022</v>
      </c>
      <c r="G1153" s="12"/>
      <c r="H1153" s="101">
        <f t="shared" si="910"/>
        <v>-5.2837567264301395</v>
      </c>
      <c r="I1153" s="102">
        <f t="shared" si="911"/>
        <v>-5.291842727602857</v>
      </c>
      <c r="J1153" s="101">
        <f t="shared" si="912"/>
        <v>60.779376988305266</v>
      </c>
      <c r="K1153" s="101">
        <f t="shared" si="913"/>
        <v>38.69001161565177</v>
      </c>
      <c r="L1153" s="11">
        <f t="shared" si="914"/>
        <v>2459839.298611111</v>
      </c>
      <c r="M1153" s="108">
        <f t="shared" si="915"/>
        <v>0.22708551981138966</v>
      </c>
      <c r="N1153" s="11">
        <f t="shared" si="916"/>
        <v>292.94755293475464</v>
      </c>
      <c r="O1153" s="5">
        <f t="shared" si="917"/>
        <v>0.18689668169724882</v>
      </c>
      <c r="P1153" s="11">
        <f t="shared" si="918"/>
        <v>15537.187657806917</v>
      </c>
      <c r="Q1153" s="6">
        <f t="shared" si="919"/>
        <v>2.441991775686525</v>
      </c>
      <c r="R1153" s="13">
        <f t="shared" si="920"/>
        <v>4.4050513847212329</v>
      </c>
      <c r="S1153" s="13">
        <f t="shared" si="921"/>
        <v>4.3906079890208725</v>
      </c>
      <c r="T1153" s="13">
        <f t="shared" si="922"/>
        <v>0.37441089970789432</v>
      </c>
      <c r="U1153" s="13">
        <f t="shared" si="923"/>
        <v>0.44859717369873497</v>
      </c>
      <c r="V1153" s="13">
        <f t="shared" si="924"/>
        <v>-8.4068050783338499</v>
      </c>
      <c r="W1153" s="8">
        <f t="shared" si="925"/>
        <v>367.700904664478</v>
      </c>
      <c r="X1153" s="13">
        <f t="shared" si="926"/>
        <v>1.2496328958254839</v>
      </c>
      <c r="Y1153" s="11">
        <f t="shared" si="927"/>
        <v>71.598690871511494</v>
      </c>
      <c r="Z1153" s="13">
        <f t="shared" si="928"/>
        <v>4.0723674134281858E-2</v>
      </c>
      <c r="AA1153" s="13">
        <f t="shared" si="929"/>
        <v>0.31540899658641458</v>
      </c>
      <c r="AB1153" s="13">
        <f t="shared" si="930"/>
        <v>0.94808209761479845</v>
      </c>
      <c r="AC1153" s="13">
        <f t="shared" si="931"/>
        <v>4.0712418924389975E-2</v>
      </c>
      <c r="AD1153" s="13">
        <f t="shared" si="932"/>
        <v>0.85367514474475226</v>
      </c>
      <c r="AE1153" s="13">
        <f t="shared" si="933"/>
        <v>0.41443444851674366</v>
      </c>
      <c r="AF1153" s="13">
        <f t="shared" si="934"/>
        <v>0.91007916572275316</v>
      </c>
      <c r="AG1153" s="11">
        <f t="shared" si="935"/>
        <v>24.483706063274532</v>
      </c>
      <c r="AH1153" s="13">
        <f t="shared" si="936"/>
        <v>4.6481429426304297</v>
      </c>
      <c r="AI1153" s="11">
        <f t="shared" si="937"/>
        <v>223.22540879529819</v>
      </c>
      <c r="AJ1153" s="6">
        <f t="shared" si="938"/>
        <v>0.91464196863880998</v>
      </c>
      <c r="AK1153" s="13">
        <f t="shared" si="939"/>
        <v>-4.3736948850762483</v>
      </c>
      <c r="AL1153" s="6">
        <f t="shared" si="940"/>
        <v>0.91006184135389157</v>
      </c>
      <c r="AM1153" s="6">
        <f t="shared" si="941"/>
        <v>-5.2837567264301395</v>
      </c>
      <c r="AN1153" s="11">
        <f t="shared" si="942"/>
        <v>175.72000228963043</v>
      </c>
      <c r="AO1153" s="6">
        <f t="shared" si="943"/>
        <v>173.90785100916762</v>
      </c>
      <c r="AP1153" s="6">
        <f t="shared" si="944"/>
        <v>102.29879492645195</v>
      </c>
      <c r="AQ1153" s="8">
        <f t="shared" si="945"/>
        <v>77.550000755514048</v>
      </c>
      <c r="AR1153" s="109">
        <f t="shared" si="946"/>
        <v>-0.68487031223562145</v>
      </c>
      <c r="AS1153" s="109">
        <f t="shared" si="947"/>
        <v>-0.85516336493852163</v>
      </c>
      <c r="AT1153" s="109">
        <f t="shared" si="948"/>
        <v>218.69001161565177</v>
      </c>
      <c r="AU1153" s="10">
        <f t="shared" si="949"/>
        <v>399557.66726619902</v>
      </c>
      <c r="AV1153" s="8">
        <f t="shared" si="950"/>
        <v>29.906337196343422</v>
      </c>
      <c r="AW1153" s="12"/>
      <c r="AX1153" s="110">
        <f t="shared" si="951"/>
        <v>38.700000000000003</v>
      </c>
      <c r="AY1153" s="111">
        <f t="shared" si="952"/>
        <v>0</v>
      </c>
      <c r="AZ1153" s="12"/>
      <c r="BA1153" s="14">
        <f t="shared" si="959"/>
        <v>-5.3</v>
      </c>
      <c r="BB1153" s="112">
        <f t="shared" si="953"/>
        <v>0</v>
      </c>
      <c r="BC1153" s="112">
        <f t="shared" si="954"/>
        <v>0</v>
      </c>
      <c r="BD1153" s="12"/>
      <c r="BE1153" s="111">
        <f t="shared" si="955"/>
        <v>0</v>
      </c>
      <c r="BF1153" s="12"/>
    </row>
    <row r="1154" spans="1:58">
      <c r="A1154">
        <f t="shared" si="908"/>
        <v>19</v>
      </c>
      <c r="B1154" s="106">
        <v>0.79930555555555605</v>
      </c>
      <c r="C1154" s="6">
        <f t="shared" si="909"/>
        <v>19.183333333333344</v>
      </c>
      <c r="D1154" s="7">
        <f t="shared" si="956"/>
        <v>16</v>
      </c>
      <c r="E1154" s="7">
        <f t="shared" si="957"/>
        <v>9</v>
      </c>
      <c r="F1154" s="7">
        <f t="shared" si="958"/>
        <v>2022</v>
      </c>
      <c r="G1154" s="12"/>
      <c r="H1154" s="101">
        <f t="shared" si="910"/>
        <v>-5.1898384182478354</v>
      </c>
      <c r="I1154" s="102">
        <f t="shared" si="911"/>
        <v>-5.1733064037228784</v>
      </c>
      <c r="J1154" s="101">
        <f t="shared" si="912"/>
        <v>60.772811429004015</v>
      </c>
      <c r="K1154" s="101">
        <f t="shared" si="913"/>
        <v>38.889409731513155</v>
      </c>
      <c r="L1154" s="11">
        <f t="shared" si="914"/>
        <v>2459839.2993055554</v>
      </c>
      <c r="M1154" s="108">
        <f t="shared" si="915"/>
        <v>0.22708553882424123</v>
      </c>
      <c r="N1154" s="11">
        <f t="shared" si="916"/>
        <v>293.19823739724234</v>
      </c>
      <c r="O1154" s="5">
        <f t="shared" si="917"/>
        <v>0.18692209912723001</v>
      </c>
      <c r="P1154" s="11">
        <f t="shared" si="918"/>
        <v>15534.439820772159</v>
      </c>
      <c r="Q1154" s="6">
        <f t="shared" si="919"/>
        <v>2.4421501278603857</v>
      </c>
      <c r="R1154" s="13">
        <f t="shared" si="920"/>
        <v>4.4050633305329532</v>
      </c>
      <c r="S1154" s="13">
        <f t="shared" si="921"/>
        <v>4.3907557450608614</v>
      </c>
      <c r="T1154" s="13">
        <f t="shared" si="922"/>
        <v>0.37457124394794694</v>
      </c>
      <c r="U1154" s="13">
        <f t="shared" si="923"/>
        <v>0.44874465570054967</v>
      </c>
      <c r="V1154" s="13">
        <f t="shared" si="924"/>
        <v>-8.4069402461737752</v>
      </c>
      <c r="W1154" s="8">
        <f t="shared" si="925"/>
        <v>367.65898150142493</v>
      </c>
      <c r="X1154" s="13">
        <f t="shared" si="926"/>
        <v>1.2497792763582087</v>
      </c>
      <c r="Y1154" s="11">
        <f t="shared" si="927"/>
        <v>71.607077858239506</v>
      </c>
      <c r="Z1154" s="13">
        <f t="shared" si="928"/>
        <v>4.0735402285746646E-2</v>
      </c>
      <c r="AA1154" s="13">
        <f t="shared" si="929"/>
        <v>0.31527006176295724</v>
      </c>
      <c r="AB1154" s="13">
        <f t="shared" si="930"/>
        <v>0.94812780403969554</v>
      </c>
      <c r="AC1154" s="13">
        <f t="shared" si="931"/>
        <v>4.0724137349311851E-2</v>
      </c>
      <c r="AD1154" s="13">
        <f t="shared" si="932"/>
        <v>0.85371241973642364</v>
      </c>
      <c r="AE1154" s="13">
        <f t="shared" si="933"/>
        <v>0.41446337901407088</v>
      </c>
      <c r="AF1154" s="13">
        <f t="shared" si="934"/>
        <v>0.9100659907150902</v>
      </c>
      <c r="AG1154" s="11">
        <f t="shared" si="935"/>
        <v>24.485527451409492</v>
      </c>
      <c r="AH1154" s="13">
        <f t="shared" si="936"/>
        <v>4.6487441586952025</v>
      </c>
      <c r="AI1154" s="11">
        <f t="shared" si="937"/>
        <v>223.46707501681431</v>
      </c>
      <c r="AJ1154" s="6">
        <f t="shared" si="938"/>
        <v>0.91463658250390001</v>
      </c>
      <c r="AK1154" s="13">
        <f t="shared" si="939"/>
        <v>-4.2796689262723584</v>
      </c>
      <c r="AL1154" s="6">
        <f t="shared" si="940"/>
        <v>0.91016949197547714</v>
      </c>
      <c r="AM1154" s="6">
        <f t="shared" si="941"/>
        <v>-5.1898384182478354</v>
      </c>
      <c r="AN1154" s="11">
        <f t="shared" si="942"/>
        <v>175.72068676692652</v>
      </c>
      <c r="AO1154" s="6">
        <f t="shared" si="943"/>
        <v>173.90852819000904</v>
      </c>
      <c r="AP1154" s="6">
        <f t="shared" si="944"/>
        <v>102.29108585018881</v>
      </c>
      <c r="AQ1154" s="8">
        <f t="shared" si="945"/>
        <v>77.557705399029246</v>
      </c>
      <c r="AR1154" s="109">
        <f t="shared" si="946"/>
        <v>-0.68793762614176335</v>
      </c>
      <c r="AS1154" s="109">
        <f t="shared" si="947"/>
        <v>-0.85289297202718584</v>
      </c>
      <c r="AT1154" s="109">
        <f t="shared" si="948"/>
        <v>218.88940973151315</v>
      </c>
      <c r="AU1154" s="10">
        <f t="shared" si="949"/>
        <v>399560.08202112047</v>
      </c>
      <c r="AV1154" s="8">
        <f t="shared" si="950"/>
        <v>29.906156465497865</v>
      </c>
      <c r="AW1154" s="12"/>
      <c r="AX1154" s="110">
        <f t="shared" si="951"/>
        <v>38.9</v>
      </c>
      <c r="AY1154" s="111">
        <f t="shared" si="952"/>
        <v>0</v>
      </c>
      <c r="AZ1154" s="12"/>
      <c r="BA1154" s="14">
        <f t="shared" si="959"/>
        <v>-5.2</v>
      </c>
      <c r="BB1154" s="112">
        <f t="shared" si="953"/>
        <v>0</v>
      </c>
      <c r="BC1154" s="112">
        <f t="shared" si="954"/>
        <v>0</v>
      </c>
      <c r="BD1154" s="12"/>
      <c r="BE1154" s="111">
        <f t="shared" si="955"/>
        <v>0</v>
      </c>
      <c r="BF1154" s="12"/>
    </row>
    <row r="1155" spans="1:58">
      <c r="A1155">
        <f t="shared" si="908"/>
        <v>19</v>
      </c>
      <c r="B1155" s="106">
        <v>0.8</v>
      </c>
      <c r="C1155" s="6">
        <f t="shared" si="909"/>
        <v>19.200000000000003</v>
      </c>
      <c r="D1155" s="7">
        <f t="shared" si="956"/>
        <v>16</v>
      </c>
      <c r="E1155" s="7">
        <f t="shared" si="957"/>
        <v>9</v>
      </c>
      <c r="F1155" s="7">
        <f t="shared" si="958"/>
        <v>2022</v>
      </c>
      <c r="G1155" s="12"/>
      <c r="H1155" s="101">
        <f t="shared" si="910"/>
        <v>-5.0955210226330232</v>
      </c>
      <c r="I1155" s="102">
        <f t="shared" si="911"/>
        <v>-5.1651558026120439</v>
      </c>
      <c r="J1155" s="101">
        <f t="shared" si="912"/>
        <v>60.766245758288548</v>
      </c>
      <c r="K1155" s="101">
        <f t="shared" si="913"/>
        <v>39.088590831596946</v>
      </c>
      <c r="L1155" s="11">
        <f t="shared" si="914"/>
        <v>2459839.2999999998</v>
      </c>
      <c r="M1155" s="108">
        <f t="shared" si="915"/>
        <v>0.22708555783709278</v>
      </c>
      <c r="N1155" s="11">
        <f t="shared" si="916"/>
        <v>293.44892185973004</v>
      </c>
      <c r="O1155" s="5">
        <f t="shared" si="917"/>
        <v>0.18694751655715436</v>
      </c>
      <c r="P1155" s="11">
        <f t="shared" si="918"/>
        <v>15531.691644139253</v>
      </c>
      <c r="Q1155" s="6">
        <f t="shared" si="919"/>
        <v>2.4423084800342467</v>
      </c>
      <c r="R1155" s="13">
        <f t="shared" si="920"/>
        <v>4.405075276344629</v>
      </c>
      <c r="S1155" s="13">
        <f t="shared" si="921"/>
        <v>4.3909035011008504</v>
      </c>
      <c r="T1155" s="13">
        <f t="shared" si="922"/>
        <v>0.37473158818764246</v>
      </c>
      <c r="U1155" s="13">
        <f t="shared" si="923"/>
        <v>0.4488921359160527</v>
      </c>
      <c r="V1155" s="13">
        <f t="shared" si="924"/>
        <v>-8.4070754140140576</v>
      </c>
      <c r="W1155" s="8">
        <f t="shared" si="925"/>
        <v>367.61705371637083</v>
      </c>
      <c r="X1155" s="13">
        <f t="shared" si="926"/>
        <v>1.2499256552441584</v>
      </c>
      <c r="Y1155" s="11">
        <f t="shared" si="927"/>
        <v>71.615464750614251</v>
      </c>
      <c r="Z1155" s="13">
        <f t="shared" si="928"/>
        <v>4.0747129423041713E-2</v>
      </c>
      <c r="AA1155" s="13">
        <f t="shared" si="929"/>
        <v>0.31513112184790448</v>
      </c>
      <c r="AB1155" s="13">
        <f t="shared" si="930"/>
        <v>0.94817348949453117</v>
      </c>
      <c r="AC1155" s="13">
        <f t="shared" si="931"/>
        <v>4.0735854755304224E-2</v>
      </c>
      <c r="AD1155" s="13">
        <f t="shared" si="932"/>
        <v>0.85374967589327022</v>
      </c>
      <c r="AE1155" s="13">
        <f t="shared" si="933"/>
        <v>0.41449230023610467</v>
      </c>
      <c r="AF1155" s="13">
        <f t="shared" si="934"/>
        <v>0.91005281882151368</v>
      </c>
      <c r="AG1155" s="11">
        <f t="shared" si="935"/>
        <v>24.487348281953167</v>
      </c>
      <c r="AH1155" s="13">
        <f t="shared" si="936"/>
        <v>4.6493453848266455</v>
      </c>
      <c r="AI1155" s="11">
        <f t="shared" si="937"/>
        <v>223.70874108733034</v>
      </c>
      <c r="AJ1155" s="6">
        <f t="shared" si="938"/>
        <v>0.91463119766094536</v>
      </c>
      <c r="AK1155" s="13">
        <f t="shared" si="939"/>
        <v>-4.1852458697166508</v>
      </c>
      <c r="AL1155" s="6">
        <f t="shared" si="940"/>
        <v>0.91027515291637207</v>
      </c>
      <c r="AM1155" s="6">
        <f t="shared" si="941"/>
        <v>-5.0955210226330232</v>
      </c>
      <c r="AN1155" s="11">
        <f t="shared" si="942"/>
        <v>175.72137124422261</v>
      </c>
      <c r="AO1155" s="6">
        <f t="shared" si="943"/>
        <v>173.90920537110398</v>
      </c>
      <c r="AP1155" s="6">
        <f t="shared" si="944"/>
        <v>102.28337687457042</v>
      </c>
      <c r="AQ1155" s="8">
        <f t="shared" si="945"/>
        <v>77.565409944696114</v>
      </c>
      <c r="AR1155" s="109">
        <f t="shared" si="946"/>
        <v>-0.69099269944934405</v>
      </c>
      <c r="AS1155" s="109">
        <f t="shared" si="947"/>
        <v>-0.85061234422639176</v>
      </c>
      <c r="AT1155" s="109">
        <f t="shared" si="948"/>
        <v>219.08859083159695</v>
      </c>
      <c r="AU1155" s="10">
        <f t="shared" si="949"/>
        <v>399562.49625030177</v>
      </c>
      <c r="AV1155" s="8">
        <f t="shared" si="950"/>
        <v>29.905975776184622</v>
      </c>
      <c r="AW1155" s="12"/>
      <c r="AX1155" s="110">
        <f t="shared" si="951"/>
        <v>39.1</v>
      </c>
      <c r="AY1155" s="111">
        <f t="shared" si="952"/>
        <v>0</v>
      </c>
      <c r="AZ1155" s="12"/>
      <c r="BA1155" s="14">
        <f t="shared" si="959"/>
        <v>-5.2</v>
      </c>
      <c r="BB1155" s="112">
        <f t="shared" si="953"/>
        <v>0</v>
      </c>
      <c r="BC1155" s="112">
        <f t="shared" si="954"/>
        <v>0</v>
      </c>
      <c r="BD1155" s="12"/>
      <c r="BE1155" s="111">
        <f t="shared" si="955"/>
        <v>0</v>
      </c>
      <c r="BF1155" s="12"/>
    </row>
    <row r="1156" spans="1:58">
      <c r="A1156">
        <f t="shared" ref="A1156:A1219" si="960">HOUR(B1156)</f>
        <v>19</v>
      </c>
      <c r="B1156" s="106">
        <v>0.80069444444444404</v>
      </c>
      <c r="C1156" s="6">
        <f t="shared" ref="C1156:C1219" si="961">B1156*24</f>
        <v>19.216666666666658</v>
      </c>
      <c r="D1156" s="7">
        <f t="shared" si="956"/>
        <v>16</v>
      </c>
      <c r="E1156" s="7">
        <f t="shared" si="957"/>
        <v>9</v>
      </c>
      <c r="F1156" s="7">
        <f t="shared" si="958"/>
        <v>2022</v>
      </c>
      <c r="G1156" s="12"/>
      <c r="H1156" s="101">
        <f t="shared" ref="H1156:H1219" si="962">AM1156</f>
        <v>-5.0008060630678628</v>
      </c>
      <c r="I1156" s="102">
        <f t="shared" ref="I1156:I1219" si="963">H1156+1.02/(TAN($G$7*(H1156+10.3/(H1156+5.11)))*60)</f>
        <v>-5.0006063041658289</v>
      </c>
      <c r="J1156" s="101">
        <f t="shared" ref="J1156:J1219" si="964">100*(1+COS($G$7*AQ1156))/2</f>
        <v>60.759679976240889</v>
      </c>
      <c r="K1156" s="101">
        <f t="shared" ref="K1156:K1219" si="965">IF(AI1156&gt;180, AT1156-180,AT1156+180)</f>
        <v>39.28755517157569</v>
      </c>
      <c r="L1156" s="11">
        <f t="shared" ref="L1156:L1219" si="966">INT(365.25*IF(E1156&gt;2,F1156+4716,F1156-1+4716))+INT(30.6001*IF(E1156&gt;2,E1156+1,E1156+12+1))+D1156+C1156/24+2-INT(IF(E1156&gt;2,F1156,F1156-1)/100)+INT(INT(IF(E1156&gt;2,F1156,F1156-1)/100)/4)-1524.5</f>
        <v>2459839.3006944442</v>
      </c>
      <c r="M1156" s="108">
        <f t="shared" ref="M1156:M1219" si="967">(L1156-2451545)/36525</f>
        <v>0.22708557684994432</v>
      </c>
      <c r="N1156" s="11">
        <f t="shared" ref="N1156:N1219" si="968">MOD(280.46061837+360.98564736629*(L1156-2451545)+0.000387933*M1156^2-M1156^3/38710000+$G$5,360)</f>
        <v>293.69960632221773</v>
      </c>
      <c r="O1156" s="5">
        <f t="shared" ref="O1156:O1219" si="969">0.606433+1336.855225*M1156 - INT(0.606433+1336.855225*M1156)</f>
        <v>0.1869729339870787</v>
      </c>
      <c r="P1156" s="11">
        <f t="shared" ref="P1156:P1219" si="970">22640*SIN(Q1156)-4586*SIN(Q1156-2*S1156)+2370*SIN(2*S1156)+769*SIN(2*Q1156)-668*SIN(R1156)-412*SIN(2*T1156)-212*SIN(2*Q1156-2*S1156)-206*SIN(Q1156+R1156-2*S1156)+192*SIN(Q1156+2*S1156)-165*SIN(R1156-2*S1156)-125*SIN(S1156)-110*SIN(Q1156+R1156)+148*SIN(Q1156-R1156)-55*SIN(2*T1156-2*S1156)</f>
        <v>15528.943128023226</v>
      </c>
      <c r="Q1156" s="6">
        <f t="shared" ref="Q1156:Q1219" si="971">2*PI()*(0.374897+1325.55241*M1156 - INT(0.374897+1325.55241*M1156))</f>
        <v>2.4424668322077503</v>
      </c>
      <c r="R1156" s="13">
        <f t="shared" ref="R1156:R1219" si="972">2*PI()*(0.993133+99.997361*M1156 - INT(0.993133+99.997361*M1156))</f>
        <v>4.4050872221563271</v>
      </c>
      <c r="S1156" s="13">
        <f t="shared" ref="S1156:S1219" si="973">2*PI()*(0.827361+1236.853086*M1156 - INT(0.827361+1236.853086*M1156))</f>
        <v>4.3910512571404832</v>
      </c>
      <c r="T1156" s="13">
        <f t="shared" ref="T1156:T1219" si="974">2*PI()*(0.259086+1342.227825*M1156 - INT(0.259086+1342.227825*M1156))</f>
        <v>0.37489193242769508</v>
      </c>
      <c r="U1156" s="13">
        <f t="shared" ref="U1156:U1219" si="975">T1156+(P1156+412*SIN(2*T1156)+541*SIN(R1156))/206264.8062</f>
        <v>0.44903961434646977</v>
      </c>
      <c r="V1156" s="13">
        <f t="shared" ref="V1156:V1219" si="976">T1156-2*S1156</f>
        <v>-8.4072105818532705</v>
      </c>
      <c r="W1156" s="8">
        <f t="shared" ref="W1156:W1219" si="977">-526*SIN(V1156)+44*SIN(Q1156+V1156)-31*SIN(-Q1156+V1156)-23*SIN(R1156+V1156)+11*SIN(-R1156+V1156)-25*SIN(-2*Q1156+T1156)+21*SIN(-Q1156+T1156)</f>
        <v>367.57512131067313</v>
      </c>
      <c r="X1156" s="13">
        <f t="shared" ref="X1156:X1219" si="978">2*PI()*(O1156+P1156/1296000-INT(O1156+P1156/1296000))</f>
        <v>1.2500720324842474</v>
      </c>
      <c r="Y1156" s="11">
        <f t="shared" ref="Y1156:Y1219" si="979">X1156/$G$7</f>
        <v>71.623851548688123</v>
      </c>
      <c r="Z1156" s="13">
        <f t="shared" ref="Z1156:Z1219" si="980">(18520*SIN(U1156)+W1156)/206264.8062</f>
        <v>4.0758855546044075E-2</v>
      </c>
      <c r="AA1156" s="13">
        <f t="shared" ref="AA1156:AA1219" si="981">COS(Z1156)*COS(X1156)</f>
        <v>0.31499217684365133</v>
      </c>
      <c r="AB1156" s="13">
        <f t="shared" ref="AB1156:AB1219" si="982">COS(Z1156)*SIN(X1156)</f>
        <v>0.94821915397934542</v>
      </c>
      <c r="AC1156" s="13">
        <f t="shared" ref="AC1156:AC1219" si="983">SIN(Z1156)</f>
        <v>4.074757114224406E-2</v>
      </c>
      <c r="AD1156" s="13">
        <f t="shared" ref="AD1156:AD1219" si="984">COS($G$7*(23.4393-46.815*M1156/3600))*AB1156-SIN($G$7*(23.4393-46.815*M1156/3600))*AC1156</f>
        <v>0.85378691321537781</v>
      </c>
      <c r="AE1156" s="13">
        <f t="shared" ref="AE1156:AE1219" si="985">SIN($G$7*(23.4393-46.815*M1156/3600))*AB1156+COS($G$7*(23.4393-46.815*M1156/3600))*AC1156</f>
        <v>0.41452121218274807</v>
      </c>
      <c r="AF1156" s="13">
        <f t="shared" ref="AF1156:AF1219" si="986">SQRT(1-AE1156*AE1156)</f>
        <v>0.91003965004308751</v>
      </c>
      <c r="AG1156" s="11">
        <f t="shared" ref="AG1156:AG1219" si="987">ATAN(AE1156/AF1156)/$G$7</f>
        <v>24.489168554877065</v>
      </c>
      <c r="AH1156" s="13">
        <f t="shared" ref="AH1156:AH1219" si="988">IF(24*ATAN(AD1156/(AA1156+AF1156))/PI()&gt;0,24*ATAN(AD1156/(AA1156+AF1156))/PI(),24*ATAN(AD1156/(AA1156+AF1156))/PI()+24)</f>
        <v>4.649946621024613</v>
      </c>
      <c r="AI1156" s="11">
        <f t="shared" ref="AI1156:AI1219" si="989">IF(N1156-15*AH1156&gt;0,N1156-15*AH1156,360+N1156-15*AH1156)</f>
        <v>223.95040700684854</v>
      </c>
      <c r="AJ1156" s="6">
        <f t="shared" ref="AJ1156:AJ1219" si="990">0.950724+0.051818*COS(Q1156)+0.009531*COS(2*S1156-Q1156)+0.007843*COS(2*S1156)+0.002824*COS(2*Q1156)+0.000857*COS(2*S1156+Q1156)+0.000533*COS(2*S1156-R1156)*(1-0.002495*(L1156-2415020)/36525)+0.000401*COS(2*S1156-R1156-Q1156)*(1-0.002495*(L1156-2415020)/36525)+0.00032*COS(Q1156-R1156)*(1-0.002495*(L1156-2415020)/36525)-0.000271*COS(S1156)</f>
        <v>0.91462581411003741</v>
      </c>
      <c r="AK1156" s="13">
        <f t="shared" ref="AK1156:AK1219" si="991">ASIN(COS($G$7*$G$3)*COS($G$7*AG1156)*COS($G$7*AI1156)+SIN($G$7*$G$3)*SIN($G$7*AG1156))/$G$7</f>
        <v>-4.0904272721174326</v>
      </c>
      <c r="AL1156" s="6">
        <f t="shared" ref="AL1156:AL1219" si="992">ASIN((0.9983271+0.0016764*COS($G$7*2*$G$3))*COS($G$7*AK1156)*SIN($G$7*AJ1156))/$G$7</f>
        <v>0.91037879095043006</v>
      </c>
      <c r="AM1156" s="6">
        <f t="shared" ref="AM1156:AM1219" si="993">AK1156-AL1156</f>
        <v>-5.0008060630678628</v>
      </c>
      <c r="AN1156" s="11">
        <f t="shared" ref="AN1156:AN1219" si="994" xml:space="preserve"> MOD(280.4664567 + 360007.6982779*M1156/10 + 0.03032028*M1156^2/100 + M1156^3/49931000,360)</f>
        <v>175.72205572151688</v>
      </c>
      <c r="AO1156" s="6">
        <f t="shared" ref="AO1156:AO1219" si="995" xml:space="preserve"> AN1156 + (1.9146 - 0.004817*M1156 - 0.000014*M1156^2)*SIN(R1156)+ (0.019993 - 0.000101*M1156)*SIN(2*R1156)+ 0.00029*SIN(3*R1156)</f>
        <v>173.90988255245057</v>
      </c>
      <c r="AP1156" s="6">
        <f t="shared" ref="AP1156:AP1219" si="996">ACOS(COS(X1156-$G$7*AO1156)*COS(Z1156))/$G$7</f>
        <v>102.27566799954492</v>
      </c>
      <c r="AQ1156" s="8">
        <f t="shared" ref="AQ1156:AQ1219" si="997">180 - AP1156 -0.1468*(1-0.0549*SIN(R1156))*SIN($G$7*AP1156)/(1-0.0167*SIN($G$7*AO1156))</f>
        <v>77.573114392566438</v>
      </c>
      <c r="AR1156" s="109">
        <f t="shared" ref="AR1156:AR1219" si="998">SIN($G$7*AI1156)</f>
        <v>-0.69403547783044017</v>
      </c>
      <c r="AS1156" s="109">
        <f t="shared" ref="AS1156:AS1219" si="999">COS($G$7*AI1156)*SIN($G$7*$G$3) - TAN($G$7*AG1156)*COS($G$7*$G$3)</f>
        <v>-0.84832152254411042</v>
      </c>
      <c r="AT1156" s="109">
        <f t="shared" ref="AT1156:AT1219" si="1000">IF(OR(AND(AR1156*AS1156&gt;0), AND(AR1156&lt;0,AS1156&gt;0)), MOD(ATAN2(AS1156,AR1156)/$G$7+360,360),  ATAN2(AS1156,AR1156)/$G$7)</f>
        <v>219.28755517157569</v>
      </c>
      <c r="AU1156" s="10">
        <f t="shared" ref="AU1156:AU1219" si="1001" xml:space="preserve"> 385000.56 + (-20905355*COS(Q1156) - 3699111*COS(2*S1156-Q1156) - 2955968*COS(2*S1156) - 569925*COS(2*Q1156) + (1-0.002516*M1156)*48888*COS(R1156) - 3149*COS(2*T1156)  +246158*COS(2*S1156-2*Q1156) -(1-0.002516*M1156)*152138*COS(2*S1156-R1156-Q1156) -170733*COS(2*S1156+Q1156) -(1-0.002516*M1156)*204586*COS(2*S1156-R1156) -(1-0.002516*M1156)*129620*COS(R1156-Q1156)  + 108743*COS(S1156) +(1-0.002516*M1156)*104755*COS(R1156+Q1156) +10321*COS(2*S1156-2*T1156) +79661*COS(Q1156-2*T1156) -34782*COS(4*S1156-Q1156) -23210*COS(3*Q1156)  -21636*COS(4*S1156-2*Q1156) +(1-0.002516*M1156)*24208*COS(2*S1156+R1156-Q1156) +(1-0.002516*M1156)*30824*COS(2*S1156+R1156) -8379*COS(S1156-Q1156) -(1-0.002516*M1156)*16675*COS(S1156+R1156)  -(1-0.002516*M1156)*12831*COS(2*S1156-R1156+Q1156) -10445*COS(2*S1156+2*Q1156) -11650*COS(4*S1156) +14403*COS(2*S1156-3*Q1156) -(1-0.002516*M1156)*7003*COS(R1156-2*Q1156)  + (1-0.002516*M1156)*10056*COS(2*S1156-R1156-2*Q1156) +6322*COS(S1156+Q1156) -(1-0.002516*M1156)*(1-0.002516*M1156)*9884*COS(2*S1156-2*R1156) +(1-0.002516*M1156)*5751*COS(R1156+2*Q1156) -(1-0.002516*M1156)*(1-0.002516*M1156)*4950*COS(2*S1156-2*R1156-Q1156)  +4130*COS(2*S1156+Q1156-2*T1156) -(1-0.002516*M1156)*3958*COS(4*S1156-R1156-Q1156) +3258*COS(3*S1156-Q1156) +(1-0.002516*M1156)*2616*COS(2*S1156+R1156+Q1156) -(1-0.002516*M1156)*1897*COS(4*S1156-R1156-2*Q1156)  -(1-0.002516*M1156)*(1-0.002516*M1156)*2117*COS(2*R1156-Q1156) +(1-0.002516*M1156)*(1-0.002516*M1156)*2354*COS(2*S1156+2*R1156-Q1156) -1423*COS(4*S1156+Q1156) -1117*COS(4*Q1156) -(1-0.002516*M1156)*1571*COS(4*S1156-R1156)  -1739*COS(S1156-2*Q1156) -4421*COS(2*Q1156-2*T1156) +(1-0.002516*M1156)*(1-0.002516*M1156)*1165*COS(2*R1156+Q1156) +8752*COS(2*S1156-Q1156-2*T1156))/1000</f>
        <v>399564.90995367116</v>
      </c>
      <c r="AV1156" s="8">
        <f t="shared" ref="AV1156:AV1219" si="1002">60*ATAN(3476/AU1156)/$G$7</f>
        <v>29.905795128407597</v>
      </c>
      <c r="AW1156" s="12"/>
      <c r="AX1156" s="110">
        <f t="shared" ref="AX1156:AX1219" si="1003">ROUND(K1156,1)</f>
        <v>39.299999999999997</v>
      </c>
      <c r="AY1156" s="111">
        <f t="shared" ref="AY1156:AY1219" si="1004">IF(AND(AX1156&lt;=180.2,AX1156&gt;=179.8),B1156, 0)</f>
        <v>0</v>
      </c>
      <c r="AZ1156" s="12"/>
      <c r="BA1156" s="14">
        <f t="shared" si="959"/>
        <v>-5</v>
      </c>
      <c r="BB1156" s="112">
        <f t="shared" ref="BB1156:BB1219" si="1005">IF(AND(BA1156&gt;=0,BA1155&lt;0),B1156, 0)</f>
        <v>0</v>
      </c>
      <c r="BC1156" s="112">
        <f t="shared" ref="BC1156:BC1219" si="1006">IF(AND(BA1156&lt;=0,BA1155&gt;=0),B1156, 0)</f>
        <v>0</v>
      </c>
      <c r="BD1156" s="12"/>
      <c r="BE1156" s="111">
        <f t="shared" ref="BE1156:BE1219" si="1007">IF(K1156=$BE$1,B1156,0)</f>
        <v>0</v>
      </c>
      <c r="BF1156" s="12"/>
    </row>
    <row r="1157" spans="1:58">
      <c r="A1157">
        <f t="shared" si="960"/>
        <v>19</v>
      </c>
      <c r="B1157" s="106">
        <v>0.80138888888888904</v>
      </c>
      <c r="C1157" s="6">
        <f t="shared" si="961"/>
        <v>19.233333333333338</v>
      </c>
      <c r="D1157" s="7">
        <f t="shared" ref="D1157:D1220" si="1008">$D$3</f>
        <v>16</v>
      </c>
      <c r="E1157" s="7">
        <f t="shared" ref="E1157:E1220" si="1009">$E$3</f>
        <v>9</v>
      </c>
      <c r="F1157" s="7">
        <f t="shared" ref="F1157:F1220" si="1010">$F$3</f>
        <v>2022</v>
      </c>
      <c r="G1157" s="12"/>
      <c r="H1157" s="101">
        <f t="shared" si="962"/>
        <v>-4.9056949996909855</v>
      </c>
      <c r="I1157" s="102">
        <f t="shared" si="963"/>
        <v>-4.8889944679137285</v>
      </c>
      <c r="J1157" s="101">
        <f t="shared" si="964"/>
        <v>60.753114078544655</v>
      </c>
      <c r="K1157" s="101">
        <f t="shared" si="965"/>
        <v>39.486303154968795</v>
      </c>
      <c r="L1157" s="11">
        <f t="shared" si="966"/>
        <v>2459839.3013888891</v>
      </c>
      <c r="M1157" s="108">
        <f t="shared" si="967"/>
        <v>0.22708559586280863</v>
      </c>
      <c r="N1157" s="11">
        <f t="shared" si="968"/>
        <v>293.95029095280915</v>
      </c>
      <c r="O1157" s="5">
        <f t="shared" si="969"/>
        <v>0.18699835143411292</v>
      </c>
      <c r="P1157" s="11">
        <f t="shared" si="970"/>
        <v>15526.194270682003</v>
      </c>
      <c r="Q1157" s="6">
        <f t="shared" si="971"/>
        <v>2.442625184487687</v>
      </c>
      <c r="R1157" s="13">
        <f t="shared" si="972"/>
        <v>4.4050991679760392</v>
      </c>
      <c r="S1157" s="13">
        <f t="shared" si="973"/>
        <v>4.3911990132797625</v>
      </c>
      <c r="T1157" s="13">
        <f t="shared" si="974"/>
        <v>0.37505227677525216</v>
      </c>
      <c r="U1157" s="13">
        <f t="shared" si="975"/>
        <v>0.44918709109076094</v>
      </c>
      <c r="V1157" s="13">
        <f t="shared" si="976"/>
        <v>-8.4073457497842732</v>
      </c>
      <c r="W1157" s="8">
        <f t="shared" si="977"/>
        <v>367.53318425633694</v>
      </c>
      <c r="X1157" s="13">
        <f t="shared" si="978"/>
        <v>1.2502184081775343</v>
      </c>
      <c r="Y1157" s="11">
        <f t="shared" si="979"/>
        <v>71.632238258136766</v>
      </c>
      <c r="Z1157" s="13">
        <f t="shared" si="980"/>
        <v>4.077058066239328E-2</v>
      </c>
      <c r="AA1157" s="13">
        <f t="shared" si="981"/>
        <v>0.31485322665942611</v>
      </c>
      <c r="AB1157" s="13">
        <f t="shared" si="982"/>
        <v>0.94826479752477943</v>
      </c>
      <c r="AC1157" s="13">
        <f t="shared" si="983"/>
        <v>4.0759286517764406E-2</v>
      </c>
      <c r="AD1157" s="13">
        <f t="shared" si="984"/>
        <v>0.85382413172782368</v>
      </c>
      <c r="AE1157" s="13">
        <f t="shared" si="985"/>
        <v>0.41455011487319127</v>
      </c>
      <c r="AF1157" s="13">
        <f t="shared" si="986"/>
        <v>0.910026484372089</v>
      </c>
      <c r="AG1157" s="11">
        <f t="shared" si="987"/>
        <v>24.490988271367051</v>
      </c>
      <c r="AH1157" s="13">
        <f t="shared" si="988"/>
        <v>4.6505478676921541</v>
      </c>
      <c r="AI1157" s="11">
        <f t="shared" si="989"/>
        <v>224.19207293742684</v>
      </c>
      <c r="AJ1157" s="6">
        <f t="shared" si="990"/>
        <v>0.91462043184762065</v>
      </c>
      <c r="AK1157" s="13">
        <f t="shared" si="991"/>
        <v>-3.9952146267394508</v>
      </c>
      <c r="AL1157" s="6">
        <f t="shared" si="992"/>
        <v>0.91048037295153461</v>
      </c>
      <c r="AM1157" s="6">
        <f t="shared" si="993"/>
        <v>-4.9056949996909855</v>
      </c>
      <c r="AN1157" s="11">
        <f t="shared" si="994"/>
        <v>175.72274019927136</v>
      </c>
      <c r="AO1157" s="6">
        <f t="shared" si="995"/>
        <v>173.91055973450591</v>
      </c>
      <c r="AP1157" s="6">
        <f t="shared" si="996"/>
        <v>102.2679592198966</v>
      </c>
      <c r="AQ1157" s="8">
        <f t="shared" si="997"/>
        <v>77.580818747852945</v>
      </c>
      <c r="AR1157" s="109">
        <f t="shared" si="998"/>
        <v>-0.69706590920401512</v>
      </c>
      <c r="AS1157" s="109">
        <f t="shared" si="999"/>
        <v>-0.84602054662296999</v>
      </c>
      <c r="AT1157" s="109">
        <f t="shared" si="1000"/>
        <v>219.48630315496879</v>
      </c>
      <c r="AU1157" s="10">
        <f t="shared" si="1001"/>
        <v>399567.32313279068</v>
      </c>
      <c r="AV1157" s="8">
        <f t="shared" si="1002"/>
        <v>29.905614522048417</v>
      </c>
      <c r="AW1157" s="12"/>
      <c r="AX1157" s="110">
        <f t="shared" si="1003"/>
        <v>39.5</v>
      </c>
      <c r="AY1157" s="111">
        <f t="shared" si="1004"/>
        <v>0</v>
      </c>
      <c r="AZ1157" s="12"/>
      <c r="BA1157" s="14">
        <f t="shared" ref="BA1157:BA1220" si="1011">ROUND(I1157,1)</f>
        <v>-4.9000000000000004</v>
      </c>
      <c r="BB1157" s="112">
        <f t="shared" si="1005"/>
        <v>0</v>
      </c>
      <c r="BC1157" s="112">
        <f t="shared" si="1006"/>
        <v>0</v>
      </c>
      <c r="BD1157" s="12"/>
      <c r="BE1157" s="111">
        <f t="shared" si="1007"/>
        <v>0</v>
      </c>
      <c r="BF1157" s="12"/>
    </row>
    <row r="1158" spans="1:58">
      <c r="A1158">
        <f t="shared" si="960"/>
        <v>19</v>
      </c>
      <c r="B1158" s="106">
        <v>0.80208333333333304</v>
      </c>
      <c r="C1158" s="6">
        <f t="shared" si="961"/>
        <v>19.249999999999993</v>
      </c>
      <c r="D1158" s="7">
        <f t="shared" si="1008"/>
        <v>16</v>
      </c>
      <c r="E1158" s="7">
        <f t="shared" si="1009"/>
        <v>9</v>
      </c>
      <c r="F1158" s="7">
        <f t="shared" si="1010"/>
        <v>2022</v>
      </c>
      <c r="G1158" s="12"/>
      <c r="H1158" s="101">
        <f t="shared" si="962"/>
        <v>-4.8101894847726054</v>
      </c>
      <c r="I1158" s="102">
        <f t="shared" si="963"/>
        <v>-4.7801968818018485</v>
      </c>
      <c r="J1158" s="101">
        <f t="shared" si="964"/>
        <v>60.746548074147867</v>
      </c>
      <c r="K1158" s="101">
        <f t="shared" si="965"/>
        <v>39.684834799790622</v>
      </c>
      <c r="L1158" s="11">
        <f t="shared" si="966"/>
        <v>2459839.3020833335</v>
      </c>
      <c r="M1158" s="108">
        <f t="shared" si="967"/>
        <v>0.2270856148756602</v>
      </c>
      <c r="N1158" s="11">
        <f t="shared" si="968"/>
        <v>294.20097541483119</v>
      </c>
      <c r="O1158" s="5">
        <f t="shared" si="969"/>
        <v>0.18702376886403727</v>
      </c>
      <c r="P1158" s="11">
        <f t="shared" si="970"/>
        <v>15523.445075910799</v>
      </c>
      <c r="Q1158" s="6">
        <f t="shared" si="971"/>
        <v>2.4427835366615476</v>
      </c>
      <c r="R1158" s="13">
        <f t="shared" si="972"/>
        <v>4.4051111137877372</v>
      </c>
      <c r="S1158" s="13">
        <f t="shared" si="973"/>
        <v>4.3913467693197514</v>
      </c>
      <c r="T1158" s="13">
        <f t="shared" si="974"/>
        <v>0.37521262101530484</v>
      </c>
      <c r="U1158" s="13">
        <f t="shared" si="975"/>
        <v>0.44933456595165311</v>
      </c>
      <c r="V1158" s="13">
        <f t="shared" si="976"/>
        <v>-8.4074809176241985</v>
      </c>
      <c r="W1158" s="8">
        <f t="shared" si="977"/>
        <v>367.491242611031</v>
      </c>
      <c r="X1158" s="13">
        <f t="shared" si="978"/>
        <v>1.25036478212741</v>
      </c>
      <c r="Y1158" s="11">
        <f t="shared" si="979"/>
        <v>71.640624867695294</v>
      </c>
      <c r="Z1158" s="13">
        <f t="shared" si="980"/>
        <v>4.0782304756184128E-2</v>
      </c>
      <c r="AA1158" s="13">
        <f t="shared" si="981"/>
        <v>0.3147142714851261</v>
      </c>
      <c r="AB1158" s="13">
        <f t="shared" si="982"/>
        <v>0.94831042006927935</v>
      </c>
      <c r="AC1158" s="13">
        <f t="shared" si="983"/>
        <v>4.0771000865973114E-2</v>
      </c>
      <c r="AD1158" s="13">
        <f t="shared" si="984"/>
        <v>0.85386133138045295</v>
      </c>
      <c r="AE1158" s="13">
        <f t="shared" si="985"/>
        <v>0.41457900826837141</v>
      </c>
      <c r="AF1158" s="13">
        <f t="shared" si="986"/>
        <v>0.91001332182733108</v>
      </c>
      <c r="AG1158" s="11">
        <f t="shared" si="987"/>
        <v>24.492807428941351</v>
      </c>
      <c r="AH1158" s="13">
        <f t="shared" si="988"/>
        <v>4.6511491240177554</v>
      </c>
      <c r="AI1158" s="11">
        <f t="shared" si="989"/>
        <v>224.43373855456485</v>
      </c>
      <c r="AJ1158" s="6">
        <f t="shared" si="990"/>
        <v>0.91461505088100203</v>
      </c>
      <c r="AK1158" s="13">
        <f t="shared" si="991"/>
        <v>-3.8996096191480989</v>
      </c>
      <c r="AL1158" s="6">
        <f t="shared" si="992"/>
        <v>0.9105798656245061</v>
      </c>
      <c r="AM1158" s="6">
        <f t="shared" si="993"/>
        <v>-4.8101894847726054</v>
      </c>
      <c r="AN1158" s="11">
        <f t="shared" si="994"/>
        <v>175.72342467656745</v>
      </c>
      <c r="AO1158" s="6">
        <f t="shared" si="995"/>
        <v>173.91123691636122</v>
      </c>
      <c r="AP1158" s="6">
        <f t="shared" si="996"/>
        <v>102.26025054598288</v>
      </c>
      <c r="AQ1158" s="8">
        <f t="shared" si="997"/>
        <v>77.588523000204077</v>
      </c>
      <c r="AR1158" s="109">
        <f t="shared" si="998"/>
        <v>-0.70008393561172522</v>
      </c>
      <c r="AS1158" s="109">
        <f t="shared" si="999"/>
        <v>-0.84370946092203591</v>
      </c>
      <c r="AT1158" s="109">
        <f t="shared" si="1000"/>
        <v>219.68483479979062</v>
      </c>
      <c r="AU1158" s="10">
        <f t="shared" si="1001"/>
        <v>399569.73578435282</v>
      </c>
      <c r="AV1158" s="8">
        <f t="shared" si="1002"/>
        <v>29.905433957353154</v>
      </c>
      <c r="AW1158" s="12"/>
      <c r="AX1158" s="110">
        <f t="shared" si="1003"/>
        <v>39.700000000000003</v>
      </c>
      <c r="AY1158" s="111">
        <f t="shared" si="1004"/>
        <v>0</v>
      </c>
      <c r="AZ1158" s="12"/>
      <c r="BA1158" s="14">
        <f t="shared" si="1011"/>
        <v>-4.8</v>
      </c>
      <c r="BB1158" s="112">
        <f t="shared" si="1005"/>
        <v>0</v>
      </c>
      <c r="BC1158" s="112">
        <f t="shared" si="1006"/>
        <v>0</v>
      </c>
      <c r="BD1158" s="12"/>
      <c r="BE1158" s="111">
        <f t="shared" si="1007"/>
        <v>0</v>
      </c>
      <c r="BF1158" s="12"/>
    </row>
    <row r="1159" spans="1:58">
      <c r="A1159">
        <f t="shared" si="960"/>
        <v>19</v>
      </c>
      <c r="B1159" s="106">
        <v>0.80277777777777803</v>
      </c>
      <c r="C1159" s="6">
        <f t="shared" si="961"/>
        <v>19.266666666666673</v>
      </c>
      <c r="D1159" s="7">
        <f t="shared" si="1008"/>
        <v>16</v>
      </c>
      <c r="E1159" s="7">
        <f t="shared" si="1009"/>
        <v>9</v>
      </c>
      <c r="F1159" s="7">
        <f t="shared" si="1010"/>
        <v>2022</v>
      </c>
      <c r="G1159" s="12"/>
      <c r="H1159" s="101">
        <f t="shared" si="962"/>
        <v>-4.7142909792974272</v>
      </c>
      <c r="I1159" s="102">
        <f t="shared" si="963"/>
        <v>-4.670721797143127</v>
      </c>
      <c r="J1159" s="101">
        <f t="shared" si="964"/>
        <v>60.739981958727398</v>
      </c>
      <c r="K1159" s="101">
        <f t="shared" si="965"/>
        <v>39.883150539537638</v>
      </c>
      <c r="L1159" s="11">
        <f t="shared" si="966"/>
        <v>2459839.3027777779</v>
      </c>
      <c r="M1159" s="108">
        <f t="shared" si="967"/>
        <v>0.22708563388851175</v>
      </c>
      <c r="N1159" s="11">
        <f t="shared" si="968"/>
        <v>294.45165987731889</v>
      </c>
      <c r="O1159" s="5">
        <f t="shared" si="969"/>
        <v>0.18704918629396161</v>
      </c>
      <c r="P1159" s="11">
        <f t="shared" si="970"/>
        <v>15520.695541977779</v>
      </c>
      <c r="Q1159" s="6">
        <f t="shared" si="971"/>
        <v>2.4429418888354086</v>
      </c>
      <c r="R1159" s="13">
        <f t="shared" si="972"/>
        <v>4.4051230595994353</v>
      </c>
      <c r="S1159" s="13">
        <f t="shared" si="973"/>
        <v>4.3914945253593833</v>
      </c>
      <c r="T1159" s="13">
        <f t="shared" si="974"/>
        <v>0.3753729652550003</v>
      </c>
      <c r="U1159" s="13">
        <f t="shared" si="975"/>
        <v>0.44948203902815603</v>
      </c>
      <c r="V1159" s="13">
        <f t="shared" si="976"/>
        <v>-8.4076160854637667</v>
      </c>
      <c r="W1159" s="8">
        <f t="shared" si="977"/>
        <v>367.44929634748178</v>
      </c>
      <c r="X1159" s="13">
        <f t="shared" si="978"/>
        <v>1.250511154432983</v>
      </c>
      <c r="Y1159" s="11">
        <f t="shared" si="979"/>
        <v>71.649011383042236</v>
      </c>
      <c r="Z1159" s="13">
        <f t="shared" si="980"/>
        <v>4.0794027835064278E-2</v>
      </c>
      <c r="AA1159" s="13">
        <f t="shared" si="981"/>
        <v>0.31457531122993659</v>
      </c>
      <c r="AB1159" s="13">
        <f t="shared" si="982"/>
        <v>0.94835602164351618</v>
      </c>
      <c r="AC1159" s="13">
        <f t="shared" si="983"/>
        <v>4.0782714194511342E-2</v>
      </c>
      <c r="AD1159" s="13">
        <f t="shared" si="984"/>
        <v>0.85389851219836732</v>
      </c>
      <c r="AE1159" s="13">
        <f t="shared" si="985"/>
        <v>0.41460789238749807</v>
      </c>
      <c r="AF1159" s="13">
        <f t="shared" si="986"/>
        <v>0.91000016240108261</v>
      </c>
      <c r="AG1159" s="11">
        <f t="shared" si="987"/>
        <v>24.494626028787025</v>
      </c>
      <c r="AH1159" s="13">
        <f t="shared" si="988"/>
        <v>4.6517503904046578</v>
      </c>
      <c r="AI1159" s="11">
        <f t="shared" si="989"/>
        <v>224.67540402124902</v>
      </c>
      <c r="AJ1159" s="6">
        <f t="shared" si="990"/>
        <v>0.91460967120665437</v>
      </c>
      <c r="AK1159" s="13">
        <f t="shared" si="991"/>
        <v>-3.8036137433807955</v>
      </c>
      <c r="AL1159" s="6">
        <f t="shared" si="992"/>
        <v>0.91067723591663174</v>
      </c>
      <c r="AM1159" s="6">
        <f t="shared" si="993"/>
        <v>-4.7142909792974272</v>
      </c>
      <c r="AN1159" s="11">
        <f t="shared" si="994"/>
        <v>175.72410915386172</v>
      </c>
      <c r="AO1159" s="6">
        <f t="shared" si="995"/>
        <v>173.91191409846826</v>
      </c>
      <c r="AP1159" s="6">
        <f t="shared" si="996"/>
        <v>102.25254197257996</v>
      </c>
      <c r="AQ1159" s="8">
        <f t="shared" si="997"/>
        <v>77.596227154840648</v>
      </c>
      <c r="AR1159" s="109">
        <f t="shared" si="998"/>
        <v>-0.70308950543309823</v>
      </c>
      <c r="AS1159" s="109">
        <f t="shared" si="999"/>
        <v>-0.84138830544177745</v>
      </c>
      <c r="AT1159" s="109">
        <f t="shared" si="1000"/>
        <v>219.88315053953764</v>
      </c>
      <c r="AU1159" s="10">
        <f t="shared" si="1001"/>
        <v>399572.14790990757</v>
      </c>
      <c r="AV1159" s="8">
        <f t="shared" si="1002"/>
        <v>29.905253434204344</v>
      </c>
      <c r="AW1159" s="12"/>
      <c r="AX1159" s="110">
        <f t="shared" si="1003"/>
        <v>39.9</v>
      </c>
      <c r="AY1159" s="111">
        <f t="shared" si="1004"/>
        <v>0</v>
      </c>
      <c r="AZ1159" s="12"/>
      <c r="BA1159" s="14">
        <f t="shared" si="1011"/>
        <v>-4.7</v>
      </c>
      <c r="BB1159" s="112">
        <f t="shared" si="1005"/>
        <v>0</v>
      </c>
      <c r="BC1159" s="112">
        <f t="shared" si="1006"/>
        <v>0</v>
      </c>
      <c r="BD1159" s="12"/>
      <c r="BE1159" s="111">
        <f t="shared" si="1007"/>
        <v>0</v>
      </c>
      <c r="BF1159" s="12"/>
    </row>
    <row r="1160" spans="1:58">
      <c r="A1160">
        <f t="shared" si="960"/>
        <v>19</v>
      </c>
      <c r="B1160" s="106">
        <v>0.80347222222222203</v>
      </c>
      <c r="C1160" s="6">
        <f t="shared" si="961"/>
        <v>19.283333333333328</v>
      </c>
      <c r="D1160" s="7">
        <f t="shared" si="1008"/>
        <v>16</v>
      </c>
      <c r="E1160" s="7">
        <f t="shared" si="1009"/>
        <v>9</v>
      </c>
      <c r="F1160" s="7">
        <f t="shared" si="1010"/>
        <v>2022</v>
      </c>
      <c r="G1160" s="12"/>
      <c r="H1160" s="101">
        <f t="shared" si="962"/>
        <v>-4.6180010088130015</v>
      </c>
      <c r="I1160" s="102">
        <f t="shared" si="963"/>
        <v>-4.5599295139547875</v>
      </c>
      <c r="J1160" s="101">
        <f t="shared" si="964"/>
        <v>60.733415732370297</v>
      </c>
      <c r="K1160" s="101">
        <f t="shared" si="965"/>
        <v>40.081250687631297</v>
      </c>
      <c r="L1160" s="11">
        <f t="shared" si="966"/>
        <v>2459839.3034722223</v>
      </c>
      <c r="M1160" s="108">
        <f t="shared" si="967"/>
        <v>0.22708565290136332</v>
      </c>
      <c r="N1160" s="11">
        <f t="shared" si="968"/>
        <v>294.70234433980659</v>
      </c>
      <c r="O1160" s="5">
        <f t="shared" si="969"/>
        <v>0.1870746037239428</v>
      </c>
      <c r="P1160" s="11">
        <f t="shared" si="970"/>
        <v>15517.94566899536</v>
      </c>
      <c r="Q1160" s="6">
        <f t="shared" si="971"/>
        <v>2.4431002410092693</v>
      </c>
      <c r="R1160" s="13">
        <f t="shared" si="972"/>
        <v>4.4051350054111333</v>
      </c>
      <c r="S1160" s="13">
        <f t="shared" si="973"/>
        <v>4.3916422813993732</v>
      </c>
      <c r="T1160" s="13">
        <f t="shared" si="974"/>
        <v>0.37553330949541008</v>
      </c>
      <c r="U1160" s="13">
        <f t="shared" si="975"/>
        <v>0.44962951032184123</v>
      </c>
      <c r="V1160" s="13">
        <f t="shared" si="976"/>
        <v>-8.4077512533033367</v>
      </c>
      <c r="W1160" s="8">
        <f t="shared" si="977"/>
        <v>367.40734546643574</v>
      </c>
      <c r="X1160" s="13">
        <f t="shared" si="978"/>
        <v>1.2506575250951553</v>
      </c>
      <c r="Y1160" s="11">
        <f t="shared" si="979"/>
        <v>71.657397804229234</v>
      </c>
      <c r="Z1160" s="13">
        <f t="shared" si="980"/>
        <v>4.0805749898935886E-2</v>
      </c>
      <c r="AA1160" s="13">
        <f t="shared" si="981"/>
        <v>0.31443634589626313</v>
      </c>
      <c r="AB1160" s="13">
        <f t="shared" si="982"/>
        <v>0.94840160224752568</v>
      </c>
      <c r="AC1160" s="13">
        <f t="shared" si="983"/>
        <v>4.0794426503281161E-2</v>
      </c>
      <c r="AD1160" s="13">
        <f t="shared" si="984"/>
        <v>0.8539356741816384</v>
      </c>
      <c r="AE1160" s="13">
        <f t="shared" si="985"/>
        <v>0.4146367672304957</v>
      </c>
      <c r="AF1160" s="13">
        <f t="shared" si="986"/>
        <v>0.90998700609439676</v>
      </c>
      <c r="AG1160" s="11">
        <f t="shared" si="987"/>
        <v>24.496444070876954</v>
      </c>
      <c r="AH1160" s="13">
        <f t="shared" si="988"/>
        <v>4.652351666852641</v>
      </c>
      <c r="AI1160" s="11">
        <f t="shared" si="989"/>
        <v>224.91706933701698</v>
      </c>
      <c r="AJ1160" s="6">
        <f t="shared" si="990"/>
        <v>0.91460429282464828</v>
      </c>
      <c r="AK1160" s="13">
        <f t="shared" si="991"/>
        <v>-3.7072285580683073</v>
      </c>
      <c r="AL1160" s="6">
        <f t="shared" si="992"/>
        <v>0.91077245074469393</v>
      </c>
      <c r="AM1160" s="6">
        <f t="shared" si="993"/>
        <v>-4.6180010088130015</v>
      </c>
      <c r="AN1160" s="11">
        <f t="shared" si="994"/>
        <v>175.72479363115781</v>
      </c>
      <c r="AO1160" s="6">
        <f t="shared" si="995"/>
        <v>173.91259128083053</v>
      </c>
      <c r="AP1160" s="6">
        <f t="shared" si="996"/>
        <v>102.244833499642</v>
      </c>
      <c r="AQ1160" s="8">
        <f t="shared" si="997"/>
        <v>77.603931211808444</v>
      </c>
      <c r="AR1160" s="109">
        <f t="shared" si="998"/>
        <v>-0.70608256521574153</v>
      </c>
      <c r="AS1160" s="109">
        <f t="shared" si="999"/>
        <v>-0.83905712191467341</v>
      </c>
      <c r="AT1160" s="109">
        <f t="shared" si="1000"/>
        <v>220.0812506876313</v>
      </c>
      <c r="AU1160" s="10">
        <f t="shared" si="1001"/>
        <v>399574.55950939161</v>
      </c>
      <c r="AV1160" s="8">
        <f t="shared" si="1002"/>
        <v>29.905072952605256</v>
      </c>
      <c r="AW1160" s="12"/>
      <c r="AX1160" s="110">
        <f t="shared" si="1003"/>
        <v>40.1</v>
      </c>
      <c r="AY1160" s="111">
        <f t="shared" si="1004"/>
        <v>0</v>
      </c>
      <c r="AZ1160" s="12"/>
      <c r="BA1160" s="14">
        <f t="shared" si="1011"/>
        <v>-4.5999999999999996</v>
      </c>
      <c r="BB1160" s="112">
        <f t="shared" si="1005"/>
        <v>0</v>
      </c>
      <c r="BC1160" s="112">
        <f t="shared" si="1006"/>
        <v>0</v>
      </c>
      <c r="BD1160" s="12"/>
      <c r="BE1160" s="111">
        <f t="shared" si="1007"/>
        <v>0</v>
      </c>
      <c r="BF1160" s="12"/>
    </row>
    <row r="1161" spans="1:58">
      <c r="A1161">
        <f t="shared" si="960"/>
        <v>19</v>
      </c>
      <c r="B1161" s="106">
        <v>0.80416666666666703</v>
      </c>
      <c r="C1161" s="6">
        <f t="shared" si="961"/>
        <v>19.300000000000008</v>
      </c>
      <c r="D1161" s="7">
        <f t="shared" si="1008"/>
        <v>16</v>
      </c>
      <c r="E1161" s="7">
        <f t="shared" si="1009"/>
        <v>9</v>
      </c>
      <c r="F1161" s="7">
        <f t="shared" si="1010"/>
        <v>2022</v>
      </c>
      <c r="G1161" s="12"/>
      <c r="H1161" s="101">
        <f t="shared" si="962"/>
        <v>-4.521321099001093</v>
      </c>
      <c r="I1161" s="102">
        <f t="shared" si="963"/>
        <v>-4.4475419949043982</v>
      </c>
      <c r="J1161" s="101">
        <f t="shared" si="964"/>
        <v>60.726849395209051</v>
      </c>
      <c r="K1161" s="101">
        <f t="shared" si="965"/>
        <v>40.279135572290954</v>
      </c>
      <c r="L1161" s="11">
        <f t="shared" si="966"/>
        <v>2459839.3041666667</v>
      </c>
      <c r="M1161" s="108">
        <f t="shared" si="967"/>
        <v>0.22708567191421486</v>
      </c>
      <c r="N1161" s="11">
        <f t="shared" si="968"/>
        <v>294.95302880229428</v>
      </c>
      <c r="O1161" s="5">
        <f t="shared" si="969"/>
        <v>0.18710002115386715</v>
      </c>
      <c r="P1161" s="11">
        <f t="shared" si="970"/>
        <v>15515.195457079757</v>
      </c>
      <c r="Q1161" s="6">
        <f t="shared" si="971"/>
        <v>2.4432585931827728</v>
      </c>
      <c r="R1161" s="13">
        <f t="shared" si="972"/>
        <v>4.4051469512228092</v>
      </c>
      <c r="S1161" s="13">
        <f t="shared" si="973"/>
        <v>4.3917900374393621</v>
      </c>
      <c r="T1161" s="13">
        <f t="shared" si="974"/>
        <v>0.37569365373510555</v>
      </c>
      <c r="U1161" s="13">
        <f t="shared" si="975"/>
        <v>0.4497769798317911</v>
      </c>
      <c r="V1161" s="13">
        <f t="shared" si="976"/>
        <v>-8.4078864211436191</v>
      </c>
      <c r="W1161" s="8">
        <f t="shared" si="977"/>
        <v>367.36538996851584</v>
      </c>
      <c r="X1161" s="13">
        <f t="shared" si="978"/>
        <v>1.2508038941137758</v>
      </c>
      <c r="Y1161" s="11">
        <f t="shared" si="979"/>
        <v>71.665784131247662</v>
      </c>
      <c r="Z1161" s="13">
        <f t="shared" si="980"/>
        <v>4.0817470947499171E-2</v>
      </c>
      <c r="AA1161" s="13">
        <f t="shared" si="981"/>
        <v>0.31429737548751246</v>
      </c>
      <c r="AB1161" s="13">
        <f t="shared" si="982"/>
        <v>0.94844716188102074</v>
      </c>
      <c r="AC1161" s="13">
        <f t="shared" si="983"/>
        <v>4.0806137791982902E-2</v>
      </c>
      <c r="AD1161" s="13">
        <f t="shared" si="984"/>
        <v>0.85397281733012187</v>
      </c>
      <c r="AE1161" s="13">
        <f t="shared" si="985"/>
        <v>0.41466563279697505</v>
      </c>
      <c r="AF1161" s="13">
        <f t="shared" si="986"/>
        <v>0.90997385290846922</v>
      </c>
      <c r="AG1161" s="11">
        <f t="shared" si="987"/>
        <v>24.498261555164266</v>
      </c>
      <c r="AH1161" s="13">
        <f t="shared" si="988"/>
        <v>4.652952953357226</v>
      </c>
      <c r="AI1161" s="11">
        <f t="shared" si="989"/>
        <v>225.1587345019359</v>
      </c>
      <c r="AJ1161" s="6">
        <f t="shared" si="990"/>
        <v>0.91459891573507435</v>
      </c>
      <c r="AK1161" s="13">
        <f t="shared" si="991"/>
        <v>-3.6104556219344208</v>
      </c>
      <c r="AL1161" s="6">
        <f t="shared" si="992"/>
        <v>0.91086547706667209</v>
      </c>
      <c r="AM1161" s="6">
        <f t="shared" si="993"/>
        <v>-4.521321099001093</v>
      </c>
      <c r="AN1161" s="11">
        <f t="shared" si="994"/>
        <v>175.72547810845208</v>
      </c>
      <c r="AO1161" s="6">
        <f t="shared" si="995"/>
        <v>173.91326846344447</v>
      </c>
      <c r="AP1161" s="6">
        <f t="shared" si="996"/>
        <v>102.23712512717644</v>
      </c>
      <c r="AQ1161" s="8">
        <f t="shared" si="997"/>
        <v>77.611635171099991</v>
      </c>
      <c r="AR1161" s="109">
        <f t="shared" si="998"/>
        <v>-0.70906306173659839</v>
      </c>
      <c r="AS1161" s="109">
        <f t="shared" si="999"/>
        <v>-0.83671595224598883</v>
      </c>
      <c r="AT1161" s="109">
        <f t="shared" si="1000"/>
        <v>220.27913557229095</v>
      </c>
      <c r="AU1161" s="10">
        <f t="shared" si="1001"/>
        <v>399576.97058273287</v>
      </c>
      <c r="AV1161" s="8">
        <f t="shared" si="1002"/>
        <v>29.904892512559819</v>
      </c>
      <c r="AW1161" s="12"/>
      <c r="AX1161" s="110">
        <f t="shared" si="1003"/>
        <v>40.299999999999997</v>
      </c>
      <c r="AY1161" s="111">
        <f t="shared" si="1004"/>
        <v>0</v>
      </c>
      <c r="AZ1161" s="12"/>
      <c r="BA1161" s="14">
        <f t="shared" si="1011"/>
        <v>-4.4000000000000004</v>
      </c>
      <c r="BB1161" s="112">
        <f t="shared" si="1005"/>
        <v>0</v>
      </c>
      <c r="BC1161" s="112">
        <f t="shared" si="1006"/>
        <v>0</v>
      </c>
      <c r="BD1161" s="12"/>
      <c r="BE1161" s="111">
        <f t="shared" si="1007"/>
        <v>0</v>
      </c>
      <c r="BF1161" s="12"/>
    </row>
    <row r="1162" spans="1:58">
      <c r="A1162">
        <f t="shared" si="960"/>
        <v>19</v>
      </c>
      <c r="B1162" s="106">
        <v>0.80486111111111103</v>
      </c>
      <c r="C1162" s="6">
        <f t="shared" si="961"/>
        <v>19.316666666666663</v>
      </c>
      <c r="D1162" s="7">
        <f t="shared" si="1008"/>
        <v>16</v>
      </c>
      <c r="E1162" s="7">
        <f t="shared" si="1009"/>
        <v>9</v>
      </c>
      <c r="F1162" s="7">
        <f t="shared" si="1010"/>
        <v>2022</v>
      </c>
      <c r="G1162" s="12"/>
      <c r="H1162" s="101">
        <f t="shared" si="962"/>
        <v>-4.424252775812608</v>
      </c>
      <c r="I1162" s="102">
        <f t="shared" si="963"/>
        <v>-4.3333777557454534</v>
      </c>
      <c r="J1162" s="101">
        <f t="shared" si="964"/>
        <v>60.720282947334169</v>
      </c>
      <c r="K1162" s="101">
        <f t="shared" si="965"/>
        <v>40.476805535960523</v>
      </c>
      <c r="L1162" s="11">
        <f t="shared" si="966"/>
        <v>2459839.3048611111</v>
      </c>
      <c r="M1162" s="108">
        <f t="shared" si="967"/>
        <v>0.2270856909270664</v>
      </c>
      <c r="N1162" s="11">
        <f t="shared" si="968"/>
        <v>295.20371326478198</v>
      </c>
      <c r="O1162" s="5">
        <f t="shared" si="969"/>
        <v>0.18712543858379149</v>
      </c>
      <c r="P1162" s="11">
        <f t="shared" si="970"/>
        <v>15512.444906322853</v>
      </c>
      <c r="Q1162" s="6">
        <f t="shared" si="971"/>
        <v>2.4434169453566339</v>
      </c>
      <c r="R1162" s="13">
        <f t="shared" si="972"/>
        <v>4.4051588970345072</v>
      </c>
      <c r="S1162" s="13">
        <f t="shared" si="973"/>
        <v>4.391937793478994</v>
      </c>
      <c r="T1162" s="13">
        <f t="shared" si="974"/>
        <v>0.37585399797515817</v>
      </c>
      <c r="U1162" s="13">
        <f t="shared" si="975"/>
        <v>0.44992444755947764</v>
      </c>
      <c r="V1162" s="13">
        <f t="shared" si="976"/>
        <v>-8.4080215889828303</v>
      </c>
      <c r="W1162" s="8">
        <f t="shared" si="977"/>
        <v>367.3234298552423</v>
      </c>
      <c r="X1162" s="13">
        <f t="shared" si="978"/>
        <v>1.2509502614896473</v>
      </c>
      <c r="Y1162" s="11">
        <f t="shared" si="979"/>
        <v>71.674170364143507</v>
      </c>
      <c r="Z1162" s="13">
        <f t="shared" si="980"/>
        <v>4.0829190980652012E-2</v>
      </c>
      <c r="AA1162" s="13">
        <f t="shared" si="981"/>
        <v>0.31415840000618422</v>
      </c>
      <c r="AB1162" s="13">
        <f t="shared" si="982"/>
        <v>0.94849270054400703</v>
      </c>
      <c r="AC1162" s="13">
        <f t="shared" si="983"/>
        <v>4.0817848060514361E-2</v>
      </c>
      <c r="AD1162" s="13">
        <f t="shared" si="984"/>
        <v>0.85400994164386368</v>
      </c>
      <c r="AE1162" s="13">
        <f t="shared" si="985"/>
        <v>0.41469448908684459</v>
      </c>
      <c r="AF1162" s="13">
        <f t="shared" si="986"/>
        <v>0.90996070284435959</v>
      </c>
      <c r="AG1162" s="11">
        <f t="shared" si="987"/>
        <v>24.500078481620843</v>
      </c>
      <c r="AH1162" s="13">
        <f t="shared" si="988"/>
        <v>4.653554249917784</v>
      </c>
      <c r="AI1162" s="11">
        <f t="shared" si="989"/>
        <v>225.40039951601523</v>
      </c>
      <c r="AJ1162" s="6">
        <f t="shared" si="990"/>
        <v>0.91459353993799464</v>
      </c>
      <c r="AK1162" s="13">
        <f t="shared" si="991"/>
        <v>-3.5132964939290807</v>
      </c>
      <c r="AL1162" s="6">
        <f t="shared" si="992"/>
        <v>0.91095628188352717</v>
      </c>
      <c r="AM1162" s="6">
        <f t="shared" si="993"/>
        <v>-4.424252775812608</v>
      </c>
      <c r="AN1162" s="11">
        <f t="shared" si="994"/>
        <v>175.72616258574635</v>
      </c>
      <c r="AO1162" s="6">
        <f t="shared" si="995"/>
        <v>173.9139456463119</v>
      </c>
      <c r="AP1162" s="6">
        <f t="shared" si="996"/>
        <v>102.22941685514148</v>
      </c>
      <c r="AQ1162" s="8">
        <f t="shared" si="997"/>
        <v>77.61933903275704</v>
      </c>
      <c r="AR1162" s="109">
        <f t="shared" si="998"/>
        <v>-0.71203094199556116</v>
      </c>
      <c r="AS1162" s="109">
        <f t="shared" si="999"/>
        <v>-0.83436483851919618</v>
      </c>
      <c r="AT1162" s="109">
        <f t="shared" si="1000"/>
        <v>220.47680553596052</v>
      </c>
      <c r="AU1162" s="10">
        <f t="shared" si="1001"/>
        <v>399579.38112987182</v>
      </c>
      <c r="AV1162" s="8">
        <f t="shared" si="1002"/>
        <v>29.904712114071025</v>
      </c>
      <c r="AW1162" s="12"/>
      <c r="AX1162" s="110">
        <f t="shared" si="1003"/>
        <v>40.5</v>
      </c>
      <c r="AY1162" s="111">
        <f t="shared" si="1004"/>
        <v>0</v>
      </c>
      <c r="AZ1162" s="12"/>
      <c r="BA1162" s="14">
        <f t="shared" si="1011"/>
        <v>-4.3</v>
      </c>
      <c r="BB1162" s="112">
        <f t="shared" si="1005"/>
        <v>0</v>
      </c>
      <c r="BC1162" s="112">
        <f t="shared" si="1006"/>
        <v>0</v>
      </c>
      <c r="BD1162" s="12"/>
      <c r="BE1162" s="111">
        <f t="shared" si="1007"/>
        <v>0</v>
      </c>
      <c r="BF1162" s="12"/>
    </row>
    <row r="1163" spans="1:58">
      <c r="A1163">
        <f t="shared" si="960"/>
        <v>19</v>
      </c>
      <c r="B1163" s="106">
        <v>0.80555555555555602</v>
      </c>
      <c r="C1163" s="6">
        <f t="shared" si="961"/>
        <v>19.333333333333343</v>
      </c>
      <c r="D1163" s="7">
        <f t="shared" si="1008"/>
        <v>16</v>
      </c>
      <c r="E1163" s="7">
        <f t="shared" si="1009"/>
        <v>9</v>
      </c>
      <c r="F1163" s="7">
        <f t="shared" si="1010"/>
        <v>2022</v>
      </c>
      <c r="G1163" s="12"/>
      <c r="H1163" s="101">
        <f t="shared" si="962"/>
        <v>-4.3267975655981319</v>
      </c>
      <c r="I1163" s="102">
        <f t="shared" si="963"/>
        <v>-4.2172919177280725</v>
      </c>
      <c r="J1163" s="101">
        <f t="shared" si="964"/>
        <v>60.713716388829262</v>
      </c>
      <c r="K1163" s="101">
        <f t="shared" si="965"/>
        <v>40.674260934903515</v>
      </c>
      <c r="L1163" s="11">
        <f t="shared" si="966"/>
        <v>2459839.3055555555</v>
      </c>
      <c r="M1163" s="108">
        <f t="shared" si="967"/>
        <v>0.22708570993991797</v>
      </c>
      <c r="N1163" s="11">
        <f t="shared" si="968"/>
        <v>295.45439772680402</v>
      </c>
      <c r="O1163" s="5">
        <f t="shared" si="969"/>
        <v>0.18715085601377268</v>
      </c>
      <c r="P1163" s="11">
        <f t="shared" si="970"/>
        <v>15509.694016845531</v>
      </c>
      <c r="Q1163" s="6">
        <f t="shared" si="971"/>
        <v>2.4435752975304945</v>
      </c>
      <c r="R1163" s="13">
        <f t="shared" si="972"/>
        <v>4.4051708428462062</v>
      </c>
      <c r="S1163" s="13">
        <f t="shared" si="973"/>
        <v>4.3920855495189839</v>
      </c>
      <c r="T1163" s="13">
        <f t="shared" si="974"/>
        <v>0.3760143422152108</v>
      </c>
      <c r="U1163" s="13">
        <f t="shared" si="975"/>
        <v>0.45007191350508047</v>
      </c>
      <c r="V1163" s="13">
        <f t="shared" si="976"/>
        <v>-8.4081567568227573</v>
      </c>
      <c r="W1163" s="8">
        <f t="shared" si="977"/>
        <v>367.28146512685686</v>
      </c>
      <c r="X1163" s="13">
        <f t="shared" si="978"/>
        <v>1.2510966272237132</v>
      </c>
      <c r="Y1163" s="11">
        <f t="shared" si="979"/>
        <v>71.682556502970812</v>
      </c>
      <c r="Z1163" s="13">
        <f t="shared" si="980"/>
        <v>4.0840909998181567E-2</v>
      </c>
      <c r="AA1163" s="13">
        <f t="shared" si="981"/>
        <v>0.31401941945464534</v>
      </c>
      <c r="AB1163" s="13">
        <f t="shared" si="982"/>
        <v>0.94853821823653794</v>
      </c>
      <c r="AC1163" s="13">
        <f t="shared" si="983"/>
        <v>4.0829557308662737E-2</v>
      </c>
      <c r="AD1163" s="13">
        <f t="shared" si="984"/>
        <v>0.85404704712299762</v>
      </c>
      <c r="AE1163" s="13">
        <f t="shared" si="985"/>
        <v>0.41472333609993034</v>
      </c>
      <c r="AF1163" s="13">
        <f t="shared" si="986"/>
        <v>0.90994755590316534</v>
      </c>
      <c r="AG1163" s="11">
        <f t="shared" si="987"/>
        <v>24.501894850213368</v>
      </c>
      <c r="AH1163" s="13">
        <f t="shared" si="988"/>
        <v>4.6541555565343309</v>
      </c>
      <c r="AI1163" s="11">
        <f t="shared" si="989"/>
        <v>225.64206437878906</v>
      </c>
      <c r="AJ1163" s="6">
        <f t="shared" si="990"/>
        <v>0.91458816543349009</v>
      </c>
      <c r="AK1163" s="13">
        <f t="shared" si="991"/>
        <v>-3.4157527333570274</v>
      </c>
      <c r="AL1163" s="6">
        <f t="shared" si="992"/>
        <v>0.91104483224110411</v>
      </c>
      <c r="AM1163" s="6">
        <f t="shared" si="993"/>
        <v>-4.3267975655981319</v>
      </c>
      <c r="AN1163" s="11">
        <f t="shared" si="994"/>
        <v>175.72684706304244</v>
      </c>
      <c r="AO1163" s="6">
        <f t="shared" si="995"/>
        <v>173.91462282943465</v>
      </c>
      <c r="AP1163" s="6">
        <f t="shared" si="996"/>
        <v>102.22170868348724</v>
      </c>
      <c r="AQ1163" s="8">
        <f t="shared" si="997"/>
        <v>77.627042796829414</v>
      </c>
      <c r="AR1163" s="109">
        <f t="shared" si="998"/>
        <v>-0.71498615321133074</v>
      </c>
      <c r="AS1163" s="109">
        <f t="shared" si="999"/>
        <v>-0.83200382299906028</v>
      </c>
      <c r="AT1163" s="109">
        <f t="shared" si="1000"/>
        <v>220.67426093490351</v>
      </c>
      <c r="AU1163" s="10">
        <f t="shared" si="1001"/>
        <v>399581.79115074087</v>
      </c>
      <c r="AV1163" s="8">
        <f t="shared" si="1002"/>
        <v>29.904531757142461</v>
      </c>
      <c r="AW1163" s="12"/>
      <c r="AX1163" s="110">
        <f t="shared" si="1003"/>
        <v>40.700000000000003</v>
      </c>
      <c r="AY1163" s="111">
        <f t="shared" si="1004"/>
        <v>0</v>
      </c>
      <c r="AZ1163" s="12"/>
      <c r="BA1163" s="14">
        <f t="shared" si="1011"/>
        <v>-4.2</v>
      </c>
      <c r="BB1163" s="112">
        <f t="shared" si="1005"/>
        <v>0</v>
      </c>
      <c r="BC1163" s="112">
        <f t="shared" si="1006"/>
        <v>0</v>
      </c>
      <c r="BD1163" s="12"/>
      <c r="BE1163" s="111">
        <f t="shared" si="1007"/>
        <v>0</v>
      </c>
      <c r="BF1163" s="12"/>
    </row>
    <row r="1164" spans="1:58">
      <c r="A1164">
        <f t="shared" si="960"/>
        <v>19</v>
      </c>
      <c r="B1164" s="106">
        <v>0.80625000000000002</v>
      </c>
      <c r="C1164" s="6">
        <f t="shared" si="961"/>
        <v>19.350000000000001</v>
      </c>
      <c r="D1164" s="7">
        <f t="shared" si="1008"/>
        <v>16</v>
      </c>
      <c r="E1164" s="7">
        <f t="shared" si="1009"/>
        <v>9</v>
      </c>
      <c r="F1164" s="7">
        <f t="shared" si="1010"/>
        <v>2022</v>
      </c>
      <c r="G1164" s="12"/>
      <c r="H1164" s="101">
        <f t="shared" si="962"/>
        <v>-4.2289569942836449</v>
      </c>
      <c r="I1164" s="102">
        <f t="shared" si="963"/>
        <v>-4.0991593318807933</v>
      </c>
      <c r="J1164" s="101">
        <f t="shared" si="964"/>
        <v>60.707149719828358</v>
      </c>
      <c r="K1164" s="101">
        <f t="shared" si="965"/>
        <v>40.871502140723408</v>
      </c>
      <c r="L1164" s="11">
        <f t="shared" si="966"/>
        <v>2459839.3062499999</v>
      </c>
      <c r="M1164" s="108">
        <f t="shared" si="967"/>
        <v>0.22708572895276952</v>
      </c>
      <c r="N1164" s="11">
        <f t="shared" si="968"/>
        <v>295.70508218929172</v>
      </c>
      <c r="O1164" s="5">
        <f t="shared" si="969"/>
        <v>0.18717627344369703</v>
      </c>
      <c r="P1164" s="11">
        <f t="shared" si="970"/>
        <v>15506.942788763379</v>
      </c>
      <c r="Q1164" s="6">
        <f t="shared" si="971"/>
        <v>2.4437336497039981</v>
      </c>
      <c r="R1164" s="13">
        <f t="shared" si="972"/>
        <v>4.4051827886579042</v>
      </c>
      <c r="S1164" s="13">
        <f t="shared" si="973"/>
        <v>4.3922333055589728</v>
      </c>
      <c r="T1164" s="13">
        <f t="shared" si="974"/>
        <v>0.37617468645490632</v>
      </c>
      <c r="U1164" s="13">
        <f t="shared" si="975"/>
        <v>0.45021937766875381</v>
      </c>
      <c r="V1164" s="13">
        <f t="shared" si="976"/>
        <v>-8.4082919246630397</v>
      </c>
      <c r="W1164" s="8">
        <f t="shared" si="977"/>
        <v>367.23949578435037</v>
      </c>
      <c r="X1164" s="13">
        <f t="shared" si="978"/>
        <v>1.2512429913158192</v>
      </c>
      <c r="Y1164" s="11">
        <f t="shared" si="979"/>
        <v>71.690942547720752</v>
      </c>
      <c r="Z1164" s="13">
        <f t="shared" si="980"/>
        <v>4.0852627999876642E-2</v>
      </c>
      <c r="AA1164" s="13">
        <f t="shared" si="981"/>
        <v>0.31388043383630432</v>
      </c>
      <c r="AB1164" s="13">
        <f t="shared" si="982"/>
        <v>0.94858371495832328</v>
      </c>
      <c r="AC1164" s="13">
        <f t="shared" si="983"/>
        <v>4.084126553621685E-2</v>
      </c>
      <c r="AD1164" s="13">
        <f t="shared" si="984"/>
        <v>0.85408413376734116</v>
      </c>
      <c r="AE1164" s="13">
        <f t="shared" si="985"/>
        <v>0.41475217383592317</v>
      </c>
      <c r="AF1164" s="13">
        <f t="shared" si="986"/>
        <v>0.90993441208604486</v>
      </c>
      <c r="AG1164" s="11">
        <f t="shared" si="987"/>
        <v>24.503710660900026</v>
      </c>
      <c r="AH1164" s="13">
        <f t="shared" si="988"/>
        <v>4.6547568732023157</v>
      </c>
      <c r="AI1164" s="11">
        <f t="shared" si="989"/>
        <v>225.88372909125698</v>
      </c>
      <c r="AJ1164" s="6">
        <f t="shared" si="990"/>
        <v>0.91458279222165029</v>
      </c>
      <c r="AK1164" s="13">
        <f t="shared" si="991"/>
        <v>-3.3178258990507676</v>
      </c>
      <c r="AL1164" s="6">
        <f t="shared" si="992"/>
        <v>0.91113109523287727</v>
      </c>
      <c r="AM1164" s="6">
        <f t="shared" si="993"/>
        <v>-4.2289569942836449</v>
      </c>
      <c r="AN1164" s="11">
        <f t="shared" si="994"/>
        <v>175.72753154033853</v>
      </c>
      <c r="AO1164" s="6">
        <f t="shared" si="995"/>
        <v>173.91530001281083</v>
      </c>
      <c r="AP1164" s="6">
        <f t="shared" si="996"/>
        <v>102.21400061222303</v>
      </c>
      <c r="AQ1164" s="8">
        <f t="shared" si="997"/>
        <v>77.634746463307778</v>
      </c>
      <c r="AR1164" s="109">
        <f t="shared" si="998"/>
        <v>-0.71792864284606139</v>
      </c>
      <c r="AS1164" s="109">
        <f t="shared" si="999"/>
        <v>-0.82963294811166988</v>
      </c>
      <c r="AT1164" s="109">
        <f t="shared" si="1000"/>
        <v>220.87150214072341</v>
      </c>
      <c r="AU1164" s="10">
        <f t="shared" si="1001"/>
        <v>399584.20064526825</v>
      </c>
      <c r="AV1164" s="8">
        <f t="shared" si="1002"/>
        <v>29.904351441778047</v>
      </c>
      <c r="AW1164" s="12"/>
      <c r="AX1164" s="110">
        <f t="shared" si="1003"/>
        <v>40.9</v>
      </c>
      <c r="AY1164" s="111">
        <f t="shared" si="1004"/>
        <v>0</v>
      </c>
      <c r="AZ1164" s="12"/>
      <c r="BA1164" s="14">
        <f t="shared" si="1011"/>
        <v>-4.0999999999999996</v>
      </c>
      <c r="BB1164" s="112">
        <f t="shared" si="1005"/>
        <v>0</v>
      </c>
      <c r="BC1164" s="112">
        <f t="shared" si="1006"/>
        <v>0</v>
      </c>
      <c r="BD1164" s="12"/>
      <c r="BE1164" s="111">
        <f t="shared" si="1007"/>
        <v>0</v>
      </c>
      <c r="BF1164" s="12"/>
    </row>
    <row r="1165" spans="1:58">
      <c r="A1165">
        <f t="shared" si="960"/>
        <v>19</v>
      </c>
      <c r="B1165" s="106">
        <v>0.80694444444444402</v>
      </c>
      <c r="C1165" s="6">
        <f t="shared" si="961"/>
        <v>19.366666666666656</v>
      </c>
      <c r="D1165" s="7">
        <f t="shared" si="1008"/>
        <v>16</v>
      </c>
      <c r="E1165" s="7">
        <f t="shared" si="1009"/>
        <v>9</v>
      </c>
      <c r="F1165" s="7">
        <f t="shared" si="1010"/>
        <v>2022</v>
      </c>
      <c r="G1165" s="12"/>
      <c r="H1165" s="101">
        <f t="shared" si="962"/>
        <v>-4.1307325884593284</v>
      </c>
      <c r="I1165" s="102">
        <f t="shared" si="963"/>
        <v>-3.9788711274649229</v>
      </c>
      <c r="J1165" s="101">
        <f t="shared" si="964"/>
        <v>60.700582940402626</v>
      </c>
      <c r="K1165" s="101">
        <f t="shared" si="965"/>
        <v>41.068529537864407</v>
      </c>
      <c r="L1165" s="11">
        <f t="shared" si="966"/>
        <v>2459839.3069444443</v>
      </c>
      <c r="M1165" s="108">
        <f t="shared" si="967"/>
        <v>0.22708574796562109</v>
      </c>
      <c r="N1165" s="11">
        <f t="shared" si="968"/>
        <v>295.95576665177941</v>
      </c>
      <c r="O1165" s="5">
        <f t="shared" si="969"/>
        <v>0.18720169087367822</v>
      </c>
      <c r="P1165" s="11">
        <f t="shared" si="970"/>
        <v>15504.191222170022</v>
      </c>
      <c r="Q1165" s="6">
        <f t="shared" si="971"/>
        <v>2.4438920018778592</v>
      </c>
      <c r="R1165" s="13">
        <f t="shared" si="972"/>
        <v>4.4051947344696023</v>
      </c>
      <c r="S1165" s="13">
        <f t="shared" si="973"/>
        <v>4.3923810615989618</v>
      </c>
      <c r="T1165" s="13">
        <f t="shared" si="974"/>
        <v>0.3763350306953161</v>
      </c>
      <c r="U1165" s="13">
        <f t="shared" si="975"/>
        <v>0.45036684005197791</v>
      </c>
      <c r="V1165" s="13">
        <f t="shared" si="976"/>
        <v>-8.4084270925026079</v>
      </c>
      <c r="W1165" s="8">
        <f t="shared" si="977"/>
        <v>367.19752182899362</v>
      </c>
      <c r="X1165" s="13">
        <f t="shared" si="978"/>
        <v>1.2513893537671339</v>
      </c>
      <c r="Y1165" s="11">
        <f t="shared" si="979"/>
        <v>71.699328498460275</v>
      </c>
      <c r="Z1165" s="13">
        <f t="shared" si="980"/>
        <v>4.0864344985634619E-2</v>
      </c>
      <c r="AA1165" s="13">
        <f t="shared" si="981"/>
        <v>0.31374144315331287</v>
      </c>
      <c r="AB1165" s="13">
        <f t="shared" si="982"/>
        <v>0.94862919070948382</v>
      </c>
      <c r="AC1165" s="13">
        <f t="shared" si="983"/>
        <v>4.085297274307402E-2</v>
      </c>
      <c r="AD1165" s="13">
        <f t="shared" si="984"/>
        <v>0.85412120157704607</v>
      </c>
      <c r="AE1165" s="13">
        <f t="shared" si="985"/>
        <v>0.41478100229477688</v>
      </c>
      <c r="AF1165" s="13">
        <f t="shared" si="986"/>
        <v>0.90992127139403678</v>
      </c>
      <c r="AG1165" s="11">
        <f t="shared" si="987"/>
        <v>24.50552591365555</v>
      </c>
      <c r="AH1165" s="13">
        <f t="shared" si="988"/>
        <v>4.6553581999226274</v>
      </c>
      <c r="AI1165" s="11">
        <f t="shared" si="989"/>
        <v>226.12539365294001</v>
      </c>
      <c r="AJ1165" s="6">
        <f t="shared" si="990"/>
        <v>0.91457742030253431</v>
      </c>
      <c r="AK1165" s="13">
        <f t="shared" si="991"/>
        <v>-3.2195175504585132</v>
      </c>
      <c r="AL1165" s="6">
        <f t="shared" si="992"/>
        <v>0.91121503800081505</v>
      </c>
      <c r="AM1165" s="6">
        <f t="shared" si="993"/>
        <v>-4.1307325884593284</v>
      </c>
      <c r="AN1165" s="11">
        <f t="shared" si="994"/>
        <v>175.72821601763462</v>
      </c>
      <c r="AO1165" s="6">
        <f t="shared" si="995"/>
        <v>173.91597719644054</v>
      </c>
      <c r="AP1165" s="6">
        <f t="shared" si="996"/>
        <v>102.20629264128436</v>
      </c>
      <c r="AQ1165" s="8">
        <f t="shared" si="997"/>
        <v>77.642450032256562</v>
      </c>
      <c r="AR1165" s="109">
        <f t="shared" si="998"/>
        <v>-0.7208583585702929</v>
      </c>
      <c r="AS1165" s="109">
        <f t="shared" si="999"/>
        <v>-0.82725225647305578</v>
      </c>
      <c r="AT1165" s="109">
        <f t="shared" si="1000"/>
        <v>221.06852953786441</v>
      </c>
      <c r="AU1165" s="10">
        <f t="shared" si="1001"/>
        <v>399586.60961339588</v>
      </c>
      <c r="AV1165" s="8">
        <f t="shared" si="1002"/>
        <v>29.904171167980653</v>
      </c>
      <c r="AW1165" s="12"/>
      <c r="AX1165" s="110">
        <f t="shared" si="1003"/>
        <v>41.1</v>
      </c>
      <c r="AY1165" s="111">
        <f t="shared" si="1004"/>
        <v>0</v>
      </c>
      <c r="AZ1165" s="12"/>
      <c r="BA1165" s="14">
        <f t="shared" si="1011"/>
        <v>-4</v>
      </c>
      <c r="BB1165" s="112">
        <f t="shared" si="1005"/>
        <v>0</v>
      </c>
      <c r="BC1165" s="112">
        <f t="shared" si="1006"/>
        <v>0</v>
      </c>
      <c r="BD1165" s="12"/>
      <c r="BE1165" s="111">
        <f t="shared" si="1007"/>
        <v>0</v>
      </c>
      <c r="BF1165" s="12"/>
    </row>
    <row r="1166" spans="1:58">
      <c r="A1166">
        <f t="shared" si="960"/>
        <v>19</v>
      </c>
      <c r="B1166" s="106">
        <v>0.80763888888888902</v>
      </c>
      <c r="C1166" s="6">
        <f t="shared" si="961"/>
        <v>19.383333333333336</v>
      </c>
      <c r="D1166" s="7">
        <f t="shared" si="1008"/>
        <v>16</v>
      </c>
      <c r="E1166" s="7">
        <f t="shared" si="1009"/>
        <v>9</v>
      </c>
      <c r="F1166" s="7">
        <f t="shared" si="1010"/>
        <v>2022</v>
      </c>
      <c r="G1166" s="12"/>
      <c r="H1166" s="101">
        <f t="shared" si="962"/>
        <v>-4.0321258745567716</v>
      </c>
      <c r="I1166" s="102">
        <f t="shared" si="963"/>
        <v>-3.8563369909368141</v>
      </c>
      <c r="J1166" s="101">
        <f t="shared" si="964"/>
        <v>60.694016050682528</v>
      </c>
      <c r="K1166" s="101">
        <f t="shared" si="965"/>
        <v>41.265343525214206</v>
      </c>
      <c r="L1166" s="11">
        <f t="shared" si="966"/>
        <v>2459839.3076388887</v>
      </c>
      <c r="M1166" s="108">
        <f t="shared" si="967"/>
        <v>0.22708576697847263</v>
      </c>
      <c r="N1166" s="11">
        <f t="shared" si="968"/>
        <v>296.20645111426711</v>
      </c>
      <c r="O1166" s="5">
        <f t="shared" si="969"/>
        <v>0.18722710830360256</v>
      </c>
      <c r="P1166" s="11">
        <f t="shared" si="970"/>
        <v>15501.439317189364</v>
      </c>
      <c r="Q1166" s="6">
        <f t="shared" si="971"/>
        <v>2.4440503540513627</v>
      </c>
      <c r="R1166" s="13">
        <f t="shared" si="972"/>
        <v>4.4052066802813004</v>
      </c>
      <c r="S1166" s="13">
        <f t="shared" si="973"/>
        <v>4.3925288176385946</v>
      </c>
      <c r="T1166" s="13">
        <f t="shared" si="974"/>
        <v>0.37649537493501156</v>
      </c>
      <c r="U1166" s="13">
        <f t="shared" si="975"/>
        <v>0.45051430065387271</v>
      </c>
      <c r="V1166" s="13">
        <f t="shared" si="976"/>
        <v>-8.4085622603421779</v>
      </c>
      <c r="W1166" s="8">
        <f t="shared" si="977"/>
        <v>367.15554326139346</v>
      </c>
      <c r="X1166" s="13">
        <f t="shared" si="978"/>
        <v>1.2515357145775434</v>
      </c>
      <c r="Y1166" s="11">
        <f t="shared" si="979"/>
        <v>71.707714355182858</v>
      </c>
      <c r="Z1166" s="13">
        <f t="shared" si="980"/>
        <v>4.0876060955158861E-2</v>
      </c>
      <c r="AA1166" s="13">
        <f t="shared" si="981"/>
        <v>0.31360244740904175</v>
      </c>
      <c r="AB1166" s="13">
        <f t="shared" si="982"/>
        <v>0.94867464548974534</v>
      </c>
      <c r="AC1166" s="13">
        <f t="shared" si="983"/>
        <v>4.086467892893772E-2</v>
      </c>
      <c r="AD1166" s="13">
        <f t="shared" si="984"/>
        <v>0.85415825055197869</v>
      </c>
      <c r="AE1166" s="13">
        <f t="shared" si="985"/>
        <v>0.41480982147611029</v>
      </c>
      <c r="AF1166" s="13">
        <f t="shared" si="986"/>
        <v>0.90990813382833191</v>
      </c>
      <c r="AG1166" s="11">
        <f t="shared" si="987"/>
        <v>24.507340608433587</v>
      </c>
      <c r="AH1166" s="13">
        <f t="shared" si="988"/>
        <v>4.6559595366909319</v>
      </c>
      <c r="AI1166" s="11">
        <f t="shared" si="989"/>
        <v>226.36705806390313</v>
      </c>
      <c r="AJ1166" s="6">
        <f t="shared" si="990"/>
        <v>0.91457204967624095</v>
      </c>
      <c r="AK1166" s="13">
        <f t="shared" si="991"/>
        <v>-3.1208292468185839</v>
      </c>
      <c r="AL1166" s="6">
        <f t="shared" si="992"/>
        <v>0.91129662773818809</v>
      </c>
      <c r="AM1166" s="6">
        <f t="shared" si="993"/>
        <v>-4.0321258745567716</v>
      </c>
      <c r="AN1166" s="11">
        <f t="shared" si="994"/>
        <v>175.72890049492707</v>
      </c>
      <c r="AO1166" s="6">
        <f t="shared" si="995"/>
        <v>173.91665438032007</v>
      </c>
      <c r="AP1166" s="6">
        <f t="shared" si="996"/>
        <v>102.1985847706764</v>
      </c>
      <c r="AQ1166" s="8">
        <f t="shared" si="997"/>
        <v>77.650153503670566</v>
      </c>
      <c r="AR1166" s="109">
        <f t="shared" si="998"/>
        <v>-0.72377524828863138</v>
      </c>
      <c r="AS1166" s="109">
        <f t="shared" si="999"/>
        <v>-0.82486179086800315</v>
      </c>
      <c r="AT1166" s="109">
        <f t="shared" si="1000"/>
        <v>221.26534352521421</v>
      </c>
      <c r="AU1166" s="10">
        <f t="shared" si="1001"/>
        <v>399589.01805504772</v>
      </c>
      <c r="AV1166" s="8">
        <f t="shared" si="1002"/>
        <v>29.903990935754507</v>
      </c>
      <c r="AW1166" s="12"/>
      <c r="AX1166" s="110">
        <f t="shared" si="1003"/>
        <v>41.3</v>
      </c>
      <c r="AY1166" s="111">
        <f t="shared" si="1004"/>
        <v>0</v>
      </c>
      <c r="AZ1166" s="12"/>
      <c r="BA1166" s="14">
        <f t="shared" si="1011"/>
        <v>-3.9</v>
      </c>
      <c r="BB1166" s="112">
        <f t="shared" si="1005"/>
        <v>0</v>
      </c>
      <c r="BC1166" s="112">
        <f t="shared" si="1006"/>
        <v>0</v>
      </c>
      <c r="BD1166" s="12"/>
      <c r="BE1166" s="111">
        <f t="shared" si="1007"/>
        <v>0</v>
      </c>
      <c r="BF1166" s="12"/>
    </row>
    <row r="1167" spans="1:58">
      <c r="A1167">
        <f t="shared" si="960"/>
        <v>19</v>
      </c>
      <c r="B1167" s="106">
        <v>0.80833333333333302</v>
      </c>
      <c r="C1167" s="6">
        <f t="shared" si="961"/>
        <v>19.399999999999991</v>
      </c>
      <c r="D1167" s="7">
        <f t="shared" si="1008"/>
        <v>16</v>
      </c>
      <c r="E1167" s="7">
        <f t="shared" si="1009"/>
        <v>9</v>
      </c>
      <c r="F1167" s="7">
        <f t="shared" si="1010"/>
        <v>2022</v>
      </c>
      <c r="G1167" s="12"/>
      <c r="H1167" s="101">
        <f t="shared" si="962"/>
        <v>-3.9331383789971968</v>
      </c>
      <c r="I1167" s="102">
        <f t="shared" si="963"/>
        <v>-3.7314907363663337</v>
      </c>
      <c r="J1167" s="101">
        <f t="shared" si="964"/>
        <v>60.687449050761934</v>
      </c>
      <c r="K1167" s="101">
        <f t="shared" si="965"/>
        <v>41.461944515520315</v>
      </c>
      <c r="L1167" s="11">
        <f t="shared" si="966"/>
        <v>2459839.3083333331</v>
      </c>
      <c r="M1167" s="108">
        <f t="shared" si="967"/>
        <v>0.2270857859913242</v>
      </c>
      <c r="N1167" s="11">
        <f t="shared" si="968"/>
        <v>296.45713557675481</v>
      </c>
      <c r="O1167" s="5">
        <f t="shared" si="969"/>
        <v>0.18725252573352691</v>
      </c>
      <c r="P1167" s="11">
        <f t="shared" si="970"/>
        <v>15498.687073918505</v>
      </c>
      <c r="Q1167" s="6">
        <f t="shared" si="971"/>
        <v>2.4442087062252233</v>
      </c>
      <c r="R1167" s="13">
        <f t="shared" si="972"/>
        <v>4.4052186260929984</v>
      </c>
      <c r="S1167" s="13">
        <f t="shared" si="973"/>
        <v>4.3926765736785836</v>
      </c>
      <c r="T1167" s="13">
        <f t="shared" si="974"/>
        <v>0.37665571917506419</v>
      </c>
      <c r="U1167" s="13">
        <f t="shared" si="975"/>
        <v>0.4506617594759354</v>
      </c>
      <c r="V1167" s="13">
        <f t="shared" si="976"/>
        <v>-8.4086974281821032</v>
      </c>
      <c r="W1167" s="8">
        <f t="shared" si="977"/>
        <v>367.11356008232463</v>
      </c>
      <c r="X1167" s="13">
        <f t="shared" si="978"/>
        <v>1.2516820737478758</v>
      </c>
      <c r="Y1167" s="11">
        <f t="shared" si="979"/>
        <v>71.716100117935937</v>
      </c>
      <c r="Z1167" s="13">
        <f t="shared" si="980"/>
        <v>4.0887775908345747E-2</v>
      </c>
      <c r="AA1167" s="13">
        <f t="shared" si="981"/>
        <v>0.31346344660596542</v>
      </c>
      <c r="AB1167" s="13">
        <f t="shared" si="982"/>
        <v>0.94872007929912228</v>
      </c>
      <c r="AC1167" s="13">
        <f t="shared" si="983"/>
        <v>4.0876384093704254E-2</v>
      </c>
      <c r="AD1167" s="13">
        <f t="shared" si="984"/>
        <v>0.85419528069219341</v>
      </c>
      <c r="AE1167" s="13">
        <f t="shared" si="985"/>
        <v>0.41483863137983401</v>
      </c>
      <c r="AF1167" s="13">
        <f t="shared" si="986"/>
        <v>0.90989499938998797</v>
      </c>
      <c r="AG1167" s="11">
        <f t="shared" si="987"/>
        <v>24.50915474520616</v>
      </c>
      <c r="AH1167" s="13">
        <f t="shared" si="988"/>
        <v>4.6565608835066934</v>
      </c>
      <c r="AI1167" s="11">
        <f t="shared" si="989"/>
        <v>226.60872232415443</v>
      </c>
      <c r="AJ1167" s="6">
        <f t="shared" si="990"/>
        <v>0.91456668034282318</v>
      </c>
      <c r="AK1167" s="13">
        <f t="shared" si="991"/>
        <v>-3.021762547305928</v>
      </c>
      <c r="AL1167" s="6">
        <f t="shared" si="992"/>
        <v>0.91137583169126857</v>
      </c>
      <c r="AM1167" s="6">
        <f t="shared" si="993"/>
        <v>-3.9331383789971968</v>
      </c>
      <c r="AN1167" s="11">
        <f t="shared" si="994"/>
        <v>175.72958497222317</v>
      </c>
      <c r="AO1167" s="6">
        <f t="shared" si="995"/>
        <v>173.9173315644567</v>
      </c>
      <c r="AP1167" s="6">
        <f t="shared" si="996"/>
        <v>102.19087700036134</v>
      </c>
      <c r="AQ1167" s="8">
        <f t="shared" si="997"/>
        <v>77.657856877587577</v>
      </c>
      <c r="AR1167" s="109">
        <f t="shared" si="998"/>
        <v>-0.72667926013332584</v>
      </c>
      <c r="AS1167" s="109">
        <f t="shared" si="999"/>
        <v>-0.82246159425572585</v>
      </c>
      <c r="AT1167" s="109">
        <f t="shared" si="1000"/>
        <v>221.46194451552032</v>
      </c>
      <c r="AU1167" s="10">
        <f t="shared" si="1001"/>
        <v>399591.42597016873</v>
      </c>
      <c r="AV1167" s="8">
        <f t="shared" si="1002"/>
        <v>29.903810745102277</v>
      </c>
      <c r="AW1167" s="12"/>
      <c r="AX1167" s="110">
        <f t="shared" si="1003"/>
        <v>41.5</v>
      </c>
      <c r="AY1167" s="111">
        <f t="shared" si="1004"/>
        <v>0</v>
      </c>
      <c r="AZ1167" s="12"/>
      <c r="BA1167" s="14">
        <f t="shared" si="1011"/>
        <v>-3.7</v>
      </c>
      <c r="BB1167" s="112">
        <f t="shared" si="1005"/>
        <v>0</v>
      </c>
      <c r="BC1167" s="112">
        <f t="shared" si="1006"/>
        <v>0</v>
      </c>
      <c r="BD1167" s="12"/>
      <c r="BE1167" s="111">
        <f t="shared" si="1007"/>
        <v>0</v>
      </c>
      <c r="BF1167" s="12"/>
    </row>
    <row r="1168" spans="1:58">
      <c r="A1168">
        <f t="shared" si="960"/>
        <v>19</v>
      </c>
      <c r="B1168" s="106">
        <v>0.80902777777777801</v>
      </c>
      <c r="C1168" s="6">
        <f t="shared" si="961"/>
        <v>19.416666666666671</v>
      </c>
      <c r="D1168" s="7">
        <f t="shared" si="1008"/>
        <v>16</v>
      </c>
      <c r="E1168" s="7">
        <f t="shared" si="1009"/>
        <v>9</v>
      </c>
      <c r="F1168" s="7">
        <f t="shared" si="1010"/>
        <v>2022</v>
      </c>
      <c r="G1168" s="12"/>
      <c r="H1168" s="101">
        <f t="shared" si="962"/>
        <v>-3.8337715615626267</v>
      </c>
      <c r="I1168" s="102">
        <f t="shared" si="963"/>
        <v>-3.6042981508675425</v>
      </c>
      <c r="J1168" s="101">
        <f t="shared" si="964"/>
        <v>60.680881936331176</v>
      </c>
      <c r="K1168" s="101">
        <f t="shared" si="965"/>
        <v>41.658333066627421</v>
      </c>
      <c r="L1168" s="11">
        <f t="shared" si="966"/>
        <v>2459839.309027778</v>
      </c>
      <c r="M1168" s="108">
        <f t="shared" si="967"/>
        <v>0.22708580500418848</v>
      </c>
      <c r="N1168" s="11">
        <f t="shared" si="968"/>
        <v>296.70782020688057</v>
      </c>
      <c r="O1168" s="5">
        <f t="shared" si="969"/>
        <v>0.18727794318050428</v>
      </c>
      <c r="P1168" s="11">
        <f t="shared" si="970"/>
        <v>15495.934490628793</v>
      </c>
      <c r="Q1168" s="6">
        <f t="shared" si="971"/>
        <v>2.44436705850516</v>
      </c>
      <c r="R1168" s="13">
        <f t="shared" si="972"/>
        <v>4.4052305719126883</v>
      </c>
      <c r="S1168" s="13">
        <f t="shared" si="973"/>
        <v>4.3928243298175058</v>
      </c>
      <c r="T1168" s="13">
        <f t="shared" si="974"/>
        <v>0.37681606352262131</v>
      </c>
      <c r="U1168" s="13">
        <f t="shared" si="975"/>
        <v>0.45080921661719037</v>
      </c>
      <c r="V1168" s="13">
        <f t="shared" si="976"/>
        <v>-8.40883259611239</v>
      </c>
      <c r="W1168" s="8">
        <f t="shared" si="977"/>
        <v>367.07157226471105</v>
      </c>
      <c r="X1168" s="13">
        <f t="shared" si="978"/>
        <v>1.2518284313768975</v>
      </c>
      <c r="Y1168" s="11">
        <f t="shared" si="979"/>
        <v>71.724485792378417</v>
      </c>
      <c r="Z1168" s="13">
        <f t="shared" si="980"/>
        <v>4.0899489852838533E-2</v>
      </c>
      <c r="AA1168" s="13">
        <f t="shared" si="981"/>
        <v>0.31332444065353843</v>
      </c>
      <c r="AB1168" s="13">
        <f t="shared" si="982"/>
        <v>0.94876549216801498</v>
      </c>
      <c r="AC1168" s="13">
        <f t="shared" si="983"/>
        <v>4.0888088245010348E-2</v>
      </c>
      <c r="AD1168" s="13">
        <f t="shared" si="984"/>
        <v>0.85423229202254536</v>
      </c>
      <c r="AE1168" s="13">
        <f t="shared" si="985"/>
        <v>0.41486743202504595</v>
      </c>
      <c r="AF1168" s="13">
        <f t="shared" si="986"/>
        <v>0.90988186807131388</v>
      </c>
      <c r="AG1168" s="11">
        <f t="shared" si="987"/>
        <v>24.510968325153538</v>
      </c>
      <c r="AH1168" s="13">
        <f t="shared" si="988"/>
        <v>4.6571622407718509</v>
      </c>
      <c r="AI1168" s="11">
        <f t="shared" si="989"/>
        <v>226.85038659530281</v>
      </c>
      <c r="AJ1168" s="6">
        <f t="shared" si="990"/>
        <v>0.91456131229877535</v>
      </c>
      <c r="AK1168" s="13">
        <f t="shared" si="991"/>
        <v>-2.92231894435072</v>
      </c>
      <c r="AL1168" s="6">
        <f t="shared" si="992"/>
        <v>0.91145261721190673</v>
      </c>
      <c r="AM1168" s="6">
        <f t="shared" si="993"/>
        <v>-3.8337715615626267</v>
      </c>
      <c r="AN1168" s="11">
        <f t="shared" si="994"/>
        <v>175.73026944997764</v>
      </c>
      <c r="AO1168" s="6">
        <f t="shared" si="995"/>
        <v>173.91800874930036</v>
      </c>
      <c r="AP1168" s="6">
        <f t="shared" si="996"/>
        <v>102.18316932513314</v>
      </c>
      <c r="AQ1168" s="8">
        <f t="shared" si="997"/>
        <v>77.665560159210614</v>
      </c>
      <c r="AR1168" s="109">
        <f t="shared" si="998"/>
        <v>-0.72957034439481672</v>
      </c>
      <c r="AS1168" s="109">
        <f t="shared" si="999"/>
        <v>-0.82005170815352735</v>
      </c>
      <c r="AT1168" s="109">
        <f t="shared" si="1000"/>
        <v>221.65833306662742</v>
      </c>
      <c r="AU1168" s="10">
        <f t="shared" si="1001"/>
        <v>399593.83336029947</v>
      </c>
      <c r="AV1168" s="8">
        <f t="shared" si="1002"/>
        <v>29.903630595907185</v>
      </c>
      <c r="AW1168" s="12"/>
      <c r="AX1168" s="110">
        <f t="shared" si="1003"/>
        <v>41.7</v>
      </c>
      <c r="AY1168" s="111">
        <f t="shared" si="1004"/>
        <v>0</v>
      </c>
      <c r="AZ1168" s="12"/>
      <c r="BA1168" s="14">
        <f t="shared" si="1011"/>
        <v>-3.6</v>
      </c>
      <c r="BB1168" s="112">
        <f t="shared" si="1005"/>
        <v>0</v>
      </c>
      <c r="BC1168" s="112">
        <f t="shared" si="1006"/>
        <v>0</v>
      </c>
      <c r="BD1168" s="12"/>
      <c r="BE1168" s="111">
        <f t="shared" si="1007"/>
        <v>0</v>
      </c>
      <c r="BF1168" s="12"/>
    </row>
    <row r="1169" spans="1:58">
      <c r="A1169">
        <f t="shared" si="960"/>
        <v>19</v>
      </c>
      <c r="B1169" s="106">
        <v>0.80972222222222201</v>
      </c>
      <c r="C1169" s="6">
        <f t="shared" si="961"/>
        <v>19.43333333333333</v>
      </c>
      <c r="D1169" s="7">
        <f t="shared" si="1008"/>
        <v>16</v>
      </c>
      <c r="E1169" s="7">
        <f t="shared" si="1009"/>
        <v>9</v>
      </c>
      <c r="F1169" s="7">
        <f t="shared" si="1010"/>
        <v>2022</v>
      </c>
      <c r="G1169" s="12"/>
      <c r="H1169" s="101">
        <f t="shared" si="962"/>
        <v>-3.7340270813750407</v>
      </c>
      <c r="I1169" s="102">
        <f t="shared" si="963"/>
        <v>-3.4747671220102658</v>
      </c>
      <c r="J1169" s="101">
        <f t="shared" si="964"/>
        <v>60.674314716289523</v>
      </c>
      <c r="K1169" s="101">
        <f t="shared" si="965"/>
        <v>41.854509356269318</v>
      </c>
      <c r="L1169" s="11">
        <f t="shared" si="966"/>
        <v>2459839.3097222224</v>
      </c>
      <c r="M1169" s="108">
        <f t="shared" si="967"/>
        <v>0.22708582401704006</v>
      </c>
      <c r="N1169" s="11">
        <f t="shared" si="968"/>
        <v>296.95850466936827</v>
      </c>
      <c r="O1169" s="5">
        <f t="shared" si="969"/>
        <v>0.18730336061048547</v>
      </c>
      <c r="P1169" s="11">
        <f t="shared" si="970"/>
        <v>15493.181571118077</v>
      </c>
      <c r="Q1169" s="6">
        <f t="shared" si="971"/>
        <v>2.4445254106790206</v>
      </c>
      <c r="R1169" s="13">
        <f t="shared" si="972"/>
        <v>4.4052425177244086</v>
      </c>
      <c r="S1169" s="13">
        <f t="shared" si="973"/>
        <v>4.3929720858574948</v>
      </c>
      <c r="T1169" s="13">
        <f t="shared" si="974"/>
        <v>0.37697640776267394</v>
      </c>
      <c r="U1169" s="13">
        <f t="shared" si="975"/>
        <v>0.45095667188037925</v>
      </c>
      <c r="V1169" s="13">
        <f t="shared" si="976"/>
        <v>-8.4089677639523153</v>
      </c>
      <c r="W1169" s="8">
        <f t="shared" si="977"/>
        <v>367.02957986555464</v>
      </c>
      <c r="X1169" s="13">
        <f t="shared" si="978"/>
        <v>1.2519747872690836</v>
      </c>
      <c r="Y1169" s="11">
        <f t="shared" si="979"/>
        <v>71.732871367307553</v>
      </c>
      <c r="Z1169" s="13">
        <f t="shared" si="980"/>
        <v>4.0911202772742766E-2</v>
      </c>
      <c r="AA1169" s="13">
        <f t="shared" si="981"/>
        <v>0.31318542974072555</v>
      </c>
      <c r="AB1169" s="13">
        <f t="shared" si="982"/>
        <v>0.94881088403551472</v>
      </c>
      <c r="AC1169" s="13">
        <f t="shared" si="983"/>
        <v>4.0899791366974692E-2</v>
      </c>
      <c r="AD1169" s="13">
        <f t="shared" si="984"/>
        <v>0.85426928449346728</v>
      </c>
      <c r="AE1169" s="13">
        <f t="shared" si="985"/>
        <v>0.41489622337294962</v>
      </c>
      <c r="AF1169" s="13">
        <f t="shared" si="986"/>
        <v>0.90986873989101502</v>
      </c>
      <c r="AG1169" s="11">
        <f t="shared" si="987"/>
        <v>24.512781345810339</v>
      </c>
      <c r="AH1169" s="13">
        <f t="shared" si="988"/>
        <v>4.6577636076791302</v>
      </c>
      <c r="AI1169" s="11">
        <f t="shared" si="989"/>
        <v>227.0920505541813</v>
      </c>
      <c r="AJ1169" s="6">
        <f t="shared" si="990"/>
        <v>0.91455594555136577</v>
      </c>
      <c r="AK1169" s="13">
        <f t="shared" si="991"/>
        <v>-2.8225001298193466</v>
      </c>
      <c r="AL1169" s="6">
        <f t="shared" si="992"/>
        <v>0.91152695155569419</v>
      </c>
      <c r="AM1169" s="6">
        <f t="shared" si="993"/>
        <v>-3.7340270813750407</v>
      </c>
      <c r="AN1169" s="11">
        <f t="shared" si="994"/>
        <v>175.73095392727373</v>
      </c>
      <c r="AO1169" s="6">
        <f t="shared" si="995"/>
        <v>173.91868593394398</v>
      </c>
      <c r="AP1169" s="6">
        <f t="shared" si="996"/>
        <v>102.17546175528869</v>
      </c>
      <c r="AQ1169" s="8">
        <f t="shared" si="997"/>
        <v>77.673263338248631</v>
      </c>
      <c r="AR1169" s="109">
        <f t="shared" si="998"/>
        <v>-0.73244844579854163</v>
      </c>
      <c r="AS1169" s="109">
        <f t="shared" si="999"/>
        <v>-0.81763217908816455</v>
      </c>
      <c r="AT1169" s="109">
        <f t="shared" si="1000"/>
        <v>221.85450935626932</v>
      </c>
      <c r="AU1169" s="10">
        <f t="shared" si="1001"/>
        <v>399596.24022214871</v>
      </c>
      <c r="AV1169" s="8">
        <f t="shared" si="1002"/>
        <v>29.903450488414094</v>
      </c>
      <c r="AW1169" s="12"/>
      <c r="AX1169" s="110">
        <f t="shared" si="1003"/>
        <v>41.9</v>
      </c>
      <c r="AY1169" s="111">
        <f t="shared" si="1004"/>
        <v>0</v>
      </c>
      <c r="AZ1169" s="12"/>
      <c r="BA1169" s="14">
        <f t="shared" si="1011"/>
        <v>-3.5</v>
      </c>
      <c r="BB1169" s="112">
        <f t="shared" si="1005"/>
        <v>0</v>
      </c>
      <c r="BC1169" s="112">
        <f t="shared" si="1006"/>
        <v>0</v>
      </c>
      <c r="BD1169" s="12"/>
      <c r="BE1169" s="111">
        <f t="shared" si="1007"/>
        <v>0</v>
      </c>
      <c r="BF1169" s="12"/>
    </row>
    <row r="1170" spans="1:58">
      <c r="A1170">
        <f t="shared" si="960"/>
        <v>19</v>
      </c>
      <c r="B1170" s="106">
        <v>0.81041666666666701</v>
      </c>
      <c r="C1170" s="6">
        <f t="shared" si="961"/>
        <v>19.45000000000001</v>
      </c>
      <c r="D1170" s="7">
        <f t="shared" si="1008"/>
        <v>16</v>
      </c>
      <c r="E1170" s="7">
        <f t="shared" si="1009"/>
        <v>9</v>
      </c>
      <c r="F1170" s="7">
        <f t="shared" si="1010"/>
        <v>2022</v>
      </c>
      <c r="G1170" s="12"/>
      <c r="H1170" s="101">
        <f t="shared" si="962"/>
        <v>-3.6339063981579547</v>
      </c>
      <c r="I1170" s="102">
        <f t="shared" si="963"/>
        <v>-3.3429582708222454</v>
      </c>
      <c r="J1170" s="101">
        <f t="shared" si="964"/>
        <v>60.667747386363772</v>
      </c>
      <c r="K1170" s="101">
        <f t="shared" si="965"/>
        <v>42.050473969933648</v>
      </c>
      <c r="L1170" s="11">
        <f t="shared" si="966"/>
        <v>2459839.3104166668</v>
      </c>
      <c r="M1170" s="108">
        <f t="shared" si="967"/>
        <v>0.2270858430298916</v>
      </c>
      <c r="N1170" s="11">
        <f t="shared" si="968"/>
        <v>297.20918913185596</v>
      </c>
      <c r="O1170" s="5">
        <f t="shared" si="969"/>
        <v>0.18732877804040982</v>
      </c>
      <c r="P1170" s="11">
        <f t="shared" si="970"/>
        <v>15490.4283136579</v>
      </c>
      <c r="Q1170" s="6">
        <f t="shared" si="971"/>
        <v>2.4446837628525246</v>
      </c>
      <c r="R1170" s="13">
        <f t="shared" si="972"/>
        <v>4.4052544635360844</v>
      </c>
      <c r="S1170" s="13">
        <f t="shared" si="973"/>
        <v>4.3931198418971267</v>
      </c>
      <c r="T1170" s="13">
        <f t="shared" si="974"/>
        <v>0.3771367520023694</v>
      </c>
      <c r="U1170" s="13">
        <f t="shared" si="975"/>
        <v>0.4511041253645276</v>
      </c>
      <c r="V1170" s="13">
        <f t="shared" si="976"/>
        <v>-8.4091029317918835</v>
      </c>
      <c r="W1170" s="8">
        <f t="shared" si="977"/>
        <v>366.98758285778285</v>
      </c>
      <c r="X1170" s="13">
        <f t="shared" si="978"/>
        <v>1.2521211415224875</v>
      </c>
      <c r="Y1170" s="11">
        <f t="shared" si="979"/>
        <v>71.741256848341393</v>
      </c>
      <c r="Z1170" s="13">
        <f t="shared" si="980"/>
        <v>4.0922914675702429E-2</v>
      </c>
      <c r="AA1170" s="13">
        <f t="shared" si="981"/>
        <v>0.3130464137776619</v>
      </c>
      <c r="AB1170" s="13">
        <f t="shared" si="982"/>
        <v>0.9488562549318128</v>
      </c>
      <c r="AC1170" s="13">
        <f t="shared" si="983"/>
        <v>4.091149346723473E-2</v>
      </c>
      <c r="AD1170" s="13">
        <f t="shared" si="984"/>
        <v>0.8543062581296218</v>
      </c>
      <c r="AE1170" s="13">
        <f t="shared" si="985"/>
        <v>0.41492500544256061</v>
      </c>
      <c r="AF1170" s="13">
        <f t="shared" si="986"/>
        <v>0.90985561484143795</v>
      </c>
      <c r="AG1170" s="11">
        <f t="shared" si="987"/>
        <v>24.514593808351645</v>
      </c>
      <c r="AH1170" s="13">
        <f t="shared" si="988"/>
        <v>4.6583649846274922</v>
      </c>
      <c r="AI1170" s="11">
        <f t="shared" si="989"/>
        <v>227.33371436244357</v>
      </c>
      <c r="AJ1170" s="6">
        <f t="shared" si="990"/>
        <v>0.91455058009708823</v>
      </c>
      <c r="AK1170" s="13">
        <f t="shared" si="991"/>
        <v>-2.7223075959659453</v>
      </c>
      <c r="AL1170" s="6">
        <f t="shared" si="992"/>
        <v>0.91159880219200951</v>
      </c>
      <c r="AM1170" s="6">
        <f t="shared" si="993"/>
        <v>-3.6339063981579547</v>
      </c>
      <c r="AN1170" s="11">
        <f t="shared" si="994"/>
        <v>175.731638404568</v>
      </c>
      <c r="AO1170" s="6">
        <f t="shared" si="995"/>
        <v>173.9193631188393</v>
      </c>
      <c r="AP1170" s="6">
        <f t="shared" si="996"/>
        <v>102.16775428566461</v>
      </c>
      <c r="AQ1170" s="8">
        <f t="shared" si="997"/>
        <v>77.680966419862045</v>
      </c>
      <c r="AR1170" s="109">
        <f t="shared" si="998"/>
        <v>-0.73531351510539467</v>
      </c>
      <c r="AS1170" s="109">
        <f t="shared" si="999"/>
        <v>-0.81520304892629802</v>
      </c>
      <c r="AT1170" s="109">
        <f t="shared" si="1000"/>
        <v>222.05047396993365</v>
      </c>
      <c r="AU1170" s="10">
        <f t="shared" si="1001"/>
        <v>399598.64655725751</v>
      </c>
      <c r="AV1170" s="8">
        <f t="shared" si="1002"/>
        <v>29.9032704225062</v>
      </c>
      <c r="AW1170" s="12"/>
      <c r="AX1170" s="110">
        <f t="shared" si="1003"/>
        <v>42.1</v>
      </c>
      <c r="AY1170" s="111">
        <f t="shared" si="1004"/>
        <v>0</v>
      </c>
      <c r="AZ1170" s="12"/>
      <c r="BA1170" s="14">
        <f t="shared" si="1011"/>
        <v>-3.3</v>
      </c>
      <c r="BB1170" s="112">
        <f t="shared" si="1005"/>
        <v>0</v>
      </c>
      <c r="BC1170" s="112">
        <f t="shared" si="1006"/>
        <v>0</v>
      </c>
      <c r="BD1170" s="12"/>
      <c r="BE1170" s="111">
        <f t="shared" si="1007"/>
        <v>0</v>
      </c>
      <c r="BF1170" s="12"/>
    </row>
    <row r="1171" spans="1:58">
      <c r="A1171">
        <f t="shared" si="960"/>
        <v>19</v>
      </c>
      <c r="B1171" s="106">
        <v>0.81111111111111101</v>
      </c>
      <c r="C1171" s="6">
        <f t="shared" si="961"/>
        <v>19.466666666666665</v>
      </c>
      <c r="D1171" s="7">
        <f t="shared" si="1008"/>
        <v>16</v>
      </c>
      <c r="E1171" s="7">
        <f t="shared" si="1009"/>
        <v>9</v>
      </c>
      <c r="F1171" s="7">
        <f t="shared" si="1010"/>
        <v>2022</v>
      </c>
      <c r="G1171" s="12"/>
      <c r="H1171" s="101">
        <f t="shared" si="962"/>
        <v>-3.5334110377440862</v>
      </c>
      <c r="I1171" s="102">
        <f t="shared" si="963"/>
        <v>-3.2089971002132462</v>
      </c>
      <c r="J1171" s="101">
        <f t="shared" si="964"/>
        <v>60.661179946627151</v>
      </c>
      <c r="K1171" s="101">
        <f t="shared" si="965"/>
        <v>42.246227375272781</v>
      </c>
      <c r="L1171" s="11">
        <f t="shared" si="966"/>
        <v>2459839.3111111112</v>
      </c>
      <c r="M1171" s="108">
        <f t="shared" si="967"/>
        <v>0.22708586204274317</v>
      </c>
      <c r="N1171" s="11">
        <f t="shared" si="968"/>
        <v>297.45987359434366</v>
      </c>
      <c r="O1171" s="5">
        <f t="shared" si="969"/>
        <v>0.18735419547039101</v>
      </c>
      <c r="P1171" s="11">
        <f t="shared" si="970"/>
        <v>15487.674718345432</v>
      </c>
      <c r="Q1171" s="6">
        <f t="shared" si="971"/>
        <v>2.4448421150263853</v>
      </c>
      <c r="R1171" s="13">
        <f t="shared" si="972"/>
        <v>4.4052664093477825</v>
      </c>
      <c r="S1171" s="13">
        <f t="shared" si="973"/>
        <v>4.3932675979371165</v>
      </c>
      <c r="T1171" s="13">
        <f t="shared" si="974"/>
        <v>0.37729709624277918</v>
      </c>
      <c r="U1171" s="13">
        <f t="shared" si="975"/>
        <v>0.45125157707113289</v>
      </c>
      <c r="V1171" s="13">
        <f t="shared" si="976"/>
        <v>-8.4092380996314535</v>
      </c>
      <c r="W1171" s="8">
        <f t="shared" si="977"/>
        <v>366.94558124216809</v>
      </c>
      <c r="X1171" s="13">
        <f t="shared" si="978"/>
        <v>1.2522674941382943</v>
      </c>
      <c r="Y1171" s="11">
        <f t="shared" si="979"/>
        <v>71.749642235547824</v>
      </c>
      <c r="Z1171" s="13">
        <f t="shared" si="980"/>
        <v>4.0934625561614021E-2</v>
      </c>
      <c r="AA1171" s="13">
        <f t="shared" si="981"/>
        <v>0.31290739276648261</v>
      </c>
      <c r="AB1171" s="13">
        <f t="shared" si="982"/>
        <v>0.94890160485703579</v>
      </c>
      <c r="AC1171" s="13">
        <f t="shared" si="983"/>
        <v>4.0923194545686915E-2</v>
      </c>
      <c r="AD1171" s="13">
        <f t="shared" si="984"/>
        <v>0.85434321293116633</v>
      </c>
      <c r="AE1171" s="13">
        <f t="shared" si="985"/>
        <v>0.41495377823383411</v>
      </c>
      <c r="AF1171" s="13">
        <f t="shared" si="986"/>
        <v>0.90984249292361918</v>
      </c>
      <c r="AG1171" s="11">
        <f t="shared" si="987"/>
        <v>24.516405712752281</v>
      </c>
      <c r="AH1171" s="13">
        <f t="shared" si="988"/>
        <v>4.6589663716178782</v>
      </c>
      <c r="AI1171" s="11">
        <f t="shared" si="989"/>
        <v>227.5753780200755</v>
      </c>
      <c r="AJ1171" s="6">
        <f t="shared" si="990"/>
        <v>0.9145452159359948</v>
      </c>
      <c r="AK1171" s="13">
        <f t="shared" si="991"/>
        <v>-2.6217429011452134</v>
      </c>
      <c r="AL1171" s="6">
        <f t="shared" si="992"/>
        <v>0.91166813659887302</v>
      </c>
      <c r="AM1171" s="6">
        <f t="shared" si="993"/>
        <v>-3.5334110377440862</v>
      </c>
      <c r="AN1171" s="11">
        <f t="shared" si="994"/>
        <v>175.73232288186409</v>
      </c>
      <c r="AO1171" s="6">
        <f t="shared" si="995"/>
        <v>173.92004030398991</v>
      </c>
      <c r="AP1171" s="6">
        <f t="shared" si="996"/>
        <v>102.16004691619894</v>
      </c>
      <c r="AQ1171" s="8">
        <f t="shared" si="997"/>
        <v>77.688669404112758</v>
      </c>
      <c r="AR1171" s="109">
        <f t="shared" si="998"/>
        <v>-0.73816550136987635</v>
      </c>
      <c r="AS1171" s="109">
        <f t="shared" si="999"/>
        <v>-0.8127643613142348</v>
      </c>
      <c r="AT1171" s="109">
        <f t="shared" si="1000"/>
        <v>222.24622737527278</v>
      </c>
      <c r="AU1171" s="10">
        <f t="shared" si="1001"/>
        <v>399601.05236557074</v>
      </c>
      <c r="AV1171" s="8">
        <f t="shared" si="1002"/>
        <v>29.903090398186162</v>
      </c>
      <c r="AW1171" s="12"/>
      <c r="AX1171" s="110">
        <f t="shared" si="1003"/>
        <v>42.2</v>
      </c>
      <c r="AY1171" s="111">
        <f t="shared" si="1004"/>
        <v>0</v>
      </c>
      <c r="AZ1171" s="12"/>
      <c r="BA1171" s="14">
        <f t="shared" si="1011"/>
        <v>-3.2</v>
      </c>
      <c r="BB1171" s="112">
        <f t="shared" si="1005"/>
        <v>0</v>
      </c>
      <c r="BC1171" s="112">
        <f t="shared" si="1006"/>
        <v>0</v>
      </c>
      <c r="BD1171" s="12"/>
      <c r="BE1171" s="111">
        <f t="shared" si="1007"/>
        <v>0</v>
      </c>
      <c r="BF1171" s="12"/>
    </row>
    <row r="1172" spans="1:58">
      <c r="A1172">
        <f t="shared" si="960"/>
        <v>19</v>
      </c>
      <c r="B1172" s="106">
        <v>0.811805555555556</v>
      </c>
      <c r="C1172" s="6">
        <f t="shared" si="961"/>
        <v>19.483333333333345</v>
      </c>
      <c r="D1172" s="7">
        <f t="shared" si="1008"/>
        <v>16</v>
      </c>
      <c r="E1172" s="7">
        <f t="shared" si="1009"/>
        <v>9</v>
      </c>
      <c r="F1172" s="7">
        <f t="shared" si="1010"/>
        <v>2022</v>
      </c>
      <c r="G1172" s="12"/>
      <c r="H1172" s="101">
        <f t="shared" si="962"/>
        <v>-3.4325425256749771</v>
      </c>
      <c r="I1172" s="102">
        <f t="shared" si="963"/>
        <v>-3.0730853807712952</v>
      </c>
      <c r="J1172" s="101">
        <f t="shared" si="964"/>
        <v>60.654612397211949</v>
      </c>
      <c r="K1172" s="101">
        <f t="shared" si="965"/>
        <v>42.441770053562522</v>
      </c>
      <c r="L1172" s="11">
        <f t="shared" si="966"/>
        <v>2459839.3118055556</v>
      </c>
      <c r="M1172" s="108">
        <f t="shared" si="967"/>
        <v>0.22708588105559471</v>
      </c>
      <c r="N1172" s="11">
        <f t="shared" si="968"/>
        <v>297.71055805683136</v>
      </c>
      <c r="O1172" s="5">
        <f t="shared" si="969"/>
        <v>0.18737961290031535</v>
      </c>
      <c r="P1172" s="11">
        <f t="shared" si="970"/>
        <v>15484.920785296888</v>
      </c>
      <c r="Q1172" s="6">
        <f t="shared" si="971"/>
        <v>2.4450004672002459</v>
      </c>
      <c r="R1172" s="13">
        <f t="shared" si="972"/>
        <v>4.4052783551594805</v>
      </c>
      <c r="S1172" s="13">
        <f t="shared" si="973"/>
        <v>4.3934153539771055</v>
      </c>
      <c r="T1172" s="13">
        <f t="shared" si="974"/>
        <v>0.3774574404824747</v>
      </c>
      <c r="U1172" s="13">
        <f t="shared" si="975"/>
        <v>0.45139902699927792</v>
      </c>
      <c r="V1172" s="13">
        <f t="shared" si="976"/>
        <v>-8.4093732674717359</v>
      </c>
      <c r="W1172" s="8">
        <f t="shared" si="977"/>
        <v>366.90357501933164</v>
      </c>
      <c r="X1172" s="13">
        <f t="shared" si="978"/>
        <v>1.2524138451163536</v>
      </c>
      <c r="Y1172" s="11">
        <f t="shared" si="979"/>
        <v>71.75802752891822</v>
      </c>
      <c r="Z1172" s="13">
        <f t="shared" si="980"/>
        <v>4.094633543017815E-2</v>
      </c>
      <c r="AA1172" s="13">
        <f t="shared" si="981"/>
        <v>0.31276836671059194</v>
      </c>
      <c r="AB1172" s="13">
        <f t="shared" si="982"/>
        <v>0.94894693381090034</v>
      </c>
      <c r="AC1172" s="13">
        <f t="shared" si="983"/>
        <v>4.0934894602031952E-2</v>
      </c>
      <c r="AD1172" s="13">
        <f t="shared" si="984"/>
        <v>0.8543801488979601</v>
      </c>
      <c r="AE1172" s="13">
        <f t="shared" si="985"/>
        <v>0.41498254174638272</v>
      </c>
      <c r="AF1172" s="13">
        <f t="shared" si="986"/>
        <v>0.9098293741387512</v>
      </c>
      <c r="AG1172" s="11">
        <f t="shared" si="987"/>
        <v>24.518217058965519</v>
      </c>
      <c r="AH1172" s="13">
        <f t="shared" si="988"/>
        <v>4.6595677686457968</v>
      </c>
      <c r="AI1172" s="11">
        <f t="shared" si="989"/>
        <v>227.8170415271444</v>
      </c>
      <c r="AJ1172" s="6">
        <f t="shared" si="990"/>
        <v>0.91453985306817509</v>
      </c>
      <c r="AK1172" s="13">
        <f t="shared" si="991"/>
        <v>-2.5208076033578677</v>
      </c>
      <c r="AL1172" s="6">
        <f t="shared" si="992"/>
        <v>0.91173492231710929</v>
      </c>
      <c r="AM1172" s="6">
        <f t="shared" si="993"/>
        <v>-3.4325425256749771</v>
      </c>
      <c r="AN1172" s="11">
        <f t="shared" si="994"/>
        <v>175.73300735915836</v>
      </c>
      <c r="AO1172" s="6">
        <f t="shared" si="995"/>
        <v>173.92071748939216</v>
      </c>
      <c r="AP1172" s="6">
        <f t="shared" si="996"/>
        <v>102.15233964689899</v>
      </c>
      <c r="AQ1172" s="8">
        <f t="shared" si="997"/>
        <v>77.696372290993423</v>
      </c>
      <c r="AR1172" s="109">
        <f t="shared" si="998"/>
        <v>-0.74100435388035069</v>
      </c>
      <c r="AS1172" s="109">
        <f t="shared" si="999"/>
        <v>-0.81031616006694762</v>
      </c>
      <c r="AT1172" s="109">
        <f t="shared" si="1000"/>
        <v>222.44177005356252</v>
      </c>
      <c r="AU1172" s="10">
        <f t="shared" si="1001"/>
        <v>399603.45764701668</v>
      </c>
      <c r="AV1172" s="8">
        <f t="shared" si="1002"/>
        <v>29.902910415457896</v>
      </c>
      <c r="AW1172" s="12"/>
      <c r="AX1172" s="110">
        <f t="shared" si="1003"/>
        <v>42.4</v>
      </c>
      <c r="AY1172" s="111">
        <f t="shared" si="1004"/>
        <v>0</v>
      </c>
      <c r="AZ1172" s="12"/>
      <c r="BA1172" s="14">
        <f t="shared" si="1011"/>
        <v>-3.1</v>
      </c>
      <c r="BB1172" s="112">
        <f t="shared" si="1005"/>
        <v>0</v>
      </c>
      <c r="BC1172" s="112">
        <f t="shared" si="1006"/>
        <v>0</v>
      </c>
      <c r="BD1172" s="12"/>
      <c r="BE1172" s="111">
        <f t="shared" si="1007"/>
        <v>0</v>
      </c>
      <c r="BF1172" s="12"/>
    </row>
    <row r="1173" spans="1:58">
      <c r="A1173">
        <f t="shared" si="960"/>
        <v>19</v>
      </c>
      <c r="B1173" s="106">
        <v>0.8125</v>
      </c>
      <c r="C1173" s="6">
        <f t="shared" si="961"/>
        <v>19.5</v>
      </c>
      <c r="D1173" s="7">
        <f t="shared" si="1008"/>
        <v>16</v>
      </c>
      <c r="E1173" s="7">
        <f t="shared" si="1009"/>
        <v>9</v>
      </c>
      <c r="F1173" s="7">
        <f t="shared" si="1010"/>
        <v>2022</v>
      </c>
      <c r="G1173" s="12"/>
      <c r="H1173" s="101">
        <f t="shared" si="962"/>
        <v>-3.3313023873657919</v>
      </c>
      <c r="I1173" s="102">
        <f t="shared" si="963"/>
        <v>-2.9355109048421628</v>
      </c>
      <c r="J1173" s="101">
        <f t="shared" si="964"/>
        <v>60.648044738204788</v>
      </c>
      <c r="K1173" s="101">
        <f t="shared" si="965"/>
        <v>42.637102499113752</v>
      </c>
      <c r="L1173" s="11">
        <f t="shared" si="966"/>
        <v>2459839.3125</v>
      </c>
      <c r="M1173" s="108">
        <f t="shared" si="967"/>
        <v>0.22708590006844626</v>
      </c>
      <c r="N1173" s="11">
        <f t="shared" si="968"/>
        <v>297.9612425188534</v>
      </c>
      <c r="O1173" s="5">
        <f t="shared" si="969"/>
        <v>0.1874050303302397</v>
      </c>
      <c r="P1173" s="11">
        <f t="shared" si="970"/>
        <v>15482.166514627068</v>
      </c>
      <c r="Q1173" s="6">
        <f t="shared" si="971"/>
        <v>2.4451588193737495</v>
      </c>
      <c r="R1173" s="13">
        <f t="shared" si="972"/>
        <v>4.4052903009711786</v>
      </c>
      <c r="S1173" s="13">
        <f t="shared" si="973"/>
        <v>4.3935631100167374</v>
      </c>
      <c r="T1173" s="13">
        <f t="shared" si="974"/>
        <v>0.37761778472252733</v>
      </c>
      <c r="U1173" s="13">
        <f t="shared" si="975"/>
        <v>0.45154647515054575</v>
      </c>
      <c r="V1173" s="13">
        <f t="shared" si="976"/>
        <v>-8.409508435310947</v>
      </c>
      <c r="W1173" s="8">
        <f t="shared" si="977"/>
        <v>366.86156419075309</v>
      </c>
      <c r="X1173" s="13">
        <f t="shared" si="978"/>
        <v>1.2525601944575782</v>
      </c>
      <c r="Y1173" s="11">
        <f t="shared" si="979"/>
        <v>71.766412728504918</v>
      </c>
      <c r="Z1173" s="13">
        <f t="shared" si="980"/>
        <v>4.0958044281301682E-2</v>
      </c>
      <c r="AA1173" s="13">
        <f t="shared" si="981"/>
        <v>0.31262933561238271</v>
      </c>
      <c r="AB1173" s="13">
        <f t="shared" si="982"/>
        <v>0.94899224179344799</v>
      </c>
      <c r="AC1173" s="13">
        <f t="shared" si="983"/>
        <v>4.0946593636176642E-2</v>
      </c>
      <c r="AD1173" s="13">
        <f t="shared" si="984"/>
        <v>0.85441706603007805</v>
      </c>
      <c r="AE1173" s="13">
        <f t="shared" si="985"/>
        <v>0.41501129598013764</v>
      </c>
      <c r="AF1173" s="13">
        <f t="shared" si="986"/>
        <v>0.90981625848788095</v>
      </c>
      <c r="AG1173" s="11">
        <f t="shared" si="987"/>
        <v>24.520027846964688</v>
      </c>
      <c r="AH1173" s="13">
        <f t="shared" si="988"/>
        <v>4.6601691757110499</v>
      </c>
      <c r="AI1173" s="11">
        <f t="shared" si="989"/>
        <v>228.05870488318766</v>
      </c>
      <c r="AJ1173" s="6">
        <f t="shared" si="990"/>
        <v>0.91453449149371835</v>
      </c>
      <c r="AK1173" s="13">
        <f t="shared" si="991"/>
        <v>-2.4195032604137259</v>
      </c>
      <c r="AL1173" s="6">
        <f t="shared" si="992"/>
        <v>0.91179912695206611</v>
      </c>
      <c r="AM1173" s="6">
        <f t="shared" si="993"/>
        <v>-3.3313023873657919</v>
      </c>
      <c r="AN1173" s="11">
        <f t="shared" si="994"/>
        <v>175.73369183645445</v>
      </c>
      <c r="AO1173" s="6">
        <f t="shared" si="995"/>
        <v>173.92139467504975</v>
      </c>
      <c r="AP1173" s="6">
        <f t="shared" si="996"/>
        <v>102.14463247771853</v>
      </c>
      <c r="AQ1173" s="8">
        <f t="shared" si="997"/>
        <v>77.704075080550226</v>
      </c>
      <c r="AR1173" s="109">
        <f t="shared" si="998"/>
        <v>-0.74383002215279381</v>
      </c>
      <c r="AS1173" s="109">
        <f t="shared" si="999"/>
        <v>-0.8078584891741023</v>
      </c>
      <c r="AT1173" s="109">
        <f t="shared" si="1000"/>
        <v>222.63710249911375</v>
      </c>
      <c r="AU1173" s="10">
        <f t="shared" si="1001"/>
        <v>399605.86240152386</v>
      </c>
      <c r="AV1173" s="8">
        <f t="shared" si="1002"/>
        <v>29.902730474325278</v>
      </c>
      <c r="AW1173" s="12"/>
      <c r="AX1173" s="110">
        <f t="shared" si="1003"/>
        <v>42.6</v>
      </c>
      <c r="AY1173" s="111">
        <f t="shared" si="1004"/>
        <v>0</v>
      </c>
      <c r="AZ1173" s="12"/>
      <c r="BA1173" s="14">
        <f t="shared" si="1011"/>
        <v>-2.9</v>
      </c>
      <c r="BB1173" s="112">
        <f t="shared" si="1005"/>
        <v>0</v>
      </c>
      <c r="BC1173" s="112">
        <f t="shared" si="1006"/>
        <v>0</v>
      </c>
      <c r="BD1173" s="12"/>
      <c r="BE1173" s="111">
        <f t="shared" si="1007"/>
        <v>0</v>
      </c>
      <c r="BF1173" s="12"/>
    </row>
    <row r="1174" spans="1:58">
      <c r="A1174">
        <f t="shared" si="960"/>
        <v>19</v>
      </c>
      <c r="B1174" s="106">
        <v>0.813194444444444</v>
      </c>
      <c r="C1174" s="6">
        <f t="shared" si="961"/>
        <v>19.516666666666655</v>
      </c>
      <c r="D1174" s="7">
        <f t="shared" si="1008"/>
        <v>16</v>
      </c>
      <c r="E1174" s="7">
        <f t="shared" si="1009"/>
        <v>9</v>
      </c>
      <c r="F1174" s="7">
        <f t="shared" si="1010"/>
        <v>2022</v>
      </c>
      <c r="G1174" s="12"/>
      <c r="H1174" s="101">
        <f t="shared" si="962"/>
        <v>-3.229692147278318</v>
      </c>
      <c r="I1174" s="102">
        <f t="shared" si="963"/>
        <v>-2.7966538013923574</v>
      </c>
      <c r="J1174" s="101">
        <f t="shared" si="964"/>
        <v>60.641476969708876</v>
      </c>
      <c r="K1174" s="101">
        <f t="shared" si="965"/>
        <v>42.832225220797852</v>
      </c>
      <c r="L1174" s="11">
        <f t="shared" si="966"/>
        <v>2459839.3131944444</v>
      </c>
      <c r="M1174" s="108">
        <f t="shared" si="967"/>
        <v>0.22708591908129783</v>
      </c>
      <c r="N1174" s="11">
        <f t="shared" si="968"/>
        <v>298.21192698134109</v>
      </c>
      <c r="O1174" s="5">
        <f t="shared" si="969"/>
        <v>0.18743044776016404</v>
      </c>
      <c r="P1174" s="11">
        <f t="shared" si="970"/>
        <v>15479.411906433916</v>
      </c>
      <c r="Q1174" s="6">
        <f t="shared" si="971"/>
        <v>2.4453171715476105</v>
      </c>
      <c r="R1174" s="13">
        <f t="shared" si="972"/>
        <v>4.4053022467828766</v>
      </c>
      <c r="S1174" s="13">
        <f t="shared" si="973"/>
        <v>4.3937108660567272</v>
      </c>
      <c r="T1174" s="13">
        <f t="shared" si="974"/>
        <v>0.37777812896257995</v>
      </c>
      <c r="U1174" s="13">
        <f t="shared" si="975"/>
        <v>0.45169392152500509</v>
      </c>
      <c r="V1174" s="13">
        <f t="shared" si="976"/>
        <v>-8.4096436031508741</v>
      </c>
      <c r="W1174" s="8">
        <f t="shared" si="977"/>
        <v>366.819548756713</v>
      </c>
      <c r="X1174" s="13">
        <f t="shared" si="978"/>
        <v>1.2527065421624437</v>
      </c>
      <c r="Y1174" s="11">
        <f t="shared" si="979"/>
        <v>71.774797834335132</v>
      </c>
      <c r="Z1174" s="13">
        <f t="shared" si="980"/>
        <v>4.096975211476335E-2</v>
      </c>
      <c r="AA1174" s="13">
        <f t="shared" si="981"/>
        <v>0.312490299474664</v>
      </c>
      <c r="AB1174" s="13">
        <f t="shared" si="982"/>
        <v>0.94903752880458869</v>
      </c>
      <c r="AC1174" s="13">
        <f t="shared" si="983"/>
        <v>4.0958291647899776E-2</v>
      </c>
      <c r="AD1174" s="13">
        <f t="shared" si="984"/>
        <v>0.85445396432752585</v>
      </c>
      <c r="AE1174" s="13">
        <f t="shared" si="985"/>
        <v>0.41504004093485991</v>
      </c>
      <c r="AF1174" s="13">
        <f t="shared" si="986"/>
        <v>0.90980314597213274</v>
      </c>
      <c r="AG1174" s="11">
        <f t="shared" si="987"/>
        <v>24.521838076712413</v>
      </c>
      <c r="AH1174" s="13">
        <f t="shared" si="988"/>
        <v>4.6607705928117014</v>
      </c>
      <c r="AI1174" s="11">
        <f t="shared" si="989"/>
        <v>228.30036808916557</v>
      </c>
      <c r="AJ1174" s="6">
        <f t="shared" si="990"/>
        <v>0.9145291312126772</v>
      </c>
      <c r="AK1174" s="13">
        <f t="shared" si="991"/>
        <v>-2.3178314291023225</v>
      </c>
      <c r="AL1174" s="6">
        <f t="shared" si="992"/>
        <v>0.91186071817599545</v>
      </c>
      <c r="AM1174" s="6">
        <f t="shared" si="993"/>
        <v>-3.229692147278318</v>
      </c>
      <c r="AN1174" s="11">
        <f t="shared" si="994"/>
        <v>175.73437631375054</v>
      </c>
      <c r="AO1174" s="6">
        <f t="shared" si="995"/>
        <v>173.92207186096084</v>
      </c>
      <c r="AP1174" s="6">
        <f t="shared" si="996"/>
        <v>102.13692540863077</v>
      </c>
      <c r="AQ1174" s="8">
        <f t="shared" si="997"/>
        <v>77.71177777280991</v>
      </c>
      <c r="AR1174" s="109">
        <f t="shared" si="998"/>
        <v>-0.74664245595450685</v>
      </c>
      <c r="AS1174" s="109">
        <f t="shared" si="999"/>
        <v>-0.80539139277882055</v>
      </c>
      <c r="AT1174" s="109">
        <f t="shared" si="1000"/>
        <v>222.83222522079785</v>
      </c>
      <c r="AU1174" s="10">
        <f t="shared" si="1001"/>
        <v>399608.26662903716</v>
      </c>
      <c r="AV1174" s="8">
        <f t="shared" si="1002"/>
        <v>29.902550574790972</v>
      </c>
      <c r="AW1174" s="12"/>
      <c r="AX1174" s="110">
        <f t="shared" si="1003"/>
        <v>42.8</v>
      </c>
      <c r="AY1174" s="111">
        <f t="shared" si="1004"/>
        <v>0</v>
      </c>
      <c r="AZ1174" s="12"/>
      <c r="BA1174" s="14">
        <f t="shared" si="1011"/>
        <v>-2.8</v>
      </c>
      <c r="BB1174" s="112">
        <f t="shared" si="1005"/>
        <v>0</v>
      </c>
      <c r="BC1174" s="112">
        <f t="shared" si="1006"/>
        <v>0</v>
      </c>
      <c r="BD1174" s="12"/>
      <c r="BE1174" s="111">
        <f t="shared" si="1007"/>
        <v>0</v>
      </c>
      <c r="BF1174" s="12"/>
    </row>
    <row r="1175" spans="1:58">
      <c r="A1175">
        <f t="shared" si="960"/>
        <v>19</v>
      </c>
      <c r="B1175" s="106">
        <v>0.81388888888888899</v>
      </c>
      <c r="C1175" s="6">
        <f t="shared" si="961"/>
        <v>19.533333333333335</v>
      </c>
      <c r="D1175" s="7">
        <f t="shared" si="1008"/>
        <v>16</v>
      </c>
      <c r="E1175" s="7">
        <f t="shared" si="1009"/>
        <v>9</v>
      </c>
      <c r="F1175" s="7">
        <f t="shared" si="1010"/>
        <v>2022</v>
      </c>
      <c r="G1175" s="12"/>
      <c r="H1175" s="101">
        <f t="shared" si="962"/>
        <v>-3.127713330026983</v>
      </c>
      <c r="I1175" s="102">
        <f t="shared" si="963"/>
        <v>-2.6569874854707458</v>
      </c>
      <c r="J1175" s="101">
        <f t="shared" si="964"/>
        <v>60.634909091819935</v>
      </c>
      <c r="K1175" s="101">
        <f t="shared" si="965"/>
        <v>43.02713873967312</v>
      </c>
      <c r="L1175" s="11">
        <f t="shared" si="966"/>
        <v>2459839.3138888888</v>
      </c>
      <c r="M1175" s="108">
        <f t="shared" si="967"/>
        <v>0.22708593809414937</v>
      </c>
      <c r="N1175" s="11">
        <f t="shared" si="968"/>
        <v>298.46261144382879</v>
      </c>
      <c r="O1175" s="5">
        <f t="shared" si="969"/>
        <v>0.18745586519008839</v>
      </c>
      <c r="P1175" s="11">
        <f t="shared" si="970"/>
        <v>15476.656960840703</v>
      </c>
      <c r="Q1175" s="6">
        <f t="shared" si="971"/>
        <v>2.4454755237211141</v>
      </c>
      <c r="R1175" s="13">
        <f t="shared" si="972"/>
        <v>4.4053141925945525</v>
      </c>
      <c r="S1175" s="13">
        <f t="shared" si="973"/>
        <v>4.3938586220967162</v>
      </c>
      <c r="T1175" s="13">
        <f t="shared" si="974"/>
        <v>0.37793847320227542</v>
      </c>
      <c r="U1175" s="13">
        <f t="shared" si="975"/>
        <v>0.45184136612284742</v>
      </c>
      <c r="V1175" s="13">
        <f t="shared" si="976"/>
        <v>-8.4097787709911564</v>
      </c>
      <c r="W1175" s="8">
        <f t="shared" si="977"/>
        <v>366.77752871818711</v>
      </c>
      <c r="X1175" s="13">
        <f t="shared" si="978"/>
        <v>1.2528528882315477</v>
      </c>
      <c r="Y1175" s="11">
        <f t="shared" si="979"/>
        <v>71.783182846443125</v>
      </c>
      <c r="Z1175" s="13">
        <f t="shared" si="980"/>
        <v>4.0981458930355159E-2</v>
      </c>
      <c r="AA1175" s="13">
        <f t="shared" si="981"/>
        <v>0.31235125830012889</v>
      </c>
      <c r="AB1175" s="13">
        <f t="shared" si="982"/>
        <v>0.94908279484427005</v>
      </c>
      <c r="AC1175" s="13">
        <f t="shared" si="983"/>
        <v>4.0969988636993387E-2</v>
      </c>
      <c r="AD1175" s="13">
        <f t="shared" si="984"/>
        <v>0.8544908437903378</v>
      </c>
      <c r="AE1175" s="13">
        <f t="shared" si="985"/>
        <v>0.41506877661033803</v>
      </c>
      <c r="AF1175" s="13">
        <f t="shared" si="986"/>
        <v>0.90979003659261803</v>
      </c>
      <c r="AG1175" s="11">
        <f t="shared" si="987"/>
        <v>24.523647748173037</v>
      </c>
      <c r="AH1175" s="13">
        <f t="shared" si="988"/>
        <v>4.6613720199463051</v>
      </c>
      <c r="AI1175" s="11">
        <f t="shared" si="989"/>
        <v>228.54203114463422</v>
      </c>
      <c r="AJ1175" s="6">
        <f t="shared" si="990"/>
        <v>0.91452377222514925</v>
      </c>
      <c r="AK1175" s="13">
        <f t="shared" si="991"/>
        <v>-2.2157936662977686</v>
      </c>
      <c r="AL1175" s="6">
        <f t="shared" si="992"/>
        <v>0.9119196637292144</v>
      </c>
      <c r="AM1175" s="6">
        <f t="shared" si="993"/>
        <v>-3.127713330026983</v>
      </c>
      <c r="AN1175" s="11">
        <f t="shared" si="994"/>
        <v>175.735060791043</v>
      </c>
      <c r="AO1175" s="6">
        <f t="shared" si="995"/>
        <v>173.92274904712178</v>
      </c>
      <c r="AP1175" s="6">
        <f t="shared" si="996"/>
        <v>102.12921843960021</v>
      </c>
      <c r="AQ1175" s="8">
        <f t="shared" si="997"/>
        <v>77.719480367807947</v>
      </c>
      <c r="AR1175" s="109">
        <f t="shared" si="998"/>
        <v>-0.74944160527195225</v>
      </c>
      <c r="AS1175" s="109">
        <f t="shared" si="999"/>
        <v>-0.80291491520607472</v>
      </c>
      <c r="AT1175" s="109">
        <f t="shared" si="1000"/>
        <v>223.02713873967312</v>
      </c>
      <c r="AU1175" s="10">
        <f t="shared" si="1001"/>
        <v>399610.67032948096</v>
      </c>
      <c r="AV1175" s="8">
        <f t="shared" si="1002"/>
        <v>29.902370716859167</v>
      </c>
      <c r="AW1175" s="12"/>
      <c r="AX1175" s="110">
        <f t="shared" si="1003"/>
        <v>43</v>
      </c>
      <c r="AY1175" s="111">
        <f t="shared" si="1004"/>
        <v>0</v>
      </c>
      <c r="AZ1175" s="12"/>
      <c r="BA1175" s="14">
        <f t="shared" si="1011"/>
        <v>-2.7</v>
      </c>
      <c r="BB1175" s="112">
        <f t="shared" si="1005"/>
        <v>0</v>
      </c>
      <c r="BC1175" s="112">
        <f t="shared" si="1006"/>
        <v>0</v>
      </c>
      <c r="BD1175" s="12"/>
      <c r="BE1175" s="111">
        <f t="shared" si="1007"/>
        <v>0</v>
      </c>
      <c r="BF1175" s="12"/>
    </row>
    <row r="1176" spans="1:58">
      <c r="A1176">
        <f t="shared" si="960"/>
        <v>19</v>
      </c>
      <c r="B1176" s="106">
        <v>0.81458333333333299</v>
      </c>
      <c r="C1176" s="6">
        <f t="shared" si="961"/>
        <v>19.54999999999999</v>
      </c>
      <c r="D1176" s="7">
        <f t="shared" si="1008"/>
        <v>16</v>
      </c>
      <c r="E1176" s="7">
        <f t="shared" si="1009"/>
        <v>9</v>
      </c>
      <c r="F1176" s="7">
        <f t="shared" si="1010"/>
        <v>2022</v>
      </c>
      <c r="G1176" s="12"/>
      <c r="H1176" s="101">
        <f t="shared" si="962"/>
        <v>-3.0253674595611413</v>
      </c>
      <c r="I1176" s="102">
        <f t="shared" si="963"/>
        <v>-2.5170723665137027</v>
      </c>
      <c r="J1176" s="101">
        <f t="shared" si="964"/>
        <v>60.628341104632653</v>
      </c>
      <c r="K1176" s="101">
        <f t="shared" si="965"/>
        <v>43.221843590417024</v>
      </c>
      <c r="L1176" s="11">
        <f t="shared" si="966"/>
        <v>2459839.3145833332</v>
      </c>
      <c r="M1176" s="108">
        <f t="shared" si="967"/>
        <v>0.22708595710700094</v>
      </c>
      <c r="N1176" s="11">
        <f t="shared" si="968"/>
        <v>298.71329590631649</v>
      </c>
      <c r="O1176" s="5">
        <f t="shared" si="969"/>
        <v>0.18748128262006958</v>
      </c>
      <c r="P1176" s="11">
        <f t="shared" si="970"/>
        <v>15473.901677941058</v>
      </c>
      <c r="Q1176" s="6">
        <f t="shared" si="971"/>
        <v>2.4456338758949747</v>
      </c>
      <c r="R1176" s="13">
        <f t="shared" si="972"/>
        <v>4.4053261384062727</v>
      </c>
      <c r="S1176" s="13">
        <f t="shared" si="973"/>
        <v>4.3940063781367051</v>
      </c>
      <c r="T1176" s="13">
        <f t="shared" si="974"/>
        <v>0.3780988174426852</v>
      </c>
      <c r="U1176" s="13">
        <f t="shared" si="975"/>
        <v>0.45198880894555338</v>
      </c>
      <c r="V1176" s="13">
        <f t="shared" si="976"/>
        <v>-8.4099139388307247</v>
      </c>
      <c r="W1176" s="8">
        <f t="shared" si="977"/>
        <v>366.73550407644638</v>
      </c>
      <c r="X1176" s="13">
        <f t="shared" si="978"/>
        <v>1.2529992326657009</v>
      </c>
      <c r="Y1176" s="11">
        <f t="shared" si="979"/>
        <v>71.791567764875339</v>
      </c>
      <c r="Z1176" s="13">
        <f t="shared" si="980"/>
        <v>4.0993164727974755E-2</v>
      </c>
      <c r="AA1176" s="13">
        <f t="shared" si="981"/>
        <v>0.31221221209126654</v>
      </c>
      <c r="AB1176" s="13">
        <f t="shared" si="982"/>
        <v>0.9491280399125025</v>
      </c>
      <c r="AC1176" s="13">
        <f t="shared" si="983"/>
        <v>4.0981684603355065E-2</v>
      </c>
      <c r="AD1176" s="13">
        <f t="shared" si="984"/>
        <v>0.8545277044185644</v>
      </c>
      <c r="AE1176" s="13">
        <f t="shared" si="985"/>
        <v>0.41509750300648224</v>
      </c>
      <c r="AF1176" s="13">
        <f t="shared" si="986"/>
        <v>0.90977693035039275</v>
      </c>
      <c r="AG1176" s="11">
        <f t="shared" si="987"/>
        <v>24.525456861318581</v>
      </c>
      <c r="AH1176" s="13">
        <f t="shared" si="988"/>
        <v>4.6619734571142404</v>
      </c>
      <c r="AI1176" s="11">
        <f t="shared" si="989"/>
        <v>228.7836940496029</v>
      </c>
      <c r="AJ1176" s="6">
        <f t="shared" si="990"/>
        <v>0.91451841453119398</v>
      </c>
      <c r="AK1176" s="13">
        <f t="shared" si="991"/>
        <v>-2.1133915281387217</v>
      </c>
      <c r="AL1176" s="6">
        <f t="shared" si="992"/>
        <v>0.91197593142241984</v>
      </c>
      <c r="AM1176" s="6">
        <f t="shared" si="993"/>
        <v>-3.0253674595611413</v>
      </c>
      <c r="AN1176" s="11">
        <f t="shared" si="994"/>
        <v>175.73574526833909</v>
      </c>
      <c r="AO1176" s="6">
        <f t="shared" si="995"/>
        <v>173.92342623353986</v>
      </c>
      <c r="AP1176" s="6">
        <f t="shared" si="996"/>
        <v>102.12151157059003</v>
      </c>
      <c r="AQ1176" s="8">
        <f t="shared" si="997"/>
        <v>77.727182865581071</v>
      </c>
      <c r="AR1176" s="109">
        <f t="shared" si="998"/>
        <v>-0.75222742033338752</v>
      </c>
      <c r="AS1176" s="109">
        <f t="shared" si="999"/>
        <v>-0.80042910094292741</v>
      </c>
      <c r="AT1176" s="109">
        <f t="shared" si="1000"/>
        <v>223.22184359041702</v>
      </c>
      <c r="AU1176" s="10">
        <f t="shared" si="1001"/>
        <v>399613.0735027974</v>
      </c>
      <c r="AV1176" s="8">
        <f t="shared" si="1002"/>
        <v>29.902190900532741</v>
      </c>
      <c r="AW1176" s="12"/>
      <c r="AX1176" s="110">
        <f t="shared" si="1003"/>
        <v>43.2</v>
      </c>
      <c r="AY1176" s="111">
        <f t="shared" si="1004"/>
        <v>0</v>
      </c>
      <c r="AZ1176" s="12"/>
      <c r="BA1176" s="14">
        <f t="shared" si="1011"/>
        <v>-2.5</v>
      </c>
      <c r="BB1176" s="112">
        <f t="shared" si="1005"/>
        <v>0</v>
      </c>
      <c r="BC1176" s="112">
        <f t="shared" si="1006"/>
        <v>0</v>
      </c>
      <c r="BD1176" s="12"/>
      <c r="BE1176" s="111">
        <f t="shared" si="1007"/>
        <v>0</v>
      </c>
      <c r="BF1176" s="12"/>
    </row>
    <row r="1177" spans="1:58">
      <c r="A1177">
        <f t="shared" si="960"/>
        <v>19</v>
      </c>
      <c r="B1177" s="106">
        <v>0.81527777777777799</v>
      </c>
      <c r="C1177" s="6">
        <f t="shared" si="961"/>
        <v>19.56666666666667</v>
      </c>
      <c r="D1177" s="7">
        <f t="shared" si="1008"/>
        <v>16</v>
      </c>
      <c r="E1177" s="7">
        <f t="shared" si="1009"/>
        <v>9</v>
      </c>
      <c r="F1177" s="7">
        <f t="shared" si="1010"/>
        <v>2022</v>
      </c>
      <c r="G1177" s="12"/>
      <c r="H1177" s="101">
        <f t="shared" si="962"/>
        <v>-2.9226560593039173</v>
      </c>
      <c r="I1177" s="102">
        <f t="shared" si="963"/>
        <v>-2.3775409009587056</v>
      </c>
      <c r="J1177" s="101">
        <f t="shared" si="964"/>
        <v>60.621773008279249</v>
      </c>
      <c r="K1177" s="101">
        <f t="shared" si="965"/>
        <v>43.416340320944357</v>
      </c>
      <c r="L1177" s="11">
        <f t="shared" si="966"/>
        <v>2459839.3152777776</v>
      </c>
      <c r="M1177" s="108">
        <f t="shared" si="967"/>
        <v>0.22708597611985248</v>
      </c>
      <c r="N1177" s="11">
        <f t="shared" si="968"/>
        <v>298.96398036880419</v>
      </c>
      <c r="O1177" s="5">
        <f t="shared" si="969"/>
        <v>0.18750670004999392</v>
      </c>
      <c r="P1177" s="11">
        <f t="shared" si="970"/>
        <v>15471.146057851211</v>
      </c>
      <c r="Q1177" s="6">
        <f t="shared" si="971"/>
        <v>2.4457922280688358</v>
      </c>
      <c r="R1177" s="13">
        <f t="shared" si="972"/>
        <v>4.4053380842179486</v>
      </c>
      <c r="S1177" s="13">
        <f t="shared" si="973"/>
        <v>4.3941541341763379</v>
      </c>
      <c r="T1177" s="13">
        <f t="shared" si="974"/>
        <v>0.37825916168238072</v>
      </c>
      <c r="U1177" s="13">
        <f t="shared" si="975"/>
        <v>0.4521362499922057</v>
      </c>
      <c r="V1177" s="13">
        <f t="shared" si="976"/>
        <v>-8.4100491066702947</v>
      </c>
      <c r="W1177" s="8">
        <f t="shared" si="977"/>
        <v>366.69347483210919</v>
      </c>
      <c r="X1177" s="13">
        <f t="shared" si="978"/>
        <v>1.2531455754647529</v>
      </c>
      <c r="Y1177" s="11">
        <f t="shared" si="979"/>
        <v>71.799952589623146</v>
      </c>
      <c r="Z1177" s="13">
        <f t="shared" si="980"/>
        <v>4.1004869507322919E-2</v>
      </c>
      <c r="AA1177" s="13">
        <f t="shared" si="981"/>
        <v>0.31207316085148074</v>
      </c>
      <c r="AB1177" s="13">
        <f t="shared" si="982"/>
        <v>0.94917326400900448</v>
      </c>
      <c r="AC1177" s="13">
        <f t="shared" si="983"/>
        <v>4.0993379546685707E-2</v>
      </c>
      <c r="AD1177" s="13">
        <f t="shared" si="984"/>
        <v>0.85456454621206623</v>
      </c>
      <c r="AE1177" s="13">
        <f t="shared" si="985"/>
        <v>0.4151262201229059</v>
      </c>
      <c r="AF1177" s="13">
        <f t="shared" si="986"/>
        <v>0.90976382724664795</v>
      </c>
      <c r="AG1177" s="11">
        <f t="shared" si="987"/>
        <v>24.52726541610237</v>
      </c>
      <c r="AH1177" s="13">
        <f t="shared" si="988"/>
        <v>4.6625749043110076</v>
      </c>
      <c r="AI1177" s="11">
        <f t="shared" si="989"/>
        <v>229.02535680413908</v>
      </c>
      <c r="AJ1177" s="6">
        <f t="shared" si="990"/>
        <v>0.91451305813089967</v>
      </c>
      <c r="AK1177" s="13">
        <f t="shared" si="991"/>
        <v>-2.0106265701654467</v>
      </c>
      <c r="AL1177" s="6">
        <f t="shared" si="992"/>
        <v>0.91202948913847048</v>
      </c>
      <c r="AM1177" s="6">
        <f t="shared" si="993"/>
        <v>-2.9226560593039173</v>
      </c>
      <c r="AN1177" s="11">
        <f t="shared" si="994"/>
        <v>175.73642974563518</v>
      </c>
      <c r="AO1177" s="6">
        <f t="shared" si="995"/>
        <v>173.92410342021142</v>
      </c>
      <c r="AP1177" s="6">
        <f t="shared" si="996"/>
        <v>102.11380480160754</v>
      </c>
      <c r="AQ1177" s="8">
        <f t="shared" si="997"/>
        <v>77.734885266121964</v>
      </c>
      <c r="AR1177" s="109">
        <f t="shared" si="998"/>
        <v>-0.75499985160510397</v>
      </c>
      <c r="AS1177" s="109">
        <f t="shared" si="999"/>
        <v>-0.79793399464143655</v>
      </c>
      <c r="AT1177" s="109">
        <f t="shared" si="1000"/>
        <v>223.41634032094436</v>
      </c>
      <c r="AU1177" s="10">
        <f t="shared" si="1001"/>
        <v>399615.47614891478</v>
      </c>
      <c r="AV1177" s="8">
        <f t="shared" si="1002"/>
        <v>29.902011125815591</v>
      </c>
      <c r="AW1177" s="12"/>
      <c r="AX1177" s="110">
        <f t="shared" si="1003"/>
        <v>43.4</v>
      </c>
      <c r="AY1177" s="111">
        <f t="shared" si="1004"/>
        <v>0</v>
      </c>
      <c r="AZ1177" s="12"/>
      <c r="BA1177" s="14">
        <f t="shared" si="1011"/>
        <v>-2.4</v>
      </c>
      <c r="BB1177" s="112">
        <f t="shared" si="1005"/>
        <v>0</v>
      </c>
      <c r="BC1177" s="112">
        <f t="shared" si="1006"/>
        <v>0</v>
      </c>
      <c r="BD1177" s="12"/>
      <c r="BE1177" s="111">
        <f t="shared" si="1007"/>
        <v>0</v>
      </c>
      <c r="BF1177" s="12"/>
    </row>
    <row r="1178" spans="1:58">
      <c r="A1178">
        <f t="shared" si="960"/>
        <v>19</v>
      </c>
      <c r="B1178" s="106">
        <v>0.81597222222222199</v>
      </c>
      <c r="C1178" s="6">
        <f t="shared" si="961"/>
        <v>19.583333333333329</v>
      </c>
      <c r="D1178" s="7">
        <f t="shared" si="1008"/>
        <v>16</v>
      </c>
      <c r="E1178" s="7">
        <f t="shared" si="1009"/>
        <v>9</v>
      </c>
      <c r="F1178" s="7">
        <f t="shared" si="1010"/>
        <v>2022</v>
      </c>
      <c r="G1178" s="12"/>
      <c r="H1178" s="101">
        <f t="shared" si="962"/>
        <v>-2.8195806523257185</v>
      </c>
      <c r="I1178" s="102">
        <f t="shared" si="963"/>
        <v>-2.2390734812607227</v>
      </c>
      <c r="J1178" s="101">
        <f t="shared" si="964"/>
        <v>60.615204802824607</v>
      </c>
      <c r="K1178" s="101">
        <f t="shared" si="965"/>
        <v>43.610629491823119</v>
      </c>
      <c r="L1178" s="11">
        <f t="shared" si="966"/>
        <v>2459839.315972222</v>
      </c>
      <c r="M1178" s="108">
        <f t="shared" si="967"/>
        <v>0.22708599513270405</v>
      </c>
      <c r="N1178" s="11">
        <f t="shared" si="968"/>
        <v>299.21466483082622</v>
      </c>
      <c r="O1178" s="5">
        <f t="shared" si="969"/>
        <v>0.18753211747997511</v>
      </c>
      <c r="P1178" s="11">
        <f t="shared" si="970"/>
        <v>15468.390100683588</v>
      </c>
      <c r="Q1178" s="6">
        <f t="shared" si="971"/>
        <v>2.4459505802426964</v>
      </c>
      <c r="R1178" s="13">
        <f t="shared" si="972"/>
        <v>4.4053500300296697</v>
      </c>
      <c r="S1178" s="13">
        <f t="shared" si="973"/>
        <v>4.3943018902163269</v>
      </c>
      <c r="T1178" s="13">
        <f t="shared" si="974"/>
        <v>0.37841950592243334</v>
      </c>
      <c r="U1178" s="13">
        <f t="shared" si="975"/>
        <v>0.45228368926437607</v>
      </c>
      <c r="V1178" s="13">
        <f t="shared" si="976"/>
        <v>-8.41018427451022</v>
      </c>
      <c r="W1178" s="8">
        <f t="shared" si="977"/>
        <v>366.65144098592265</v>
      </c>
      <c r="X1178" s="13">
        <f t="shared" si="978"/>
        <v>1.2532919166299628</v>
      </c>
      <c r="Y1178" s="11">
        <f t="shared" si="979"/>
        <v>71.808337320758696</v>
      </c>
      <c r="Z1178" s="13">
        <f t="shared" si="980"/>
        <v>4.1016573268302145E-2</v>
      </c>
      <c r="AA1178" s="13">
        <f t="shared" si="981"/>
        <v>0.31193410458283449</v>
      </c>
      <c r="AB1178" s="13">
        <f t="shared" si="982"/>
        <v>0.9492184671339261</v>
      </c>
      <c r="AC1178" s="13">
        <f t="shared" si="983"/>
        <v>4.1005073466887754E-2</v>
      </c>
      <c r="AD1178" s="13">
        <f t="shared" si="984"/>
        <v>0.85460136917101981</v>
      </c>
      <c r="AE1178" s="13">
        <f t="shared" si="985"/>
        <v>0.41515492795957942</v>
      </c>
      <c r="AF1178" s="13">
        <f t="shared" si="986"/>
        <v>0.90975072728241135</v>
      </c>
      <c r="AG1178" s="11">
        <f t="shared" si="987"/>
        <v>24.529073412500214</v>
      </c>
      <c r="AH1178" s="13">
        <f t="shared" si="988"/>
        <v>4.6631763615378441</v>
      </c>
      <c r="AI1178" s="11">
        <f t="shared" si="989"/>
        <v>229.26701940775857</v>
      </c>
      <c r="AJ1178" s="6">
        <f t="shared" si="990"/>
        <v>0.91450770302433748</v>
      </c>
      <c r="AK1178" s="13">
        <f t="shared" si="991"/>
        <v>-1.9075003474916616</v>
      </c>
      <c r="AL1178" s="6">
        <f t="shared" si="992"/>
        <v>0.912080304834057</v>
      </c>
      <c r="AM1178" s="6">
        <f t="shared" si="993"/>
        <v>-2.8195806523257185</v>
      </c>
      <c r="AN1178" s="11">
        <f t="shared" si="994"/>
        <v>175.73711422292945</v>
      </c>
      <c r="AO1178" s="6">
        <f t="shared" si="995"/>
        <v>173.92478060713464</v>
      </c>
      <c r="AP1178" s="6">
        <f t="shared" si="996"/>
        <v>102.10609813258111</v>
      </c>
      <c r="AQ1178" s="8">
        <f t="shared" si="997"/>
        <v>77.742587569502206</v>
      </c>
      <c r="AR1178" s="109">
        <f t="shared" si="998"/>
        <v>-0.75775884978534558</v>
      </c>
      <c r="AS1178" s="109">
        <f t="shared" si="999"/>
        <v>-0.79542964112476855</v>
      </c>
      <c r="AT1178" s="109">
        <f t="shared" si="1000"/>
        <v>223.61062949182312</v>
      </c>
      <c r="AU1178" s="10">
        <f t="shared" si="1001"/>
        <v>399617.87826777028</v>
      </c>
      <c r="AV1178" s="8">
        <f t="shared" si="1002"/>
        <v>29.901831392710967</v>
      </c>
      <c r="AW1178" s="12"/>
      <c r="AX1178" s="110">
        <f t="shared" si="1003"/>
        <v>43.6</v>
      </c>
      <c r="AY1178" s="111">
        <f t="shared" si="1004"/>
        <v>0</v>
      </c>
      <c r="AZ1178" s="12"/>
      <c r="BA1178" s="14">
        <f t="shared" si="1011"/>
        <v>-2.2000000000000002</v>
      </c>
      <c r="BB1178" s="112">
        <f t="shared" si="1005"/>
        <v>0</v>
      </c>
      <c r="BC1178" s="112">
        <f t="shared" si="1006"/>
        <v>0</v>
      </c>
      <c r="BD1178" s="12"/>
      <c r="BE1178" s="111">
        <f t="shared" si="1007"/>
        <v>0</v>
      </c>
      <c r="BF1178" s="12"/>
    </row>
    <row r="1179" spans="1:58">
      <c r="A1179">
        <f t="shared" si="960"/>
        <v>19</v>
      </c>
      <c r="B1179" s="106">
        <v>0.81666666666666698</v>
      </c>
      <c r="C1179" s="6">
        <f t="shared" si="961"/>
        <v>19.600000000000009</v>
      </c>
      <c r="D1179" s="7">
        <f t="shared" si="1008"/>
        <v>16</v>
      </c>
      <c r="E1179" s="7">
        <f t="shared" si="1009"/>
        <v>9</v>
      </c>
      <c r="F1179" s="7">
        <f t="shared" si="1010"/>
        <v>2022</v>
      </c>
      <c r="G1179" s="12"/>
      <c r="H1179" s="101">
        <f t="shared" si="962"/>
        <v>-2.716142690996127</v>
      </c>
      <c r="I1179" s="102">
        <f t="shared" si="963"/>
        <v>-2.1023658881328391</v>
      </c>
      <c r="J1179" s="101">
        <f t="shared" si="964"/>
        <v>60.608636483999234</v>
      </c>
      <c r="K1179" s="101">
        <f t="shared" si="965"/>
        <v>43.804711807938389</v>
      </c>
      <c r="L1179" s="11">
        <f t="shared" si="966"/>
        <v>2459839.3166666669</v>
      </c>
      <c r="M1179" s="108">
        <f t="shared" si="967"/>
        <v>0.22708601414556834</v>
      </c>
      <c r="N1179" s="11">
        <f t="shared" si="968"/>
        <v>299.46534946141765</v>
      </c>
      <c r="O1179" s="5">
        <f t="shared" si="969"/>
        <v>0.18755753492695248</v>
      </c>
      <c r="P1179" s="11">
        <f t="shared" si="970"/>
        <v>15465.63380470704</v>
      </c>
      <c r="Q1179" s="6">
        <f t="shared" si="971"/>
        <v>2.446108932522276</v>
      </c>
      <c r="R1179" s="13">
        <f t="shared" si="972"/>
        <v>4.4053619758493587</v>
      </c>
      <c r="S1179" s="13">
        <f t="shared" si="973"/>
        <v>4.3944496463552492</v>
      </c>
      <c r="T1179" s="13">
        <f t="shared" si="974"/>
        <v>0.37857985026999041</v>
      </c>
      <c r="U1179" s="13">
        <f t="shared" si="975"/>
        <v>0.45243112686107589</v>
      </c>
      <c r="V1179" s="13">
        <f t="shared" si="976"/>
        <v>-8.4103194424405086</v>
      </c>
      <c r="W1179" s="8">
        <f t="shared" si="977"/>
        <v>366.60940251077483</v>
      </c>
      <c r="X1179" s="13">
        <f t="shared" si="978"/>
        <v>1.2534382562593709</v>
      </c>
      <c r="Y1179" s="11">
        <f t="shared" si="979"/>
        <v>71.816721963899298</v>
      </c>
      <c r="Z1179" s="13">
        <f t="shared" si="980"/>
        <v>4.1028276018548471E-2</v>
      </c>
      <c r="AA1179" s="13">
        <f t="shared" si="981"/>
        <v>0.3117950431954209</v>
      </c>
      <c r="AB1179" s="13">
        <f t="shared" si="982"/>
        <v>0.94926364931729268</v>
      </c>
      <c r="AC1179" s="13">
        <f t="shared" si="983"/>
        <v>4.1016766371590678E-2</v>
      </c>
      <c r="AD1179" s="13">
        <f t="shared" si="984"/>
        <v>0.85463817331993908</v>
      </c>
      <c r="AE1179" s="13">
        <f t="shared" si="985"/>
        <v>0.41518362653544461</v>
      </c>
      <c r="AF1179" s="13">
        <f t="shared" si="986"/>
        <v>0.90973763045005263</v>
      </c>
      <c r="AG1179" s="11">
        <f t="shared" si="987"/>
        <v>24.530880851682756</v>
      </c>
      <c r="AH1179" s="13">
        <f t="shared" si="988"/>
        <v>4.6637778291937737</v>
      </c>
      <c r="AI1179" s="11">
        <f t="shared" si="989"/>
        <v>229.50868202351103</v>
      </c>
      <c r="AJ1179" s="6">
        <f t="shared" si="990"/>
        <v>0.91450234920801021</v>
      </c>
      <c r="AK1179" s="13">
        <f t="shared" si="991"/>
        <v>-1.8040143444228451</v>
      </c>
      <c r="AL1179" s="6">
        <f t="shared" si="992"/>
        <v>0.91212834657328179</v>
      </c>
      <c r="AM1179" s="6">
        <f t="shared" si="993"/>
        <v>-2.716142690996127</v>
      </c>
      <c r="AN1179" s="11">
        <f t="shared" si="994"/>
        <v>175.73779870068392</v>
      </c>
      <c r="AO1179" s="6">
        <f t="shared" si="995"/>
        <v>173.92545779476669</v>
      </c>
      <c r="AP1179" s="6">
        <f t="shared" si="996"/>
        <v>102.09839155835354</v>
      </c>
      <c r="AQ1179" s="8">
        <f t="shared" si="997"/>
        <v>77.750289780876031</v>
      </c>
      <c r="AR1179" s="109">
        <f t="shared" si="998"/>
        <v>-0.76050436766491869</v>
      </c>
      <c r="AS1179" s="109">
        <f t="shared" si="999"/>
        <v>-0.79291608367601851</v>
      </c>
      <c r="AT1179" s="109">
        <f t="shared" si="1000"/>
        <v>223.80471180793839</v>
      </c>
      <c r="AU1179" s="10">
        <f t="shared" si="1001"/>
        <v>399620.27986090083</v>
      </c>
      <c r="AV1179" s="8">
        <f t="shared" si="1002"/>
        <v>29.901651701102384</v>
      </c>
      <c r="AW1179" s="12"/>
      <c r="AX1179" s="110">
        <f t="shared" si="1003"/>
        <v>43.8</v>
      </c>
      <c r="AY1179" s="111">
        <f t="shared" si="1004"/>
        <v>0</v>
      </c>
      <c r="AZ1179" s="12"/>
      <c r="BA1179" s="14">
        <f t="shared" si="1011"/>
        <v>-2.1</v>
      </c>
      <c r="BB1179" s="112">
        <f t="shared" si="1005"/>
        <v>0</v>
      </c>
      <c r="BC1179" s="112">
        <f t="shared" si="1006"/>
        <v>0</v>
      </c>
      <c r="BD1179" s="12"/>
      <c r="BE1179" s="111">
        <f t="shared" si="1007"/>
        <v>0</v>
      </c>
      <c r="BF1179" s="12"/>
    </row>
    <row r="1180" spans="1:58">
      <c r="A1180">
        <f t="shared" si="960"/>
        <v>19</v>
      </c>
      <c r="B1180" s="106">
        <v>0.81736111111111098</v>
      </c>
      <c r="C1180" s="6">
        <f t="shared" si="961"/>
        <v>19.616666666666664</v>
      </c>
      <c r="D1180" s="7">
        <f t="shared" si="1008"/>
        <v>16</v>
      </c>
      <c r="E1180" s="7">
        <f t="shared" si="1009"/>
        <v>9</v>
      </c>
      <c r="F1180" s="7">
        <f t="shared" si="1010"/>
        <v>2022</v>
      </c>
      <c r="G1180" s="12"/>
      <c r="H1180" s="101">
        <f t="shared" si="962"/>
        <v>-2.6123438358422937</v>
      </c>
      <c r="I1180" s="102">
        <f t="shared" si="963"/>
        <v>-1.9680912198844505</v>
      </c>
      <c r="J1180" s="101">
        <f t="shared" si="964"/>
        <v>60.602068060704518</v>
      </c>
      <c r="K1180" s="101">
        <f t="shared" si="965"/>
        <v>43.99858759559595</v>
      </c>
      <c r="L1180" s="11">
        <f t="shared" si="966"/>
        <v>2459839.3173611113</v>
      </c>
      <c r="M1180" s="108">
        <f t="shared" si="967"/>
        <v>0.22708603315841991</v>
      </c>
      <c r="N1180" s="11">
        <f t="shared" si="968"/>
        <v>299.71603392390534</v>
      </c>
      <c r="O1180" s="5">
        <f t="shared" si="969"/>
        <v>0.18758295235687683</v>
      </c>
      <c r="P1180" s="11">
        <f t="shared" si="970"/>
        <v>15462.877173709101</v>
      </c>
      <c r="Q1180" s="6">
        <f t="shared" si="971"/>
        <v>2.4462672846961366</v>
      </c>
      <c r="R1180" s="13">
        <f t="shared" si="972"/>
        <v>4.4053739216610568</v>
      </c>
      <c r="S1180" s="13">
        <f t="shared" si="973"/>
        <v>4.3945974023952381</v>
      </c>
      <c r="T1180" s="13">
        <f t="shared" si="974"/>
        <v>0.37874019451004309</v>
      </c>
      <c r="U1180" s="13">
        <f t="shared" si="975"/>
        <v>0.45257856258499918</v>
      </c>
      <c r="V1180" s="13">
        <f t="shared" si="976"/>
        <v>-8.4104546102804338</v>
      </c>
      <c r="W1180" s="8">
        <f t="shared" si="977"/>
        <v>366.56735946376256</v>
      </c>
      <c r="X1180" s="13">
        <f t="shared" si="978"/>
        <v>1.253584594157402</v>
      </c>
      <c r="Y1180" s="11">
        <f t="shared" si="979"/>
        <v>71.825106507839294</v>
      </c>
      <c r="Z1180" s="13">
        <f t="shared" si="980"/>
        <v>4.1039977742176915E-2</v>
      </c>
      <c r="AA1180" s="13">
        <f t="shared" si="981"/>
        <v>0.31165597687834801</v>
      </c>
      <c r="AB1180" s="13">
        <f t="shared" si="982"/>
        <v>0.94930881049848426</v>
      </c>
      <c r="AC1180" s="13">
        <f t="shared" si="983"/>
        <v>4.1028458244922732E-2</v>
      </c>
      <c r="AD1180" s="13">
        <f t="shared" si="984"/>
        <v>0.85467495860951748</v>
      </c>
      <c r="AE1180" s="13">
        <f t="shared" si="985"/>
        <v>0.41521231581182894</v>
      </c>
      <c r="AF1180" s="13">
        <f t="shared" si="986"/>
        <v>0.90972453676823406</v>
      </c>
      <c r="AG1180" s="11">
        <f t="shared" si="987"/>
        <v>24.532687731192084</v>
      </c>
      <c r="AH1180" s="13">
        <f t="shared" si="988"/>
        <v>4.6643793064710524</v>
      </c>
      <c r="AI1180" s="11">
        <f t="shared" si="989"/>
        <v>229.75034432683955</v>
      </c>
      <c r="AJ1180" s="6">
        <f t="shared" si="990"/>
        <v>0.9144969966891483</v>
      </c>
      <c r="AK1180" s="13">
        <f t="shared" si="991"/>
        <v>-1.7001702534405569</v>
      </c>
      <c r="AL1180" s="6">
        <f t="shared" si="992"/>
        <v>0.91217358240173674</v>
      </c>
      <c r="AM1180" s="6">
        <f t="shared" si="993"/>
        <v>-2.6123438358422937</v>
      </c>
      <c r="AN1180" s="11">
        <f t="shared" si="994"/>
        <v>175.7384831779782</v>
      </c>
      <c r="AO1180" s="6">
        <f t="shared" si="995"/>
        <v>173.92613498219697</v>
      </c>
      <c r="AP1180" s="6">
        <f t="shared" si="996"/>
        <v>102.09068508922103</v>
      </c>
      <c r="AQ1180" s="8">
        <f t="shared" si="997"/>
        <v>77.757991889953047</v>
      </c>
      <c r="AR1180" s="109">
        <f t="shared" si="998"/>
        <v>-0.76323635273935531</v>
      </c>
      <c r="AS1180" s="109">
        <f t="shared" si="999"/>
        <v>-0.79039337081664129</v>
      </c>
      <c r="AT1180" s="109">
        <f t="shared" si="1000"/>
        <v>223.99858759559595</v>
      </c>
      <c r="AU1180" s="10">
        <f t="shared" si="1001"/>
        <v>399622.68092503119</v>
      </c>
      <c r="AV1180" s="8">
        <f t="shared" si="1002"/>
        <v>29.901472051233473</v>
      </c>
      <c r="AW1180" s="12"/>
      <c r="AX1180" s="110">
        <f t="shared" si="1003"/>
        <v>44</v>
      </c>
      <c r="AY1180" s="111">
        <f t="shared" si="1004"/>
        <v>0</v>
      </c>
      <c r="AZ1180" s="12"/>
      <c r="BA1180" s="14">
        <f t="shared" si="1011"/>
        <v>-2</v>
      </c>
      <c r="BB1180" s="112">
        <f t="shared" si="1005"/>
        <v>0</v>
      </c>
      <c r="BC1180" s="112">
        <f t="shared" si="1006"/>
        <v>0</v>
      </c>
      <c r="BD1180" s="12"/>
      <c r="BE1180" s="111">
        <f t="shared" si="1007"/>
        <v>0</v>
      </c>
      <c r="BF1180" s="12"/>
    </row>
    <row r="1181" spans="1:58">
      <c r="A1181">
        <f t="shared" si="960"/>
        <v>19</v>
      </c>
      <c r="B1181" s="106">
        <v>0.81805555555555598</v>
      </c>
      <c r="C1181" s="6">
        <f t="shared" si="961"/>
        <v>19.633333333333344</v>
      </c>
      <c r="D1181" s="7">
        <f t="shared" si="1008"/>
        <v>16</v>
      </c>
      <c r="E1181" s="7">
        <f t="shared" si="1009"/>
        <v>9</v>
      </c>
      <c r="F1181" s="7">
        <f t="shared" si="1010"/>
        <v>2022</v>
      </c>
      <c r="G1181" s="12"/>
      <c r="H1181" s="101">
        <f t="shared" si="962"/>
        <v>-2.5081855385291183</v>
      </c>
      <c r="I1181" s="102">
        <f t="shared" si="963"/>
        <v>-1.8368587066220887</v>
      </c>
      <c r="J1181" s="101">
        <f t="shared" si="964"/>
        <v>60.59549952863599</v>
      </c>
      <c r="K1181" s="101">
        <f t="shared" si="965"/>
        <v>44.192257584884459</v>
      </c>
      <c r="L1181" s="11">
        <f t="shared" si="966"/>
        <v>2459839.3180555557</v>
      </c>
      <c r="M1181" s="108">
        <f t="shared" si="967"/>
        <v>0.22708605217127145</v>
      </c>
      <c r="N1181" s="11">
        <f t="shared" si="968"/>
        <v>299.96671838639304</v>
      </c>
      <c r="O1181" s="5">
        <f t="shared" si="969"/>
        <v>0.18760836978680118</v>
      </c>
      <c r="P1181" s="11">
        <f t="shared" si="970"/>
        <v>15460.120205958869</v>
      </c>
      <c r="Q1181" s="6">
        <f t="shared" si="971"/>
        <v>2.4464256368699977</v>
      </c>
      <c r="R1181" s="13">
        <f t="shared" si="972"/>
        <v>4.4053858674727557</v>
      </c>
      <c r="S1181" s="13">
        <f t="shared" si="973"/>
        <v>4.39474515843487</v>
      </c>
      <c r="T1181" s="13">
        <f t="shared" si="974"/>
        <v>0.37890053874973856</v>
      </c>
      <c r="U1181" s="13">
        <f t="shared" si="975"/>
        <v>0.45272599653515838</v>
      </c>
      <c r="V1181" s="13">
        <f t="shared" si="976"/>
        <v>-8.4105897781200021</v>
      </c>
      <c r="W1181" s="8">
        <f t="shared" si="977"/>
        <v>366.52531181777812</v>
      </c>
      <c r="X1181" s="13">
        <f t="shared" si="978"/>
        <v>1.2537309304228121</v>
      </c>
      <c r="Y1181" s="11">
        <f t="shared" si="979"/>
        <v>71.833490958236993</v>
      </c>
      <c r="Z1181" s="13">
        <f t="shared" si="980"/>
        <v>4.1051678446824259E-2</v>
      </c>
      <c r="AA1181" s="13">
        <f t="shared" si="981"/>
        <v>0.31151690554103345</v>
      </c>
      <c r="AB1181" s="13">
        <f t="shared" si="982"/>
        <v>0.94935395070776363</v>
      </c>
      <c r="AC1181" s="13">
        <f t="shared" si="983"/>
        <v>4.1040149094514138E-2</v>
      </c>
      <c r="AD1181" s="13">
        <f t="shared" si="984"/>
        <v>0.85471172506448678</v>
      </c>
      <c r="AE1181" s="13">
        <f t="shared" si="985"/>
        <v>0.41524099580776952</v>
      </c>
      <c r="AF1181" s="13">
        <f t="shared" si="986"/>
        <v>0.90971144622928202</v>
      </c>
      <c r="AG1181" s="11">
        <f t="shared" si="987"/>
        <v>24.534494052204824</v>
      </c>
      <c r="AH1181" s="13">
        <f t="shared" si="988"/>
        <v>4.664980793771667</v>
      </c>
      <c r="AI1181" s="11">
        <f t="shared" si="989"/>
        <v>229.99200647981803</v>
      </c>
      <c r="AJ1181" s="6">
        <f t="shared" si="990"/>
        <v>0.91449164546425421</v>
      </c>
      <c r="AK1181" s="13">
        <f t="shared" si="991"/>
        <v>-1.5959695579869677</v>
      </c>
      <c r="AL1181" s="6">
        <f t="shared" si="992"/>
        <v>0.9122159805421507</v>
      </c>
      <c r="AM1181" s="6">
        <f t="shared" si="993"/>
        <v>-2.5081855385291183</v>
      </c>
      <c r="AN1181" s="11">
        <f t="shared" si="994"/>
        <v>175.73916765527429</v>
      </c>
      <c r="AO1181" s="6">
        <f t="shared" si="995"/>
        <v>173.92681216988251</v>
      </c>
      <c r="AP1181" s="6">
        <f t="shared" si="996"/>
        <v>102.08297871998526</v>
      </c>
      <c r="AQ1181" s="8">
        <f t="shared" si="997"/>
        <v>77.7656939019286</v>
      </c>
      <c r="AR1181" s="109">
        <f t="shared" si="998"/>
        <v>-0.76595475827822945</v>
      </c>
      <c r="AS1181" s="109">
        <f t="shared" si="999"/>
        <v>-0.78786154617225512</v>
      </c>
      <c r="AT1181" s="109">
        <f t="shared" si="1000"/>
        <v>224.19225758488446</v>
      </c>
      <c r="AU1181" s="10">
        <f t="shared" si="1001"/>
        <v>399625.08146169886</v>
      </c>
      <c r="AV1181" s="8">
        <f t="shared" si="1002"/>
        <v>29.90129244298771</v>
      </c>
      <c r="AW1181" s="12"/>
      <c r="AX1181" s="110">
        <f t="shared" si="1003"/>
        <v>44.2</v>
      </c>
      <c r="AY1181" s="111">
        <f t="shared" si="1004"/>
        <v>0</v>
      </c>
      <c r="AZ1181" s="12"/>
      <c r="BA1181" s="14">
        <f t="shared" si="1011"/>
        <v>-1.8</v>
      </c>
      <c r="BB1181" s="112">
        <f t="shared" si="1005"/>
        <v>0</v>
      </c>
      <c r="BC1181" s="112">
        <f t="shared" si="1006"/>
        <v>0</v>
      </c>
      <c r="BD1181" s="12"/>
      <c r="BE1181" s="111">
        <f t="shared" si="1007"/>
        <v>0</v>
      </c>
      <c r="BF1181" s="12"/>
    </row>
    <row r="1182" spans="1:58">
      <c r="A1182">
        <f t="shared" si="960"/>
        <v>19</v>
      </c>
      <c r="B1182" s="106">
        <v>0.81874999999999998</v>
      </c>
      <c r="C1182" s="6">
        <f t="shared" si="961"/>
        <v>19.649999999999999</v>
      </c>
      <c r="D1182" s="7">
        <f t="shared" si="1008"/>
        <v>16</v>
      </c>
      <c r="E1182" s="7">
        <f t="shared" si="1009"/>
        <v>9</v>
      </c>
      <c r="F1182" s="7">
        <f t="shared" si="1010"/>
        <v>2022</v>
      </c>
      <c r="G1182" s="12"/>
      <c r="H1182" s="101">
        <f t="shared" si="962"/>
        <v>-2.4036693192236984</v>
      </c>
      <c r="I1182" s="102">
        <f t="shared" si="963"/>
        <v>-1.7091759405313227</v>
      </c>
      <c r="J1182" s="101">
        <f t="shared" si="964"/>
        <v>60.588930887875989</v>
      </c>
      <c r="K1182" s="101">
        <f t="shared" si="965"/>
        <v>44.385722388478854</v>
      </c>
      <c r="L1182" s="11">
        <f t="shared" si="966"/>
        <v>2459839.3187500001</v>
      </c>
      <c r="M1182" s="108">
        <f t="shared" si="967"/>
        <v>0.22708607118412302</v>
      </c>
      <c r="N1182" s="11">
        <f t="shared" si="968"/>
        <v>300.21740284888074</v>
      </c>
      <c r="O1182" s="5">
        <f t="shared" si="969"/>
        <v>0.18763378721678237</v>
      </c>
      <c r="P1182" s="11">
        <f t="shared" si="970"/>
        <v>15457.362901568968</v>
      </c>
      <c r="Q1182" s="6">
        <f t="shared" si="971"/>
        <v>2.4465839890438583</v>
      </c>
      <c r="R1182" s="13">
        <f t="shared" si="972"/>
        <v>4.4053978132844538</v>
      </c>
      <c r="S1182" s="13">
        <f t="shared" si="973"/>
        <v>4.3948929144748599</v>
      </c>
      <c r="T1182" s="13">
        <f t="shared" si="974"/>
        <v>0.37906088298979118</v>
      </c>
      <c r="U1182" s="13">
        <f t="shared" si="975"/>
        <v>0.45287342871276826</v>
      </c>
      <c r="V1182" s="13">
        <f t="shared" si="976"/>
        <v>-8.4107249459599291</v>
      </c>
      <c r="W1182" s="8">
        <f t="shared" si="977"/>
        <v>366.48325957344224</v>
      </c>
      <c r="X1182" s="13">
        <f t="shared" si="978"/>
        <v>1.2538772650565042</v>
      </c>
      <c r="Y1182" s="11">
        <f t="shared" si="979"/>
        <v>71.841875315144151</v>
      </c>
      <c r="Z1182" s="13">
        <f t="shared" si="980"/>
        <v>4.1063378132363625E-2</v>
      </c>
      <c r="AA1182" s="13">
        <f t="shared" si="981"/>
        <v>0.31137782918587803</v>
      </c>
      <c r="AB1182" s="13">
        <f t="shared" si="982"/>
        <v>0.94939906994517176</v>
      </c>
      <c r="AC1182" s="13">
        <f t="shared" si="983"/>
        <v>4.1051838920237997E-2</v>
      </c>
      <c r="AD1182" s="13">
        <f t="shared" si="984"/>
        <v>0.8547484726849347</v>
      </c>
      <c r="AE1182" s="13">
        <f t="shared" si="985"/>
        <v>0.41526966652316616</v>
      </c>
      <c r="AF1182" s="13">
        <f t="shared" si="986"/>
        <v>0.90969835883425576</v>
      </c>
      <c r="AG1182" s="11">
        <f t="shared" si="987"/>
        <v>24.536299814692352</v>
      </c>
      <c r="AH1182" s="13">
        <f t="shared" si="988"/>
        <v>4.6655822910953848</v>
      </c>
      <c r="AI1182" s="11">
        <f t="shared" si="989"/>
        <v>230.23366848244996</v>
      </c>
      <c r="AJ1182" s="6">
        <f t="shared" si="990"/>
        <v>0.91448629553339811</v>
      </c>
      <c r="AK1182" s="13">
        <f t="shared" si="991"/>
        <v>-1.4914138099584549</v>
      </c>
      <c r="AL1182" s="6">
        <f t="shared" si="992"/>
        <v>0.91225550926524346</v>
      </c>
      <c r="AM1182" s="6">
        <f t="shared" si="993"/>
        <v>-2.4036693192236984</v>
      </c>
      <c r="AN1182" s="11">
        <f t="shared" si="994"/>
        <v>175.73985213257038</v>
      </c>
      <c r="AO1182" s="6">
        <f t="shared" si="995"/>
        <v>173.92748935782157</v>
      </c>
      <c r="AP1182" s="6">
        <f t="shared" si="996"/>
        <v>102.07527245059508</v>
      </c>
      <c r="AQ1182" s="8">
        <f t="shared" si="997"/>
        <v>77.773395816853792</v>
      </c>
      <c r="AR1182" s="109">
        <f t="shared" si="998"/>
        <v>-0.76865953594704173</v>
      </c>
      <c r="AS1182" s="109">
        <f t="shared" si="999"/>
        <v>-0.78532065521303929</v>
      </c>
      <c r="AT1182" s="109">
        <f t="shared" si="1000"/>
        <v>224.38572238847885</v>
      </c>
      <c r="AU1182" s="10">
        <f t="shared" si="1001"/>
        <v>399627.48147084092</v>
      </c>
      <c r="AV1182" s="8">
        <f t="shared" si="1002"/>
        <v>29.901112876368355</v>
      </c>
      <c r="AW1182" s="12"/>
      <c r="AX1182" s="110">
        <f t="shared" si="1003"/>
        <v>44.4</v>
      </c>
      <c r="AY1182" s="111">
        <f t="shared" si="1004"/>
        <v>0</v>
      </c>
      <c r="AZ1182" s="12"/>
      <c r="BA1182" s="14">
        <f t="shared" si="1011"/>
        <v>-1.7</v>
      </c>
      <c r="BB1182" s="112">
        <f t="shared" si="1005"/>
        <v>0</v>
      </c>
      <c r="BC1182" s="112">
        <f t="shared" si="1006"/>
        <v>0</v>
      </c>
      <c r="BD1182" s="12"/>
      <c r="BE1182" s="111">
        <f t="shared" si="1007"/>
        <v>0</v>
      </c>
      <c r="BF1182" s="12"/>
    </row>
    <row r="1183" spans="1:58">
      <c r="A1183">
        <f t="shared" si="960"/>
        <v>19</v>
      </c>
      <c r="B1183" s="106">
        <v>0.81944444444444497</v>
      </c>
      <c r="C1183" s="6">
        <f t="shared" si="961"/>
        <v>19.666666666666679</v>
      </c>
      <c r="D1183" s="7">
        <f t="shared" si="1008"/>
        <v>16</v>
      </c>
      <c r="E1183" s="7">
        <f t="shared" si="1009"/>
        <v>9</v>
      </c>
      <c r="F1183" s="7">
        <f t="shared" si="1010"/>
        <v>2022</v>
      </c>
      <c r="G1183" s="12"/>
      <c r="H1183" s="101">
        <f t="shared" si="962"/>
        <v>-2.2987966974932661</v>
      </c>
      <c r="I1183" s="102">
        <f t="shared" si="963"/>
        <v>-1.585417893789933</v>
      </c>
      <c r="J1183" s="101">
        <f t="shared" si="964"/>
        <v>60.582362138559965</v>
      </c>
      <c r="K1183" s="101">
        <f t="shared" si="965"/>
        <v>44.578982631486639</v>
      </c>
      <c r="L1183" s="11">
        <f t="shared" si="966"/>
        <v>2459839.3194444445</v>
      </c>
      <c r="M1183" s="108">
        <f t="shared" si="967"/>
        <v>0.22708609019697457</v>
      </c>
      <c r="N1183" s="11">
        <f t="shared" si="968"/>
        <v>300.46808731090277</v>
      </c>
      <c r="O1183" s="5">
        <f t="shared" si="969"/>
        <v>0.18765920464670671</v>
      </c>
      <c r="P1183" s="11">
        <f t="shared" si="970"/>
        <v>15454.605260655011</v>
      </c>
      <c r="Q1183" s="6">
        <f t="shared" si="971"/>
        <v>2.4467423412173619</v>
      </c>
      <c r="R1183" s="13">
        <f t="shared" si="972"/>
        <v>4.4054097590961296</v>
      </c>
      <c r="S1183" s="13">
        <f t="shared" si="973"/>
        <v>4.3950406705148488</v>
      </c>
      <c r="T1183" s="13">
        <f t="shared" si="974"/>
        <v>0.3792212272298438</v>
      </c>
      <c r="U1183" s="13">
        <f t="shared" si="975"/>
        <v>0.45302085911798318</v>
      </c>
      <c r="V1183" s="13">
        <f t="shared" si="976"/>
        <v>-8.4108601137998544</v>
      </c>
      <c r="W1183" s="8">
        <f t="shared" si="977"/>
        <v>366.44120273174417</v>
      </c>
      <c r="X1183" s="13">
        <f t="shared" si="978"/>
        <v>1.2540235980583243</v>
      </c>
      <c r="Y1183" s="11">
        <f t="shared" si="979"/>
        <v>71.850259578551913</v>
      </c>
      <c r="Z1183" s="13">
        <f t="shared" si="980"/>
        <v>4.107507679858434E-2</v>
      </c>
      <c r="AA1183" s="13">
        <f t="shared" si="981"/>
        <v>0.31123874781628685</v>
      </c>
      <c r="AB1183" s="13">
        <f t="shared" si="982"/>
        <v>0.9494441682104241</v>
      </c>
      <c r="AC1183" s="13">
        <f t="shared" si="983"/>
        <v>4.1063527721883673E-2</v>
      </c>
      <c r="AD1183" s="13">
        <f t="shared" si="984"/>
        <v>0.85478520147068426</v>
      </c>
      <c r="AE1183" s="13">
        <f t="shared" si="985"/>
        <v>0.41529832795771238</v>
      </c>
      <c r="AF1183" s="13">
        <f t="shared" si="986"/>
        <v>0.90968527458430837</v>
      </c>
      <c r="AG1183" s="11">
        <f t="shared" si="987"/>
        <v>24.538105018613052</v>
      </c>
      <c r="AH1183" s="13">
        <f t="shared" si="988"/>
        <v>4.6661837984376264</v>
      </c>
      <c r="AI1183" s="11">
        <f t="shared" si="989"/>
        <v>230.47533033433837</v>
      </c>
      <c r="AJ1183" s="6">
        <f t="shared" si="990"/>
        <v>0.91448094689666892</v>
      </c>
      <c r="AK1183" s="13">
        <f t="shared" si="991"/>
        <v>-1.3865045605686488</v>
      </c>
      <c r="AL1183" s="6">
        <f t="shared" si="992"/>
        <v>0.91229213692461719</v>
      </c>
      <c r="AM1183" s="6">
        <f t="shared" si="993"/>
        <v>-2.2987966974932661</v>
      </c>
      <c r="AN1183" s="11">
        <f t="shared" si="994"/>
        <v>175.74053660986647</v>
      </c>
      <c r="AO1183" s="6">
        <f t="shared" si="995"/>
        <v>173.92816654601413</v>
      </c>
      <c r="AP1183" s="6">
        <f t="shared" si="996"/>
        <v>102.0675662810616</v>
      </c>
      <c r="AQ1183" s="8">
        <f t="shared" si="997"/>
        <v>77.781097634717469</v>
      </c>
      <c r="AR1183" s="109">
        <f t="shared" si="998"/>
        <v>-0.7713506376494319</v>
      </c>
      <c r="AS1183" s="109">
        <f t="shared" si="999"/>
        <v>-0.78277074357430587</v>
      </c>
      <c r="AT1183" s="109">
        <f t="shared" si="1000"/>
        <v>224.57898263148664</v>
      </c>
      <c r="AU1183" s="10">
        <f t="shared" si="1001"/>
        <v>399629.88095238601</v>
      </c>
      <c r="AV1183" s="8">
        <f t="shared" si="1002"/>
        <v>29.900933351379276</v>
      </c>
      <c r="AW1183" s="12"/>
      <c r="AX1183" s="110">
        <f t="shared" si="1003"/>
        <v>44.6</v>
      </c>
      <c r="AY1183" s="111">
        <f t="shared" si="1004"/>
        <v>0</v>
      </c>
      <c r="AZ1183" s="12"/>
      <c r="BA1183" s="14">
        <f t="shared" si="1011"/>
        <v>-1.6</v>
      </c>
      <c r="BB1183" s="112">
        <f t="shared" si="1005"/>
        <v>0</v>
      </c>
      <c r="BC1183" s="112">
        <f t="shared" si="1006"/>
        <v>0</v>
      </c>
      <c r="BD1183" s="12"/>
      <c r="BE1183" s="111">
        <f t="shared" si="1007"/>
        <v>0</v>
      </c>
      <c r="BF1183" s="12"/>
    </row>
    <row r="1184" spans="1:58">
      <c r="A1184">
        <f t="shared" si="960"/>
        <v>19</v>
      </c>
      <c r="B1184" s="106">
        <v>0.82013888888888897</v>
      </c>
      <c r="C1184" s="6">
        <f t="shared" si="961"/>
        <v>19.683333333333337</v>
      </c>
      <c r="D1184" s="7">
        <f t="shared" si="1008"/>
        <v>16</v>
      </c>
      <c r="E1184" s="7">
        <f t="shared" si="1009"/>
        <v>9</v>
      </c>
      <c r="F1184" s="7">
        <f t="shared" si="1010"/>
        <v>2022</v>
      </c>
      <c r="G1184" s="12"/>
      <c r="H1184" s="101">
        <f t="shared" si="962"/>
        <v>-2.1935691915085078</v>
      </c>
      <c r="I1184" s="102">
        <f t="shared" si="963"/>
        <v>-1.4658071276768816</v>
      </c>
      <c r="J1184" s="101">
        <f t="shared" si="964"/>
        <v>60.575793280757104</v>
      </c>
      <c r="K1184" s="101">
        <f t="shared" si="965"/>
        <v>44.772038952742122</v>
      </c>
      <c r="L1184" s="11">
        <f t="shared" si="966"/>
        <v>2459839.3201388889</v>
      </c>
      <c r="M1184" s="108">
        <f t="shared" si="967"/>
        <v>0.22708610920982614</v>
      </c>
      <c r="N1184" s="11">
        <f t="shared" si="968"/>
        <v>300.71877177339047</v>
      </c>
      <c r="O1184" s="5">
        <f t="shared" si="969"/>
        <v>0.1876846220766879</v>
      </c>
      <c r="P1184" s="11">
        <f t="shared" si="970"/>
        <v>15451.847283311256</v>
      </c>
      <c r="Q1184" s="6">
        <f t="shared" si="971"/>
        <v>2.446900693391223</v>
      </c>
      <c r="R1184" s="13">
        <f t="shared" si="972"/>
        <v>4.4054217049078499</v>
      </c>
      <c r="S1184" s="13">
        <f t="shared" si="973"/>
        <v>4.3951884265548378</v>
      </c>
      <c r="T1184" s="13">
        <f t="shared" si="974"/>
        <v>0.37938157146989643</v>
      </c>
      <c r="U1184" s="13">
        <f t="shared" si="975"/>
        <v>0.45316828775121226</v>
      </c>
      <c r="V1184" s="13">
        <f t="shared" si="976"/>
        <v>-8.4109952816397797</v>
      </c>
      <c r="W1184" s="8">
        <f t="shared" si="977"/>
        <v>366.39914129358499</v>
      </c>
      <c r="X1184" s="13">
        <f t="shared" si="978"/>
        <v>1.2541699294294439</v>
      </c>
      <c r="Y1184" s="11">
        <f t="shared" si="979"/>
        <v>71.858643748527442</v>
      </c>
      <c r="Z1184" s="13">
        <f t="shared" si="980"/>
        <v>4.108677444529589E-2</v>
      </c>
      <c r="AA1184" s="13">
        <f t="shared" si="981"/>
        <v>0.31109966143440604</v>
      </c>
      <c r="AB1184" s="13">
        <f t="shared" si="982"/>
        <v>0.94948924550364833</v>
      </c>
      <c r="AC1184" s="13">
        <f t="shared" si="983"/>
        <v>4.1075215499260687E-2</v>
      </c>
      <c r="AD1184" s="13">
        <f t="shared" si="984"/>
        <v>0.8548219114219282</v>
      </c>
      <c r="AE1184" s="13">
        <f t="shared" si="985"/>
        <v>0.41532698011128438</v>
      </c>
      <c r="AF1184" s="13">
        <f t="shared" si="986"/>
        <v>0.90967219348050909</v>
      </c>
      <c r="AG1184" s="11">
        <f t="shared" si="987"/>
        <v>24.539909663936818</v>
      </c>
      <c r="AH1184" s="13">
        <f t="shared" si="988"/>
        <v>4.6667853157993129</v>
      </c>
      <c r="AI1184" s="11">
        <f t="shared" si="989"/>
        <v>230.71699203640077</v>
      </c>
      <c r="AJ1184" s="6">
        <f t="shared" si="990"/>
        <v>0.9144755995541245</v>
      </c>
      <c r="AK1184" s="13">
        <f t="shared" si="991"/>
        <v>-1.281243359549755</v>
      </c>
      <c r="AL1184" s="6">
        <f t="shared" si="992"/>
        <v>0.91232583195875294</v>
      </c>
      <c r="AM1184" s="6">
        <f t="shared" si="993"/>
        <v>-2.1935691915085078</v>
      </c>
      <c r="AN1184" s="11">
        <f t="shared" si="994"/>
        <v>175.74122108716074</v>
      </c>
      <c r="AO1184" s="6">
        <f t="shared" si="995"/>
        <v>173.92884373445838</v>
      </c>
      <c r="AP1184" s="6">
        <f t="shared" si="996"/>
        <v>102.05986021131828</v>
      </c>
      <c r="AQ1184" s="8">
        <f t="shared" si="997"/>
        <v>77.788799355586136</v>
      </c>
      <c r="AR1184" s="109">
        <f t="shared" si="998"/>
        <v>-0.77402801554709832</v>
      </c>
      <c r="AS1184" s="109">
        <f t="shared" si="999"/>
        <v>-0.78021185703772189</v>
      </c>
      <c r="AT1184" s="109">
        <f t="shared" si="1000"/>
        <v>224.77203895274212</v>
      </c>
      <c r="AU1184" s="10">
        <f t="shared" si="1001"/>
        <v>399632.27990627626</v>
      </c>
      <c r="AV1184" s="8">
        <f t="shared" si="1002"/>
        <v>29.900753868023351</v>
      </c>
      <c r="AW1184" s="12"/>
      <c r="AX1184" s="110">
        <f t="shared" si="1003"/>
        <v>44.8</v>
      </c>
      <c r="AY1184" s="111">
        <f t="shared" si="1004"/>
        <v>0</v>
      </c>
      <c r="AZ1184" s="12"/>
      <c r="BA1184" s="14">
        <f t="shared" si="1011"/>
        <v>-1.5</v>
      </c>
      <c r="BB1184" s="112">
        <f t="shared" si="1005"/>
        <v>0</v>
      </c>
      <c r="BC1184" s="112">
        <f t="shared" si="1006"/>
        <v>0</v>
      </c>
      <c r="BD1184" s="12"/>
      <c r="BE1184" s="111">
        <f t="shared" si="1007"/>
        <v>0</v>
      </c>
      <c r="BF1184" s="12"/>
    </row>
    <row r="1185" spans="1:58">
      <c r="A1185">
        <f t="shared" si="960"/>
        <v>19</v>
      </c>
      <c r="B1185" s="106">
        <v>0.82083333333333297</v>
      </c>
      <c r="C1185" s="6">
        <f t="shared" si="961"/>
        <v>19.699999999999992</v>
      </c>
      <c r="D1185" s="7">
        <f t="shared" si="1008"/>
        <v>16</v>
      </c>
      <c r="E1185" s="7">
        <f t="shared" si="1009"/>
        <v>9</v>
      </c>
      <c r="F1185" s="7">
        <f t="shared" si="1010"/>
        <v>2022</v>
      </c>
      <c r="G1185" s="12"/>
      <c r="H1185" s="101">
        <f t="shared" si="962"/>
        <v>-2.0879883191451474</v>
      </c>
      <c r="I1185" s="102">
        <f t="shared" si="963"/>
        <v>-1.3504072555892488</v>
      </c>
      <c r="J1185" s="101">
        <f t="shared" si="964"/>
        <v>60.569224314604483</v>
      </c>
      <c r="K1185" s="101">
        <f t="shared" si="965"/>
        <v>44.964892002633519</v>
      </c>
      <c r="L1185" s="11">
        <f t="shared" si="966"/>
        <v>2459839.3208333333</v>
      </c>
      <c r="M1185" s="108">
        <f t="shared" si="967"/>
        <v>0.22708612822267768</v>
      </c>
      <c r="N1185" s="11">
        <f t="shared" si="968"/>
        <v>300.96945623587817</v>
      </c>
      <c r="O1185" s="5">
        <f t="shared" si="969"/>
        <v>0.18771003950661225</v>
      </c>
      <c r="P1185" s="11">
        <f t="shared" si="970"/>
        <v>15449.088969653125</v>
      </c>
      <c r="Q1185" s="6">
        <f t="shared" si="971"/>
        <v>2.4470590455650836</v>
      </c>
      <c r="R1185" s="13">
        <f t="shared" si="972"/>
        <v>4.4054336507195258</v>
      </c>
      <c r="S1185" s="13">
        <f t="shared" si="973"/>
        <v>4.3953361825944706</v>
      </c>
      <c r="T1185" s="13">
        <f t="shared" si="974"/>
        <v>0.37954191570994911</v>
      </c>
      <c r="U1185" s="13">
        <f t="shared" si="975"/>
        <v>0.45331571461296744</v>
      </c>
      <c r="V1185" s="13">
        <f t="shared" si="976"/>
        <v>-8.4111304494789927</v>
      </c>
      <c r="W1185" s="8">
        <f t="shared" si="977"/>
        <v>366.35707526007457</v>
      </c>
      <c r="X1185" s="13">
        <f t="shared" si="978"/>
        <v>1.2543162591697083</v>
      </c>
      <c r="Y1185" s="11">
        <f t="shared" si="979"/>
        <v>71.867027825061825</v>
      </c>
      <c r="Z1185" s="13">
        <f t="shared" si="980"/>
        <v>4.1098471072317073E-2</v>
      </c>
      <c r="AA1185" s="13">
        <f t="shared" si="981"/>
        <v>0.3109605700436408</v>
      </c>
      <c r="AB1185" s="13">
        <f t="shared" si="982"/>
        <v>0.94953430182455933</v>
      </c>
      <c r="AC1185" s="13">
        <f t="shared" si="983"/>
        <v>4.1086902252187862E-2</v>
      </c>
      <c r="AD1185" s="13">
        <f t="shared" si="984"/>
        <v>0.8548586025384769</v>
      </c>
      <c r="AE1185" s="13">
        <f t="shared" si="985"/>
        <v>0.4153556229836024</v>
      </c>
      <c r="AF1185" s="13">
        <f t="shared" si="986"/>
        <v>0.9096591155239987</v>
      </c>
      <c r="AG1185" s="11">
        <f t="shared" si="987"/>
        <v>24.541713750623721</v>
      </c>
      <c r="AH1185" s="13">
        <f t="shared" si="988"/>
        <v>4.6673868431758407</v>
      </c>
      <c r="AI1185" s="11">
        <f t="shared" si="989"/>
        <v>230.95865358824057</v>
      </c>
      <c r="AJ1185" s="6">
        <f t="shared" si="990"/>
        <v>0.91447025350585376</v>
      </c>
      <c r="AK1185" s="13">
        <f t="shared" si="991"/>
        <v>-1.1756317562527883</v>
      </c>
      <c r="AL1185" s="6">
        <f t="shared" si="992"/>
        <v>0.91235656289235922</v>
      </c>
      <c r="AM1185" s="6">
        <f t="shared" si="993"/>
        <v>-2.0879883191451474</v>
      </c>
      <c r="AN1185" s="11">
        <f t="shared" si="994"/>
        <v>175.74190556445501</v>
      </c>
      <c r="AO1185" s="6">
        <f t="shared" si="995"/>
        <v>173.92952092315619</v>
      </c>
      <c r="AP1185" s="6">
        <f t="shared" si="996"/>
        <v>102.05215424137815</v>
      </c>
      <c r="AQ1185" s="8">
        <f t="shared" si="997"/>
        <v>77.796500979446733</v>
      </c>
      <c r="AR1185" s="109">
        <f t="shared" si="998"/>
        <v>-0.77669162203137354</v>
      </c>
      <c r="AS1185" s="109">
        <f t="shared" si="999"/>
        <v>-0.77764404155821021</v>
      </c>
      <c r="AT1185" s="109">
        <f t="shared" si="1000"/>
        <v>224.96489200263352</v>
      </c>
      <c r="AU1185" s="10">
        <f t="shared" si="1001"/>
        <v>399634.67833244044</v>
      </c>
      <c r="AV1185" s="8">
        <f t="shared" si="1002"/>
        <v>29.900574426304441</v>
      </c>
      <c r="AW1185" s="12"/>
      <c r="AX1185" s="110">
        <f t="shared" si="1003"/>
        <v>45</v>
      </c>
      <c r="AY1185" s="111">
        <f t="shared" si="1004"/>
        <v>0</v>
      </c>
      <c r="AZ1185" s="12"/>
      <c r="BA1185" s="14">
        <f t="shared" si="1011"/>
        <v>-1.4</v>
      </c>
      <c r="BB1185" s="112">
        <f t="shared" si="1005"/>
        <v>0</v>
      </c>
      <c r="BC1185" s="112">
        <f t="shared" si="1006"/>
        <v>0</v>
      </c>
      <c r="BD1185" s="12"/>
      <c r="BE1185" s="111">
        <f t="shared" si="1007"/>
        <v>0</v>
      </c>
      <c r="BF1185" s="12"/>
    </row>
    <row r="1186" spans="1:58">
      <c r="A1186">
        <f t="shared" si="960"/>
        <v>19</v>
      </c>
      <c r="B1186" s="106">
        <v>0.82152777777777797</v>
      </c>
      <c r="C1186" s="6">
        <f t="shared" si="961"/>
        <v>19.716666666666672</v>
      </c>
      <c r="D1186" s="7">
        <f t="shared" si="1008"/>
        <v>16</v>
      </c>
      <c r="E1186" s="7">
        <f t="shared" si="1009"/>
        <v>9</v>
      </c>
      <c r="F1186" s="7">
        <f t="shared" si="1010"/>
        <v>2022</v>
      </c>
      <c r="G1186" s="12"/>
      <c r="H1186" s="101">
        <f t="shared" si="962"/>
        <v>-1.9820555971990301</v>
      </c>
      <c r="I1186" s="102">
        <f t="shared" si="963"/>
        <v>-1.2391297172468265</v>
      </c>
      <c r="J1186" s="101">
        <f t="shared" si="964"/>
        <v>60.562655240185407</v>
      </c>
      <c r="K1186" s="101">
        <f t="shared" si="965"/>
        <v>45.157542444399382</v>
      </c>
      <c r="L1186" s="11">
        <f t="shared" si="966"/>
        <v>2459839.3215277777</v>
      </c>
      <c r="M1186" s="108">
        <f t="shared" si="967"/>
        <v>0.22708614723552922</v>
      </c>
      <c r="N1186" s="11">
        <f t="shared" si="968"/>
        <v>301.22014069836587</v>
      </c>
      <c r="O1186" s="5">
        <f t="shared" si="969"/>
        <v>0.18773545693653659</v>
      </c>
      <c r="P1186" s="11">
        <f t="shared" si="970"/>
        <v>15446.330319801486</v>
      </c>
      <c r="Q1186" s="6">
        <f t="shared" si="971"/>
        <v>2.4472173977385872</v>
      </c>
      <c r="R1186" s="13">
        <f t="shared" si="972"/>
        <v>4.4054455965312238</v>
      </c>
      <c r="S1186" s="13">
        <f t="shared" si="973"/>
        <v>4.3954839386344595</v>
      </c>
      <c r="T1186" s="13">
        <f t="shared" si="974"/>
        <v>0.37970225994964457</v>
      </c>
      <c r="U1186" s="13">
        <f t="shared" si="975"/>
        <v>0.45346313970342855</v>
      </c>
      <c r="V1186" s="13">
        <f t="shared" si="976"/>
        <v>-8.411265617319275</v>
      </c>
      <c r="W1186" s="8">
        <f t="shared" si="977"/>
        <v>366.31500463145272</v>
      </c>
      <c r="X1186" s="13">
        <f t="shared" si="978"/>
        <v>1.2544625872800605</v>
      </c>
      <c r="Y1186" s="11">
        <f t="shared" si="979"/>
        <v>71.875411808209137</v>
      </c>
      <c r="Z1186" s="13">
        <f t="shared" si="980"/>
        <v>4.111016667943574E-2</v>
      </c>
      <c r="AA1186" s="13">
        <f t="shared" si="981"/>
        <v>0.31082147364635415</v>
      </c>
      <c r="AB1186" s="13">
        <f t="shared" si="982"/>
        <v>0.94957933717321463</v>
      </c>
      <c r="AC1186" s="13">
        <f t="shared" si="983"/>
        <v>4.1098587980453093E-2</v>
      </c>
      <c r="AD1186" s="13">
        <f t="shared" si="984"/>
        <v>0.85489527482046768</v>
      </c>
      <c r="AE1186" s="13">
        <f t="shared" si="985"/>
        <v>0.41538425657449474</v>
      </c>
      <c r="AF1186" s="13">
        <f t="shared" si="986"/>
        <v>0.90964604071586785</v>
      </c>
      <c r="AG1186" s="11">
        <f t="shared" si="987"/>
        <v>24.543517278640635</v>
      </c>
      <c r="AH1186" s="13">
        <f t="shared" si="988"/>
        <v>4.6679883805671896</v>
      </c>
      <c r="AI1186" s="11">
        <f t="shared" si="989"/>
        <v>231.20031498985804</v>
      </c>
      <c r="AJ1186" s="6">
        <f t="shared" si="990"/>
        <v>0.91446490875193542</v>
      </c>
      <c r="AK1186" s="13">
        <f t="shared" si="991"/>
        <v>-1.0696712988606705</v>
      </c>
      <c r="AL1186" s="6">
        <f t="shared" si="992"/>
        <v>0.91238429833835966</v>
      </c>
      <c r="AM1186" s="6">
        <f t="shared" si="993"/>
        <v>-1.9820555971990301</v>
      </c>
      <c r="AN1186" s="11">
        <f t="shared" si="994"/>
        <v>175.7425900417511</v>
      </c>
      <c r="AO1186" s="6">
        <f t="shared" si="995"/>
        <v>173.93019811210925</v>
      </c>
      <c r="AP1186" s="6">
        <f t="shared" si="996"/>
        <v>102.04444837119121</v>
      </c>
      <c r="AQ1186" s="8">
        <f t="shared" si="997"/>
        <v>77.804202506349199</v>
      </c>
      <c r="AR1186" s="109">
        <f t="shared" si="998"/>
        <v>-0.77934140974315991</v>
      </c>
      <c r="AS1186" s="109">
        <f t="shared" si="999"/>
        <v>-0.77506734324514581</v>
      </c>
      <c r="AT1186" s="109">
        <f t="shared" si="1000"/>
        <v>225.15754244439938</v>
      </c>
      <c r="AU1186" s="10">
        <f t="shared" si="1001"/>
        <v>399637.0762308116</v>
      </c>
      <c r="AV1186" s="8">
        <f t="shared" si="1002"/>
        <v>29.900395026226096</v>
      </c>
      <c r="AW1186" s="12"/>
      <c r="AX1186" s="110">
        <f t="shared" si="1003"/>
        <v>45.2</v>
      </c>
      <c r="AY1186" s="111">
        <f t="shared" si="1004"/>
        <v>0</v>
      </c>
      <c r="AZ1186" s="12"/>
      <c r="BA1186" s="14">
        <f t="shared" si="1011"/>
        <v>-1.2</v>
      </c>
      <c r="BB1186" s="112">
        <f t="shared" si="1005"/>
        <v>0</v>
      </c>
      <c r="BC1186" s="112">
        <f t="shared" si="1006"/>
        <v>0</v>
      </c>
      <c r="BD1186" s="12"/>
      <c r="BE1186" s="111">
        <f t="shared" si="1007"/>
        <v>0</v>
      </c>
      <c r="BF1186" s="12"/>
    </row>
    <row r="1187" spans="1:58">
      <c r="A1187">
        <f t="shared" si="960"/>
        <v>19</v>
      </c>
      <c r="B1187" s="106">
        <v>0.82222222222222197</v>
      </c>
      <c r="C1187" s="6">
        <f t="shared" si="961"/>
        <v>19.733333333333327</v>
      </c>
      <c r="D1187" s="7">
        <f t="shared" si="1008"/>
        <v>16</v>
      </c>
      <c r="E1187" s="7">
        <f t="shared" si="1009"/>
        <v>9</v>
      </c>
      <c r="F1187" s="7">
        <f t="shared" si="1010"/>
        <v>2022</v>
      </c>
      <c r="G1187" s="12"/>
      <c r="H1187" s="101">
        <f t="shared" si="962"/>
        <v>-1.8757725415151774</v>
      </c>
      <c r="I1187" s="102">
        <f t="shared" si="963"/>
        <v>-1.1317519617686331</v>
      </c>
      <c r="J1187" s="101">
        <f t="shared" si="964"/>
        <v>60.55608605758551</v>
      </c>
      <c r="K1187" s="101">
        <f t="shared" si="965"/>
        <v>45.349990953748062</v>
      </c>
      <c r="L1187" s="11">
        <f t="shared" si="966"/>
        <v>2459839.3222222221</v>
      </c>
      <c r="M1187" s="108">
        <f t="shared" si="967"/>
        <v>0.22708616624838079</v>
      </c>
      <c r="N1187" s="11">
        <f t="shared" si="968"/>
        <v>301.47082516085356</v>
      </c>
      <c r="O1187" s="5">
        <f t="shared" si="969"/>
        <v>0.18776087436651778</v>
      </c>
      <c r="P1187" s="11">
        <f t="shared" si="970"/>
        <v>15443.571333848418</v>
      </c>
      <c r="Q1187" s="6">
        <f t="shared" si="971"/>
        <v>2.4473757499124482</v>
      </c>
      <c r="R1187" s="13">
        <f t="shared" si="972"/>
        <v>4.4054575423429219</v>
      </c>
      <c r="S1187" s="13">
        <f t="shared" si="973"/>
        <v>4.3956316946744485</v>
      </c>
      <c r="T1187" s="13">
        <f t="shared" si="974"/>
        <v>0.37986260418969719</v>
      </c>
      <c r="U1187" s="13">
        <f t="shared" si="975"/>
        <v>0.45361056302371067</v>
      </c>
      <c r="V1187" s="13">
        <f t="shared" si="976"/>
        <v>-8.4114007851592003</v>
      </c>
      <c r="W1187" s="8">
        <f t="shared" si="977"/>
        <v>366.27292940911593</v>
      </c>
      <c r="X1187" s="13">
        <f t="shared" si="978"/>
        <v>1.2546089137613043</v>
      </c>
      <c r="Y1187" s="11">
        <f t="shared" si="979"/>
        <v>71.883795698015405</v>
      </c>
      <c r="Z1187" s="13">
        <f t="shared" si="980"/>
        <v>4.1121861266520843E-2</v>
      </c>
      <c r="AA1187" s="13">
        <f t="shared" si="981"/>
        <v>0.31068237224504019</v>
      </c>
      <c r="AB1187" s="13">
        <f t="shared" si="982"/>
        <v>0.94962435154962599</v>
      </c>
      <c r="AC1187" s="13">
        <f t="shared" si="983"/>
        <v>4.1110272683925322E-2</v>
      </c>
      <c r="AD1187" s="13">
        <f t="shared" si="984"/>
        <v>0.85493192826796338</v>
      </c>
      <c r="AE1187" s="13">
        <f t="shared" si="985"/>
        <v>0.41541288088384587</v>
      </c>
      <c r="AF1187" s="13">
        <f t="shared" si="986"/>
        <v>0.90963296905718172</v>
      </c>
      <c r="AG1187" s="11">
        <f t="shared" si="987"/>
        <v>24.545320247957989</v>
      </c>
      <c r="AH1187" s="13">
        <f t="shared" si="988"/>
        <v>4.6685899279727092</v>
      </c>
      <c r="AI1187" s="11">
        <f t="shared" si="989"/>
        <v>231.44197624126292</v>
      </c>
      <c r="AJ1187" s="6">
        <f t="shared" si="990"/>
        <v>0.91445956529243078</v>
      </c>
      <c r="AK1187" s="13">
        <f t="shared" si="991"/>
        <v>-0.96336353451564549</v>
      </c>
      <c r="AL1187" s="6">
        <f t="shared" si="992"/>
        <v>0.91240900699953187</v>
      </c>
      <c r="AM1187" s="6">
        <f t="shared" si="993"/>
        <v>-1.8757725415151774</v>
      </c>
      <c r="AN1187" s="11">
        <f t="shared" si="994"/>
        <v>175.74327451904537</v>
      </c>
      <c r="AO1187" s="6">
        <f t="shared" si="995"/>
        <v>173.93087530131402</v>
      </c>
      <c r="AP1187" s="6">
        <f t="shared" si="996"/>
        <v>102.03674260071023</v>
      </c>
      <c r="AQ1187" s="8">
        <f t="shared" si="997"/>
        <v>77.811903936340713</v>
      </c>
      <c r="AR1187" s="109">
        <f t="shared" si="998"/>
        <v>-0.78197733156943972</v>
      </c>
      <c r="AS1187" s="109">
        <f t="shared" si="999"/>
        <v>-0.77248180836561242</v>
      </c>
      <c r="AT1187" s="109">
        <f t="shared" si="1000"/>
        <v>225.34999095374806</v>
      </c>
      <c r="AU1187" s="10">
        <f t="shared" si="1001"/>
        <v>399639.4736013306</v>
      </c>
      <c r="AV1187" s="8">
        <f t="shared" si="1002"/>
        <v>29.900215667791279</v>
      </c>
      <c r="AW1187" s="12"/>
      <c r="AX1187" s="110">
        <f t="shared" si="1003"/>
        <v>45.3</v>
      </c>
      <c r="AY1187" s="111">
        <f t="shared" si="1004"/>
        <v>0</v>
      </c>
      <c r="AZ1187" s="12"/>
      <c r="BA1187" s="14">
        <f t="shared" si="1011"/>
        <v>-1.1000000000000001</v>
      </c>
      <c r="BB1187" s="112">
        <f t="shared" si="1005"/>
        <v>0</v>
      </c>
      <c r="BC1187" s="112">
        <f t="shared" si="1006"/>
        <v>0</v>
      </c>
      <c r="BD1187" s="12"/>
      <c r="BE1187" s="111">
        <f t="shared" si="1007"/>
        <v>0</v>
      </c>
      <c r="BF1187" s="12"/>
    </row>
    <row r="1188" spans="1:58">
      <c r="A1188">
        <f t="shared" si="960"/>
        <v>19</v>
      </c>
      <c r="B1188" s="106">
        <v>0.82291666666666696</v>
      </c>
      <c r="C1188" s="6">
        <f t="shared" si="961"/>
        <v>19.750000000000007</v>
      </c>
      <c r="D1188" s="7">
        <f t="shared" si="1008"/>
        <v>16</v>
      </c>
      <c r="E1188" s="7">
        <f t="shared" si="1009"/>
        <v>9</v>
      </c>
      <c r="F1188" s="7">
        <f t="shared" si="1010"/>
        <v>2022</v>
      </c>
      <c r="G1188" s="12"/>
      <c r="H1188" s="101">
        <f t="shared" si="962"/>
        <v>-1.7691406671446601</v>
      </c>
      <c r="I1188" s="102">
        <f t="shared" si="963"/>
        <v>-1.0279437275037568</v>
      </c>
      <c r="J1188" s="101">
        <f t="shared" si="964"/>
        <v>60.549516766941537</v>
      </c>
      <c r="K1188" s="101">
        <f t="shared" si="965"/>
        <v>45.542238218460653</v>
      </c>
      <c r="L1188" s="11">
        <f t="shared" si="966"/>
        <v>2459839.3229166665</v>
      </c>
      <c r="M1188" s="108">
        <f t="shared" si="967"/>
        <v>0.22708618526123234</v>
      </c>
      <c r="N1188" s="11">
        <f t="shared" si="968"/>
        <v>301.7215096228756</v>
      </c>
      <c r="O1188" s="5">
        <f t="shared" si="969"/>
        <v>0.18778629179644213</v>
      </c>
      <c r="P1188" s="11">
        <f t="shared" si="970"/>
        <v>15440.812011917225</v>
      </c>
      <c r="Q1188" s="6">
        <f t="shared" si="971"/>
        <v>2.4475341020859518</v>
      </c>
      <c r="R1188" s="13">
        <f t="shared" si="972"/>
        <v>4.4054694881546199</v>
      </c>
      <c r="S1188" s="13">
        <f t="shared" si="973"/>
        <v>4.3957794507140813</v>
      </c>
      <c r="T1188" s="13">
        <f t="shared" si="974"/>
        <v>0.38002294842974982</v>
      </c>
      <c r="U1188" s="13">
        <f t="shared" si="975"/>
        <v>0.45375798457400562</v>
      </c>
      <c r="V1188" s="13">
        <f t="shared" si="976"/>
        <v>-8.4115359529984133</v>
      </c>
      <c r="W1188" s="8">
        <f t="shared" si="977"/>
        <v>366.23084959403764</v>
      </c>
      <c r="X1188" s="13">
        <f t="shared" si="978"/>
        <v>1.2547552386133229</v>
      </c>
      <c r="Y1188" s="11">
        <f t="shared" si="979"/>
        <v>71.89217949447395</v>
      </c>
      <c r="Z1188" s="13">
        <f t="shared" si="980"/>
        <v>4.1133554833364762E-2</v>
      </c>
      <c r="AA1188" s="13">
        <f t="shared" si="981"/>
        <v>0.3105432658430678</v>
      </c>
      <c r="AB1188" s="13">
        <f t="shared" si="982"/>
        <v>0.94966934495352162</v>
      </c>
      <c r="AC1188" s="13">
        <f t="shared" si="983"/>
        <v>4.1121956362396975E-2</v>
      </c>
      <c r="AD1188" s="13">
        <f t="shared" si="984"/>
        <v>0.85496856288079703</v>
      </c>
      <c r="AE1188" s="13">
        <f t="shared" si="985"/>
        <v>0.41544149591135704</v>
      </c>
      <c r="AF1188" s="13">
        <f t="shared" si="986"/>
        <v>0.90961990054908859</v>
      </c>
      <c r="AG1188" s="11">
        <f t="shared" si="987"/>
        <v>24.547122658534658</v>
      </c>
      <c r="AH1188" s="13">
        <f t="shared" si="988"/>
        <v>4.6691914853879668</v>
      </c>
      <c r="AI1188" s="11">
        <f t="shared" si="989"/>
        <v>231.6836373420561</v>
      </c>
      <c r="AJ1188" s="6">
        <f t="shared" si="990"/>
        <v>0.91445422312743718</v>
      </c>
      <c r="AK1188" s="13">
        <f t="shared" si="991"/>
        <v>-0.85671000947444886</v>
      </c>
      <c r="AL1188" s="6">
        <f t="shared" si="992"/>
        <v>0.91243065767021125</v>
      </c>
      <c r="AM1188" s="6">
        <f t="shared" si="993"/>
        <v>-1.7691406671446601</v>
      </c>
      <c r="AN1188" s="11">
        <f t="shared" si="994"/>
        <v>175.74395899634146</v>
      </c>
      <c r="AO1188" s="6">
        <f t="shared" si="995"/>
        <v>173.93155249077415</v>
      </c>
      <c r="AP1188" s="6">
        <f t="shared" si="996"/>
        <v>102.02903692994786</v>
      </c>
      <c r="AQ1188" s="8">
        <f t="shared" si="997"/>
        <v>77.819605269408584</v>
      </c>
      <c r="AR1188" s="109">
        <f t="shared" si="998"/>
        <v>-0.78459934063958658</v>
      </c>
      <c r="AS1188" s="109">
        <f t="shared" si="999"/>
        <v>-0.76988748334791723</v>
      </c>
      <c r="AT1188" s="109">
        <f t="shared" si="1000"/>
        <v>225.54223821846065</v>
      </c>
      <c r="AU1188" s="10">
        <f t="shared" si="1001"/>
        <v>399641.87044392223</v>
      </c>
      <c r="AV1188" s="8">
        <f t="shared" si="1002"/>
        <v>29.900036351004168</v>
      </c>
      <c r="AW1188" s="12"/>
      <c r="AX1188" s="110">
        <f t="shared" si="1003"/>
        <v>45.5</v>
      </c>
      <c r="AY1188" s="111">
        <f t="shared" si="1004"/>
        <v>0</v>
      </c>
      <c r="AZ1188" s="12"/>
      <c r="BA1188" s="14">
        <f t="shared" si="1011"/>
        <v>-1</v>
      </c>
      <c r="BB1188" s="112">
        <f t="shared" si="1005"/>
        <v>0</v>
      </c>
      <c r="BC1188" s="112">
        <f t="shared" si="1006"/>
        <v>0</v>
      </c>
      <c r="BD1188" s="12"/>
      <c r="BE1188" s="111">
        <f t="shared" si="1007"/>
        <v>0</v>
      </c>
      <c r="BF1188" s="12"/>
    </row>
    <row r="1189" spans="1:58">
      <c r="A1189">
        <f t="shared" si="960"/>
        <v>19</v>
      </c>
      <c r="B1189" s="106">
        <v>0.82361111111111096</v>
      </c>
      <c r="C1189" s="6">
        <f t="shared" si="961"/>
        <v>19.766666666666662</v>
      </c>
      <c r="D1189" s="7">
        <f t="shared" si="1008"/>
        <v>16</v>
      </c>
      <c r="E1189" s="7">
        <f t="shared" si="1009"/>
        <v>9</v>
      </c>
      <c r="F1189" s="7">
        <f t="shared" si="1010"/>
        <v>2022</v>
      </c>
      <c r="G1189" s="12"/>
      <c r="H1189" s="101">
        <f t="shared" si="962"/>
        <v>-1.6621614875294681</v>
      </c>
      <c r="I1189" s="102">
        <f t="shared" si="963"/>
        <v>-0.92729749508400361</v>
      </c>
      <c r="J1189" s="101">
        <f t="shared" si="964"/>
        <v>60.542947368337565</v>
      </c>
      <c r="K1189" s="101">
        <f t="shared" si="965"/>
        <v>45.734284939706924</v>
      </c>
      <c r="L1189" s="11">
        <f t="shared" si="966"/>
        <v>2459839.3236111109</v>
      </c>
      <c r="M1189" s="108">
        <f t="shared" si="967"/>
        <v>0.22708620427408391</v>
      </c>
      <c r="N1189" s="11">
        <f t="shared" si="968"/>
        <v>301.9721940853633</v>
      </c>
      <c r="O1189" s="5">
        <f t="shared" si="969"/>
        <v>0.18781170922636647</v>
      </c>
      <c r="P1189" s="11">
        <f t="shared" si="970"/>
        <v>15438.052354105614</v>
      </c>
      <c r="Q1189" s="6">
        <f t="shared" si="971"/>
        <v>2.4476924542598124</v>
      </c>
      <c r="R1189" s="13">
        <f t="shared" si="972"/>
        <v>4.405481433966318</v>
      </c>
      <c r="S1189" s="13">
        <f t="shared" si="973"/>
        <v>4.3959272067540702</v>
      </c>
      <c r="T1189" s="13">
        <f t="shared" si="974"/>
        <v>0.38018329266980244</v>
      </c>
      <c r="U1189" s="13">
        <f t="shared" si="975"/>
        <v>0.45390540435473931</v>
      </c>
      <c r="V1189" s="13">
        <f t="shared" si="976"/>
        <v>-8.4116711208383386</v>
      </c>
      <c r="W1189" s="8">
        <f t="shared" si="977"/>
        <v>366.18876518662034</v>
      </c>
      <c r="X1189" s="13">
        <f t="shared" si="978"/>
        <v>1.2549015618369475</v>
      </c>
      <c r="Y1189" s="11">
        <f t="shared" si="979"/>
        <v>71.90056319763238</v>
      </c>
      <c r="Z1189" s="13">
        <f t="shared" si="980"/>
        <v>4.1145247379776068E-2</v>
      </c>
      <c r="AA1189" s="13">
        <f t="shared" si="981"/>
        <v>0.31040415444290548</v>
      </c>
      <c r="AB1189" s="13">
        <f t="shared" si="982"/>
        <v>0.9497143173849244</v>
      </c>
      <c r="AC1189" s="13">
        <f t="shared" si="983"/>
        <v>4.1133639015676661E-2</v>
      </c>
      <c r="AD1189" s="13">
        <f t="shared" si="984"/>
        <v>0.85500517865906622</v>
      </c>
      <c r="AE1189" s="13">
        <f t="shared" si="985"/>
        <v>0.41547010165686199</v>
      </c>
      <c r="AF1189" s="13">
        <f t="shared" si="986"/>
        <v>0.90960683519267638</v>
      </c>
      <c r="AG1189" s="11">
        <f t="shared" si="987"/>
        <v>24.548924510337866</v>
      </c>
      <c r="AH1189" s="13">
        <f t="shared" si="988"/>
        <v>4.6697930528124614</v>
      </c>
      <c r="AI1189" s="11">
        <f t="shared" si="989"/>
        <v>231.92529829317638</v>
      </c>
      <c r="AJ1189" s="6">
        <f t="shared" si="990"/>
        <v>0.91444888225700627</v>
      </c>
      <c r="AK1189" s="13">
        <f t="shared" si="991"/>
        <v>-0.74971226829137871</v>
      </c>
      <c r="AL1189" s="6">
        <f t="shared" si="992"/>
        <v>0.91244921923808942</v>
      </c>
      <c r="AM1189" s="6">
        <f t="shared" si="993"/>
        <v>-1.6621614875294681</v>
      </c>
      <c r="AN1189" s="11">
        <f t="shared" si="994"/>
        <v>175.74464347363573</v>
      </c>
      <c r="AO1189" s="6">
        <f t="shared" si="995"/>
        <v>173.9322296804859</v>
      </c>
      <c r="AP1189" s="6">
        <f t="shared" si="996"/>
        <v>102.02133135885508</v>
      </c>
      <c r="AQ1189" s="8">
        <f t="shared" si="997"/>
        <v>77.827306505601811</v>
      </c>
      <c r="AR1189" s="109">
        <f t="shared" si="998"/>
        <v>-0.78720739034511455</v>
      </c>
      <c r="AS1189" s="109">
        <f t="shared" si="999"/>
        <v>-0.76728441476208242</v>
      </c>
      <c r="AT1189" s="109">
        <f t="shared" si="1000"/>
        <v>225.73428493970692</v>
      </c>
      <c r="AU1189" s="10">
        <f t="shared" si="1001"/>
        <v>399644.26675853168</v>
      </c>
      <c r="AV1189" s="8">
        <f t="shared" si="1002"/>
        <v>29.899857075867384</v>
      </c>
      <c r="AW1189" s="12"/>
      <c r="AX1189" s="110">
        <f t="shared" si="1003"/>
        <v>45.7</v>
      </c>
      <c r="AY1189" s="111">
        <f t="shared" si="1004"/>
        <v>0</v>
      </c>
      <c r="AZ1189" s="12"/>
      <c r="BA1189" s="14">
        <f t="shared" si="1011"/>
        <v>-0.9</v>
      </c>
      <c r="BB1189" s="112">
        <f t="shared" si="1005"/>
        <v>0</v>
      </c>
      <c r="BC1189" s="112">
        <f t="shared" si="1006"/>
        <v>0</v>
      </c>
      <c r="BD1189" s="12"/>
      <c r="BE1189" s="111">
        <f t="shared" si="1007"/>
        <v>0</v>
      </c>
      <c r="BF1189" s="12"/>
    </row>
    <row r="1190" spans="1:58">
      <c r="A1190">
        <f t="shared" si="960"/>
        <v>19</v>
      </c>
      <c r="B1190" s="106">
        <v>0.82430555555555596</v>
      </c>
      <c r="C1190" s="6">
        <f t="shared" si="961"/>
        <v>19.783333333333342</v>
      </c>
      <c r="D1190" s="7">
        <f t="shared" si="1008"/>
        <v>16</v>
      </c>
      <c r="E1190" s="7">
        <f t="shared" si="1009"/>
        <v>9</v>
      </c>
      <c r="F1190" s="7">
        <f t="shared" si="1010"/>
        <v>2022</v>
      </c>
      <c r="G1190" s="12"/>
      <c r="H1190" s="101">
        <f t="shared" si="962"/>
        <v>-1.5548364435791842</v>
      </c>
      <c r="I1190" s="102">
        <f t="shared" si="963"/>
        <v>-0.82935929665800878</v>
      </c>
      <c r="J1190" s="101">
        <f t="shared" si="964"/>
        <v>60.536377857452109</v>
      </c>
      <c r="K1190" s="101">
        <f t="shared" si="965"/>
        <v>45.926131958367819</v>
      </c>
      <c r="L1190" s="11">
        <f t="shared" si="966"/>
        <v>2459839.3243055558</v>
      </c>
      <c r="M1190" s="108">
        <f t="shared" si="967"/>
        <v>0.22708622328694822</v>
      </c>
      <c r="N1190" s="11">
        <f t="shared" si="968"/>
        <v>302.22287871595472</v>
      </c>
      <c r="O1190" s="5">
        <f t="shared" si="969"/>
        <v>0.18783712667340069</v>
      </c>
      <c r="P1190" s="11">
        <f t="shared" si="970"/>
        <v>15435.292358681529</v>
      </c>
      <c r="Q1190" s="6">
        <f t="shared" si="971"/>
        <v>2.4478508065397491</v>
      </c>
      <c r="R1190" s="13">
        <f t="shared" si="972"/>
        <v>4.4054933797860301</v>
      </c>
      <c r="S1190" s="13">
        <f t="shared" si="973"/>
        <v>4.3960749628933495</v>
      </c>
      <c r="T1190" s="13">
        <f t="shared" si="974"/>
        <v>0.38034363701735957</v>
      </c>
      <c r="U1190" s="13">
        <f t="shared" si="975"/>
        <v>0.45405282246527606</v>
      </c>
      <c r="V1190" s="13">
        <f t="shared" si="976"/>
        <v>-8.4118062887693394</v>
      </c>
      <c r="W1190" s="8">
        <f t="shared" si="977"/>
        <v>366.14667615959223</v>
      </c>
      <c r="X1190" s="13">
        <f t="shared" si="978"/>
        <v>1.2550478835312848</v>
      </c>
      <c r="Y1190" s="11">
        <f t="shared" si="979"/>
        <v>71.908946813169123</v>
      </c>
      <c r="Z1190" s="13">
        <f t="shared" si="980"/>
        <v>4.1156938913412495E-2</v>
      </c>
      <c r="AA1190" s="13">
        <f t="shared" si="981"/>
        <v>0.31026503795358285</v>
      </c>
      <c r="AB1190" s="13">
        <f t="shared" si="982"/>
        <v>0.94975926887404161</v>
      </c>
      <c r="AC1190" s="13">
        <f t="shared" si="983"/>
        <v>4.1145320651415497E-2</v>
      </c>
      <c r="AD1190" s="13">
        <f t="shared" si="984"/>
        <v>0.85504177562744255</v>
      </c>
      <c r="AE1190" s="13">
        <f t="shared" si="985"/>
        <v>0.415498698139395</v>
      </c>
      <c r="AF1190" s="13">
        <f t="shared" si="986"/>
        <v>0.90959377298026178</v>
      </c>
      <c r="AG1190" s="11">
        <f t="shared" si="987"/>
        <v>24.550725804544307</v>
      </c>
      <c r="AH1190" s="13">
        <f t="shared" si="988"/>
        <v>4.6703946306497341</v>
      </c>
      <c r="AI1190" s="11">
        <f t="shared" si="989"/>
        <v>232.16695925620871</v>
      </c>
      <c r="AJ1190" s="6">
        <f t="shared" si="990"/>
        <v>0.9144435426776476</v>
      </c>
      <c r="AK1190" s="13">
        <f t="shared" si="991"/>
        <v>-0.64237178288421459</v>
      </c>
      <c r="AL1190" s="6">
        <f t="shared" si="992"/>
        <v>0.91246466069496956</v>
      </c>
      <c r="AM1190" s="6">
        <f t="shared" si="993"/>
        <v>-1.5548364435791842</v>
      </c>
      <c r="AN1190" s="11">
        <f t="shared" si="994"/>
        <v>175.74532795139203</v>
      </c>
      <c r="AO1190" s="6">
        <f t="shared" si="995"/>
        <v>173.93290687090837</v>
      </c>
      <c r="AP1190" s="6">
        <f t="shared" si="996"/>
        <v>102.01362588221554</v>
      </c>
      <c r="AQ1190" s="8">
        <f t="shared" si="997"/>
        <v>77.835007650133761</v>
      </c>
      <c r="AR1190" s="109">
        <f t="shared" si="998"/>
        <v>-0.78980143604554587</v>
      </c>
      <c r="AS1190" s="109">
        <f t="shared" si="999"/>
        <v>-0.76467264759436171</v>
      </c>
      <c r="AT1190" s="109">
        <f t="shared" si="1000"/>
        <v>225.92613195836782</v>
      </c>
      <c r="AU1190" s="10">
        <f t="shared" si="1001"/>
        <v>399646.6625466937</v>
      </c>
      <c r="AV1190" s="8">
        <f t="shared" si="1002"/>
        <v>29.899677842264673</v>
      </c>
      <c r="AW1190" s="12"/>
      <c r="AX1190" s="110">
        <f t="shared" si="1003"/>
        <v>45.9</v>
      </c>
      <c r="AY1190" s="111">
        <f t="shared" si="1004"/>
        <v>0</v>
      </c>
      <c r="AZ1190" s="12"/>
      <c r="BA1190" s="14">
        <f t="shared" si="1011"/>
        <v>-0.8</v>
      </c>
      <c r="BB1190" s="112">
        <f t="shared" si="1005"/>
        <v>0</v>
      </c>
      <c r="BC1190" s="112">
        <f t="shared" si="1006"/>
        <v>0</v>
      </c>
      <c r="BD1190" s="12"/>
      <c r="BE1190" s="111">
        <f t="shared" si="1007"/>
        <v>0</v>
      </c>
      <c r="BF1190" s="12"/>
    </row>
    <row r="1191" spans="1:58">
      <c r="A1191">
        <f t="shared" si="960"/>
        <v>19</v>
      </c>
      <c r="B1191" s="106">
        <v>0.82499999999999996</v>
      </c>
      <c r="C1191" s="6">
        <f t="shared" si="961"/>
        <v>19.799999999999997</v>
      </c>
      <c r="D1191" s="7">
        <f t="shared" si="1008"/>
        <v>16</v>
      </c>
      <c r="E1191" s="7">
        <f t="shared" si="1009"/>
        <v>9</v>
      </c>
      <c r="F1191" s="7">
        <f t="shared" si="1010"/>
        <v>2022</v>
      </c>
      <c r="G1191" s="12"/>
      <c r="H1191" s="101">
        <f t="shared" si="962"/>
        <v>-1.4471671909076433</v>
      </c>
      <c r="I1191" s="102">
        <f t="shared" si="963"/>
        <v>-0.7336572547432173</v>
      </c>
      <c r="J1191" s="101">
        <f t="shared" si="964"/>
        <v>60.529808243234797</v>
      </c>
      <c r="K1191" s="101">
        <f t="shared" si="965"/>
        <v>46.117779742074191</v>
      </c>
      <c r="L1191" s="11">
        <f t="shared" si="966"/>
        <v>2459839.3250000002</v>
      </c>
      <c r="M1191" s="108">
        <f t="shared" si="967"/>
        <v>0.22708624229979976</v>
      </c>
      <c r="N1191" s="11">
        <f t="shared" si="968"/>
        <v>302.47356317844242</v>
      </c>
      <c r="O1191" s="5">
        <f t="shared" si="969"/>
        <v>0.18786254410332504</v>
      </c>
      <c r="P1191" s="11">
        <f t="shared" si="970"/>
        <v>15432.532029447533</v>
      </c>
      <c r="Q1191" s="6">
        <f t="shared" si="971"/>
        <v>2.4480091587136097</v>
      </c>
      <c r="R1191" s="13">
        <f t="shared" si="972"/>
        <v>4.4055053255977281</v>
      </c>
      <c r="S1191" s="13">
        <f t="shared" si="973"/>
        <v>4.3962227189329814</v>
      </c>
      <c r="T1191" s="13">
        <f t="shared" si="974"/>
        <v>0.38050398125741219</v>
      </c>
      <c r="U1191" s="13">
        <f t="shared" si="975"/>
        <v>0.45420023870838488</v>
      </c>
      <c r="V1191" s="13">
        <f t="shared" si="976"/>
        <v>-8.4119414566085506</v>
      </c>
      <c r="W1191" s="8">
        <f t="shared" si="977"/>
        <v>366.10458257083747</v>
      </c>
      <c r="X1191" s="13">
        <f t="shared" si="978"/>
        <v>1.2551942034997616</v>
      </c>
      <c r="Y1191" s="11">
        <f t="shared" si="979"/>
        <v>71.917330329821326</v>
      </c>
      <c r="Z1191" s="13">
        <f t="shared" si="980"/>
        <v>4.1168629418411838E-2</v>
      </c>
      <c r="AA1191" s="13">
        <f t="shared" si="981"/>
        <v>0.31012591656525051</v>
      </c>
      <c r="AB1191" s="13">
        <f t="shared" si="982"/>
        <v>0.94980419936024751</v>
      </c>
      <c r="AC1191" s="13">
        <f t="shared" si="983"/>
        <v>4.1157001253764591E-2</v>
      </c>
      <c r="AD1191" s="13">
        <f t="shared" si="984"/>
        <v>0.85507835373660568</v>
      </c>
      <c r="AE1191" s="13">
        <f t="shared" si="985"/>
        <v>0.41552728532030175</v>
      </c>
      <c r="AF1191" s="13">
        <f t="shared" si="986"/>
        <v>0.90958071393051232</v>
      </c>
      <c r="AG1191" s="11">
        <f t="shared" si="987"/>
        <v>24.552526538696846</v>
      </c>
      <c r="AH1191" s="13">
        <f t="shared" si="988"/>
        <v>4.6709962180876277</v>
      </c>
      <c r="AI1191" s="11">
        <f t="shared" si="989"/>
        <v>232.40861990712801</v>
      </c>
      <c r="AJ1191" s="6">
        <f t="shared" si="990"/>
        <v>0.91443820439659917</v>
      </c>
      <c r="AK1191" s="13">
        <f t="shared" si="991"/>
        <v>-0.53469023980838093</v>
      </c>
      <c r="AL1191" s="6">
        <f t="shared" si="992"/>
        <v>0.91247695109926241</v>
      </c>
      <c r="AM1191" s="6">
        <f t="shared" si="993"/>
        <v>-1.4471671909076433</v>
      </c>
      <c r="AN1191" s="11">
        <f t="shared" si="994"/>
        <v>175.7460124286863</v>
      </c>
      <c r="AO1191" s="6">
        <f t="shared" si="995"/>
        <v>173.93358406112719</v>
      </c>
      <c r="AP1191" s="6">
        <f t="shared" si="996"/>
        <v>102.00592051037876</v>
      </c>
      <c r="AQ1191" s="8">
        <f t="shared" si="997"/>
        <v>77.842708692660722</v>
      </c>
      <c r="AR1191" s="109">
        <f t="shared" si="998"/>
        <v>-0.79238142814179124</v>
      </c>
      <c r="AS1191" s="109">
        <f t="shared" si="999"/>
        <v>-0.76205223223650864</v>
      </c>
      <c r="AT1191" s="109">
        <f t="shared" si="1000"/>
        <v>226.11777974207419</v>
      </c>
      <c r="AU1191" s="10">
        <f t="shared" si="1001"/>
        <v>399649.05780512892</v>
      </c>
      <c r="AV1191" s="8">
        <f t="shared" si="1002"/>
        <v>29.899498650439892</v>
      </c>
      <c r="AW1191" s="12"/>
      <c r="AX1191" s="110">
        <f t="shared" si="1003"/>
        <v>46.1</v>
      </c>
      <c r="AY1191" s="111">
        <f t="shared" si="1004"/>
        <v>0</v>
      </c>
      <c r="AZ1191" s="12"/>
      <c r="BA1191" s="14">
        <f t="shared" si="1011"/>
        <v>-0.7</v>
      </c>
      <c r="BB1191" s="112">
        <f t="shared" si="1005"/>
        <v>0</v>
      </c>
      <c r="BC1191" s="112">
        <f t="shared" si="1006"/>
        <v>0</v>
      </c>
      <c r="BD1191" s="12"/>
      <c r="BE1191" s="111">
        <f t="shared" si="1007"/>
        <v>0</v>
      </c>
      <c r="BF1191" s="12"/>
    </row>
    <row r="1192" spans="1:58">
      <c r="A1192">
        <f t="shared" si="960"/>
        <v>19</v>
      </c>
      <c r="B1192" s="106">
        <v>0.82569444444444495</v>
      </c>
      <c r="C1192" s="6">
        <f t="shared" si="961"/>
        <v>19.816666666666677</v>
      </c>
      <c r="D1192" s="7">
        <f t="shared" si="1008"/>
        <v>16</v>
      </c>
      <c r="E1192" s="7">
        <f t="shared" si="1009"/>
        <v>9</v>
      </c>
      <c r="F1192" s="7">
        <f t="shared" si="1010"/>
        <v>2022</v>
      </c>
      <c r="G1192" s="12"/>
      <c r="H1192" s="101">
        <f t="shared" si="962"/>
        <v>-1.3391551682351337</v>
      </c>
      <c r="I1192" s="102">
        <f t="shared" si="963"/>
        <v>-0.63972488718798337</v>
      </c>
      <c r="J1192" s="101">
        <f t="shared" si="964"/>
        <v>60.523238521361336</v>
      </c>
      <c r="K1192" s="101">
        <f t="shared" si="965"/>
        <v>46.309229156514164</v>
      </c>
      <c r="L1192" s="11">
        <f t="shared" si="966"/>
        <v>2459839.3256944446</v>
      </c>
      <c r="M1192" s="108">
        <f t="shared" si="967"/>
        <v>0.22708626131265131</v>
      </c>
      <c r="N1192" s="11">
        <f t="shared" si="968"/>
        <v>302.72424764093012</v>
      </c>
      <c r="O1192" s="5">
        <f t="shared" si="969"/>
        <v>0.18788796153324938</v>
      </c>
      <c r="P1192" s="11">
        <f t="shared" si="970"/>
        <v>15429.771364677201</v>
      </c>
      <c r="Q1192" s="6">
        <f t="shared" si="971"/>
        <v>2.4481675108871137</v>
      </c>
      <c r="R1192" s="13">
        <f t="shared" si="972"/>
        <v>4.405517271409404</v>
      </c>
      <c r="S1192" s="13">
        <f t="shared" si="973"/>
        <v>4.3963704749729704</v>
      </c>
      <c r="T1192" s="13">
        <f t="shared" si="974"/>
        <v>0.38066432549710766</v>
      </c>
      <c r="U1192" s="13">
        <f t="shared" si="975"/>
        <v>0.45434765318309933</v>
      </c>
      <c r="V1192" s="13">
        <f t="shared" si="976"/>
        <v>-8.412076624448833</v>
      </c>
      <c r="W1192" s="8">
        <f t="shared" si="977"/>
        <v>366.06248439221451</v>
      </c>
      <c r="X1192" s="13">
        <f t="shared" si="978"/>
        <v>1.2553405218415123</v>
      </c>
      <c r="Y1192" s="11">
        <f t="shared" si="979"/>
        <v>71.925713753268994</v>
      </c>
      <c r="Z1192" s="13">
        <f t="shared" si="980"/>
        <v>4.1180318902401557E-2</v>
      </c>
      <c r="AA1192" s="13">
        <f t="shared" si="981"/>
        <v>0.30998679018691638</v>
      </c>
      <c r="AB1192" s="13">
        <f t="shared" si="982"/>
        <v>0.9498491088737735</v>
      </c>
      <c r="AC1192" s="13">
        <f t="shared" si="983"/>
        <v>4.1168680830344813E-2</v>
      </c>
      <c r="AD1192" s="13">
        <f t="shared" si="984"/>
        <v>0.85511491301126175</v>
      </c>
      <c r="AE1192" s="13">
        <f t="shared" si="985"/>
        <v>0.41555586321859855</v>
      </c>
      <c r="AF1192" s="13">
        <f t="shared" si="986"/>
        <v>0.90956765803575346</v>
      </c>
      <c r="AG1192" s="11">
        <f t="shared" si="987"/>
        <v>24.554326713971008</v>
      </c>
      <c r="AH1192" s="13">
        <f t="shared" si="988"/>
        <v>4.6715978155298048</v>
      </c>
      <c r="AI1192" s="11">
        <f t="shared" si="989"/>
        <v>232.65028040798305</v>
      </c>
      <c r="AJ1192" s="6">
        <f t="shared" si="990"/>
        <v>0.91443286741035956</v>
      </c>
      <c r="AK1192" s="13">
        <f t="shared" si="991"/>
        <v>-0.42666910859538859</v>
      </c>
      <c r="AL1192" s="6">
        <f t="shared" si="992"/>
        <v>0.91248605963974505</v>
      </c>
      <c r="AM1192" s="6">
        <f t="shared" si="993"/>
        <v>-1.3391551682351337</v>
      </c>
      <c r="AN1192" s="11">
        <f t="shared" si="994"/>
        <v>175.74669690598057</v>
      </c>
      <c r="AO1192" s="6">
        <f t="shared" si="995"/>
        <v>173.93426125159957</v>
      </c>
      <c r="AP1192" s="6">
        <f t="shared" si="996"/>
        <v>101.99821523812493</v>
      </c>
      <c r="AQ1192" s="8">
        <f t="shared" si="997"/>
        <v>77.850409638399512</v>
      </c>
      <c r="AR1192" s="109">
        <f t="shared" si="998"/>
        <v>-0.79494732250723188</v>
      </c>
      <c r="AS1192" s="109">
        <f t="shared" si="999"/>
        <v>-0.75942321398362078</v>
      </c>
      <c r="AT1192" s="109">
        <f t="shared" si="1000"/>
        <v>226.30922915651416</v>
      </c>
      <c r="AU1192" s="10">
        <f t="shared" si="1001"/>
        <v>399651.45253537683</v>
      </c>
      <c r="AV1192" s="8">
        <f t="shared" si="1002"/>
        <v>29.89931950027642</v>
      </c>
      <c r="AW1192" s="12"/>
      <c r="AX1192" s="110">
        <f t="shared" si="1003"/>
        <v>46.3</v>
      </c>
      <c r="AY1192" s="111">
        <f t="shared" si="1004"/>
        <v>0</v>
      </c>
      <c r="AZ1192" s="12"/>
      <c r="BA1192" s="14">
        <f t="shared" si="1011"/>
        <v>-0.6</v>
      </c>
      <c r="BB1192" s="112">
        <f t="shared" si="1005"/>
        <v>0</v>
      </c>
      <c r="BC1192" s="112">
        <f t="shared" si="1006"/>
        <v>0</v>
      </c>
      <c r="BD1192" s="12"/>
      <c r="BE1192" s="111">
        <f t="shared" si="1007"/>
        <v>0</v>
      </c>
      <c r="BF1192" s="12"/>
    </row>
    <row r="1193" spans="1:58">
      <c r="A1193">
        <f t="shared" si="960"/>
        <v>19</v>
      </c>
      <c r="B1193" s="106">
        <v>0.82638888888888895</v>
      </c>
      <c r="C1193" s="6">
        <f t="shared" si="961"/>
        <v>19.833333333333336</v>
      </c>
      <c r="D1193" s="7">
        <f t="shared" si="1008"/>
        <v>16</v>
      </c>
      <c r="E1193" s="7">
        <f t="shared" si="1009"/>
        <v>9</v>
      </c>
      <c r="F1193" s="7">
        <f t="shared" si="1010"/>
        <v>2022</v>
      </c>
      <c r="G1193" s="12"/>
      <c r="H1193" s="101">
        <f t="shared" si="962"/>
        <v>-1.2308018851707279</v>
      </c>
      <c r="I1193" s="102">
        <f t="shared" si="963"/>
        <v>-0.54711954401773866</v>
      </c>
      <c r="J1193" s="101">
        <f t="shared" si="964"/>
        <v>60.516668691921751</v>
      </c>
      <c r="K1193" s="101">
        <f t="shared" si="965"/>
        <v>46.500480950348503</v>
      </c>
      <c r="L1193" s="11">
        <f t="shared" si="966"/>
        <v>2459839.326388889</v>
      </c>
      <c r="M1193" s="108">
        <f t="shared" si="967"/>
        <v>0.22708628032550288</v>
      </c>
      <c r="N1193" s="11">
        <f t="shared" si="968"/>
        <v>302.97493210295215</v>
      </c>
      <c r="O1193" s="5">
        <f t="shared" si="969"/>
        <v>0.18791337896323057</v>
      </c>
      <c r="P1193" s="11">
        <f t="shared" si="970"/>
        <v>15427.010364462649</v>
      </c>
      <c r="Q1193" s="6">
        <f t="shared" si="971"/>
        <v>2.4483258630609743</v>
      </c>
      <c r="R1193" s="13">
        <f t="shared" si="972"/>
        <v>4.405529217221102</v>
      </c>
      <c r="S1193" s="13">
        <f t="shared" si="973"/>
        <v>4.3965182310129602</v>
      </c>
      <c r="T1193" s="13">
        <f t="shared" si="974"/>
        <v>0.38082466973716034</v>
      </c>
      <c r="U1193" s="13">
        <f t="shared" si="975"/>
        <v>0.45449506589053468</v>
      </c>
      <c r="V1193" s="13">
        <f t="shared" si="976"/>
        <v>-8.41221179228876</v>
      </c>
      <c r="W1193" s="8">
        <f t="shared" si="977"/>
        <v>366.02038162512008</v>
      </c>
      <c r="X1193" s="13">
        <f t="shared" si="978"/>
        <v>1.2554868385573408</v>
      </c>
      <c r="Y1193" s="11">
        <f t="shared" si="979"/>
        <v>71.934097083558171</v>
      </c>
      <c r="Z1193" s="13">
        <f t="shared" si="980"/>
        <v>4.119200736525077E-2</v>
      </c>
      <c r="AA1193" s="13">
        <f t="shared" si="981"/>
        <v>0.30984765882107329</v>
      </c>
      <c r="AB1193" s="13">
        <f t="shared" si="982"/>
        <v>0.94989399741463221</v>
      </c>
      <c r="AC1193" s="13">
        <f t="shared" si="983"/>
        <v>4.1180359381025287E-2</v>
      </c>
      <c r="AD1193" s="13">
        <f t="shared" si="984"/>
        <v>0.85515145345147459</v>
      </c>
      <c r="AE1193" s="13">
        <f t="shared" si="985"/>
        <v>0.41558443183417026</v>
      </c>
      <c r="AF1193" s="13">
        <f t="shared" si="986"/>
        <v>0.90955460529704857</v>
      </c>
      <c r="AG1193" s="11">
        <f t="shared" si="987"/>
        <v>24.556126330337261</v>
      </c>
      <c r="AH1193" s="13">
        <f t="shared" si="988"/>
        <v>4.6721994229756083</v>
      </c>
      <c r="AI1193" s="11">
        <f t="shared" si="989"/>
        <v>232.89194075831801</v>
      </c>
      <c r="AJ1193" s="6">
        <f t="shared" si="990"/>
        <v>0.91442753171898949</v>
      </c>
      <c r="AK1193" s="13">
        <f t="shared" si="991"/>
        <v>-0.31830992957709986</v>
      </c>
      <c r="AL1193" s="6">
        <f t="shared" si="992"/>
        <v>0.91249195559362795</v>
      </c>
      <c r="AM1193" s="6">
        <f t="shared" si="993"/>
        <v>-1.2308018851707279</v>
      </c>
      <c r="AN1193" s="11">
        <f t="shared" si="994"/>
        <v>175.74738138327666</v>
      </c>
      <c r="AO1193" s="6">
        <f t="shared" si="995"/>
        <v>173.93493844232719</v>
      </c>
      <c r="AP1193" s="6">
        <f t="shared" si="996"/>
        <v>101.99051006541205</v>
      </c>
      <c r="AQ1193" s="8">
        <f t="shared" si="997"/>
        <v>77.858110487392111</v>
      </c>
      <c r="AR1193" s="109">
        <f t="shared" si="998"/>
        <v>-0.79749907351721583</v>
      </c>
      <c r="AS1193" s="109">
        <f t="shared" si="999"/>
        <v>-0.75678564003708015</v>
      </c>
      <c r="AT1193" s="109">
        <f t="shared" si="1000"/>
        <v>226.5004809503485</v>
      </c>
      <c r="AU1193" s="10">
        <f t="shared" si="1001"/>
        <v>399653.84673737851</v>
      </c>
      <c r="AV1193" s="8">
        <f t="shared" si="1002"/>
        <v>29.899140391777209</v>
      </c>
      <c r="AW1193" s="12"/>
      <c r="AX1193" s="110">
        <f t="shared" si="1003"/>
        <v>46.5</v>
      </c>
      <c r="AY1193" s="111">
        <f t="shared" si="1004"/>
        <v>0</v>
      </c>
      <c r="AZ1193" s="12"/>
      <c r="BA1193" s="14">
        <f t="shared" si="1011"/>
        <v>-0.5</v>
      </c>
      <c r="BB1193" s="112">
        <f t="shared" si="1005"/>
        <v>0</v>
      </c>
      <c r="BC1193" s="112">
        <f t="shared" si="1006"/>
        <v>0</v>
      </c>
      <c r="BD1193" s="12"/>
      <c r="BE1193" s="111">
        <f t="shared" si="1007"/>
        <v>0</v>
      </c>
      <c r="BF1193" s="12"/>
    </row>
    <row r="1194" spans="1:58">
      <c r="A1194">
        <f t="shared" si="960"/>
        <v>19</v>
      </c>
      <c r="B1194" s="106">
        <v>0.82708333333333295</v>
      </c>
      <c r="C1194" s="6">
        <f t="shared" si="961"/>
        <v>19.849999999999991</v>
      </c>
      <c r="D1194" s="7">
        <f t="shared" si="1008"/>
        <v>16</v>
      </c>
      <c r="E1194" s="7">
        <f t="shared" si="1009"/>
        <v>9</v>
      </c>
      <c r="F1194" s="7">
        <f t="shared" si="1010"/>
        <v>2022</v>
      </c>
      <c r="G1194" s="12"/>
      <c r="H1194" s="101">
        <f t="shared" si="962"/>
        <v>-1.1221088494937019</v>
      </c>
      <c r="I1194" s="102">
        <f t="shared" si="963"/>
        <v>-0.45543490979203605</v>
      </c>
      <c r="J1194" s="101">
        <f t="shared" si="964"/>
        <v>60.510098755048361</v>
      </c>
      <c r="K1194" s="101">
        <f t="shared" si="965"/>
        <v>46.691535885381796</v>
      </c>
      <c r="L1194" s="11">
        <f t="shared" si="966"/>
        <v>2459839.3270833334</v>
      </c>
      <c r="M1194" s="108">
        <f t="shared" si="967"/>
        <v>0.22708629933835442</v>
      </c>
      <c r="N1194" s="11">
        <f t="shared" si="968"/>
        <v>303.22561656543985</v>
      </c>
      <c r="O1194" s="5">
        <f t="shared" si="969"/>
        <v>0.18793879639315492</v>
      </c>
      <c r="P1194" s="11">
        <f t="shared" si="970"/>
        <v>15424.249028919508</v>
      </c>
      <c r="Q1194" s="6">
        <f t="shared" si="971"/>
        <v>2.4484842152348349</v>
      </c>
      <c r="R1194" s="13">
        <f t="shared" si="972"/>
        <v>4.4055411630328001</v>
      </c>
      <c r="S1194" s="13">
        <f t="shared" si="973"/>
        <v>4.3966659870525922</v>
      </c>
      <c r="T1194" s="13">
        <f t="shared" si="974"/>
        <v>0.38098501397721296</v>
      </c>
      <c r="U1194" s="13">
        <f t="shared" si="975"/>
        <v>0.45464247683084547</v>
      </c>
      <c r="V1194" s="13">
        <f t="shared" si="976"/>
        <v>-8.4123469601279712</v>
      </c>
      <c r="W1194" s="8">
        <f t="shared" si="977"/>
        <v>365.97827427054227</v>
      </c>
      <c r="X1194" s="13">
        <f t="shared" si="978"/>
        <v>1.2556331536470933</v>
      </c>
      <c r="Y1194" s="11">
        <f t="shared" si="979"/>
        <v>71.942480320680076</v>
      </c>
      <c r="Z1194" s="13">
        <f t="shared" si="980"/>
        <v>4.1203694806749083E-2</v>
      </c>
      <c r="AA1194" s="13">
        <f t="shared" si="981"/>
        <v>0.30970852247112435</v>
      </c>
      <c r="AB1194" s="13">
        <f t="shared" si="982"/>
        <v>0.94993886498254254</v>
      </c>
      <c r="AC1194" s="13">
        <f t="shared" si="983"/>
        <v>4.1192036905595662E-2</v>
      </c>
      <c r="AD1194" s="13">
        <f t="shared" si="984"/>
        <v>0.85518797505706989</v>
      </c>
      <c r="AE1194" s="13">
        <f t="shared" si="985"/>
        <v>0.41561299116671213</v>
      </c>
      <c r="AF1194" s="13">
        <f t="shared" si="986"/>
        <v>0.90954155571554751</v>
      </c>
      <c r="AG1194" s="11">
        <f t="shared" si="987"/>
        <v>24.557925387754121</v>
      </c>
      <c r="AH1194" s="13">
        <f t="shared" si="988"/>
        <v>4.6728010404204428</v>
      </c>
      <c r="AI1194" s="11">
        <f t="shared" si="989"/>
        <v>233.13360095913322</v>
      </c>
      <c r="AJ1194" s="6">
        <f t="shared" si="990"/>
        <v>0.91442219732257735</v>
      </c>
      <c r="AK1194" s="13">
        <f t="shared" si="991"/>
        <v>-0.2096142411539986</v>
      </c>
      <c r="AL1194" s="6">
        <f t="shared" si="992"/>
        <v>0.91249460833970342</v>
      </c>
      <c r="AM1194" s="6">
        <f t="shared" si="993"/>
        <v>-1.1221088494937019</v>
      </c>
      <c r="AN1194" s="11">
        <f t="shared" si="994"/>
        <v>175.74806586057093</v>
      </c>
      <c r="AO1194" s="6">
        <f t="shared" si="995"/>
        <v>173.93561563330655</v>
      </c>
      <c r="AP1194" s="6">
        <f t="shared" si="996"/>
        <v>101.98280499224768</v>
      </c>
      <c r="AQ1194" s="8">
        <f t="shared" si="997"/>
        <v>77.865811239630929</v>
      </c>
      <c r="AR1194" s="109">
        <f t="shared" si="998"/>
        <v>-0.80003663581418938</v>
      </c>
      <c r="AS1194" s="109">
        <f t="shared" si="999"/>
        <v>-0.75413955773401098</v>
      </c>
      <c r="AT1194" s="109">
        <f t="shared" si="1000"/>
        <v>226.6915358853818</v>
      </c>
      <c r="AU1194" s="10">
        <f t="shared" si="1001"/>
        <v>399656.24041106284</v>
      </c>
      <c r="AV1194" s="8">
        <f t="shared" si="1002"/>
        <v>29.8989613249461</v>
      </c>
      <c r="AW1194" s="12"/>
      <c r="AX1194" s="110">
        <f t="shared" si="1003"/>
        <v>46.7</v>
      </c>
      <c r="AY1194" s="111">
        <f t="shared" si="1004"/>
        <v>0</v>
      </c>
      <c r="AZ1194" s="12"/>
      <c r="BA1194" s="14">
        <f t="shared" si="1011"/>
        <v>-0.5</v>
      </c>
      <c r="BB1194" s="112">
        <f t="shared" si="1005"/>
        <v>0</v>
      </c>
      <c r="BC1194" s="112">
        <f t="shared" si="1006"/>
        <v>0</v>
      </c>
      <c r="BD1194" s="12"/>
      <c r="BE1194" s="111">
        <f t="shared" si="1007"/>
        <v>0</v>
      </c>
      <c r="BF1194" s="12"/>
    </row>
    <row r="1195" spans="1:58">
      <c r="A1195">
        <f t="shared" si="960"/>
        <v>19</v>
      </c>
      <c r="B1195" s="106">
        <v>0.82777777777777795</v>
      </c>
      <c r="C1195" s="6">
        <f t="shared" si="961"/>
        <v>19.866666666666671</v>
      </c>
      <c r="D1195" s="7">
        <f t="shared" si="1008"/>
        <v>16</v>
      </c>
      <c r="E1195" s="7">
        <f t="shared" si="1009"/>
        <v>9</v>
      </c>
      <c r="F1195" s="7">
        <f t="shared" si="1010"/>
        <v>2022</v>
      </c>
      <c r="G1195" s="12"/>
      <c r="H1195" s="101">
        <f t="shared" si="962"/>
        <v>-1.0130775683911859</v>
      </c>
      <c r="I1195" s="102">
        <f t="shared" si="963"/>
        <v>-0.3643085004273664</v>
      </c>
      <c r="J1195" s="101">
        <f t="shared" si="964"/>
        <v>60.503528710827936</v>
      </c>
      <c r="K1195" s="101">
        <f t="shared" si="965"/>
        <v>46.882394734164023</v>
      </c>
      <c r="L1195" s="11">
        <f t="shared" si="966"/>
        <v>2459839.3277777778</v>
      </c>
      <c r="M1195" s="108">
        <f t="shared" si="967"/>
        <v>0.22708631835120599</v>
      </c>
      <c r="N1195" s="11">
        <f t="shared" si="968"/>
        <v>303.47630102792755</v>
      </c>
      <c r="O1195" s="5">
        <f t="shared" si="969"/>
        <v>0.18796421382307926</v>
      </c>
      <c r="P1195" s="11">
        <f t="shared" si="970"/>
        <v>15421.487358160779</v>
      </c>
      <c r="Q1195" s="6">
        <f t="shared" si="971"/>
        <v>2.448642567408696</v>
      </c>
      <c r="R1195" s="13">
        <f t="shared" si="972"/>
        <v>4.4055531088444981</v>
      </c>
      <c r="S1195" s="13">
        <f t="shared" si="973"/>
        <v>4.3968137430925811</v>
      </c>
      <c r="T1195" s="13">
        <f t="shared" si="974"/>
        <v>0.38114535821726558</v>
      </c>
      <c r="U1195" s="13">
        <f t="shared" si="975"/>
        <v>0.45478988600453207</v>
      </c>
      <c r="V1195" s="13">
        <f t="shared" si="976"/>
        <v>-8.4124821279678965</v>
      </c>
      <c r="W1195" s="8">
        <f t="shared" si="977"/>
        <v>365.93616232885375</v>
      </c>
      <c r="X1195" s="13">
        <f t="shared" si="978"/>
        <v>1.2557794671116747</v>
      </c>
      <c r="Y1195" s="11">
        <f t="shared" si="979"/>
        <v>71.95086346468652</v>
      </c>
      <c r="Z1195" s="13">
        <f t="shared" si="980"/>
        <v>4.1215381226711076E-2</v>
      </c>
      <c r="AA1195" s="13">
        <f t="shared" si="981"/>
        <v>0.30956938113946669</v>
      </c>
      <c r="AB1195" s="13">
        <f t="shared" si="982"/>
        <v>0.94998371157755079</v>
      </c>
      <c r="AC1195" s="13">
        <f t="shared" si="983"/>
        <v>4.1203713403870565E-2</v>
      </c>
      <c r="AD1195" s="13">
        <f t="shared" si="984"/>
        <v>0.8552244778281638</v>
      </c>
      <c r="AE1195" s="13">
        <f t="shared" si="985"/>
        <v>0.41564154121607255</v>
      </c>
      <c r="AF1195" s="13">
        <f t="shared" si="986"/>
        <v>0.90952850929232987</v>
      </c>
      <c r="AG1195" s="11">
        <f t="shared" si="987"/>
        <v>24.559723886189751</v>
      </c>
      <c r="AH1195" s="13">
        <f t="shared" si="988"/>
        <v>4.6734026678640985</v>
      </c>
      <c r="AI1195" s="11">
        <f t="shared" si="989"/>
        <v>233.37526100996607</v>
      </c>
      <c r="AJ1195" s="6">
        <f t="shared" si="990"/>
        <v>0.91441686422119239</v>
      </c>
      <c r="AK1195" s="13">
        <f t="shared" si="991"/>
        <v>-0.10058358103140649</v>
      </c>
      <c r="AL1195" s="6">
        <f t="shared" si="992"/>
        <v>0.91249398735977938</v>
      </c>
      <c r="AM1195" s="6">
        <f t="shared" si="993"/>
        <v>-1.0130775683911859</v>
      </c>
      <c r="AN1195" s="11">
        <f t="shared" si="994"/>
        <v>175.74875033786702</v>
      </c>
      <c r="AO1195" s="6">
        <f t="shared" si="995"/>
        <v>173.93629282454128</v>
      </c>
      <c r="AP1195" s="6">
        <f t="shared" si="996"/>
        <v>101.97510001858595</v>
      </c>
      <c r="AQ1195" s="8">
        <f t="shared" si="997"/>
        <v>77.873511895161769</v>
      </c>
      <c r="AR1195" s="109">
        <f t="shared" si="998"/>
        <v>-0.80255996427768284</v>
      </c>
      <c r="AS1195" s="109">
        <f t="shared" si="999"/>
        <v>-0.75148501457885253</v>
      </c>
      <c r="AT1195" s="109">
        <f t="shared" si="1000"/>
        <v>226.88239473416402</v>
      </c>
      <c r="AU1195" s="10">
        <f t="shared" si="1001"/>
        <v>399658.63355636707</v>
      </c>
      <c r="AV1195" s="8">
        <f t="shared" si="1002"/>
        <v>29.898782299786347</v>
      </c>
      <c r="AW1195" s="12"/>
      <c r="AX1195" s="110">
        <f t="shared" si="1003"/>
        <v>46.9</v>
      </c>
      <c r="AY1195" s="111">
        <f t="shared" si="1004"/>
        <v>0</v>
      </c>
      <c r="AZ1195" s="12"/>
      <c r="BA1195" s="14">
        <f t="shared" si="1011"/>
        <v>-0.4</v>
      </c>
      <c r="BB1195" s="112">
        <f t="shared" si="1005"/>
        <v>0</v>
      </c>
      <c r="BC1195" s="112">
        <f t="shared" si="1006"/>
        <v>0</v>
      </c>
      <c r="BD1195" s="12"/>
      <c r="BE1195" s="111">
        <f t="shared" si="1007"/>
        <v>0</v>
      </c>
      <c r="BF1195" s="12"/>
    </row>
    <row r="1196" spans="1:58">
      <c r="A1196">
        <f t="shared" si="960"/>
        <v>19</v>
      </c>
      <c r="B1196" s="106">
        <v>0.82847222222222205</v>
      </c>
      <c r="C1196" s="6">
        <f t="shared" si="961"/>
        <v>19.883333333333329</v>
      </c>
      <c r="D1196" s="7">
        <f t="shared" si="1008"/>
        <v>16</v>
      </c>
      <c r="E1196" s="7">
        <f t="shared" si="1009"/>
        <v>9</v>
      </c>
      <c r="F1196" s="7">
        <f t="shared" si="1010"/>
        <v>2022</v>
      </c>
      <c r="G1196" s="12"/>
      <c r="H1196" s="101">
        <f t="shared" si="962"/>
        <v>-0.90370954757525002</v>
      </c>
      <c r="I1196" s="102">
        <f t="shared" si="963"/>
        <v>-0.27342495292151459</v>
      </c>
      <c r="J1196" s="101">
        <f t="shared" si="964"/>
        <v>60.496958559357758</v>
      </c>
      <c r="K1196" s="101">
        <f t="shared" si="965"/>
        <v>47.073058281480513</v>
      </c>
      <c r="L1196" s="11">
        <f t="shared" si="966"/>
        <v>2459839.3284722222</v>
      </c>
      <c r="M1196" s="108">
        <f t="shared" si="967"/>
        <v>0.22708633736405753</v>
      </c>
      <c r="N1196" s="11">
        <f t="shared" si="968"/>
        <v>303.72698549041525</v>
      </c>
      <c r="O1196" s="5">
        <f t="shared" si="969"/>
        <v>0.18798963125300361</v>
      </c>
      <c r="P1196" s="11">
        <f t="shared" si="970"/>
        <v>15418.725352301939</v>
      </c>
      <c r="Q1196" s="6">
        <f t="shared" si="971"/>
        <v>2.4488009195821996</v>
      </c>
      <c r="R1196" s="13">
        <f t="shared" si="972"/>
        <v>4.4055650546561971</v>
      </c>
      <c r="S1196" s="13">
        <f t="shared" si="973"/>
        <v>4.3969614991325709</v>
      </c>
      <c r="T1196" s="13">
        <f t="shared" si="974"/>
        <v>0.38130570245731821</v>
      </c>
      <c r="U1196" s="13">
        <f t="shared" si="975"/>
        <v>0.45493729341210665</v>
      </c>
      <c r="V1196" s="13">
        <f t="shared" si="976"/>
        <v>-8.4126172958078236</v>
      </c>
      <c r="W1196" s="8">
        <f t="shared" si="977"/>
        <v>365.894045801164</v>
      </c>
      <c r="X1196" s="13">
        <f t="shared" si="978"/>
        <v>1.2559257789516449</v>
      </c>
      <c r="Y1196" s="11">
        <f t="shared" si="979"/>
        <v>71.959246515609607</v>
      </c>
      <c r="Z1196" s="13">
        <f t="shared" si="980"/>
        <v>4.1227066624955871E-2</v>
      </c>
      <c r="AA1196" s="13">
        <f t="shared" si="981"/>
        <v>0.30943023482882498</v>
      </c>
      <c r="AB1196" s="13">
        <f t="shared" si="982"/>
        <v>0.95002853719959668</v>
      </c>
      <c r="AC1196" s="13">
        <f t="shared" si="983"/>
        <v>4.1215388875669147E-2</v>
      </c>
      <c r="AD1196" s="13">
        <f t="shared" si="984"/>
        <v>0.85526096176477295</v>
      </c>
      <c r="AE1196" s="13">
        <f t="shared" si="985"/>
        <v>0.41567008198206146</v>
      </c>
      <c r="AF1196" s="13">
        <f t="shared" si="986"/>
        <v>0.90951546602849276</v>
      </c>
      <c r="AG1196" s="11">
        <f t="shared" si="987"/>
        <v>24.561521825609894</v>
      </c>
      <c r="AH1196" s="13">
        <f t="shared" si="988"/>
        <v>4.6740043053049272</v>
      </c>
      <c r="AI1196" s="11">
        <f t="shared" si="989"/>
        <v>233.61692091084134</v>
      </c>
      <c r="AJ1196" s="6">
        <f t="shared" si="990"/>
        <v>0.91441153241492268</v>
      </c>
      <c r="AK1196" s="13">
        <f t="shared" si="991"/>
        <v>8.7805146651548111E-3</v>
      </c>
      <c r="AL1196" s="6">
        <f t="shared" si="992"/>
        <v>0.91249006224040485</v>
      </c>
      <c r="AM1196" s="6">
        <f t="shared" si="993"/>
        <v>-0.90370954757525002</v>
      </c>
      <c r="AN1196" s="11">
        <f t="shared" si="994"/>
        <v>175.74943481516129</v>
      </c>
      <c r="AO1196" s="6">
        <f t="shared" si="995"/>
        <v>173.93697001602766</v>
      </c>
      <c r="AP1196" s="6">
        <f t="shared" si="996"/>
        <v>101.96739514439338</v>
      </c>
      <c r="AQ1196" s="8">
        <f t="shared" si="997"/>
        <v>77.881212454018069</v>
      </c>
      <c r="AR1196" s="109">
        <f t="shared" si="998"/>
        <v>-0.80506901404573439</v>
      </c>
      <c r="AS1196" s="109">
        <f t="shared" si="999"/>
        <v>-0.74882205822090198</v>
      </c>
      <c r="AT1196" s="109">
        <f t="shared" si="1000"/>
        <v>227.07305828148051</v>
      </c>
      <c r="AU1196" s="10">
        <f t="shared" si="1001"/>
        <v>399661.02617322031</v>
      </c>
      <c r="AV1196" s="8">
        <f t="shared" si="1002"/>
        <v>29.898603316301795</v>
      </c>
      <c r="AW1196" s="12"/>
      <c r="AX1196" s="110">
        <f t="shared" si="1003"/>
        <v>47.1</v>
      </c>
      <c r="AY1196" s="111">
        <f t="shared" si="1004"/>
        <v>0</v>
      </c>
      <c r="AZ1196" s="12"/>
      <c r="BA1196" s="14">
        <f t="shared" si="1011"/>
        <v>-0.3</v>
      </c>
      <c r="BB1196" s="112">
        <f t="shared" si="1005"/>
        <v>0</v>
      </c>
      <c r="BC1196" s="112">
        <f t="shared" si="1006"/>
        <v>0</v>
      </c>
      <c r="BD1196" s="12"/>
      <c r="BE1196" s="111">
        <f t="shared" si="1007"/>
        <v>0</v>
      </c>
      <c r="BF1196" s="12"/>
    </row>
    <row r="1197" spans="1:58">
      <c r="A1197">
        <f t="shared" si="960"/>
        <v>19</v>
      </c>
      <c r="B1197" s="106">
        <v>0.82916666666666705</v>
      </c>
      <c r="C1197" s="6">
        <f t="shared" si="961"/>
        <v>19.900000000000009</v>
      </c>
      <c r="D1197" s="7">
        <f t="shared" si="1008"/>
        <v>16</v>
      </c>
      <c r="E1197" s="7">
        <f t="shared" si="1009"/>
        <v>9</v>
      </c>
      <c r="F1197" s="7">
        <f t="shared" si="1010"/>
        <v>2022</v>
      </c>
      <c r="G1197" s="12"/>
      <c r="H1197" s="101">
        <f t="shared" si="962"/>
        <v>-0.79400629147001878</v>
      </c>
      <c r="I1197" s="102">
        <f t="shared" si="963"/>
        <v>-0.18251609775653854</v>
      </c>
      <c r="J1197" s="101">
        <f t="shared" si="964"/>
        <v>60.490388300730672</v>
      </c>
      <c r="K1197" s="101">
        <f t="shared" si="965"/>
        <v>47.263527323883352</v>
      </c>
      <c r="L1197" s="11">
        <f t="shared" si="966"/>
        <v>2459839.3291666666</v>
      </c>
      <c r="M1197" s="108">
        <f t="shared" si="967"/>
        <v>0.2270863563769091</v>
      </c>
      <c r="N1197" s="11">
        <f t="shared" si="968"/>
        <v>303.97766995290294</v>
      </c>
      <c r="O1197" s="5">
        <f t="shared" si="969"/>
        <v>0.1880150486829848</v>
      </c>
      <c r="P1197" s="11">
        <f t="shared" si="970"/>
        <v>15415.963011437192</v>
      </c>
      <c r="Q1197" s="6">
        <f t="shared" si="971"/>
        <v>2.4489592717560602</v>
      </c>
      <c r="R1197" s="13">
        <f t="shared" si="972"/>
        <v>4.4055770004678951</v>
      </c>
      <c r="S1197" s="13">
        <f t="shared" si="973"/>
        <v>4.3971092551725599</v>
      </c>
      <c r="T1197" s="13">
        <f t="shared" si="974"/>
        <v>0.38146604669737083</v>
      </c>
      <c r="U1197" s="13">
        <f t="shared" si="975"/>
        <v>0.45508469905397819</v>
      </c>
      <c r="V1197" s="13">
        <f t="shared" si="976"/>
        <v>-8.4127524636477489</v>
      </c>
      <c r="W1197" s="8">
        <f t="shared" si="977"/>
        <v>365.85192468837448</v>
      </c>
      <c r="X1197" s="13">
        <f t="shared" si="978"/>
        <v>1.2560720891678177</v>
      </c>
      <c r="Y1197" s="11">
        <f t="shared" si="979"/>
        <v>71.967629473495961</v>
      </c>
      <c r="Z1197" s="13">
        <f t="shared" si="980"/>
        <v>4.1238751001293275E-2</v>
      </c>
      <c r="AA1197" s="13">
        <f t="shared" si="981"/>
        <v>0.30929108354168267</v>
      </c>
      <c r="AB1197" s="13">
        <f t="shared" si="982"/>
        <v>0.95007334184869874</v>
      </c>
      <c r="AC1197" s="13">
        <f t="shared" si="983"/>
        <v>4.1227063320801255E-2</v>
      </c>
      <c r="AD1197" s="13">
        <f t="shared" si="984"/>
        <v>0.85529742686699006</v>
      </c>
      <c r="AE1197" s="13">
        <f t="shared" si="985"/>
        <v>0.41569861346451176</v>
      </c>
      <c r="AF1197" s="13">
        <f t="shared" si="986"/>
        <v>0.9095024259251222</v>
      </c>
      <c r="AG1197" s="11">
        <f t="shared" si="987"/>
        <v>24.563319205981742</v>
      </c>
      <c r="AH1197" s="13">
        <f t="shared" si="988"/>
        <v>4.674605952742338</v>
      </c>
      <c r="AI1197" s="11">
        <f t="shared" si="989"/>
        <v>233.85858066176786</v>
      </c>
      <c r="AJ1197" s="6">
        <f t="shared" si="990"/>
        <v>0.91440620190382538</v>
      </c>
      <c r="AK1197" s="13">
        <f t="shared" si="991"/>
        <v>0.11847651120435952</v>
      </c>
      <c r="AL1197" s="6">
        <f t="shared" si="992"/>
        <v>0.91248280267437831</v>
      </c>
      <c r="AM1197" s="6">
        <f t="shared" si="993"/>
        <v>-0.79400629147001878</v>
      </c>
      <c r="AN1197" s="11">
        <f t="shared" si="994"/>
        <v>175.7501192924592</v>
      </c>
      <c r="AO1197" s="6">
        <f t="shared" si="995"/>
        <v>173.93764720777122</v>
      </c>
      <c r="AP1197" s="6">
        <f t="shared" si="996"/>
        <v>101.95969036963125</v>
      </c>
      <c r="AQ1197" s="8">
        <f t="shared" si="997"/>
        <v>77.88891291623851</v>
      </c>
      <c r="AR1197" s="109">
        <f t="shared" si="998"/>
        <v>-0.80756374051036139</v>
      </c>
      <c r="AS1197" s="109">
        <f t="shared" si="999"/>
        <v>-0.74615073645905272</v>
      </c>
      <c r="AT1197" s="109">
        <f t="shared" si="1000"/>
        <v>227.26352732388335</v>
      </c>
      <c r="AU1197" s="10">
        <f t="shared" si="1001"/>
        <v>399663.41826156492</v>
      </c>
      <c r="AV1197" s="8">
        <f t="shared" si="1002"/>
        <v>29.898424374495281</v>
      </c>
      <c r="AW1197" s="12"/>
      <c r="AX1197" s="110">
        <f t="shared" si="1003"/>
        <v>47.3</v>
      </c>
      <c r="AY1197" s="111">
        <f t="shared" si="1004"/>
        <v>0</v>
      </c>
      <c r="AZ1197" s="12"/>
      <c r="BA1197" s="14">
        <f t="shared" si="1011"/>
        <v>-0.2</v>
      </c>
      <c r="BB1197" s="112">
        <f t="shared" si="1005"/>
        <v>0</v>
      </c>
      <c r="BC1197" s="112">
        <f t="shared" si="1006"/>
        <v>0</v>
      </c>
      <c r="BD1197" s="12"/>
      <c r="BE1197" s="111">
        <f t="shared" si="1007"/>
        <v>0</v>
      </c>
      <c r="BF1197" s="12"/>
    </row>
    <row r="1198" spans="1:58">
      <c r="A1198">
        <f t="shared" si="960"/>
        <v>19</v>
      </c>
      <c r="B1198" s="106">
        <v>0.82986111111111105</v>
      </c>
      <c r="C1198" s="6">
        <f t="shared" si="961"/>
        <v>19.916666666666664</v>
      </c>
      <c r="D1198" s="7">
        <f t="shared" si="1008"/>
        <v>16</v>
      </c>
      <c r="E1198" s="7">
        <f t="shared" si="1009"/>
        <v>9</v>
      </c>
      <c r="F1198" s="7">
        <f t="shared" si="1010"/>
        <v>2022</v>
      </c>
      <c r="G1198" s="12"/>
      <c r="H1198" s="101">
        <f t="shared" si="962"/>
        <v>-0.6839693033653631</v>
      </c>
      <c r="I1198" s="102">
        <f t="shared" si="963"/>
        <v>-9.1358763843895185E-2</v>
      </c>
      <c r="J1198" s="101">
        <f t="shared" si="964"/>
        <v>60.483817935072381</v>
      </c>
      <c r="K1198" s="101">
        <f t="shared" si="965"/>
        <v>47.453802669320481</v>
      </c>
      <c r="L1198" s="11">
        <f t="shared" si="966"/>
        <v>2459839.329861111</v>
      </c>
      <c r="M1198" s="108">
        <f t="shared" si="967"/>
        <v>0.22708637538976065</v>
      </c>
      <c r="N1198" s="11">
        <f t="shared" si="968"/>
        <v>304.22835441492498</v>
      </c>
      <c r="O1198" s="5">
        <f t="shared" si="969"/>
        <v>0.18804046611290914</v>
      </c>
      <c r="P1198" s="11">
        <f t="shared" si="970"/>
        <v>15413.200335689851</v>
      </c>
      <c r="Q1198" s="6">
        <f t="shared" si="971"/>
        <v>2.4491176239295638</v>
      </c>
      <c r="R1198" s="13">
        <f t="shared" si="972"/>
        <v>4.4055889462795932</v>
      </c>
      <c r="S1198" s="13">
        <f t="shared" si="973"/>
        <v>4.3972570112121918</v>
      </c>
      <c r="T1198" s="13">
        <f t="shared" si="974"/>
        <v>0.3816263909370663</v>
      </c>
      <c r="U1198" s="13">
        <f t="shared" si="975"/>
        <v>0.45523210293033883</v>
      </c>
      <c r="V1198" s="13">
        <f t="shared" si="976"/>
        <v>-8.4128876314873171</v>
      </c>
      <c r="W1198" s="8">
        <f t="shared" si="977"/>
        <v>365.80979899145802</v>
      </c>
      <c r="X1198" s="13">
        <f t="shared" si="978"/>
        <v>1.2562183977600769</v>
      </c>
      <c r="Y1198" s="11">
        <f t="shared" si="979"/>
        <v>71.976012338338919</v>
      </c>
      <c r="Z1198" s="13">
        <f t="shared" si="980"/>
        <v>4.1250434355515994E-2</v>
      </c>
      <c r="AA1198" s="13">
        <f t="shared" si="981"/>
        <v>0.30915192728140645</v>
      </c>
      <c r="AB1198" s="13">
        <f t="shared" si="982"/>
        <v>0.95011812552458896</v>
      </c>
      <c r="AC1198" s="13">
        <f t="shared" si="983"/>
        <v>4.1238736739059666E-2</v>
      </c>
      <c r="AD1198" s="13">
        <f t="shared" si="984"/>
        <v>0.85533387313465159</v>
      </c>
      <c r="AE1198" s="13">
        <f t="shared" si="985"/>
        <v>0.41572713566312691</v>
      </c>
      <c r="AF1198" s="13">
        <f t="shared" si="986"/>
        <v>0.90948938898336362</v>
      </c>
      <c r="AG1198" s="11">
        <f t="shared" si="987"/>
        <v>24.565116027264338</v>
      </c>
      <c r="AH1198" s="13">
        <f t="shared" si="988"/>
        <v>4.6752076101718867</v>
      </c>
      <c r="AI1198" s="11">
        <f t="shared" si="989"/>
        <v>234.10024026234669</v>
      </c>
      <c r="AJ1198" s="6">
        <f t="shared" si="990"/>
        <v>0.91440087268799775</v>
      </c>
      <c r="AK1198" s="13">
        <f t="shared" si="991"/>
        <v>0.22850287509703809</v>
      </c>
      <c r="AL1198" s="6">
        <f t="shared" si="992"/>
        <v>0.91247217846240125</v>
      </c>
      <c r="AM1198" s="6">
        <f t="shared" si="993"/>
        <v>-0.6839693033653631</v>
      </c>
      <c r="AN1198" s="11">
        <f t="shared" si="994"/>
        <v>175.75080376975166</v>
      </c>
      <c r="AO1198" s="6">
        <f t="shared" si="995"/>
        <v>173.93832439976285</v>
      </c>
      <c r="AP1198" s="6">
        <f t="shared" si="996"/>
        <v>101.95198569429941</v>
      </c>
      <c r="AQ1198" s="8">
        <f t="shared" si="997"/>
        <v>77.896613281823193</v>
      </c>
      <c r="AR1198" s="109">
        <f t="shared" si="998"/>
        <v>-0.81004409931434773</v>
      </c>
      <c r="AS1198" s="109">
        <f t="shared" si="999"/>
        <v>-0.74347109724521099</v>
      </c>
      <c r="AT1198" s="109">
        <f t="shared" si="1000"/>
        <v>227.45380266932048</v>
      </c>
      <c r="AU1198" s="10">
        <f t="shared" si="1001"/>
        <v>399665.80982132594</v>
      </c>
      <c r="AV1198" s="8">
        <f t="shared" si="1002"/>
        <v>29.898245474370977</v>
      </c>
      <c r="AW1198" s="12"/>
      <c r="AX1198" s="110">
        <f t="shared" si="1003"/>
        <v>47.5</v>
      </c>
      <c r="AY1198" s="111">
        <f t="shared" si="1004"/>
        <v>0</v>
      </c>
      <c r="AZ1198" s="12"/>
      <c r="BA1198" s="14">
        <f t="shared" si="1011"/>
        <v>-0.1</v>
      </c>
      <c r="BB1198" s="112">
        <f t="shared" si="1005"/>
        <v>0</v>
      </c>
      <c r="BC1198" s="112">
        <f t="shared" si="1006"/>
        <v>0</v>
      </c>
      <c r="BD1198" s="12"/>
      <c r="BE1198" s="111">
        <f t="shared" si="1007"/>
        <v>0</v>
      </c>
      <c r="BF1198" s="12"/>
    </row>
    <row r="1199" spans="1:58">
      <c r="A1199">
        <f t="shared" si="960"/>
        <v>19</v>
      </c>
      <c r="B1199" s="106">
        <v>0.83055555555555605</v>
      </c>
      <c r="C1199" s="6">
        <f t="shared" si="961"/>
        <v>19.933333333333344</v>
      </c>
      <c r="D1199" s="7">
        <f t="shared" si="1008"/>
        <v>16</v>
      </c>
      <c r="E1199" s="7">
        <f t="shared" si="1009"/>
        <v>9</v>
      </c>
      <c r="F1199" s="7">
        <f t="shared" si="1010"/>
        <v>2022</v>
      </c>
      <c r="G1199" s="12"/>
      <c r="H1199" s="101">
        <f t="shared" si="962"/>
        <v>-0.57360008458466327</v>
      </c>
      <c r="I1199" s="102">
        <f t="shared" si="963"/>
        <v>2.288601111718469E-4</v>
      </c>
      <c r="J1199" s="101">
        <f t="shared" si="964"/>
        <v>60.477247462477926</v>
      </c>
      <c r="K1199" s="101">
        <f t="shared" si="965"/>
        <v>47.643885138441874</v>
      </c>
      <c r="L1199" s="11">
        <f t="shared" si="966"/>
        <v>2459839.3305555554</v>
      </c>
      <c r="M1199" s="108">
        <f t="shared" si="967"/>
        <v>0.22708639440261219</v>
      </c>
      <c r="N1199" s="11">
        <f t="shared" si="968"/>
        <v>304.47903887741268</v>
      </c>
      <c r="O1199" s="5">
        <f t="shared" si="969"/>
        <v>0.18806588354283349</v>
      </c>
      <c r="P1199" s="11">
        <f t="shared" si="970"/>
        <v>15410.437325157198</v>
      </c>
      <c r="Q1199" s="6">
        <f t="shared" si="971"/>
        <v>2.4492759761034248</v>
      </c>
      <c r="R1199" s="13">
        <f t="shared" si="972"/>
        <v>4.405600892091269</v>
      </c>
      <c r="S1199" s="13">
        <f t="shared" si="973"/>
        <v>4.3974047672521817</v>
      </c>
      <c r="T1199" s="13">
        <f t="shared" si="974"/>
        <v>0.38178673517711897</v>
      </c>
      <c r="U1199" s="13">
        <f t="shared" si="975"/>
        <v>0.45537950504232905</v>
      </c>
      <c r="V1199" s="13">
        <f t="shared" si="976"/>
        <v>-8.4130227993272442</v>
      </c>
      <c r="W1199" s="8">
        <f t="shared" si="977"/>
        <v>365.76766871105963</v>
      </c>
      <c r="X1199" s="13">
        <f t="shared" si="978"/>
        <v>1.2563647047292512</v>
      </c>
      <c r="Y1199" s="11">
        <f t="shared" si="979"/>
        <v>71.984395110185957</v>
      </c>
      <c r="Z1199" s="13">
        <f t="shared" si="980"/>
        <v>4.1262116687491655E-2</v>
      </c>
      <c r="AA1199" s="13">
        <f t="shared" si="981"/>
        <v>0.30901276605046452</v>
      </c>
      <c r="AB1199" s="13">
        <f t="shared" si="982"/>
        <v>0.95016288822728856</v>
      </c>
      <c r="AC1199" s="13">
        <f t="shared" si="983"/>
        <v>4.1250409130311992E-2</v>
      </c>
      <c r="AD1199" s="13">
        <f t="shared" si="984"/>
        <v>0.85537030056782959</v>
      </c>
      <c r="AE1199" s="13">
        <f t="shared" si="985"/>
        <v>0.41575564857779368</v>
      </c>
      <c r="AF1199" s="13">
        <f t="shared" si="986"/>
        <v>0.90947635520427805</v>
      </c>
      <c r="AG1199" s="11">
        <f t="shared" si="987"/>
        <v>24.56691228942827</v>
      </c>
      <c r="AH1199" s="13">
        <f t="shared" si="988"/>
        <v>4.6758092775930065</v>
      </c>
      <c r="AI1199" s="11">
        <f t="shared" si="989"/>
        <v>234.34189971351759</v>
      </c>
      <c r="AJ1199" s="6">
        <f t="shared" si="990"/>
        <v>0.91439554476749096</v>
      </c>
      <c r="AK1199" s="13">
        <f t="shared" si="991"/>
        <v>0.33885807492983921</v>
      </c>
      <c r="AL1199" s="6">
        <f t="shared" si="992"/>
        <v>0.91245815951450249</v>
      </c>
      <c r="AM1199" s="6">
        <f t="shared" si="993"/>
        <v>-0.57360008458466327</v>
      </c>
      <c r="AN1199" s="11">
        <f t="shared" si="994"/>
        <v>175.75148824704775</v>
      </c>
      <c r="AO1199" s="6">
        <f t="shared" si="995"/>
        <v>173.93900159201166</v>
      </c>
      <c r="AP1199" s="6">
        <f t="shared" si="996"/>
        <v>101.94428111836176</v>
      </c>
      <c r="AQ1199" s="8">
        <f t="shared" si="997"/>
        <v>77.904313550808183</v>
      </c>
      <c r="AR1199" s="109">
        <f t="shared" si="998"/>
        <v>-0.81251004636992397</v>
      </c>
      <c r="AS1199" s="109">
        <f t="shared" si="999"/>
        <v>-0.74078318866414272</v>
      </c>
      <c r="AT1199" s="109">
        <f t="shared" si="1000"/>
        <v>227.64388513844187</v>
      </c>
      <c r="AU1199" s="10">
        <f t="shared" si="1001"/>
        <v>399668.20085244888</v>
      </c>
      <c r="AV1199" s="8">
        <f t="shared" si="1002"/>
        <v>29.898066615931484</v>
      </c>
      <c r="AW1199" s="12"/>
      <c r="AX1199" s="110">
        <f t="shared" si="1003"/>
        <v>47.6</v>
      </c>
      <c r="AY1199" s="111">
        <f t="shared" si="1004"/>
        <v>0</v>
      </c>
      <c r="AZ1199" s="12"/>
      <c r="BA1199" s="14">
        <f t="shared" si="1011"/>
        <v>0</v>
      </c>
      <c r="BB1199" s="112">
        <f t="shared" si="1005"/>
        <v>0.83055555555555605</v>
      </c>
      <c r="BC1199" s="112">
        <f t="shared" si="1006"/>
        <v>0</v>
      </c>
      <c r="BD1199" s="12"/>
      <c r="BE1199" s="111">
        <f t="shared" si="1007"/>
        <v>0</v>
      </c>
      <c r="BF1199" s="12"/>
    </row>
    <row r="1200" spans="1:58">
      <c r="A1200">
        <f t="shared" si="960"/>
        <v>19</v>
      </c>
      <c r="B1200" s="106">
        <v>0.83125000000000004</v>
      </c>
      <c r="C1200" s="6">
        <f t="shared" si="961"/>
        <v>19.950000000000003</v>
      </c>
      <c r="D1200" s="7">
        <f t="shared" si="1008"/>
        <v>16</v>
      </c>
      <c r="E1200" s="7">
        <f t="shared" si="1009"/>
        <v>9</v>
      </c>
      <c r="F1200" s="7">
        <f t="shared" si="1010"/>
        <v>2022</v>
      </c>
      <c r="G1200" s="12"/>
      <c r="H1200" s="101">
        <f t="shared" si="962"/>
        <v>-0.46290013569965033</v>
      </c>
      <c r="I1200" s="102">
        <f t="shared" si="963"/>
        <v>9.2391644999558709E-2</v>
      </c>
      <c r="J1200" s="101">
        <f t="shared" si="964"/>
        <v>60.470676883027188</v>
      </c>
      <c r="K1200" s="101">
        <f t="shared" si="965"/>
        <v>47.83377556237329</v>
      </c>
      <c r="L1200" s="11">
        <f t="shared" si="966"/>
        <v>2459839.3312499998</v>
      </c>
      <c r="M1200" s="108">
        <f t="shared" si="967"/>
        <v>0.22708641341546376</v>
      </c>
      <c r="N1200" s="11">
        <f t="shared" si="968"/>
        <v>304.72972333990037</v>
      </c>
      <c r="O1200" s="5">
        <f t="shared" si="969"/>
        <v>0.18809130097281468</v>
      </c>
      <c r="P1200" s="11">
        <f t="shared" si="970"/>
        <v>15407.67397995492</v>
      </c>
      <c r="Q1200" s="6">
        <f t="shared" si="971"/>
        <v>2.4494343282772855</v>
      </c>
      <c r="R1200" s="13">
        <f t="shared" si="972"/>
        <v>4.4056128379029893</v>
      </c>
      <c r="S1200" s="13">
        <f t="shared" si="973"/>
        <v>4.3975525232921706</v>
      </c>
      <c r="T1200" s="13">
        <f t="shared" si="974"/>
        <v>0.3819470794171716</v>
      </c>
      <c r="U1200" s="13">
        <f t="shared" si="975"/>
        <v>0.45552690539010365</v>
      </c>
      <c r="V1200" s="13">
        <f t="shared" si="976"/>
        <v>-8.4131579671671695</v>
      </c>
      <c r="W1200" s="8">
        <f t="shared" si="977"/>
        <v>365.7255338481678</v>
      </c>
      <c r="X1200" s="13">
        <f t="shared" si="978"/>
        <v>1.2565110100762582</v>
      </c>
      <c r="Y1200" s="11">
        <f t="shared" si="979"/>
        <v>71.992777789089644</v>
      </c>
      <c r="Z1200" s="13">
        <f t="shared" si="980"/>
        <v>4.1273797997010066E-2</v>
      </c>
      <c r="AA1200" s="13">
        <f t="shared" si="981"/>
        <v>0.30887359985124135</v>
      </c>
      <c r="AB1200" s="13">
        <f t="shared" si="982"/>
        <v>0.95020762995684971</v>
      </c>
      <c r="AC1200" s="13">
        <f t="shared" si="983"/>
        <v>4.1262080494348104E-2</v>
      </c>
      <c r="AD1200" s="13">
        <f t="shared" si="984"/>
        <v>0.85540670916665562</v>
      </c>
      <c r="AE1200" s="13">
        <f t="shared" si="985"/>
        <v>0.4157841522083402</v>
      </c>
      <c r="AF1200" s="13">
        <f t="shared" si="986"/>
        <v>0.90946332458895329</v>
      </c>
      <c r="AG1200" s="11">
        <f t="shared" si="987"/>
        <v>24.568707992440441</v>
      </c>
      <c r="AH1200" s="13">
        <f t="shared" si="988"/>
        <v>4.6764109550055508</v>
      </c>
      <c r="AI1200" s="11">
        <f t="shared" si="989"/>
        <v>234.58355901481713</v>
      </c>
      <c r="AJ1200" s="6">
        <f t="shared" si="990"/>
        <v>0.91439021814239196</v>
      </c>
      <c r="AK1200" s="13">
        <f t="shared" si="991"/>
        <v>0.44954058015207382</v>
      </c>
      <c r="AL1200" s="6">
        <f t="shared" si="992"/>
        <v>0.91244071585172415</v>
      </c>
      <c r="AM1200" s="6">
        <f t="shared" si="993"/>
        <v>-0.46290013569965033</v>
      </c>
      <c r="AN1200" s="11">
        <f t="shared" si="994"/>
        <v>175.75217272434384</v>
      </c>
      <c r="AO1200" s="6">
        <f t="shared" si="995"/>
        <v>173.93967878451397</v>
      </c>
      <c r="AP1200" s="6">
        <f t="shared" si="996"/>
        <v>101.93657664176443</v>
      </c>
      <c r="AQ1200" s="8">
        <f t="shared" si="997"/>
        <v>77.912013723247298</v>
      </c>
      <c r="AR1200" s="109">
        <f t="shared" si="998"/>
        <v>-0.81496153783141578</v>
      </c>
      <c r="AS1200" s="109">
        <f t="shared" si="999"/>
        <v>-0.73808705896309301</v>
      </c>
      <c r="AT1200" s="109">
        <f t="shared" si="1000"/>
        <v>227.83377556237329</v>
      </c>
      <c r="AU1200" s="10">
        <f t="shared" si="1001"/>
        <v>399670.59135486279</v>
      </c>
      <c r="AV1200" s="8">
        <f t="shared" si="1002"/>
        <v>29.897887799180655</v>
      </c>
      <c r="AW1200" s="12"/>
      <c r="AX1200" s="110">
        <f t="shared" si="1003"/>
        <v>47.8</v>
      </c>
      <c r="AY1200" s="111">
        <f t="shared" si="1004"/>
        <v>0</v>
      </c>
      <c r="AZ1200" s="12"/>
      <c r="BA1200" s="14">
        <f t="shared" si="1011"/>
        <v>0.1</v>
      </c>
      <c r="BB1200" s="112">
        <f t="shared" si="1005"/>
        <v>0</v>
      </c>
      <c r="BC1200" s="112">
        <f t="shared" si="1006"/>
        <v>0</v>
      </c>
      <c r="BD1200" s="12"/>
      <c r="BE1200" s="111">
        <f t="shared" si="1007"/>
        <v>0</v>
      </c>
      <c r="BF1200" s="12"/>
    </row>
    <row r="1201" spans="1:58">
      <c r="A1201">
        <f t="shared" si="960"/>
        <v>19</v>
      </c>
      <c r="B1201" s="106">
        <v>0.83194444444444404</v>
      </c>
      <c r="C1201" s="6">
        <f t="shared" si="961"/>
        <v>19.966666666666658</v>
      </c>
      <c r="D1201" s="7">
        <f t="shared" si="1008"/>
        <v>16</v>
      </c>
      <c r="E1201" s="7">
        <f t="shared" si="1009"/>
        <v>9</v>
      </c>
      <c r="F1201" s="7">
        <f t="shared" si="1010"/>
        <v>2022</v>
      </c>
      <c r="G1201" s="12"/>
      <c r="H1201" s="101">
        <f t="shared" si="962"/>
        <v>-0.35187095563544302</v>
      </c>
      <c r="I1201" s="102">
        <f t="shared" si="963"/>
        <v>0.18524223178503074</v>
      </c>
      <c r="J1201" s="101">
        <f t="shared" si="964"/>
        <v>60.46410619685394</v>
      </c>
      <c r="K1201" s="101">
        <f t="shared" si="965"/>
        <v>48.023474784185169</v>
      </c>
      <c r="L1201" s="11">
        <f t="shared" si="966"/>
        <v>2459839.3319444442</v>
      </c>
      <c r="M1201" s="108">
        <f t="shared" si="967"/>
        <v>0.2270864324283153</v>
      </c>
      <c r="N1201" s="11">
        <f t="shared" si="968"/>
        <v>304.98040780238807</v>
      </c>
      <c r="O1201" s="5">
        <f t="shared" si="969"/>
        <v>0.18811671840273902</v>
      </c>
      <c r="P1201" s="11">
        <f t="shared" si="970"/>
        <v>15404.910300198439</v>
      </c>
      <c r="Q1201" s="6">
        <f t="shared" si="971"/>
        <v>2.449592680450789</v>
      </c>
      <c r="R1201" s="13">
        <f t="shared" si="972"/>
        <v>4.4056247837146651</v>
      </c>
      <c r="S1201" s="13">
        <f t="shared" si="973"/>
        <v>4.3977002793318025</v>
      </c>
      <c r="T1201" s="13">
        <f t="shared" si="974"/>
        <v>0.38210742365722422</v>
      </c>
      <c r="U1201" s="13">
        <f t="shared" si="975"/>
        <v>0.45567430397417485</v>
      </c>
      <c r="V1201" s="13">
        <f t="shared" si="976"/>
        <v>-8.4132931350063807</v>
      </c>
      <c r="W1201" s="8">
        <f t="shared" si="977"/>
        <v>365.68339440389104</v>
      </c>
      <c r="X1201" s="13">
        <f t="shared" si="978"/>
        <v>1.2566573138009436</v>
      </c>
      <c r="Y1201" s="11">
        <f t="shared" si="979"/>
        <v>72.001160375041167</v>
      </c>
      <c r="Z1201" s="13">
        <f t="shared" si="980"/>
        <v>4.128547828389046E-2</v>
      </c>
      <c r="AA1201" s="13">
        <f t="shared" si="981"/>
        <v>0.30873442868713907</v>
      </c>
      <c r="AB1201" s="13">
        <f t="shared" si="982"/>
        <v>0.95025235071299219</v>
      </c>
      <c r="AC1201" s="13">
        <f t="shared" si="983"/>
        <v>4.1273750830987284E-2</v>
      </c>
      <c r="AD1201" s="13">
        <f t="shared" si="984"/>
        <v>0.85544309893094428</v>
      </c>
      <c r="AE1201" s="13">
        <f t="shared" si="985"/>
        <v>0.41581264655448913</v>
      </c>
      <c r="AF1201" s="13">
        <f t="shared" si="986"/>
        <v>0.9094502971385251</v>
      </c>
      <c r="AG1201" s="11">
        <f t="shared" si="987"/>
        <v>24.570503136261109</v>
      </c>
      <c r="AH1201" s="13">
        <f t="shared" si="988"/>
        <v>4.6770126424048888</v>
      </c>
      <c r="AI1201" s="11">
        <f t="shared" si="989"/>
        <v>234.82521816631476</v>
      </c>
      <c r="AJ1201" s="6">
        <f t="shared" si="990"/>
        <v>0.91438489281278923</v>
      </c>
      <c r="AK1201" s="13">
        <f t="shared" si="991"/>
        <v>0.56054886197214104</v>
      </c>
      <c r="AL1201" s="6">
        <f t="shared" si="992"/>
        <v>0.91241981760758406</v>
      </c>
      <c r="AM1201" s="6">
        <f t="shared" si="993"/>
        <v>-0.35187095563544302</v>
      </c>
      <c r="AN1201" s="11">
        <f t="shared" si="994"/>
        <v>175.75285720163811</v>
      </c>
      <c r="AO1201" s="6">
        <f t="shared" si="995"/>
        <v>173.94035597726798</v>
      </c>
      <c r="AP1201" s="6">
        <f t="shared" si="996"/>
        <v>101.92887226451674</v>
      </c>
      <c r="AQ1201" s="8">
        <f t="shared" si="997"/>
        <v>77.919713799131188</v>
      </c>
      <c r="AR1201" s="109">
        <f t="shared" si="998"/>
        <v>-0.81739853011590957</v>
      </c>
      <c r="AS1201" s="109">
        <f t="shared" si="999"/>
        <v>-0.73538275652924456</v>
      </c>
      <c r="AT1201" s="109">
        <f t="shared" si="1000"/>
        <v>228.02347478418517</v>
      </c>
      <c r="AU1201" s="10">
        <f t="shared" si="1001"/>
        <v>399672.98132849671</v>
      </c>
      <c r="AV1201" s="8">
        <f t="shared" si="1002"/>
        <v>29.897709024122342</v>
      </c>
      <c r="AW1201" s="12"/>
      <c r="AX1201" s="110">
        <f t="shared" si="1003"/>
        <v>48</v>
      </c>
      <c r="AY1201" s="111">
        <f t="shared" si="1004"/>
        <v>0</v>
      </c>
      <c r="AZ1201" s="12"/>
      <c r="BA1201" s="14">
        <f t="shared" si="1011"/>
        <v>0.2</v>
      </c>
      <c r="BB1201" s="112">
        <f t="shared" si="1005"/>
        <v>0</v>
      </c>
      <c r="BC1201" s="112">
        <f t="shared" si="1006"/>
        <v>0</v>
      </c>
      <c r="BD1201" s="12"/>
      <c r="BE1201" s="111">
        <f t="shared" si="1007"/>
        <v>0</v>
      </c>
      <c r="BF1201" s="12"/>
    </row>
    <row r="1202" spans="1:58">
      <c r="A1202">
        <f t="shared" si="960"/>
        <v>19</v>
      </c>
      <c r="B1202" s="106">
        <v>0.83263888888888904</v>
      </c>
      <c r="C1202" s="6">
        <f t="shared" si="961"/>
        <v>19.983333333333338</v>
      </c>
      <c r="D1202" s="7">
        <f t="shared" si="1008"/>
        <v>16</v>
      </c>
      <c r="E1202" s="7">
        <f t="shared" si="1009"/>
        <v>9</v>
      </c>
      <c r="F1202" s="7">
        <f t="shared" si="1010"/>
        <v>2022</v>
      </c>
      <c r="G1202" s="12"/>
      <c r="H1202" s="101">
        <f t="shared" si="962"/>
        <v>-0.24051396711553541</v>
      </c>
      <c r="I1202" s="102">
        <f t="shared" si="963"/>
        <v>0.27886574995936242</v>
      </c>
      <c r="J1202" s="101">
        <f t="shared" si="964"/>
        <v>60.45753539963863</v>
      </c>
      <c r="K1202" s="101">
        <f t="shared" si="965"/>
        <v>48.212983785365878</v>
      </c>
      <c r="L1202" s="11">
        <f t="shared" si="966"/>
        <v>2459839.3326388891</v>
      </c>
      <c r="M1202" s="108">
        <f t="shared" si="967"/>
        <v>0.22708645144117962</v>
      </c>
      <c r="N1202" s="11">
        <f t="shared" si="968"/>
        <v>305.23109243297949</v>
      </c>
      <c r="O1202" s="5">
        <f t="shared" si="969"/>
        <v>0.1881421358497164</v>
      </c>
      <c r="P1202" s="11">
        <f t="shared" si="970"/>
        <v>15402.146284133554</v>
      </c>
      <c r="Q1202" s="6">
        <f t="shared" si="971"/>
        <v>2.4497510327307257</v>
      </c>
      <c r="R1202" s="13">
        <f t="shared" si="972"/>
        <v>4.4056367295343772</v>
      </c>
      <c r="S1202" s="13">
        <f t="shared" si="973"/>
        <v>4.3978480354707248</v>
      </c>
      <c r="T1202" s="13">
        <f t="shared" si="974"/>
        <v>0.38226776800478135</v>
      </c>
      <c r="U1202" s="13">
        <f t="shared" si="975"/>
        <v>0.45582170089379859</v>
      </c>
      <c r="V1202" s="13">
        <f t="shared" si="976"/>
        <v>-8.4134283029366674</v>
      </c>
      <c r="W1202" s="8">
        <f t="shared" si="977"/>
        <v>365.64125035046015</v>
      </c>
      <c r="X1202" s="13">
        <f t="shared" si="978"/>
        <v>1.2568036160023073</v>
      </c>
      <c r="Y1202" s="11">
        <f t="shared" si="979"/>
        <v>72.009542873712775</v>
      </c>
      <c r="Z1202" s="13">
        <f t="shared" si="980"/>
        <v>4.1297157555772852E-2</v>
      </c>
      <c r="AA1202" s="13">
        <f t="shared" si="981"/>
        <v>0.30859525246723429</v>
      </c>
      <c r="AB1202" s="13">
        <f t="shared" si="982"/>
        <v>0.95029705052572822</v>
      </c>
      <c r="AC1202" s="13">
        <f t="shared" si="983"/>
        <v>4.128542014786292E-2</v>
      </c>
      <c r="AD1202" s="13">
        <f t="shared" si="984"/>
        <v>0.85547946988519608</v>
      </c>
      <c r="AE1202" s="13">
        <f t="shared" si="985"/>
        <v>0.41584113163518088</v>
      </c>
      <c r="AF1202" s="13">
        <f t="shared" si="986"/>
        <v>0.90943727284534159</v>
      </c>
      <c r="AG1202" s="11">
        <f t="shared" si="987"/>
        <v>24.572297722061272</v>
      </c>
      <c r="AH1202" s="13">
        <f t="shared" si="988"/>
        <v>4.677614340194248</v>
      </c>
      <c r="AI1202" s="11">
        <f t="shared" si="989"/>
        <v>235.06687733006578</v>
      </c>
      <c r="AJ1202" s="6">
        <f t="shared" si="990"/>
        <v>0.91437956877516746</v>
      </c>
      <c r="AK1202" s="13">
        <f t="shared" si="991"/>
        <v>0.67188146789650482</v>
      </c>
      <c r="AL1202" s="6">
        <f t="shared" si="992"/>
        <v>0.91239543501204023</v>
      </c>
      <c r="AM1202" s="6">
        <f t="shared" si="993"/>
        <v>-0.24051396711553541</v>
      </c>
      <c r="AN1202" s="11">
        <f t="shared" si="994"/>
        <v>175.75354167939258</v>
      </c>
      <c r="AO1202" s="6">
        <f t="shared" si="995"/>
        <v>173.94103317073083</v>
      </c>
      <c r="AP1202" s="6">
        <f t="shared" si="996"/>
        <v>101.92116798140655</v>
      </c>
      <c r="AQ1202" s="8">
        <f t="shared" si="997"/>
        <v>77.927413783669053</v>
      </c>
      <c r="AR1202" s="109">
        <f t="shared" si="998"/>
        <v>-0.81982098151744542</v>
      </c>
      <c r="AS1202" s="109">
        <f t="shared" si="999"/>
        <v>-0.73267032807412169</v>
      </c>
      <c r="AT1202" s="109">
        <f t="shared" si="1000"/>
        <v>228.21298378536588</v>
      </c>
      <c r="AU1202" s="10">
        <f t="shared" si="1001"/>
        <v>399675.37077489652</v>
      </c>
      <c r="AV1202" s="8">
        <f t="shared" si="1002"/>
        <v>29.897530290639452</v>
      </c>
      <c r="AW1202" s="12"/>
      <c r="AX1202" s="110">
        <f t="shared" si="1003"/>
        <v>48.2</v>
      </c>
      <c r="AY1202" s="111">
        <f t="shared" si="1004"/>
        <v>0</v>
      </c>
      <c r="AZ1202" s="12"/>
      <c r="BA1202" s="14">
        <f t="shared" si="1011"/>
        <v>0.3</v>
      </c>
      <c r="BB1202" s="112">
        <f t="shared" si="1005"/>
        <v>0</v>
      </c>
      <c r="BC1202" s="112">
        <f t="shared" si="1006"/>
        <v>0</v>
      </c>
      <c r="BD1202" s="12"/>
      <c r="BE1202" s="111">
        <f t="shared" si="1007"/>
        <v>0</v>
      </c>
      <c r="BF1202" s="12"/>
    </row>
    <row r="1203" spans="1:58">
      <c r="A1203">
        <f t="shared" si="960"/>
        <v>20</v>
      </c>
      <c r="B1203" s="106">
        <v>0.83333333333333304</v>
      </c>
      <c r="C1203" s="6">
        <f t="shared" si="961"/>
        <v>19.999999999999993</v>
      </c>
      <c r="D1203" s="7">
        <f t="shared" si="1008"/>
        <v>16</v>
      </c>
      <c r="E1203" s="7">
        <f t="shared" si="1009"/>
        <v>9</v>
      </c>
      <c r="F1203" s="7">
        <f t="shared" si="1010"/>
        <v>2022</v>
      </c>
      <c r="G1203" s="12"/>
      <c r="H1203" s="101">
        <f t="shared" si="962"/>
        <v>-0.12883081572949118</v>
      </c>
      <c r="I1203" s="102">
        <f t="shared" si="963"/>
        <v>0.37332394660084811</v>
      </c>
      <c r="J1203" s="101">
        <f t="shared" si="964"/>
        <v>60.45096450029822</v>
      </c>
      <c r="K1203" s="101">
        <f t="shared" si="965"/>
        <v>48.40230317727719</v>
      </c>
      <c r="L1203" s="11">
        <f t="shared" si="966"/>
        <v>2459839.3333333335</v>
      </c>
      <c r="M1203" s="108">
        <f t="shared" si="967"/>
        <v>0.22708647045403116</v>
      </c>
      <c r="N1203" s="11">
        <f t="shared" si="968"/>
        <v>305.48177689500153</v>
      </c>
      <c r="O1203" s="5">
        <f t="shared" si="969"/>
        <v>0.18816755327964074</v>
      </c>
      <c r="P1203" s="11">
        <f t="shared" si="970"/>
        <v>15399.381935579529</v>
      </c>
      <c r="Q1203" s="6">
        <f t="shared" si="971"/>
        <v>2.4499093849045868</v>
      </c>
      <c r="R1203" s="13">
        <f t="shared" si="972"/>
        <v>4.4056486753460753</v>
      </c>
      <c r="S1203" s="13">
        <f t="shared" si="973"/>
        <v>4.3979957915107137</v>
      </c>
      <c r="T1203" s="13">
        <f t="shared" si="974"/>
        <v>0.38242811224447681</v>
      </c>
      <c r="U1203" s="13">
        <f t="shared" si="975"/>
        <v>0.45596909595146906</v>
      </c>
      <c r="V1203" s="13">
        <f t="shared" si="976"/>
        <v>-8.4135634707769498</v>
      </c>
      <c r="W1203" s="8">
        <f t="shared" si="977"/>
        <v>365.59910174519553</v>
      </c>
      <c r="X1203" s="13">
        <f t="shared" si="978"/>
        <v>1.2569499164845708</v>
      </c>
      <c r="Y1203" s="11">
        <f t="shared" si="979"/>
        <v>72.017925273887201</v>
      </c>
      <c r="Z1203" s="13">
        <f t="shared" si="980"/>
        <v>4.1308835796784252E-2</v>
      </c>
      <c r="AA1203" s="13">
        <f t="shared" si="981"/>
        <v>0.3084560713810261</v>
      </c>
      <c r="AB1203" s="13">
        <f t="shared" si="982"/>
        <v>0.95034172933501193</v>
      </c>
      <c r="AC1203" s="13">
        <f t="shared" si="983"/>
        <v>4.1297088429115426E-2</v>
      </c>
      <c r="AD1203" s="13">
        <f t="shared" si="984"/>
        <v>0.85551582198062659</v>
      </c>
      <c r="AE1203" s="13">
        <f t="shared" si="985"/>
        <v>0.41586960741198215</v>
      </c>
      <c r="AF1203" s="13">
        <f t="shared" si="986"/>
        <v>0.90942425172798413</v>
      </c>
      <c r="AG1203" s="11">
        <f t="shared" si="987"/>
        <v>24.574091747397333</v>
      </c>
      <c r="AH1203" s="13">
        <f t="shared" si="988"/>
        <v>4.6782160475644954</v>
      </c>
      <c r="AI1203" s="11">
        <f t="shared" si="989"/>
        <v>235.30853618153409</v>
      </c>
      <c r="AJ1203" s="6">
        <f t="shared" si="990"/>
        <v>0.91437424603674677</v>
      </c>
      <c r="AK1203" s="13">
        <f t="shared" si="991"/>
        <v>0.783536722731348</v>
      </c>
      <c r="AL1203" s="6">
        <f t="shared" si="992"/>
        <v>0.91236753846083918</v>
      </c>
      <c r="AM1203" s="6">
        <f t="shared" si="993"/>
        <v>-0.12883081572949118</v>
      </c>
      <c r="AN1203" s="11">
        <f t="shared" si="994"/>
        <v>175.75422615668685</v>
      </c>
      <c r="AO1203" s="6">
        <f t="shared" si="995"/>
        <v>173.94171036399192</v>
      </c>
      <c r="AP1203" s="6">
        <f t="shared" si="996"/>
        <v>101.91346380274157</v>
      </c>
      <c r="AQ1203" s="8">
        <f t="shared" si="997"/>
        <v>77.935113666558919</v>
      </c>
      <c r="AR1203" s="109">
        <f t="shared" si="998"/>
        <v>-0.82222884571608446</v>
      </c>
      <c r="AS1203" s="109">
        <f t="shared" si="999"/>
        <v>-0.72994982591784707</v>
      </c>
      <c r="AT1203" s="109">
        <f t="shared" si="1000"/>
        <v>228.40230317727719</v>
      </c>
      <c r="AU1203" s="10">
        <f t="shared" si="1001"/>
        <v>399677.75969079026</v>
      </c>
      <c r="AV1203" s="8">
        <f t="shared" si="1002"/>
        <v>29.89735159897528</v>
      </c>
      <c r="AW1203" s="12"/>
      <c r="AX1203" s="110">
        <f t="shared" si="1003"/>
        <v>48.4</v>
      </c>
      <c r="AY1203" s="111">
        <f t="shared" si="1004"/>
        <v>0</v>
      </c>
      <c r="AZ1203" s="12"/>
      <c r="BA1203" s="14">
        <f t="shared" si="1011"/>
        <v>0.4</v>
      </c>
      <c r="BB1203" s="112">
        <f t="shared" si="1005"/>
        <v>0</v>
      </c>
      <c r="BC1203" s="112">
        <f t="shared" si="1006"/>
        <v>0</v>
      </c>
      <c r="BD1203" s="12"/>
      <c r="BE1203" s="111">
        <f t="shared" si="1007"/>
        <v>0</v>
      </c>
      <c r="BF1203" s="12"/>
    </row>
    <row r="1204" spans="1:58">
      <c r="A1204">
        <f t="shared" si="960"/>
        <v>20</v>
      </c>
      <c r="B1204" s="106">
        <v>0.83402777777777803</v>
      </c>
      <c r="C1204" s="6">
        <f t="shared" si="961"/>
        <v>20.016666666666673</v>
      </c>
      <c r="D1204" s="7">
        <f t="shared" si="1008"/>
        <v>16</v>
      </c>
      <c r="E1204" s="7">
        <f t="shared" si="1009"/>
        <v>9</v>
      </c>
      <c r="F1204" s="7">
        <f t="shared" si="1010"/>
        <v>2022</v>
      </c>
      <c r="G1204" s="12"/>
      <c r="H1204" s="101">
        <f t="shared" si="962"/>
        <v>-1.682292102924754E-2</v>
      </c>
      <c r="I1204" s="102">
        <f t="shared" si="963"/>
        <v>0.46865954362353424</v>
      </c>
      <c r="J1204" s="101">
        <f t="shared" si="964"/>
        <v>60.444393494510386</v>
      </c>
      <c r="K1204" s="101">
        <f t="shared" si="965"/>
        <v>48.591433964987175</v>
      </c>
      <c r="L1204" s="11">
        <f t="shared" si="966"/>
        <v>2459839.3340277779</v>
      </c>
      <c r="M1204" s="108">
        <f t="shared" si="967"/>
        <v>0.22708648946688273</v>
      </c>
      <c r="N1204" s="11">
        <f t="shared" si="968"/>
        <v>305.73246135748923</v>
      </c>
      <c r="O1204" s="5">
        <f t="shared" si="969"/>
        <v>0.18819297070962193</v>
      </c>
      <c r="P1204" s="11">
        <f t="shared" si="970"/>
        <v>15396.617252793802</v>
      </c>
      <c r="Q1204" s="6">
        <f t="shared" si="971"/>
        <v>2.4500677370784474</v>
      </c>
      <c r="R1204" s="13">
        <f t="shared" si="972"/>
        <v>4.4056606211577733</v>
      </c>
      <c r="S1204" s="13">
        <f t="shared" si="973"/>
        <v>4.3981435475507036</v>
      </c>
      <c r="T1204" s="13">
        <f t="shared" si="974"/>
        <v>0.38258845648452944</v>
      </c>
      <c r="U1204" s="13">
        <f t="shared" si="975"/>
        <v>0.45611648924721515</v>
      </c>
      <c r="V1204" s="13">
        <f t="shared" si="976"/>
        <v>-8.4136986386168786</v>
      </c>
      <c r="W1204" s="8">
        <f t="shared" si="977"/>
        <v>365.55694856104981</v>
      </c>
      <c r="X1204" s="13">
        <f t="shared" si="978"/>
        <v>1.2570962153467904</v>
      </c>
      <c r="Y1204" s="11">
        <f t="shared" si="979"/>
        <v>72.026307581239962</v>
      </c>
      <c r="Z1204" s="13">
        <f t="shared" si="980"/>
        <v>4.1320513014631098E-2</v>
      </c>
      <c r="AA1204" s="13">
        <f t="shared" si="981"/>
        <v>0.30831688533754031</v>
      </c>
      <c r="AB1204" s="13">
        <f t="shared" si="982"/>
        <v>0.95038638717088442</v>
      </c>
      <c r="AC1204" s="13">
        <f t="shared" si="983"/>
        <v>4.1308755682444576E-2</v>
      </c>
      <c r="AD1204" s="13">
        <f t="shared" si="984"/>
        <v>0.85555215524173589</v>
      </c>
      <c r="AE1204" s="13">
        <f t="shared" si="985"/>
        <v>0.41589807390390587</v>
      </c>
      <c r="AF1204" s="13">
        <f t="shared" si="986"/>
        <v>0.90941123377876809</v>
      </c>
      <c r="AG1204" s="11">
        <f t="shared" si="987"/>
        <v>24.575885213444856</v>
      </c>
      <c r="AH1204" s="13">
        <f t="shared" si="988"/>
        <v>4.6788177649190397</v>
      </c>
      <c r="AI1204" s="11">
        <f t="shared" si="989"/>
        <v>235.55019488370363</v>
      </c>
      <c r="AJ1204" s="6">
        <f t="shared" si="990"/>
        <v>0.91436892459403551</v>
      </c>
      <c r="AK1204" s="13">
        <f t="shared" si="991"/>
        <v>0.89551317738948311</v>
      </c>
      <c r="AL1204" s="6">
        <f t="shared" si="992"/>
        <v>0.91233609841873065</v>
      </c>
      <c r="AM1204" s="6">
        <f t="shared" si="993"/>
        <v>-1.682292102924754E-2</v>
      </c>
      <c r="AN1204" s="11">
        <f t="shared" si="994"/>
        <v>175.75491063398295</v>
      </c>
      <c r="AO1204" s="6">
        <f t="shared" si="995"/>
        <v>173.94238755750831</v>
      </c>
      <c r="AP1204" s="6">
        <f t="shared" si="996"/>
        <v>101.90575972330628</v>
      </c>
      <c r="AQ1204" s="8">
        <f t="shared" si="997"/>
        <v>77.942813453013372</v>
      </c>
      <c r="AR1204" s="109">
        <f t="shared" si="998"/>
        <v>-0.82462208154331484</v>
      </c>
      <c r="AS1204" s="109">
        <f t="shared" si="999"/>
        <v>-0.72722129705453342</v>
      </c>
      <c r="AT1204" s="109">
        <f t="shared" si="1000"/>
        <v>228.59143396498717</v>
      </c>
      <c r="AU1204" s="10">
        <f t="shared" si="1001"/>
        <v>399680.14807771344</v>
      </c>
      <c r="AV1204" s="8">
        <f t="shared" si="1002"/>
        <v>29.897172949013502</v>
      </c>
      <c r="AW1204" s="12"/>
      <c r="AX1204" s="110">
        <f t="shared" si="1003"/>
        <v>48.6</v>
      </c>
      <c r="AY1204" s="111">
        <f t="shared" si="1004"/>
        <v>0</v>
      </c>
      <c r="AZ1204" s="12"/>
      <c r="BA1204" s="14">
        <f t="shared" si="1011"/>
        <v>0.5</v>
      </c>
      <c r="BB1204" s="112">
        <f t="shared" si="1005"/>
        <v>0</v>
      </c>
      <c r="BC1204" s="112">
        <f t="shared" si="1006"/>
        <v>0</v>
      </c>
      <c r="BD1204" s="12"/>
      <c r="BE1204" s="111">
        <f t="shared" si="1007"/>
        <v>0</v>
      </c>
      <c r="BF1204" s="12"/>
    </row>
    <row r="1205" spans="1:58">
      <c r="A1205">
        <f t="shared" si="960"/>
        <v>20</v>
      </c>
      <c r="B1205" s="106">
        <v>0.83472222222222203</v>
      </c>
      <c r="C1205" s="6">
        <f t="shared" si="961"/>
        <v>20.033333333333328</v>
      </c>
      <c r="D1205" s="7">
        <f t="shared" si="1008"/>
        <v>16</v>
      </c>
      <c r="E1205" s="7">
        <f t="shared" si="1009"/>
        <v>9</v>
      </c>
      <c r="F1205" s="7">
        <f t="shared" si="1010"/>
        <v>2022</v>
      </c>
      <c r="G1205" s="12"/>
      <c r="H1205" s="101">
        <f t="shared" si="962"/>
        <v>9.5508223773994705E-2</v>
      </c>
      <c r="I1205" s="102">
        <f t="shared" si="963"/>
        <v>0.56489950731505345</v>
      </c>
      <c r="J1205" s="101">
        <f t="shared" si="964"/>
        <v>60.437822382407404</v>
      </c>
      <c r="K1205" s="101">
        <f t="shared" si="965"/>
        <v>48.780377036648588</v>
      </c>
      <c r="L1205" s="11">
        <f t="shared" si="966"/>
        <v>2459839.3347222223</v>
      </c>
      <c r="M1205" s="108">
        <f t="shared" si="967"/>
        <v>0.22708650847973427</v>
      </c>
      <c r="N1205" s="11">
        <f t="shared" si="968"/>
        <v>305.98314581997693</v>
      </c>
      <c r="O1205" s="5">
        <f t="shared" si="969"/>
        <v>0.18821838813954628</v>
      </c>
      <c r="P1205" s="11">
        <f t="shared" si="970"/>
        <v>15393.852235892029</v>
      </c>
      <c r="Q1205" s="6">
        <f t="shared" si="971"/>
        <v>2.450226089251951</v>
      </c>
      <c r="R1205" s="13">
        <f t="shared" si="972"/>
        <v>4.4056725669694714</v>
      </c>
      <c r="S1205" s="13">
        <f t="shared" si="973"/>
        <v>4.3982913035903355</v>
      </c>
      <c r="T1205" s="13">
        <f t="shared" si="974"/>
        <v>0.38274880072458206</v>
      </c>
      <c r="U1205" s="13">
        <f t="shared" si="975"/>
        <v>0.4562638807811919</v>
      </c>
      <c r="V1205" s="13">
        <f t="shared" si="976"/>
        <v>-8.4138338064560898</v>
      </c>
      <c r="W1205" s="8">
        <f t="shared" si="977"/>
        <v>365.51479079901128</v>
      </c>
      <c r="X1205" s="13">
        <f t="shared" si="978"/>
        <v>1.2572425125888125</v>
      </c>
      <c r="Y1205" s="11">
        <f t="shared" si="979"/>
        <v>72.034689795762219</v>
      </c>
      <c r="Z1205" s="13">
        <f t="shared" si="980"/>
        <v>4.1332189209103351E-2</v>
      </c>
      <c r="AA1205" s="13">
        <f t="shared" si="981"/>
        <v>0.30817769434017855</v>
      </c>
      <c r="AB1205" s="13">
        <f t="shared" si="982"/>
        <v>0.95043102403306789</v>
      </c>
      <c r="AC1205" s="13">
        <f t="shared" si="983"/>
        <v>4.1320421907640389E-2</v>
      </c>
      <c r="AD1205" s="13">
        <f t="shared" si="984"/>
        <v>0.85558846966835289</v>
      </c>
      <c r="AE1205" s="13">
        <f t="shared" si="985"/>
        <v>0.41592653111064887</v>
      </c>
      <c r="AF1205" s="13">
        <f t="shared" si="986"/>
        <v>0.90939821899884021</v>
      </c>
      <c r="AG1205" s="11">
        <f t="shared" si="987"/>
        <v>24.577678120162464</v>
      </c>
      <c r="AH1205" s="13">
        <f t="shared" si="988"/>
        <v>4.679419492253265</v>
      </c>
      <c r="AI1205" s="11">
        <f t="shared" si="989"/>
        <v>235.79185343617795</v>
      </c>
      <c r="AJ1205" s="6">
        <f t="shared" si="990"/>
        <v>0.91436360444712106</v>
      </c>
      <c r="AK1205" s="13">
        <f t="shared" si="991"/>
        <v>1.0078093092582465</v>
      </c>
      <c r="AL1205" s="6">
        <f t="shared" si="992"/>
        <v>0.91230108548425182</v>
      </c>
      <c r="AM1205" s="6">
        <f t="shared" si="993"/>
        <v>9.5508223773994705E-2</v>
      </c>
      <c r="AN1205" s="11">
        <f t="shared" si="994"/>
        <v>175.75559511127722</v>
      </c>
      <c r="AO1205" s="6">
        <f t="shared" si="995"/>
        <v>173.94306475127644</v>
      </c>
      <c r="AP1205" s="6">
        <f t="shared" si="996"/>
        <v>101.89805574310826</v>
      </c>
      <c r="AQ1205" s="8">
        <f t="shared" si="997"/>
        <v>77.950513143024779</v>
      </c>
      <c r="AR1205" s="109">
        <f t="shared" si="998"/>
        <v>-0.82700064644839399</v>
      </c>
      <c r="AS1205" s="109">
        <f t="shared" si="999"/>
        <v>-0.72448479045189584</v>
      </c>
      <c r="AT1205" s="109">
        <f t="shared" si="1000"/>
        <v>228.78037703664859</v>
      </c>
      <c r="AU1205" s="10">
        <f t="shared" si="1001"/>
        <v>399682.53593559517</v>
      </c>
      <c r="AV1205" s="8">
        <f t="shared" si="1002"/>
        <v>29.896994340757981</v>
      </c>
      <c r="AW1205" s="12"/>
      <c r="AX1205" s="110">
        <f t="shared" si="1003"/>
        <v>48.8</v>
      </c>
      <c r="AY1205" s="111">
        <f t="shared" si="1004"/>
        <v>0</v>
      </c>
      <c r="AZ1205" s="12"/>
      <c r="BA1205" s="14">
        <f t="shared" si="1011"/>
        <v>0.6</v>
      </c>
      <c r="BB1205" s="112">
        <f t="shared" si="1005"/>
        <v>0</v>
      </c>
      <c r="BC1205" s="112">
        <f t="shared" si="1006"/>
        <v>0</v>
      </c>
      <c r="BD1205" s="12"/>
      <c r="BE1205" s="111">
        <f t="shared" si="1007"/>
        <v>0</v>
      </c>
      <c r="BF1205" s="12"/>
    </row>
    <row r="1206" spans="1:58">
      <c r="A1206">
        <f t="shared" si="960"/>
        <v>20</v>
      </c>
      <c r="B1206" s="106">
        <v>0.83541666666666703</v>
      </c>
      <c r="C1206" s="6">
        <f t="shared" si="961"/>
        <v>20.050000000000008</v>
      </c>
      <c r="D1206" s="7">
        <f t="shared" si="1008"/>
        <v>16</v>
      </c>
      <c r="E1206" s="7">
        <f t="shared" si="1009"/>
        <v>9</v>
      </c>
      <c r="F1206" s="7">
        <f t="shared" si="1010"/>
        <v>2022</v>
      </c>
      <c r="G1206" s="12"/>
      <c r="H1206" s="101">
        <f t="shared" si="962"/>
        <v>0.20816112741381687</v>
      </c>
      <c r="I1206" s="102">
        <f t="shared" si="963"/>
        <v>0.66205816296268538</v>
      </c>
      <c r="J1206" s="101">
        <f t="shared" si="964"/>
        <v>60.431251164063582</v>
      </c>
      <c r="K1206" s="101">
        <f t="shared" si="965"/>
        <v>48.96913329228218</v>
      </c>
      <c r="L1206" s="11">
        <f t="shared" si="966"/>
        <v>2459839.3354166667</v>
      </c>
      <c r="M1206" s="108">
        <f t="shared" si="967"/>
        <v>0.22708652749258584</v>
      </c>
      <c r="N1206" s="11">
        <f t="shared" si="968"/>
        <v>306.23383028293028</v>
      </c>
      <c r="O1206" s="5">
        <f t="shared" si="969"/>
        <v>0.18824380556952747</v>
      </c>
      <c r="P1206" s="11">
        <f t="shared" si="970"/>
        <v>15391.086884971901</v>
      </c>
      <c r="Q1206" s="6">
        <f t="shared" si="971"/>
        <v>2.450384441425812</v>
      </c>
      <c r="R1206" s="13">
        <f t="shared" si="972"/>
        <v>4.4056845127811695</v>
      </c>
      <c r="S1206" s="13">
        <f t="shared" si="973"/>
        <v>4.3984390596303244</v>
      </c>
      <c r="T1206" s="13">
        <f t="shared" si="974"/>
        <v>0.38290914496463468</v>
      </c>
      <c r="U1206" s="13">
        <f t="shared" si="975"/>
        <v>0.45641127055382535</v>
      </c>
      <c r="V1206" s="13">
        <f t="shared" si="976"/>
        <v>-8.4139689742960151</v>
      </c>
      <c r="W1206" s="8">
        <f t="shared" si="977"/>
        <v>365.47262845947762</v>
      </c>
      <c r="X1206" s="13">
        <f t="shared" si="978"/>
        <v>1.257388808211825</v>
      </c>
      <c r="Y1206" s="11">
        <f t="shared" si="979"/>
        <v>72.043071917522084</v>
      </c>
      <c r="Z1206" s="13">
        <f t="shared" si="980"/>
        <v>4.1343864380010011E-2</v>
      </c>
      <c r="AA1206" s="13">
        <f t="shared" si="981"/>
        <v>0.30803849839106684</v>
      </c>
      <c r="AB1206" s="13">
        <f t="shared" si="982"/>
        <v>0.95047563992169815</v>
      </c>
      <c r="AC1206" s="13">
        <f t="shared" si="983"/>
        <v>4.133208710451193E-2</v>
      </c>
      <c r="AD1206" s="13">
        <f t="shared" si="984"/>
        <v>0.85562476526067799</v>
      </c>
      <c r="AE1206" s="13">
        <f t="shared" si="985"/>
        <v>0.41595497903208983</v>
      </c>
      <c r="AF1206" s="13">
        <f t="shared" si="986"/>
        <v>0.90938520738926343</v>
      </c>
      <c r="AG1206" s="11">
        <f t="shared" si="987"/>
        <v>24.579470467520274</v>
      </c>
      <c r="AH1206" s="13">
        <f t="shared" si="988"/>
        <v>4.6800212295681263</v>
      </c>
      <c r="AI1206" s="11">
        <f t="shared" si="989"/>
        <v>236.03351183940839</v>
      </c>
      <c r="AJ1206" s="6">
        <f t="shared" si="990"/>
        <v>0.91435828559605414</v>
      </c>
      <c r="AK1206" s="13">
        <f t="shared" si="991"/>
        <v>1.1204235977895689</v>
      </c>
      <c r="AL1206" s="6">
        <f t="shared" si="992"/>
        <v>0.91226247037575203</v>
      </c>
      <c r="AM1206" s="6">
        <f t="shared" si="993"/>
        <v>0.20816112741381687</v>
      </c>
      <c r="AN1206" s="11">
        <f t="shared" si="994"/>
        <v>175.75627958857513</v>
      </c>
      <c r="AO1206" s="6">
        <f t="shared" si="995"/>
        <v>173.94374194530175</v>
      </c>
      <c r="AP1206" s="6">
        <f t="shared" si="996"/>
        <v>101.89035186208719</v>
      </c>
      <c r="AQ1206" s="8">
        <f t="shared" si="997"/>
        <v>77.958212736653408</v>
      </c>
      <c r="AR1206" s="109">
        <f t="shared" si="998"/>
        <v>-0.82936449815006186</v>
      </c>
      <c r="AS1206" s="109">
        <f t="shared" si="999"/>
        <v>-0.72174035520977475</v>
      </c>
      <c r="AT1206" s="109">
        <f t="shared" si="1000"/>
        <v>228.96913329228218</v>
      </c>
      <c r="AU1206" s="10">
        <f t="shared" si="1001"/>
        <v>399684.92326438095</v>
      </c>
      <c r="AV1206" s="8">
        <f t="shared" si="1002"/>
        <v>29.896815774211319</v>
      </c>
      <c r="AW1206" s="12"/>
      <c r="AX1206" s="110">
        <f t="shared" si="1003"/>
        <v>49</v>
      </c>
      <c r="AY1206" s="111">
        <f t="shared" si="1004"/>
        <v>0</v>
      </c>
      <c r="AZ1206" s="12"/>
      <c r="BA1206" s="14">
        <f t="shared" si="1011"/>
        <v>0.7</v>
      </c>
      <c r="BB1206" s="112">
        <f t="shared" si="1005"/>
        <v>0</v>
      </c>
      <c r="BC1206" s="112">
        <f t="shared" si="1006"/>
        <v>0</v>
      </c>
      <c r="BD1206" s="12"/>
      <c r="BE1206" s="111">
        <f t="shared" si="1007"/>
        <v>0</v>
      </c>
      <c r="BF1206" s="12"/>
    </row>
    <row r="1207" spans="1:58">
      <c r="A1207">
        <f t="shared" si="960"/>
        <v>20</v>
      </c>
      <c r="B1207" s="106">
        <v>0.83611111111111103</v>
      </c>
      <c r="C1207" s="6">
        <f t="shared" si="961"/>
        <v>20.066666666666663</v>
      </c>
      <c r="D1207" s="7">
        <f t="shared" si="1008"/>
        <v>16</v>
      </c>
      <c r="E1207" s="7">
        <f t="shared" si="1009"/>
        <v>9</v>
      </c>
      <c r="F1207" s="7">
        <f t="shared" si="1010"/>
        <v>2022</v>
      </c>
      <c r="G1207" s="12"/>
      <c r="H1207" s="101">
        <f t="shared" si="962"/>
        <v>0.32113429958230755</v>
      </c>
      <c r="I1207" s="102">
        <f t="shared" si="963"/>
        <v>0.7601397939997222</v>
      </c>
      <c r="J1207" s="101">
        <f t="shared" si="964"/>
        <v>60.424679839606419</v>
      </c>
      <c r="K1207" s="101">
        <f t="shared" si="965"/>
        <v>49.157703642029645</v>
      </c>
      <c r="L1207" s="11">
        <f t="shared" si="966"/>
        <v>2459839.3361111111</v>
      </c>
      <c r="M1207" s="108">
        <f t="shared" si="967"/>
        <v>0.22708654650543739</v>
      </c>
      <c r="N1207" s="11">
        <f t="shared" si="968"/>
        <v>306.48451474541798</v>
      </c>
      <c r="O1207" s="5">
        <f t="shared" si="969"/>
        <v>0.18826922299945181</v>
      </c>
      <c r="P1207" s="11">
        <f t="shared" si="970"/>
        <v>15388.321200148883</v>
      </c>
      <c r="Q1207" s="6">
        <f t="shared" si="971"/>
        <v>2.4505427935996726</v>
      </c>
      <c r="R1207" s="13">
        <f t="shared" si="972"/>
        <v>4.4056964585928453</v>
      </c>
      <c r="S1207" s="13">
        <f t="shared" si="973"/>
        <v>4.3985868156703143</v>
      </c>
      <c r="T1207" s="13">
        <f t="shared" si="974"/>
        <v>0.38306948920468736</v>
      </c>
      <c r="U1207" s="13">
        <f t="shared" si="975"/>
        <v>0.45655865856562799</v>
      </c>
      <c r="V1207" s="13">
        <f t="shared" si="976"/>
        <v>-8.4141041421359404</v>
      </c>
      <c r="W1207" s="8">
        <f t="shared" si="977"/>
        <v>365.43046154355761</v>
      </c>
      <c r="X1207" s="13">
        <f t="shared" si="978"/>
        <v>1.2575351022156736</v>
      </c>
      <c r="Y1207" s="11">
        <f t="shared" si="979"/>
        <v>72.051453946510676</v>
      </c>
      <c r="Z1207" s="13">
        <f t="shared" si="980"/>
        <v>4.1355538527170492E-2</v>
      </c>
      <c r="AA1207" s="13">
        <f t="shared" si="981"/>
        <v>0.30789929749360656</v>
      </c>
      <c r="AB1207" s="13">
        <f t="shared" si="982"/>
        <v>0.95052023483649728</v>
      </c>
      <c r="AC1207" s="13">
        <f t="shared" si="983"/>
        <v>4.1343751272878648E-2</v>
      </c>
      <c r="AD1207" s="13">
        <f t="shared" si="984"/>
        <v>0.85566104201852811</v>
      </c>
      <c r="AE1207" s="13">
        <f t="shared" si="985"/>
        <v>0.41598341766795277</v>
      </c>
      <c r="AF1207" s="13">
        <f t="shared" si="986"/>
        <v>0.90937219895117172</v>
      </c>
      <c r="AG1207" s="11">
        <f t="shared" si="987"/>
        <v>24.581262255478627</v>
      </c>
      <c r="AH1207" s="13">
        <f t="shared" si="988"/>
        <v>4.680622976858988</v>
      </c>
      <c r="AI1207" s="11">
        <f t="shared" si="989"/>
        <v>236.27517009253316</v>
      </c>
      <c r="AJ1207" s="6">
        <f t="shared" si="990"/>
        <v>0.9143529680409227</v>
      </c>
      <c r="AK1207" s="13">
        <f t="shared" si="991"/>
        <v>1.2333545235155112</v>
      </c>
      <c r="AL1207" s="6">
        <f t="shared" si="992"/>
        <v>0.91222022393320368</v>
      </c>
      <c r="AM1207" s="6">
        <f t="shared" si="993"/>
        <v>0.32113429958230755</v>
      </c>
      <c r="AN1207" s="11">
        <f t="shared" si="994"/>
        <v>175.75696406586758</v>
      </c>
      <c r="AO1207" s="6">
        <f t="shared" si="995"/>
        <v>173.94441913957513</v>
      </c>
      <c r="AP1207" s="6">
        <f t="shared" si="996"/>
        <v>101.88264808024512</v>
      </c>
      <c r="AQ1207" s="8">
        <f t="shared" si="997"/>
        <v>77.9659122338972</v>
      </c>
      <c r="AR1207" s="109">
        <f t="shared" si="998"/>
        <v>-0.83171359461608796</v>
      </c>
      <c r="AS1207" s="109">
        <f t="shared" si="999"/>
        <v>-0.71898804058370802</v>
      </c>
      <c r="AT1207" s="109">
        <f t="shared" si="1000"/>
        <v>229.15770364202965</v>
      </c>
      <c r="AU1207" s="10">
        <f t="shared" si="1001"/>
        <v>399687.31006400008</v>
      </c>
      <c r="AV1207" s="8">
        <f t="shared" si="1002"/>
        <v>29.896637249377353</v>
      </c>
      <c r="AW1207" s="12"/>
      <c r="AX1207" s="110">
        <f t="shared" si="1003"/>
        <v>49.2</v>
      </c>
      <c r="AY1207" s="111">
        <f t="shared" si="1004"/>
        <v>0</v>
      </c>
      <c r="AZ1207" s="12"/>
      <c r="BA1207" s="14">
        <f t="shared" si="1011"/>
        <v>0.8</v>
      </c>
      <c r="BB1207" s="112">
        <f t="shared" si="1005"/>
        <v>0</v>
      </c>
      <c r="BC1207" s="112">
        <f t="shared" si="1006"/>
        <v>0</v>
      </c>
      <c r="BD1207" s="12"/>
      <c r="BE1207" s="111">
        <f t="shared" si="1007"/>
        <v>0</v>
      </c>
      <c r="BF1207" s="12"/>
    </row>
    <row r="1208" spans="1:58">
      <c r="A1208">
        <f t="shared" si="960"/>
        <v>20</v>
      </c>
      <c r="B1208" s="106">
        <v>0.83680555555555602</v>
      </c>
      <c r="C1208" s="6">
        <f t="shared" si="961"/>
        <v>20.083333333333343</v>
      </c>
      <c r="D1208" s="7">
        <f t="shared" si="1008"/>
        <v>16</v>
      </c>
      <c r="E1208" s="7">
        <f t="shared" si="1009"/>
        <v>9</v>
      </c>
      <c r="F1208" s="7">
        <f t="shared" si="1010"/>
        <v>2022</v>
      </c>
      <c r="G1208" s="12"/>
      <c r="H1208" s="101">
        <f t="shared" si="962"/>
        <v>0.43442625196199391</v>
      </c>
      <c r="I1208" s="102">
        <f t="shared" si="963"/>
        <v>0.8591408276008774</v>
      </c>
      <c r="J1208" s="101">
        <f t="shared" si="964"/>
        <v>60.41810840910906</v>
      </c>
      <c r="K1208" s="101">
        <f t="shared" si="965"/>
        <v>49.346089007777806</v>
      </c>
      <c r="L1208" s="11">
        <f t="shared" si="966"/>
        <v>2459839.3368055555</v>
      </c>
      <c r="M1208" s="108">
        <f t="shared" si="967"/>
        <v>0.22708656551828896</v>
      </c>
      <c r="N1208" s="11">
        <f t="shared" si="968"/>
        <v>306.73519920744002</v>
      </c>
      <c r="O1208" s="5">
        <f t="shared" si="969"/>
        <v>0.188294640429433</v>
      </c>
      <c r="P1208" s="11">
        <f t="shared" si="970"/>
        <v>15385.555181532527</v>
      </c>
      <c r="Q1208" s="6">
        <f t="shared" si="971"/>
        <v>2.4507011457735333</v>
      </c>
      <c r="R1208" s="13">
        <f t="shared" si="972"/>
        <v>4.4057084044045656</v>
      </c>
      <c r="S1208" s="13">
        <f t="shared" si="973"/>
        <v>4.3987345717103032</v>
      </c>
      <c r="T1208" s="13">
        <f t="shared" si="974"/>
        <v>0.38322983344473999</v>
      </c>
      <c r="U1208" s="13">
        <f t="shared" si="975"/>
        <v>0.45670604481708321</v>
      </c>
      <c r="V1208" s="13">
        <f t="shared" si="976"/>
        <v>-8.4142393099758657</v>
      </c>
      <c r="W1208" s="8">
        <f t="shared" si="977"/>
        <v>365.38829005212415</v>
      </c>
      <c r="X1208" s="13">
        <f t="shared" si="978"/>
        <v>1.2576813946016034</v>
      </c>
      <c r="Y1208" s="11">
        <f t="shared" si="979"/>
        <v>72.059835882799348</v>
      </c>
      <c r="Z1208" s="13">
        <f t="shared" si="980"/>
        <v>4.1367211650400741E-2</v>
      </c>
      <c r="AA1208" s="13">
        <f t="shared" si="981"/>
        <v>0.30776009164986889</v>
      </c>
      <c r="AB1208" s="13">
        <f t="shared" si="982"/>
        <v>0.95056480877761829</v>
      </c>
      <c r="AC1208" s="13">
        <f t="shared" si="983"/>
        <v>4.1355414412556545E-2</v>
      </c>
      <c r="AD1208" s="13">
        <f t="shared" si="984"/>
        <v>0.85569729994211652</v>
      </c>
      <c r="AE1208" s="13">
        <f t="shared" si="985"/>
        <v>0.41601184701812949</v>
      </c>
      <c r="AF1208" s="13">
        <f t="shared" si="986"/>
        <v>0.9093591936856219</v>
      </c>
      <c r="AG1208" s="11">
        <f t="shared" si="987"/>
        <v>24.583053484008456</v>
      </c>
      <c r="AH1208" s="13">
        <f t="shared" si="988"/>
        <v>4.6812247341270323</v>
      </c>
      <c r="AI1208" s="11">
        <f t="shared" si="989"/>
        <v>236.51682819553452</v>
      </c>
      <c r="AJ1208" s="6">
        <f t="shared" si="990"/>
        <v>0.91434765178180077</v>
      </c>
      <c r="AK1208" s="13">
        <f t="shared" si="991"/>
        <v>1.3466005690813119</v>
      </c>
      <c r="AL1208" s="6">
        <f t="shared" si="992"/>
        <v>0.91217431711931796</v>
      </c>
      <c r="AM1208" s="6">
        <f t="shared" si="993"/>
        <v>0.43442625196199391</v>
      </c>
      <c r="AN1208" s="11">
        <f t="shared" si="994"/>
        <v>175.75764854316185</v>
      </c>
      <c r="AO1208" s="6">
        <f t="shared" si="995"/>
        <v>173.94509633410385</v>
      </c>
      <c r="AP1208" s="6">
        <f t="shared" si="996"/>
        <v>101.87494439752031</v>
      </c>
      <c r="AQ1208" s="8">
        <f t="shared" si="997"/>
        <v>77.973611634817814</v>
      </c>
      <c r="AR1208" s="109">
        <f t="shared" si="998"/>
        <v>-0.83404789408519719</v>
      </c>
      <c r="AS1208" s="109">
        <f t="shared" si="999"/>
        <v>-0.71622789595964309</v>
      </c>
      <c r="AT1208" s="109">
        <f t="shared" si="1000"/>
        <v>229.34608900777781</v>
      </c>
      <c r="AU1208" s="10">
        <f t="shared" si="1001"/>
        <v>399689.69633438729</v>
      </c>
      <c r="AV1208" s="8">
        <f t="shared" si="1002"/>
        <v>29.896458766259506</v>
      </c>
      <c r="AW1208" s="12"/>
      <c r="AX1208" s="110">
        <f t="shared" si="1003"/>
        <v>49.3</v>
      </c>
      <c r="AY1208" s="111">
        <f t="shared" si="1004"/>
        <v>0</v>
      </c>
      <c r="AZ1208" s="12"/>
      <c r="BA1208" s="14">
        <f t="shared" si="1011"/>
        <v>0.9</v>
      </c>
      <c r="BB1208" s="112">
        <f t="shared" si="1005"/>
        <v>0</v>
      </c>
      <c r="BC1208" s="112">
        <f t="shared" si="1006"/>
        <v>0</v>
      </c>
      <c r="BD1208" s="12"/>
      <c r="BE1208" s="111">
        <f t="shared" si="1007"/>
        <v>0</v>
      </c>
      <c r="BF1208" s="12"/>
    </row>
    <row r="1209" spans="1:58">
      <c r="A1209">
        <f t="shared" si="960"/>
        <v>20</v>
      </c>
      <c r="B1209" s="106">
        <v>0.83750000000000002</v>
      </c>
      <c r="C1209" s="6">
        <f t="shared" si="961"/>
        <v>20.100000000000001</v>
      </c>
      <c r="D1209" s="7">
        <f t="shared" si="1008"/>
        <v>16</v>
      </c>
      <c r="E1209" s="7">
        <f t="shared" si="1009"/>
        <v>9</v>
      </c>
      <c r="F1209" s="7">
        <f t="shared" si="1010"/>
        <v>2022</v>
      </c>
      <c r="G1209" s="12"/>
      <c r="H1209" s="101">
        <f t="shared" si="962"/>
        <v>0.54803549831573095</v>
      </c>
      <c r="I1209" s="102">
        <f t="shared" si="963"/>
        <v>0.95905164864422843</v>
      </c>
      <c r="J1209" s="101">
        <f t="shared" si="964"/>
        <v>60.41153687270824</v>
      </c>
      <c r="K1209" s="101">
        <f t="shared" si="965"/>
        <v>49.534290323243539</v>
      </c>
      <c r="L1209" s="11">
        <f t="shared" si="966"/>
        <v>2459839.3374999999</v>
      </c>
      <c r="M1209" s="108">
        <f t="shared" si="967"/>
        <v>0.2270865845311405</v>
      </c>
      <c r="N1209" s="11">
        <f t="shared" si="968"/>
        <v>306.98588366992772</v>
      </c>
      <c r="O1209" s="5">
        <f t="shared" si="969"/>
        <v>0.18832005785935735</v>
      </c>
      <c r="P1209" s="11">
        <f t="shared" si="970"/>
        <v>15382.788829238449</v>
      </c>
      <c r="Q1209" s="6">
        <f t="shared" si="971"/>
        <v>2.4508594979470373</v>
      </c>
      <c r="R1209" s="13">
        <f t="shared" si="972"/>
        <v>4.4057203502162414</v>
      </c>
      <c r="S1209" s="13">
        <f t="shared" si="973"/>
        <v>4.3988823277499352</v>
      </c>
      <c r="T1209" s="13">
        <f t="shared" si="974"/>
        <v>0.38339017768443545</v>
      </c>
      <c r="U1209" s="13">
        <f t="shared" si="975"/>
        <v>0.45685342930834605</v>
      </c>
      <c r="V1209" s="13">
        <f t="shared" si="976"/>
        <v>-8.4143744778154357</v>
      </c>
      <c r="W1209" s="8">
        <f t="shared" si="977"/>
        <v>365.34611398616153</v>
      </c>
      <c r="X1209" s="13">
        <f t="shared" si="978"/>
        <v>1.257827685369461</v>
      </c>
      <c r="Y1209" s="11">
        <f t="shared" si="979"/>
        <v>72.068217726379316</v>
      </c>
      <c r="Z1209" s="13">
        <f t="shared" si="980"/>
        <v>4.137888374949085E-2</v>
      </c>
      <c r="AA1209" s="13">
        <f t="shared" si="981"/>
        <v>0.30762088086325462</v>
      </c>
      <c r="AB1209" s="13">
        <f t="shared" si="982"/>
        <v>0.95060936174478516</v>
      </c>
      <c r="AC1209" s="13">
        <f t="shared" si="983"/>
        <v>4.1367076523335787E-2</v>
      </c>
      <c r="AD1209" s="13">
        <f t="shared" si="984"/>
        <v>0.85573353903127392</v>
      </c>
      <c r="AE1209" s="13">
        <f t="shared" si="985"/>
        <v>0.41604026708231789</v>
      </c>
      <c r="AF1209" s="13">
        <f t="shared" si="986"/>
        <v>0.90934619159375907</v>
      </c>
      <c r="AG1209" s="11">
        <f t="shared" si="987"/>
        <v>24.584844153068474</v>
      </c>
      <c r="AH1209" s="13">
        <f t="shared" si="988"/>
        <v>4.6818265013676417</v>
      </c>
      <c r="AI1209" s="11">
        <f t="shared" si="989"/>
        <v>236.7584861494131</v>
      </c>
      <c r="AJ1209" s="6">
        <f t="shared" si="990"/>
        <v>0.91434233681877608</v>
      </c>
      <c r="AK1209" s="13">
        <f t="shared" si="991"/>
        <v>1.4601602193366408</v>
      </c>
      <c r="AL1209" s="6">
        <f t="shared" si="992"/>
        <v>0.9121247210209098</v>
      </c>
      <c r="AM1209" s="6">
        <f t="shared" si="993"/>
        <v>0.54803549831573095</v>
      </c>
      <c r="AN1209" s="11">
        <f t="shared" si="994"/>
        <v>175.75833302045976</v>
      </c>
      <c r="AO1209" s="6">
        <f t="shared" si="995"/>
        <v>173.94577352888976</v>
      </c>
      <c r="AP1209" s="6">
        <f t="shared" si="996"/>
        <v>101.86724081392569</v>
      </c>
      <c r="AQ1209" s="8">
        <f t="shared" si="997"/>
        <v>77.981310939402306</v>
      </c>
      <c r="AR1209" s="109">
        <f t="shared" si="998"/>
        <v>-0.83636735506921722</v>
      </c>
      <c r="AS1209" s="109">
        <f t="shared" si="999"/>
        <v>-0.71345997085061563</v>
      </c>
      <c r="AT1209" s="109">
        <f t="shared" si="1000"/>
        <v>229.53429032324354</v>
      </c>
      <c r="AU1209" s="10">
        <f t="shared" si="1001"/>
        <v>399692.08207547187</v>
      </c>
      <c r="AV1209" s="8">
        <f t="shared" si="1002"/>
        <v>29.896280324861621</v>
      </c>
      <c r="AW1209" s="12"/>
      <c r="AX1209" s="110">
        <f t="shared" si="1003"/>
        <v>49.5</v>
      </c>
      <c r="AY1209" s="111">
        <f t="shared" si="1004"/>
        <v>0</v>
      </c>
      <c r="AZ1209" s="12"/>
      <c r="BA1209" s="14">
        <f t="shared" si="1011"/>
        <v>1</v>
      </c>
      <c r="BB1209" s="112">
        <f t="shared" si="1005"/>
        <v>0</v>
      </c>
      <c r="BC1209" s="112">
        <f t="shared" si="1006"/>
        <v>0</v>
      </c>
      <c r="BD1209" s="12"/>
      <c r="BE1209" s="111">
        <f t="shared" si="1007"/>
        <v>0</v>
      </c>
      <c r="BF1209" s="12"/>
    </row>
    <row r="1210" spans="1:58">
      <c r="A1210">
        <f t="shared" si="960"/>
        <v>20</v>
      </c>
      <c r="B1210" s="106">
        <v>0.83819444444444402</v>
      </c>
      <c r="C1210" s="6">
        <f t="shared" si="961"/>
        <v>20.116666666666656</v>
      </c>
      <c r="D1210" s="7">
        <f t="shared" si="1008"/>
        <v>16</v>
      </c>
      <c r="E1210" s="7">
        <f t="shared" si="1009"/>
        <v>9</v>
      </c>
      <c r="F1210" s="7">
        <f t="shared" si="1010"/>
        <v>2022</v>
      </c>
      <c r="G1210" s="12"/>
      <c r="H1210" s="101">
        <f t="shared" si="962"/>
        <v>0.66196055338369342</v>
      </c>
      <c r="I1210" s="102">
        <f t="shared" si="963"/>
        <v>1.0598580888502527</v>
      </c>
      <c r="J1210" s="101">
        <f t="shared" si="964"/>
        <v>60.404965230484933</v>
      </c>
      <c r="K1210" s="101">
        <f t="shared" si="965"/>
        <v>49.722308531964245</v>
      </c>
      <c r="L1210" s="11">
        <f t="shared" si="966"/>
        <v>2459839.3381944443</v>
      </c>
      <c r="M1210" s="108">
        <f t="shared" si="967"/>
        <v>0.22708660354399207</v>
      </c>
      <c r="N1210" s="11">
        <f t="shared" si="968"/>
        <v>307.23656813241541</v>
      </c>
      <c r="O1210" s="5">
        <f t="shared" si="969"/>
        <v>0.18834547528928169</v>
      </c>
      <c r="P1210" s="11">
        <f t="shared" si="970"/>
        <v>15380.022143363993</v>
      </c>
      <c r="Q1210" s="6">
        <f t="shared" si="971"/>
        <v>2.4510178501208979</v>
      </c>
      <c r="R1210" s="13">
        <f t="shared" si="972"/>
        <v>4.4057322960279626</v>
      </c>
      <c r="S1210" s="13">
        <f t="shared" si="973"/>
        <v>4.399030083789925</v>
      </c>
      <c r="T1210" s="13">
        <f t="shared" si="974"/>
        <v>0.38355052192448807</v>
      </c>
      <c r="U1210" s="13">
        <f t="shared" si="975"/>
        <v>0.45700081204055731</v>
      </c>
      <c r="V1210" s="13">
        <f t="shared" si="976"/>
        <v>-8.4145096456553627</v>
      </c>
      <c r="W1210" s="8">
        <f t="shared" si="977"/>
        <v>365.30393334631617</v>
      </c>
      <c r="X1210" s="13">
        <f t="shared" si="978"/>
        <v>1.2579739745200753</v>
      </c>
      <c r="Y1210" s="11">
        <f t="shared" si="979"/>
        <v>72.076599477298075</v>
      </c>
      <c r="Z1210" s="13">
        <f t="shared" si="980"/>
        <v>4.1390554824308673E-2</v>
      </c>
      <c r="AA1210" s="13">
        <f t="shared" si="981"/>
        <v>0.30748166513622949</v>
      </c>
      <c r="AB1210" s="13">
        <f t="shared" si="982"/>
        <v>0.95065389373802145</v>
      </c>
      <c r="AC1210" s="13">
        <f t="shared" si="983"/>
        <v>4.1378737605084238E-2</v>
      </c>
      <c r="AD1210" s="13">
        <f t="shared" si="984"/>
        <v>0.85576975928607424</v>
      </c>
      <c r="AE1210" s="13">
        <f t="shared" si="985"/>
        <v>0.41606867786040608</v>
      </c>
      <c r="AF1210" s="13">
        <f t="shared" si="986"/>
        <v>0.90933319267664126</v>
      </c>
      <c r="AG1210" s="11">
        <f t="shared" si="987"/>
        <v>24.586634262629381</v>
      </c>
      <c r="AH1210" s="13">
        <f t="shared" si="988"/>
        <v>4.682428278580236</v>
      </c>
      <c r="AI1210" s="11">
        <f t="shared" si="989"/>
        <v>237.00014395371187</v>
      </c>
      <c r="AJ1210" s="6">
        <f t="shared" si="990"/>
        <v>0.91433702315189891</v>
      </c>
      <c r="AK1210" s="13">
        <f t="shared" si="991"/>
        <v>1.57403196023438</v>
      </c>
      <c r="AL1210" s="6">
        <f t="shared" si="992"/>
        <v>0.91207140685068655</v>
      </c>
      <c r="AM1210" s="6">
        <f t="shared" si="993"/>
        <v>0.66196055338369342</v>
      </c>
      <c r="AN1210" s="11">
        <f t="shared" si="994"/>
        <v>175.75901749775403</v>
      </c>
      <c r="AO1210" s="6">
        <f t="shared" si="995"/>
        <v>173.94645072392552</v>
      </c>
      <c r="AP1210" s="6">
        <f t="shared" si="996"/>
        <v>101.85953732940875</v>
      </c>
      <c r="AQ1210" s="8">
        <f t="shared" si="997"/>
        <v>77.989010147703141</v>
      </c>
      <c r="AR1210" s="109">
        <f t="shared" si="998"/>
        <v>-0.83867193632996673</v>
      </c>
      <c r="AS1210" s="109">
        <f t="shared" si="999"/>
        <v>-0.71068431492473072</v>
      </c>
      <c r="AT1210" s="109">
        <f t="shared" si="1000"/>
        <v>229.72230853196425</v>
      </c>
      <c r="AU1210" s="10">
        <f t="shared" si="1001"/>
        <v>399694.46728719951</v>
      </c>
      <c r="AV1210" s="8">
        <f t="shared" si="1002"/>
        <v>29.89610192518629</v>
      </c>
      <c r="AW1210" s="12"/>
      <c r="AX1210" s="110">
        <f t="shared" si="1003"/>
        <v>49.7</v>
      </c>
      <c r="AY1210" s="111">
        <f t="shared" si="1004"/>
        <v>0</v>
      </c>
      <c r="AZ1210" s="12"/>
      <c r="BA1210" s="14">
        <f t="shared" si="1011"/>
        <v>1.1000000000000001</v>
      </c>
      <c r="BB1210" s="112">
        <f t="shared" si="1005"/>
        <v>0</v>
      </c>
      <c r="BC1210" s="112">
        <f t="shared" si="1006"/>
        <v>0</v>
      </c>
      <c r="BD1210" s="12"/>
      <c r="BE1210" s="111">
        <f t="shared" si="1007"/>
        <v>0</v>
      </c>
      <c r="BF1210" s="12"/>
    </row>
    <row r="1211" spans="1:58">
      <c r="A1211">
        <f t="shared" si="960"/>
        <v>20</v>
      </c>
      <c r="B1211" s="106">
        <v>0.83888888888888902</v>
      </c>
      <c r="C1211" s="6">
        <f t="shared" si="961"/>
        <v>20.133333333333336</v>
      </c>
      <c r="D1211" s="7">
        <f t="shared" si="1008"/>
        <v>16</v>
      </c>
      <c r="E1211" s="7">
        <f t="shared" si="1009"/>
        <v>9</v>
      </c>
      <c r="F1211" s="7">
        <f t="shared" si="1010"/>
        <v>2022</v>
      </c>
      <c r="G1211" s="12"/>
      <c r="H1211" s="101">
        <f t="shared" si="962"/>
        <v>0.77619993378470453</v>
      </c>
      <c r="I1211" s="102">
        <f t="shared" si="963"/>
        <v>1.1615426398937581</v>
      </c>
      <c r="J1211" s="101">
        <f t="shared" si="964"/>
        <v>60.398393482542403</v>
      </c>
      <c r="K1211" s="101">
        <f t="shared" si="965"/>
        <v>49.910144588766798</v>
      </c>
      <c r="L1211" s="11">
        <f t="shared" si="966"/>
        <v>2459839.3388888887</v>
      </c>
      <c r="M1211" s="108">
        <f t="shared" si="967"/>
        <v>0.22708662255684361</v>
      </c>
      <c r="N1211" s="11">
        <f t="shared" si="968"/>
        <v>307.48725259490311</v>
      </c>
      <c r="O1211" s="5">
        <f t="shared" si="969"/>
        <v>0.18837089271920604</v>
      </c>
      <c r="P1211" s="11">
        <f t="shared" si="970"/>
        <v>15377.255124032448</v>
      </c>
      <c r="Q1211" s="6">
        <f t="shared" si="971"/>
        <v>2.4511762022944015</v>
      </c>
      <c r="R1211" s="13">
        <f t="shared" si="972"/>
        <v>4.4057442418396384</v>
      </c>
      <c r="S1211" s="13">
        <f t="shared" si="973"/>
        <v>4.3991778398299139</v>
      </c>
      <c r="T1211" s="13">
        <f t="shared" si="974"/>
        <v>0.3837108661645407</v>
      </c>
      <c r="U1211" s="13">
        <f t="shared" si="975"/>
        <v>0.45714819301390908</v>
      </c>
      <c r="V1211" s="13">
        <f t="shared" si="976"/>
        <v>-8.414644813495288</v>
      </c>
      <c r="W1211" s="8">
        <f t="shared" si="977"/>
        <v>365.26174813355959</v>
      </c>
      <c r="X1211" s="13">
        <f t="shared" si="978"/>
        <v>1.2581202620540439</v>
      </c>
      <c r="Y1211" s="11">
        <f t="shared" si="979"/>
        <v>72.084981135589857</v>
      </c>
      <c r="Z1211" s="13">
        <f t="shared" si="980"/>
        <v>4.1402224874647287E-2</v>
      </c>
      <c r="AA1211" s="13">
        <f t="shared" si="981"/>
        <v>0.30734244447147968</v>
      </c>
      <c r="AB1211" s="13">
        <f t="shared" si="982"/>
        <v>0.9506984047572824</v>
      </c>
      <c r="AC1211" s="13">
        <f t="shared" si="983"/>
        <v>4.1390397657595043E-2</v>
      </c>
      <c r="AD1211" s="13">
        <f t="shared" si="984"/>
        <v>0.85580596070655868</v>
      </c>
      <c r="AE1211" s="13">
        <f t="shared" si="985"/>
        <v>0.41609707935218637</v>
      </c>
      <c r="AF1211" s="13">
        <f t="shared" si="986"/>
        <v>0.90932019693537014</v>
      </c>
      <c r="AG1211" s="11">
        <f t="shared" si="987"/>
        <v>24.588423812655844</v>
      </c>
      <c r="AH1211" s="13">
        <f t="shared" si="988"/>
        <v>4.6830300657633162</v>
      </c>
      <c r="AI1211" s="11">
        <f t="shared" si="989"/>
        <v>237.24180160845339</v>
      </c>
      <c r="AJ1211" s="6">
        <f t="shared" si="990"/>
        <v>0.91433171078126552</v>
      </c>
      <c r="AK1211" s="13">
        <f t="shared" si="991"/>
        <v>1.6882142797331354</v>
      </c>
      <c r="AL1211" s="6">
        <f t="shared" si="992"/>
        <v>0.91201434594843089</v>
      </c>
      <c r="AM1211" s="6">
        <f t="shared" si="993"/>
        <v>0.77619993378470453</v>
      </c>
      <c r="AN1211" s="11">
        <f t="shared" si="994"/>
        <v>175.75970197505012</v>
      </c>
      <c r="AO1211" s="6">
        <f t="shared" si="995"/>
        <v>173.94712791921671</v>
      </c>
      <c r="AP1211" s="6">
        <f t="shared" si="996"/>
        <v>101.85183394394315</v>
      </c>
      <c r="AQ1211" s="8">
        <f t="shared" si="997"/>
        <v>77.996709259746595</v>
      </c>
      <c r="AR1211" s="109">
        <f t="shared" si="998"/>
        <v>-0.84096159689873107</v>
      </c>
      <c r="AS1211" s="109">
        <f t="shared" si="999"/>
        <v>-0.70790097798175178</v>
      </c>
      <c r="AT1211" s="109">
        <f t="shared" si="1000"/>
        <v>229.9101445887668</v>
      </c>
      <c r="AU1211" s="10">
        <f t="shared" si="1001"/>
        <v>399696.85196949559</v>
      </c>
      <c r="AV1211" s="8">
        <f t="shared" si="1002"/>
        <v>29.895923567237642</v>
      </c>
      <c r="AW1211" s="12"/>
      <c r="AX1211" s="110">
        <f t="shared" si="1003"/>
        <v>49.9</v>
      </c>
      <c r="AY1211" s="111">
        <f t="shared" si="1004"/>
        <v>0</v>
      </c>
      <c r="AZ1211" s="12"/>
      <c r="BA1211" s="14">
        <f t="shared" si="1011"/>
        <v>1.2</v>
      </c>
      <c r="BB1211" s="112">
        <f t="shared" si="1005"/>
        <v>0</v>
      </c>
      <c r="BC1211" s="112">
        <f t="shared" si="1006"/>
        <v>0</v>
      </c>
      <c r="BD1211" s="12"/>
      <c r="BE1211" s="111">
        <f t="shared" si="1007"/>
        <v>0</v>
      </c>
      <c r="BF1211" s="12"/>
    </row>
    <row r="1212" spans="1:58">
      <c r="A1212">
        <f t="shared" si="960"/>
        <v>20</v>
      </c>
      <c r="B1212" s="106">
        <v>0.83958333333333302</v>
      </c>
      <c r="C1212" s="6">
        <f t="shared" si="961"/>
        <v>20.149999999999991</v>
      </c>
      <c r="D1212" s="7">
        <f t="shared" si="1008"/>
        <v>16</v>
      </c>
      <c r="E1212" s="7">
        <f t="shared" si="1009"/>
        <v>9</v>
      </c>
      <c r="F1212" s="7">
        <f t="shared" si="1010"/>
        <v>2022</v>
      </c>
      <c r="G1212" s="12"/>
      <c r="H1212" s="101">
        <f t="shared" si="962"/>
        <v>0.89075215781582151</v>
      </c>
      <c r="I1212" s="102">
        <f t="shared" si="963"/>
        <v>1.2640854305201856</v>
      </c>
      <c r="J1212" s="101">
        <f t="shared" si="964"/>
        <v>60.39182162896418</v>
      </c>
      <c r="K1212" s="101">
        <f t="shared" si="965"/>
        <v>50.097799459320697</v>
      </c>
      <c r="L1212" s="11">
        <f t="shared" si="966"/>
        <v>2459839.3395833331</v>
      </c>
      <c r="M1212" s="108">
        <f t="shared" si="967"/>
        <v>0.22708664156969516</v>
      </c>
      <c r="N1212" s="11">
        <f t="shared" si="968"/>
        <v>307.73793705739081</v>
      </c>
      <c r="O1212" s="5">
        <f t="shared" si="969"/>
        <v>0.18839631014918723</v>
      </c>
      <c r="P1212" s="11">
        <f t="shared" si="970"/>
        <v>15374.487771336497</v>
      </c>
      <c r="Q1212" s="6">
        <f t="shared" si="971"/>
        <v>2.4513345544682625</v>
      </c>
      <c r="R1212" s="13">
        <f t="shared" si="972"/>
        <v>4.4057561876513365</v>
      </c>
      <c r="S1212" s="13">
        <f t="shared" si="973"/>
        <v>4.3993255958695459</v>
      </c>
      <c r="T1212" s="13">
        <f t="shared" si="974"/>
        <v>0.38387121040423622</v>
      </c>
      <c r="U1212" s="13">
        <f t="shared" si="975"/>
        <v>0.45729557222844525</v>
      </c>
      <c r="V1212" s="13">
        <f t="shared" si="976"/>
        <v>-8.4147799813348563</v>
      </c>
      <c r="W1212" s="8">
        <f t="shared" si="977"/>
        <v>365.21955834891816</v>
      </c>
      <c r="X1212" s="13">
        <f t="shared" si="978"/>
        <v>1.2582665479721735</v>
      </c>
      <c r="Y1212" s="11">
        <f t="shared" si="979"/>
        <v>72.093362701300876</v>
      </c>
      <c r="Z1212" s="13">
        <f t="shared" si="980"/>
        <v>4.1413893900288067E-2</v>
      </c>
      <c r="AA1212" s="13">
        <f t="shared" si="981"/>
        <v>0.30720321887149299</v>
      </c>
      <c r="AB1212" s="13">
        <f t="shared" si="982"/>
        <v>0.95074289480258856</v>
      </c>
      <c r="AC1212" s="13">
        <f t="shared" si="983"/>
        <v>4.1402056680649661E-2</v>
      </c>
      <c r="AD1212" s="13">
        <f t="shared" si="984"/>
        <v>0.85584214329283292</v>
      </c>
      <c r="AE1212" s="13">
        <f t="shared" si="985"/>
        <v>0.41612547155746654</v>
      </c>
      <c r="AF1212" s="13">
        <f t="shared" si="986"/>
        <v>0.90930720437103996</v>
      </c>
      <c r="AG1212" s="11">
        <f t="shared" si="987"/>
        <v>24.590212803113506</v>
      </c>
      <c r="AH1212" s="13">
        <f t="shared" si="988"/>
        <v>4.6836318629162532</v>
      </c>
      <c r="AI1212" s="11">
        <f t="shared" si="989"/>
        <v>237.48345911364703</v>
      </c>
      <c r="AJ1212" s="6">
        <f t="shared" si="990"/>
        <v>0.91432639970693563</v>
      </c>
      <c r="AK1212" s="13">
        <f t="shared" si="991"/>
        <v>1.8027056675982081</v>
      </c>
      <c r="AL1212" s="6">
        <f t="shared" si="992"/>
        <v>0.91195350978238654</v>
      </c>
      <c r="AM1212" s="6">
        <f t="shared" si="993"/>
        <v>0.89075215781582151</v>
      </c>
      <c r="AN1212" s="11">
        <f t="shared" si="994"/>
        <v>175.76038645234257</v>
      </c>
      <c r="AO1212" s="6">
        <f t="shared" si="995"/>
        <v>173.94780511475773</v>
      </c>
      <c r="AP1212" s="6">
        <f t="shared" si="996"/>
        <v>101.8441306574794</v>
      </c>
      <c r="AQ1212" s="8">
        <f t="shared" si="997"/>
        <v>78.004408275582108</v>
      </c>
      <c r="AR1212" s="109">
        <f t="shared" si="998"/>
        <v>-0.84323629607222017</v>
      </c>
      <c r="AS1212" s="109">
        <f t="shared" si="999"/>
        <v>-0.70511000995797324</v>
      </c>
      <c r="AT1212" s="109">
        <f t="shared" si="1000"/>
        <v>230.0977994593207</v>
      </c>
      <c r="AU1212" s="10">
        <f t="shared" si="1001"/>
        <v>399699.23612230137</v>
      </c>
      <c r="AV1212" s="8">
        <f t="shared" si="1002"/>
        <v>29.895745251018621</v>
      </c>
      <c r="AW1212" s="12"/>
      <c r="AX1212" s="110">
        <f t="shared" si="1003"/>
        <v>50.1</v>
      </c>
      <c r="AY1212" s="111">
        <f t="shared" si="1004"/>
        <v>0</v>
      </c>
      <c r="AZ1212" s="12"/>
      <c r="BA1212" s="14">
        <f t="shared" si="1011"/>
        <v>1.3</v>
      </c>
      <c r="BB1212" s="112">
        <f t="shared" si="1005"/>
        <v>0</v>
      </c>
      <c r="BC1212" s="112">
        <f t="shared" si="1006"/>
        <v>0</v>
      </c>
      <c r="BD1212" s="12"/>
      <c r="BE1212" s="111">
        <f t="shared" si="1007"/>
        <v>0</v>
      </c>
      <c r="BF1212" s="12"/>
    </row>
    <row r="1213" spans="1:58">
      <c r="A1213">
        <f t="shared" si="960"/>
        <v>20</v>
      </c>
      <c r="B1213" s="106">
        <v>0.84027777777777801</v>
      </c>
      <c r="C1213" s="6">
        <f t="shared" si="961"/>
        <v>20.166666666666671</v>
      </c>
      <c r="D1213" s="7">
        <f t="shared" si="1008"/>
        <v>16</v>
      </c>
      <c r="E1213" s="7">
        <f t="shared" si="1009"/>
        <v>9</v>
      </c>
      <c r="F1213" s="7">
        <f t="shared" si="1010"/>
        <v>2022</v>
      </c>
      <c r="G1213" s="12"/>
      <c r="H1213" s="101">
        <f t="shared" si="962"/>
        <v>1.0056158224130647</v>
      </c>
      <c r="I1213" s="102">
        <f t="shared" si="963"/>
        <v>1.367465076664846</v>
      </c>
      <c r="J1213" s="101">
        <f t="shared" si="964"/>
        <v>60.385249665481098</v>
      </c>
      <c r="K1213" s="101">
        <f t="shared" si="965"/>
        <v>50.285274245429036</v>
      </c>
      <c r="L1213" s="11">
        <f t="shared" si="966"/>
        <v>2459839.340277778</v>
      </c>
      <c r="M1213" s="108">
        <f t="shared" si="967"/>
        <v>0.22708666058255947</v>
      </c>
      <c r="N1213" s="11">
        <f t="shared" si="968"/>
        <v>307.98862168751657</v>
      </c>
      <c r="O1213" s="5">
        <f t="shared" si="969"/>
        <v>0.1884217275961646</v>
      </c>
      <c r="P1213" s="11">
        <f t="shared" si="970"/>
        <v>15371.720083543794</v>
      </c>
      <c r="Q1213" s="6">
        <f t="shared" si="971"/>
        <v>2.4514929067481988</v>
      </c>
      <c r="R1213" s="13">
        <f t="shared" si="972"/>
        <v>4.4057681334710477</v>
      </c>
      <c r="S1213" s="13">
        <f t="shared" si="973"/>
        <v>4.3994733520088252</v>
      </c>
      <c r="T1213" s="13">
        <f t="shared" si="974"/>
        <v>0.38403155475179329</v>
      </c>
      <c r="U1213" s="13">
        <f t="shared" si="975"/>
        <v>0.45744294978424294</v>
      </c>
      <c r="V1213" s="13">
        <f t="shared" si="976"/>
        <v>-8.4149151492658572</v>
      </c>
      <c r="W1213" s="8">
        <f t="shared" si="977"/>
        <v>365.17736396454234</v>
      </c>
      <c r="X1213" s="13">
        <f t="shared" si="978"/>
        <v>1.2584128323724983</v>
      </c>
      <c r="Y1213" s="11">
        <f t="shared" si="979"/>
        <v>72.101744180048087</v>
      </c>
      <c r="Z1213" s="13">
        <f t="shared" si="980"/>
        <v>4.1425561908930736E-2</v>
      </c>
      <c r="AA1213" s="13">
        <f t="shared" si="981"/>
        <v>0.30706398824621312</v>
      </c>
      <c r="AB1213" s="13">
        <f t="shared" si="982"/>
        <v>0.95078736390350294</v>
      </c>
      <c r="AC1213" s="13">
        <f t="shared" si="983"/>
        <v>4.1413714681941105E-2</v>
      </c>
      <c r="AD1213" s="13">
        <f t="shared" si="984"/>
        <v>0.8558783070689614</v>
      </c>
      <c r="AE1213" s="13">
        <f t="shared" si="985"/>
        <v>0.41615385449506281</v>
      </c>
      <c r="AF1213" s="13">
        <f t="shared" si="986"/>
        <v>0.90929421497604512</v>
      </c>
      <c r="AG1213" s="11">
        <f t="shared" si="987"/>
        <v>24.59200123516576</v>
      </c>
      <c r="AH1213" s="13">
        <f t="shared" si="988"/>
        <v>4.6842336704383243</v>
      </c>
      <c r="AI1213" s="11">
        <f t="shared" si="989"/>
        <v>237.7251166309417</v>
      </c>
      <c r="AJ1213" s="6">
        <f t="shared" si="990"/>
        <v>0.91432108992542727</v>
      </c>
      <c r="AK1213" s="13">
        <f t="shared" si="991"/>
        <v>1.9175046923192371</v>
      </c>
      <c r="AL1213" s="6">
        <f t="shared" si="992"/>
        <v>0.91188886990617246</v>
      </c>
      <c r="AM1213" s="6">
        <f t="shared" si="993"/>
        <v>1.0056158224130647</v>
      </c>
      <c r="AN1213" s="11">
        <f t="shared" si="994"/>
        <v>175.76107093009887</v>
      </c>
      <c r="AO1213" s="6">
        <f t="shared" si="995"/>
        <v>173.9484823110113</v>
      </c>
      <c r="AP1213" s="6">
        <f t="shared" si="996"/>
        <v>101.83642746486623</v>
      </c>
      <c r="AQ1213" s="8">
        <f t="shared" si="997"/>
        <v>78.012107200358074</v>
      </c>
      <c r="AR1213" s="109">
        <f t="shared" si="998"/>
        <v>-0.84549599491985505</v>
      </c>
      <c r="AS1213" s="109">
        <f t="shared" si="999"/>
        <v>-0.70231145905077474</v>
      </c>
      <c r="AT1213" s="109">
        <f t="shared" si="1000"/>
        <v>230.28527424542904</v>
      </c>
      <c r="AU1213" s="10">
        <f t="shared" si="1001"/>
        <v>399701.61974714848</v>
      </c>
      <c r="AV1213" s="8">
        <f t="shared" si="1002"/>
        <v>29.895566976413225</v>
      </c>
      <c r="AW1213" s="12"/>
      <c r="AX1213" s="110">
        <f t="shared" si="1003"/>
        <v>50.3</v>
      </c>
      <c r="AY1213" s="111">
        <f t="shared" si="1004"/>
        <v>0</v>
      </c>
      <c r="AZ1213" s="12"/>
      <c r="BA1213" s="14">
        <f t="shared" si="1011"/>
        <v>1.4</v>
      </c>
      <c r="BB1213" s="112">
        <f t="shared" si="1005"/>
        <v>0</v>
      </c>
      <c r="BC1213" s="112">
        <f t="shared" si="1006"/>
        <v>0</v>
      </c>
      <c r="BD1213" s="12"/>
      <c r="BE1213" s="111">
        <f t="shared" si="1007"/>
        <v>0</v>
      </c>
      <c r="BF1213" s="12"/>
    </row>
    <row r="1214" spans="1:58">
      <c r="A1214">
        <f t="shared" si="960"/>
        <v>20</v>
      </c>
      <c r="B1214" s="106">
        <v>0.84097222222222201</v>
      </c>
      <c r="C1214" s="6">
        <f t="shared" si="961"/>
        <v>20.18333333333333</v>
      </c>
      <c r="D1214" s="7">
        <f t="shared" si="1008"/>
        <v>16</v>
      </c>
      <c r="E1214" s="7">
        <f t="shared" si="1009"/>
        <v>9</v>
      </c>
      <c r="F1214" s="7">
        <f t="shared" si="1010"/>
        <v>2022</v>
      </c>
      <c r="G1214" s="12"/>
      <c r="H1214" s="101">
        <f t="shared" si="962"/>
        <v>1.120789295682336</v>
      </c>
      <c r="I1214" s="102">
        <f t="shared" si="963"/>
        <v>1.4716590220989456</v>
      </c>
      <c r="J1214" s="101">
        <f t="shared" si="964"/>
        <v>60.378677600976204</v>
      </c>
      <c r="K1214" s="101">
        <f t="shared" si="965"/>
        <v>50.472569683576154</v>
      </c>
      <c r="L1214" s="11">
        <f t="shared" si="966"/>
        <v>2459839.3409722224</v>
      </c>
      <c r="M1214" s="108">
        <f t="shared" si="967"/>
        <v>0.22708667959541104</v>
      </c>
      <c r="N1214" s="11">
        <f t="shared" si="968"/>
        <v>308.23930615000427</v>
      </c>
      <c r="O1214" s="5">
        <f t="shared" si="969"/>
        <v>0.18844714502614579</v>
      </c>
      <c r="P1214" s="11">
        <f t="shared" si="970"/>
        <v>15368.952064467156</v>
      </c>
      <c r="Q1214" s="6">
        <f t="shared" si="971"/>
        <v>2.4516512589220598</v>
      </c>
      <c r="R1214" s="13">
        <f t="shared" si="972"/>
        <v>4.4057800792827457</v>
      </c>
      <c r="S1214" s="13">
        <f t="shared" si="973"/>
        <v>4.399621108048815</v>
      </c>
      <c r="T1214" s="13">
        <f t="shared" si="974"/>
        <v>0.38419189899220307</v>
      </c>
      <c r="U1214" s="13">
        <f t="shared" si="975"/>
        <v>0.45759032548412581</v>
      </c>
      <c r="V1214" s="13">
        <f t="shared" si="976"/>
        <v>-8.4150503171054272</v>
      </c>
      <c r="W1214" s="8">
        <f t="shared" si="977"/>
        <v>365.13516503845682</v>
      </c>
      <c r="X1214" s="13">
        <f t="shared" si="978"/>
        <v>1.2585591150599231</v>
      </c>
      <c r="Y1214" s="11">
        <f t="shared" si="979"/>
        <v>72.110125560653358</v>
      </c>
      <c r="Z1214" s="13">
        <f t="shared" si="980"/>
        <v>4.1437228884745221E-2</v>
      </c>
      <c r="AA1214" s="13">
        <f t="shared" si="981"/>
        <v>0.30692475278458281</v>
      </c>
      <c r="AB1214" s="13">
        <f t="shared" si="982"/>
        <v>0.95083181200049371</v>
      </c>
      <c r="AC1214" s="13">
        <f t="shared" si="983"/>
        <v>4.1425371645652784E-2</v>
      </c>
      <c r="AD1214" s="13">
        <f t="shared" si="984"/>
        <v>0.85591445198661431</v>
      </c>
      <c r="AE1214" s="13">
        <f t="shared" si="985"/>
        <v>0.41618222812678612</v>
      </c>
      <c r="AF1214" s="13">
        <f t="shared" si="986"/>
        <v>0.90928122876886874</v>
      </c>
      <c r="AG1214" s="11">
        <f t="shared" si="987"/>
        <v>24.59378910638404</v>
      </c>
      <c r="AH1214" s="13">
        <f t="shared" si="988"/>
        <v>4.6848354875229612</v>
      </c>
      <c r="AI1214" s="11">
        <f t="shared" si="989"/>
        <v>237.96677383715985</v>
      </c>
      <c r="AJ1214" s="6">
        <f t="shared" si="990"/>
        <v>0.9143157814439381</v>
      </c>
      <c r="AK1214" s="13">
        <f t="shared" si="991"/>
        <v>2.0326096938179656</v>
      </c>
      <c r="AL1214" s="6">
        <f t="shared" si="992"/>
        <v>0.91182039813562965</v>
      </c>
      <c r="AM1214" s="6">
        <f t="shared" si="993"/>
        <v>1.120789295682336</v>
      </c>
      <c r="AN1214" s="11">
        <f t="shared" si="994"/>
        <v>175.76175540739496</v>
      </c>
      <c r="AO1214" s="6">
        <f t="shared" si="995"/>
        <v>173.94915950706309</v>
      </c>
      <c r="AP1214" s="6">
        <f t="shared" si="996"/>
        <v>101.82872437636834</v>
      </c>
      <c r="AQ1214" s="8">
        <f t="shared" si="997"/>
        <v>78.019806023815448</v>
      </c>
      <c r="AR1214" s="109">
        <f t="shared" si="998"/>
        <v>-0.84774065024951317</v>
      </c>
      <c r="AS1214" s="109">
        <f t="shared" si="999"/>
        <v>-0.69950537920922295</v>
      </c>
      <c r="AT1214" s="109">
        <f t="shared" si="1000"/>
        <v>230.47256968357615</v>
      </c>
      <c r="AU1214" s="10">
        <f t="shared" si="1001"/>
        <v>399704.00284077437</v>
      </c>
      <c r="AV1214" s="8">
        <f t="shared" si="1002"/>
        <v>29.895388743663986</v>
      </c>
      <c r="AW1214" s="12"/>
      <c r="AX1214" s="110">
        <f t="shared" si="1003"/>
        <v>50.5</v>
      </c>
      <c r="AY1214" s="111">
        <f t="shared" si="1004"/>
        <v>0</v>
      </c>
      <c r="AZ1214" s="12"/>
      <c r="BA1214" s="14">
        <f t="shared" si="1011"/>
        <v>1.5</v>
      </c>
      <c r="BB1214" s="112">
        <f t="shared" si="1005"/>
        <v>0</v>
      </c>
      <c r="BC1214" s="112">
        <f t="shared" si="1006"/>
        <v>0</v>
      </c>
      <c r="BD1214" s="12"/>
      <c r="BE1214" s="111">
        <f t="shared" si="1007"/>
        <v>0</v>
      </c>
      <c r="BF1214" s="12"/>
    </row>
    <row r="1215" spans="1:58">
      <c r="A1215">
        <f t="shared" si="960"/>
        <v>20</v>
      </c>
      <c r="B1215" s="106">
        <v>0.84166666666666701</v>
      </c>
      <c r="C1215" s="6">
        <f t="shared" si="961"/>
        <v>20.20000000000001</v>
      </c>
      <c r="D1215" s="7">
        <f t="shared" si="1008"/>
        <v>16</v>
      </c>
      <c r="E1215" s="7">
        <f t="shared" si="1009"/>
        <v>9</v>
      </c>
      <c r="F1215" s="7">
        <f t="shared" si="1010"/>
        <v>2022</v>
      </c>
      <c r="G1215" s="12"/>
      <c r="H1215" s="101">
        <f t="shared" si="962"/>
        <v>1.2362711778114177</v>
      </c>
      <c r="I1215" s="102">
        <f t="shared" si="963"/>
        <v>1.576644437129467</v>
      </c>
      <c r="J1215" s="101">
        <f t="shared" si="964"/>
        <v>60.372105431175157</v>
      </c>
      <c r="K1215" s="101">
        <f t="shared" si="965"/>
        <v>50.659686897116103</v>
      </c>
      <c r="L1215" s="11">
        <f t="shared" si="966"/>
        <v>2459839.3416666668</v>
      </c>
      <c r="M1215" s="108">
        <f t="shared" si="967"/>
        <v>0.22708669860826258</v>
      </c>
      <c r="N1215" s="11">
        <f t="shared" si="968"/>
        <v>308.48999061249197</v>
      </c>
      <c r="O1215" s="5">
        <f t="shared" si="969"/>
        <v>0.18847256245607014</v>
      </c>
      <c r="P1215" s="11">
        <f t="shared" si="970"/>
        <v>15366.183712370275</v>
      </c>
      <c r="Q1215" s="6">
        <f t="shared" si="971"/>
        <v>2.4518096110955634</v>
      </c>
      <c r="R1215" s="13">
        <f t="shared" si="972"/>
        <v>4.4057920250944447</v>
      </c>
      <c r="S1215" s="13">
        <f t="shared" si="973"/>
        <v>4.3997688640884469</v>
      </c>
      <c r="T1215" s="13">
        <f t="shared" si="974"/>
        <v>0.38435224323189859</v>
      </c>
      <c r="U1215" s="13">
        <f t="shared" si="975"/>
        <v>0.45773769942636117</v>
      </c>
      <c r="V1215" s="13">
        <f t="shared" si="976"/>
        <v>-8.4151854849449954</v>
      </c>
      <c r="W1215" s="8">
        <f t="shared" si="977"/>
        <v>365.092961542951</v>
      </c>
      <c r="X1215" s="13">
        <f t="shared" si="978"/>
        <v>1.2587053961324632</v>
      </c>
      <c r="Y1215" s="11">
        <f t="shared" si="979"/>
        <v>72.118506848732551</v>
      </c>
      <c r="Z1215" s="13">
        <f t="shared" si="980"/>
        <v>4.1448894835286743E-2</v>
      </c>
      <c r="AA1215" s="13">
        <f t="shared" si="981"/>
        <v>0.30678551239656954</v>
      </c>
      <c r="AB1215" s="13">
        <f t="shared" si="982"/>
        <v>0.95087623912313834</v>
      </c>
      <c r="AC1215" s="13">
        <f t="shared" si="983"/>
        <v>4.143702757933334E-2</v>
      </c>
      <c r="AD1215" s="13">
        <f t="shared" si="984"/>
        <v>0.8559505780699268</v>
      </c>
      <c r="AE1215" s="13">
        <f t="shared" si="985"/>
        <v>0.41621059247132614</v>
      </c>
      <c r="AF1215" s="13">
        <f t="shared" si="986"/>
        <v>0.90926824574196352</v>
      </c>
      <c r="AG1215" s="11">
        <f t="shared" si="987"/>
        <v>24.595576417923752</v>
      </c>
      <c r="AH1215" s="13">
        <f t="shared" si="988"/>
        <v>4.6854373145694277</v>
      </c>
      <c r="AI1215" s="11">
        <f t="shared" si="989"/>
        <v>238.20843089395055</v>
      </c>
      <c r="AJ1215" s="6">
        <f t="shared" si="990"/>
        <v>0.91431047425899437</v>
      </c>
      <c r="AK1215" s="13">
        <f t="shared" si="991"/>
        <v>2.148019244102215</v>
      </c>
      <c r="AL1215" s="6">
        <f t="shared" si="992"/>
        <v>0.9117480662907973</v>
      </c>
      <c r="AM1215" s="6">
        <f t="shared" si="993"/>
        <v>1.2362711778114177</v>
      </c>
      <c r="AN1215" s="11">
        <f t="shared" si="994"/>
        <v>175.76243988469105</v>
      </c>
      <c r="AO1215" s="6">
        <f t="shared" si="995"/>
        <v>173.94983670336839</v>
      </c>
      <c r="AP1215" s="6">
        <f t="shared" si="996"/>
        <v>101.82102138682825</v>
      </c>
      <c r="AQ1215" s="8">
        <f t="shared" si="997"/>
        <v>78.027504751108836</v>
      </c>
      <c r="AR1215" s="109">
        <f t="shared" si="998"/>
        <v>-0.84997022367534447</v>
      </c>
      <c r="AS1215" s="109">
        <f t="shared" si="999"/>
        <v>-0.69669181890391374</v>
      </c>
      <c r="AT1215" s="109">
        <f t="shared" si="1000"/>
        <v>230.6596868971161</v>
      </c>
      <c r="AU1215" s="10">
        <f t="shared" si="1001"/>
        <v>399706.38540470653</v>
      </c>
      <c r="AV1215" s="8">
        <f t="shared" si="1002"/>
        <v>29.895210552655229</v>
      </c>
      <c r="AW1215" s="12"/>
      <c r="AX1215" s="110">
        <f t="shared" si="1003"/>
        <v>50.7</v>
      </c>
      <c r="AY1215" s="111">
        <f t="shared" si="1004"/>
        <v>0</v>
      </c>
      <c r="AZ1215" s="12"/>
      <c r="BA1215" s="14">
        <f t="shared" si="1011"/>
        <v>1.6</v>
      </c>
      <c r="BB1215" s="112">
        <f t="shared" si="1005"/>
        <v>0</v>
      </c>
      <c r="BC1215" s="112">
        <f t="shared" si="1006"/>
        <v>0</v>
      </c>
      <c r="BD1215" s="12"/>
      <c r="BE1215" s="111">
        <f t="shared" si="1007"/>
        <v>0</v>
      </c>
      <c r="BF1215" s="12"/>
    </row>
    <row r="1216" spans="1:58">
      <c r="A1216">
        <f t="shared" si="960"/>
        <v>20</v>
      </c>
      <c r="B1216" s="106">
        <v>0.84236111111111101</v>
      </c>
      <c r="C1216" s="6">
        <f t="shared" si="961"/>
        <v>20.216666666666665</v>
      </c>
      <c r="D1216" s="7">
        <f t="shared" si="1008"/>
        <v>16</v>
      </c>
      <c r="E1216" s="7">
        <f t="shared" si="1009"/>
        <v>9</v>
      </c>
      <c r="F1216" s="7">
        <f t="shared" si="1010"/>
        <v>2022</v>
      </c>
      <c r="G1216" s="12"/>
      <c r="H1216" s="101">
        <f t="shared" si="962"/>
        <v>1.3520599940346512</v>
      </c>
      <c r="I1216" s="102">
        <f t="shared" si="963"/>
        <v>1.6823983172100747</v>
      </c>
      <c r="J1216" s="101">
        <f t="shared" si="964"/>
        <v>60.365533156162066</v>
      </c>
      <c r="K1216" s="101">
        <f t="shared" si="965"/>
        <v>50.8466268945688</v>
      </c>
      <c r="L1216" s="11">
        <f t="shared" si="966"/>
        <v>2459839.3423611112</v>
      </c>
      <c r="M1216" s="108">
        <f t="shared" si="967"/>
        <v>0.22708671762111413</v>
      </c>
      <c r="N1216" s="11">
        <f t="shared" si="968"/>
        <v>308.74067507497966</v>
      </c>
      <c r="O1216" s="5">
        <f t="shared" si="969"/>
        <v>0.18849797988599448</v>
      </c>
      <c r="P1216" s="11">
        <f t="shared" si="970"/>
        <v>15363.415027350209</v>
      </c>
      <c r="Q1216" s="6">
        <f t="shared" si="971"/>
        <v>2.451967963269424</v>
      </c>
      <c r="R1216" s="13">
        <f t="shared" si="972"/>
        <v>4.4058039709061205</v>
      </c>
      <c r="S1216" s="13">
        <f t="shared" si="973"/>
        <v>4.3999166201284359</v>
      </c>
      <c r="T1216" s="13">
        <f t="shared" si="974"/>
        <v>0.38451258747195122</v>
      </c>
      <c r="U1216" s="13">
        <f t="shared" si="975"/>
        <v>0.45788507161244674</v>
      </c>
      <c r="V1216" s="13">
        <f t="shared" si="976"/>
        <v>-8.4153206527849207</v>
      </c>
      <c r="W1216" s="8">
        <f t="shared" si="977"/>
        <v>365.05075347879205</v>
      </c>
      <c r="X1216" s="13">
        <f t="shared" si="978"/>
        <v>1.2588516755909458</v>
      </c>
      <c r="Y1216" s="11">
        <f t="shared" si="979"/>
        <v>72.126888044333072</v>
      </c>
      <c r="Z1216" s="13">
        <f t="shared" si="980"/>
        <v>4.1460559760452674E-2</v>
      </c>
      <c r="AA1216" s="13">
        <f t="shared" si="981"/>
        <v>0.30664626708463949</v>
      </c>
      <c r="AB1216" s="13">
        <f t="shared" si="982"/>
        <v>0.9509206452714597</v>
      </c>
      <c r="AC1216" s="13">
        <f t="shared" si="983"/>
        <v>4.1448682482880125E-2</v>
      </c>
      <c r="AD1216" s="13">
        <f t="shared" si="984"/>
        <v>0.85598668531896061</v>
      </c>
      <c r="AE1216" s="13">
        <f t="shared" si="985"/>
        <v>0.41623894752859769</v>
      </c>
      <c r="AF1216" s="13">
        <f t="shared" si="986"/>
        <v>0.90925526589637373</v>
      </c>
      <c r="AG1216" s="11">
        <f t="shared" si="987"/>
        <v>24.597363169757294</v>
      </c>
      <c r="AH1216" s="13">
        <f t="shared" si="988"/>
        <v>4.6860391515771127</v>
      </c>
      <c r="AI1216" s="11">
        <f t="shared" si="989"/>
        <v>238.45008780132298</v>
      </c>
      <c r="AJ1216" s="6">
        <f t="shared" si="990"/>
        <v>0.91430516837064624</v>
      </c>
      <c r="AK1216" s="13">
        <f t="shared" si="991"/>
        <v>2.263731840402246</v>
      </c>
      <c r="AL1216" s="6">
        <f t="shared" si="992"/>
        <v>0.9116718463675948</v>
      </c>
      <c r="AM1216" s="6">
        <f t="shared" si="993"/>
        <v>1.3520599940346512</v>
      </c>
      <c r="AN1216" s="11">
        <f t="shared" si="994"/>
        <v>175.7631243619835</v>
      </c>
      <c r="AO1216" s="6">
        <f t="shared" si="995"/>
        <v>173.95051389992361</v>
      </c>
      <c r="AP1216" s="6">
        <f t="shared" si="996"/>
        <v>101.81331849619718</v>
      </c>
      <c r="AQ1216" s="8">
        <f t="shared" si="997"/>
        <v>78.035203382286937</v>
      </c>
      <c r="AR1216" s="109">
        <f t="shared" si="998"/>
        <v>-0.85218467556342359</v>
      </c>
      <c r="AS1216" s="109">
        <f t="shared" si="999"/>
        <v>-0.69387082860777793</v>
      </c>
      <c r="AT1216" s="109">
        <f t="shared" si="1000"/>
        <v>230.8466268945688</v>
      </c>
      <c r="AU1216" s="10">
        <f t="shared" si="1001"/>
        <v>399708.76743889088</v>
      </c>
      <c r="AV1216" s="8">
        <f t="shared" si="1002"/>
        <v>29.895032403389536</v>
      </c>
      <c r="AW1216" s="12"/>
      <c r="AX1216" s="110">
        <f t="shared" si="1003"/>
        <v>50.8</v>
      </c>
      <c r="AY1216" s="111">
        <f t="shared" si="1004"/>
        <v>0</v>
      </c>
      <c r="AZ1216" s="12"/>
      <c r="BA1216" s="14">
        <f t="shared" si="1011"/>
        <v>1.7</v>
      </c>
      <c r="BB1216" s="112">
        <f t="shared" si="1005"/>
        <v>0</v>
      </c>
      <c r="BC1216" s="112">
        <f t="shared" si="1006"/>
        <v>0</v>
      </c>
      <c r="BD1216" s="12"/>
      <c r="BE1216" s="111">
        <f t="shared" si="1007"/>
        <v>0</v>
      </c>
      <c r="BF1216" s="12"/>
    </row>
    <row r="1217" spans="1:58">
      <c r="A1217">
        <f t="shared" si="960"/>
        <v>20</v>
      </c>
      <c r="B1217" s="106">
        <v>0.843055555555556</v>
      </c>
      <c r="C1217" s="6">
        <f t="shared" si="961"/>
        <v>20.233333333333345</v>
      </c>
      <c r="D1217" s="7">
        <f t="shared" si="1008"/>
        <v>16</v>
      </c>
      <c r="E1217" s="7">
        <f t="shared" si="1009"/>
        <v>9</v>
      </c>
      <c r="F1217" s="7">
        <f t="shared" si="1010"/>
        <v>2022</v>
      </c>
      <c r="G1217" s="12"/>
      <c r="H1217" s="101">
        <f t="shared" si="962"/>
        <v>1.468154271365687</v>
      </c>
      <c r="I1217" s="102">
        <f t="shared" si="963"/>
        <v>1.7888978378512399</v>
      </c>
      <c r="J1217" s="101">
        <f t="shared" si="964"/>
        <v>60.358960776041812</v>
      </c>
      <c r="K1217" s="101">
        <f t="shared" si="965"/>
        <v>51.03339069504824</v>
      </c>
      <c r="L1217" s="11">
        <f t="shared" si="966"/>
        <v>2459839.3430555556</v>
      </c>
      <c r="M1217" s="108">
        <f t="shared" si="967"/>
        <v>0.2270867366339657</v>
      </c>
      <c r="N1217" s="11">
        <f t="shared" si="968"/>
        <v>308.99135953746736</v>
      </c>
      <c r="O1217" s="5">
        <f t="shared" si="969"/>
        <v>0.18852339731591883</v>
      </c>
      <c r="P1217" s="11">
        <f t="shared" si="970"/>
        <v>15360.64600952263</v>
      </c>
      <c r="Q1217" s="6">
        <f t="shared" si="971"/>
        <v>2.4521263154432851</v>
      </c>
      <c r="R1217" s="13">
        <f t="shared" si="972"/>
        <v>4.4058159167178186</v>
      </c>
      <c r="S1217" s="13">
        <f t="shared" si="973"/>
        <v>4.4000643761684257</v>
      </c>
      <c r="T1217" s="13">
        <f t="shared" si="974"/>
        <v>0.38467293171200384</v>
      </c>
      <c r="U1217" s="13">
        <f t="shared" si="975"/>
        <v>0.45803244204253779</v>
      </c>
      <c r="V1217" s="13">
        <f t="shared" si="976"/>
        <v>-8.4154558206248478</v>
      </c>
      <c r="W1217" s="8">
        <f t="shared" si="977"/>
        <v>365.00854084696425</v>
      </c>
      <c r="X1217" s="13">
        <f t="shared" si="978"/>
        <v>1.2589979534359323</v>
      </c>
      <c r="Y1217" s="11">
        <f t="shared" si="979"/>
        <v>72.135269147487065</v>
      </c>
      <c r="Z1217" s="13">
        <f t="shared" si="980"/>
        <v>4.1472223660033308E-2</v>
      </c>
      <c r="AA1217" s="13">
        <f t="shared" si="981"/>
        <v>0.30650701685151205</v>
      </c>
      <c r="AB1217" s="13">
        <f t="shared" si="982"/>
        <v>0.95096503044540359</v>
      </c>
      <c r="AC1217" s="13">
        <f t="shared" si="983"/>
        <v>4.1460336356083524E-2</v>
      </c>
      <c r="AD1217" s="13">
        <f t="shared" si="984"/>
        <v>0.85602277373374924</v>
      </c>
      <c r="AE1217" s="13">
        <f t="shared" si="985"/>
        <v>0.41626729329838691</v>
      </c>
      <c r="AF1217" s="13">
        <f t="shared" si="986"/>
        <v>0.90924228923320261</v>
      </c>
      <c r="AG1217" s="11">
        <f t="shared" si="987"/>
        <v>24.599149361848959</v>
      </c>
      <c r="AH1217" s="13">
        <f t="shared" si="988"/>
        <v>4.6866409985443553</v>
      </c>
      <c r="AI1217" s="11">
        <f t="shared" si="989"/>
        <v>238.69174455930204</v>
      </c>
      <c r="AJ1217" s="6">
        <f t="shared" si="990"/>
        <v>0.91429986377898098</v>
      </c>
      <c r="AK1217" s="13">
        <f t="shared" si="991"/>
        <v>2.3797459818629534</v>
      </c>
      <c r="AL1217" s="6">
        <f t="shared" si="992"/>
        <v>0.91159171049726628</v>
      </c>
      <c r="AM1217" s="6">
        <f t="shared" si="993"/>
        <v>1.468154271365687</v>
      </c>
      <c r="AN1217" s="11">
        <f t="shared" si="994"/>
        <v>175.76380883927777</v>
      </c>
      <c r="AO1217" s="6">
        <f t="shared" si="995"/>
        <v>173.95119109673419</v>
      </c>
      <c r="AP1217" s="6">
        <f t="shared" si="996"/>
        <v>101.80561570445076</v>
      </c>
      <c r="AQ1217" s="8">
        <f t="shared" si="997"/>
        <v>78.04290191737411</v>
      </c>
      <c r="AR1217" s="109">
        <f t="shared" si="998"/>
        <v>-0.8543839665490861</v>
      </c>
      <c r="AS1217" s="109">
        <f t="shared" si="999"/>
        <v>-0.69104245892535399</v>
      </c>
      <c r="AT1217" s="109">
        <f t="shared" si="1000"/>
        <v>231.03339069504824</v>
      </c>
      <c r="AU1217" s="10">
        <f t="shared" si="1001"/>
        <v>399711.14894325688</v>
      </c>
      <c r="AV1217" s="8">
        <f t="shared" si="1002"/>
        <v>29.894854295870729</v>
      </c>
      <c r="AW1217" s="12"/>
      <c r="AX1217" s="110">
        <f t="shared" si="1003"/>
        <v>51</v>
      </c>
      <c r="AY1217" s="111">
        <f t="shared" si="1004"/>
        <v>0</v>
      </c>
      <c r="AZ1217" s="12"/>
      <c r="BA1217" s="14">
        <f t="shared" si="1011"/>
        <v>1.8</v>
      </c>
      <c r="BB1217" s="112">
        <f t="shared" si="1005"/>
        <v>0</v>
      </c>
      <c r="BC1217" s="112">
        <f t="shared" si="1006"/>
        <v>0</v>
      </c>
      <c r="BD1217" s="12"/>
      <c r="BE1217" s="111">
        <f t="shared" si="1007"/>
        <v>0</v>
      </c>
      <c r="BF1217" s="12"/>
    </row>
    <row r="1218" spans="1:58">
      <c r="A1218">
        <f t="shared" si="960"/>
        <v>20</v>
      </c>
      <c r="B1218" s="106">
        <v>0.84375</v>
      </c>
      <c r="C1218" s="6">
        <f t="shared" si="961"/>
        <v>20.25</v>
      </c>
      <c r="D1218" s="7">
        <f t="shared" si="1008"/>
        <v>16</v>
      </c>
      <c r="E1218" s="7">
        <f t="shared" si="1009"/>
        <v>9</v>
      </c>
      <c r="F1218" s="7">
        <f t="shared" si="1010"/>
        <v>2022</v>
      </c>
      <c r="G1218" s="12"/>
      <c r="H1218" s="101">
        <f t="shared" si="962"/>
        <v>1.5845525383924839</v>
      </c>
      <c r="I1218" s="102">
        <f t="shared" si="963"/>
        <v>1.8961205691242624</v>
      </c>
      <c r="J1218" s="101">
        <f t="shared" si="964"/>
        <v>60.352388290916196</v>
      </c>
      <c r="K1218" s="101">
        <f t="shared" si="965"/>
        <v>51.219979327831794</v>
      </c>
      <c r="L1218" s="11">
        <f t="shared" si="966"/>
        <v>2459839.34375</v>
      </c>
      <c r="M1218" s="108">
        <f t="shared" si="967"/>
        <v>0.22708675564681724</v>
      </c>
      <c r="N1218" s="11">
        <f t="shared" si="968"/>
        <v>309.2420439994894</v>
      </c>
      <c r="O1218" s="5">
        <f t="shared" si="969"/>
        <v>0.18854881474584317</v>
      </c>
      <c r="P1218" s="11">
        <f t="shared" si="970"/>
        <v>15357.876659003232</v>
      </c>
      <c r="Q1218" s="6">
        <f t="shared" si="971"/>
        <v>2.4522846676167886</v>
      </c>
      <c r="R1218" s="13">
        <f t="shared" si="972"/>
        <v>4.4058278625295166</v>
      </c>
      <c r="S1218" s="13">
        <f t="shared" si="973"/>
        <v>4.4002121322080576</v>
      </c>
      <c r="T1218" s="13">
        <f t="shared" si="974"/>
        <v>0.38483327595169931</v>
      </c>
      <c r="U1218" s="13">
        <f t="shared" si="975"/>
        <v>0.45817981071678976</v>
      </c>
      <c r="V1218" s="13">
        <f t="shared" si="976"/>
        <v>-8.415590988464416</v>
      </c>
      <c r="W1218" s="8">
        <f t="shared" si="977"/>
        <v>364.96632364845374</v>
      </c>
      <c r="X1218" s="13">
        <f t="shared" si="978"/>
        <v>1.2591442296679833</v>
      </c>
      <c r="Y1218" s="11">
        <f t="shared" si="979"/>
        <v>72.143650158226663</v>
      </c>
      <c r="Z1218" s="13">
        <f t="shared" si="980"/>
        <v>4.148388653381898E-2</v>
      </c>
      <c r="AA1218" s="13">
        <f t="shared" si="981"/>
        <v>0.30636776169990781</v>
      </c>
      <c r="AB1218" s="13">
        <f t="shared" si="982"/>
        <v>0.95100939464491541</v>
      </c>
      <c r="AC1218" s="13">
        <f t="shared" si="983"/>
        <v>4.1471989198733947E-2</v>
      </c>
      <c r="AD1218" s="13">
        <f t="shared" si="984"/>
        <v>0.85605884331432625</v>
      </c>
      <c r="AE1218" s="13">
        <f t="shared" si="985"/>
        <v>0.41629562978047979</v>
      </c>
      <c r="AF1218" s="13">
        <f t="shared" si="986"/>
        <v>0.9092293157535527</v>
      </c>
      <c r="AG1218" s="11">
        <f t="shared" si="987"/>
        <v>24.600934994163026</v>
      </c>
      <c r="AH1218" s="13">
        <f t="shared" si="988"/>
        <v>4.687242855469492</v>
      </c>
      <c r="AI1218" s="11">
        <f t="shared" si="989"/>
        <v>238.93340116744702</v>
      </c>
      <c r="AJ1218" s="6">
        <f t="shared" si="990"/>
        <v>0.91429456048408431</v>
      </c>
      <c r="AK1218" s="13">
        <f t="shared" si="991"/>
        <v>2.4960601693403039</v>
      </c>
      <c r="AL1218" s="6">
        <f t="shared" si="992"/>
        <v>0.91150763094781995</v>
      </c>
      <c r="AM1218" s="6">
        <f t="shared" si="993"/>
        <v>1.5845525383924839</v>
      </c>
      <c r="AN1218" s="11">
        <f t="shared" si="994"/>
        <v>175.76449331657568</v>
      </c>
      <c r="AO1218" s="6">
        <f t="shared" si="995"/>
        <v>173.95186829380197</v>
      </c>
      <c r="AP1218" s="6">
        <f t="shared" si="996"/>
        <v>101.79791301156099</v>
      </c>
      <c r="AQ1218" s="8">
        <f t="shared" si="997"/>
        <v>78.050600356398277</v>
      </c>
      <c r="AR1218" s="109">
        <f t="shared" si="998"/>
        <v>-0.85656805753328624</v>
      </c>
      <c r="AS1218" s="109">
        <f t="shared" si="999"/>
        <v>-0.68820676059769204</v>
      </c>
      <c r="AT1218" s="109">
        <f t="shared" si="1000"/>
        <v>231.21997932783179</v>
      </c>
      <c r="AU1218" s="10">
        <f t="shared" si="1001"/>
        <v>399713.52991773398</v>
      </c>
      <c r="AV1218" s="8">
        <f t="shared" si="1002"/>
        <v>29.894676230102625</v>
      </c>
      <c r="AW1218" s="12"/>
      <c r="AX1218" s="110">
        <f t="shared" si="1003"/>
        <v>51.2</v>
      </c>
      <c r="AY1218" s="111">
        <f t="shared" si="1004"/>
        <v>0</v>
      </c>
      <c r="AZ1218" s="12"/>
      <c r="BA1218" s="14">
        <f t="shared" si="1011"/>
        <v>1.9</v>
      </c>
      <c r="BB1218" s="112">
        <f t="shared" si="1005"/>
        <v>0</v>
      </c>
      <c r="BC1218" s="112">
        <f t="shared" si="1006"/>
        <v>0</v>
      </c>
      <c r="BD1218" s="12"/>
      <c r="BE1218" s="111">
        <f t="shared" si="1007"/>
        <v>0</v>
      </c>
      <c r="BF1218" s="12"/>
    </row>
    <row r="1219" spans="1:58">
      <c r="A1219">
        <f t="shared" si="960"/>
        <v>20</v>
      </c>
      <c r="B1219" s="106">
        <v>0.844444444444444</v>
      </c>
      <c r="C1219" s="6">
        <f t="shared" si="961"/>
        <v>20.266666666666655</v>
      </c>
      <c r="D1219" s="7">
        <f t="shared" si="1008"/>
        <v>16</v>
      </c>
      <c r="E1219" s="7">
        <f t="shared" si="1009"/>
        <v>9</v>
      </c>
      <c r="F1219" s="7">
        <f t="shared" si="1010"/>
        <v>2022</v>
      </c>
      <c r="G1219" s="12"/>
      <c r="H1219" s="101">
        <f t="shared" si="962"/>
        <v>1.7012533261791951</v>
      </c>
      <c r="I1219" s="102">
        <f t="shared" si="963"/>
        <v>2.0040446340691469</v>
      </c>
      <c r="J1219" s="101">
        <f t="shared" si="964"/>
        <v>60.345815700866204</v>
      </c>
      <c r="K1219" s="101">
        <f t="shared" si="965"/>
        <v>51.406393833736672</v>
      </c>
      <c r="L1219" s="11">
        <f t="shared" si="966"/>
        <v>2459839.3444444444</v>
      </c>
      <c r="M1219" s="108">
        <f t="shared" si="967"/>
        <v>0.22708677465966881</v>
      </c>
      <c r="N1219" s="11">
        <f t="shared" si="968"/>
        <v>309.49272846197709</v>
      </c>
      <c r="O1219" s="5">
        <f t="shared" si="969"/>
        <v>0.18857423217582436</v>
      </c>
      <c r="P1219" s="11">
        <f t="shared" si="970"/>
        <v>15355.106975889055</v>
      </c>
      <c r="Q1219" s="6">
        <f t="shared" si="971"/>
        <v>2.4524430197906493</v>
      </c>
      <c r="R1219" s="13">
        <f t="shared" si="972"/>
        <v>4.4058398083412147</v>
      </c>
      <c r="S1219" s="13">
        <f t="shared" si="973"/>
        <v>4.4003598882480466</v>
      </c>
      <c r="T1219" s="13">
        <f t="shared" si="974"/>
        <v>0.38499362019210909</v>
      </c>
      <c r="U1219" s="13">
        <f t="shared" si="975"/>
        <v>0.45832717763670033</v>
      </c>
      <c r="V1219" s="13">
        <f t="shared" si="976"/>
        <v>-8.4157261563039842</v>
      </c>
      <c r="W1219" s="8">
        <f t="shared" si="977"/>
        <v>364.92410188402727</v>
      </c>
      <c r="X1219" s="13">
        <f t="shared" si="978"/>
        <v>1.2592905042879265</v>
      </c>
      <c r="Y1219" s="11">
        <f t="shared" si="979"/>
        <v>72.152031076599286</v>
      </c>
      <c r="Z1219" s="13">
        <f t="shared" si="980"/>
        <v>4.1495548381707117E-2</v>
      </c>
      <c r="AA1219" s="13">
        <f t="shared" si="981"/>
        <v>0.30622850163229148</v>
      </c>
      <c r="AB1219" s="13">
        <f t="shared" si="982"/>
        <v>0.9510537378700189</v>
      </c>
      <c r="AC1219" s="13">
        <f t="shared" si="983"/>
        <v>4.1483641010728815E-2</v>
      </c>
      <c r="AD1219" s="13">
        <f t="shared" si="984"/>
        <v>0.8560948940607539</v>
      </c>
      <c r="AE1219" s="13">
        <f t="shared" si="985"/>
        <v>0.41632395697479169</v>
      </c>
      <c r="AF1219" s="13">
        <f t="shared" si="986"/>
        <v>0.90921634545846775</v>
      </c>
      <c r="AG1219" s="11">
        <f t="shared" si="987"/>
        <v>24.602720066671935</v>
      </c>
      <c r="AH1219" s="13">
        <f t="shared" si="988"/>
        <v>4.6878447223519073</v>
      </c>
      <c r="AI1219" s="11">
        <f t="shared" si="989"/>
        <v>239.1750576266985</v>
      </c>
      <c r="AJ1219" s="6">
        <f t="shared" si="990"/>
        <v>0.91428925848600684</v>
      </c>
      <c r="AK1219" s="13">
        <f t="shared" si="991"/>
        <v>2.6126729063038931</v>
      </c>
      <c r="AL1219" s="6">
        <f t="shared" si="992"/>
        <v>0.91141958012469804</v>
      </c>
      <c r="AM1219" s="6">
        <f t="shared" si="993"/>
        <v>1.7012533261791951</v>
      </c>
      <c r="AN1219" s="11">
        <f t="shared" si="994"/>
        <v>175.76517779386995</v>
      </c>
      <c r="AO1219" s="6">
        <f t="shared" si="995"/>
        <v>173.95254549111965</v>
      </c>
      <c r="AP1219" s="6">
        <f t="shared" si="996"/>
        <v>101.79021041747551</v>
      </c>
      <c r="AQ1219" s="8">
        <f t="shared" si="997"/>
        <v>78.058298699411765</v>
      </c>
      <c r="AR1219" s="109">
        <f t="shared" si="998"/>
        <v>-0.85873690969995653</v>
      </c>
      <c r="AS1219" s="109">
        <f t="shared" si="999"/>
        <v>-0.68536378447969315</v>
      </c>
      <c r="AT1219" s="109">
        <f t="shared" si="1000"/>
        <v>231.40639383373667</v>
      </c>
      <c r="AU1219" s="10">
        <f t="shared" si="1001"/>
        <v>399715.91036226822</v>
      </c>
      <c r="AV1219" s="8">
        <f t="shared" si="1002"/>
        <v>29.894498206087803</v>
      </c>
      <c r="AW1219" s="12"/>
      <c r="AX1219" s="110">
        <f t="shared" si="1003"/>
        <v>51.4</v>
      </c>
      <c r="AY1219" s="111">
        <f t="shared" si="1004"/>
        <v>0</v>
      </c>
      <c r="AZ1219" s="12"/>
      <c r="BA1219" s="14">
        <f t="shared" si="1011"/>
        <v>2</v>
      </c>
      <c r="BB1219" s="112">
        <f t="shared" si="1005"/>
        <v>0</v>
      </c>
      <c r="BC1219" s="112">
        <f t="shared" si="1006"/>
        <v>0</v>
      </c>
      <c r="BD1219" s="12"/>
      <c r="BE1219" s="111">
        <f t="shared" si="1007"/>
        <v>0</v>
      </c>
      <c r="BF1219" s="12"/>
    </row>
    <row r="1220" spans="1:58">
      <c r="A1220">
        <f t="shared" ref="A1220:A1283" si="1012">HOUR(B1220)</f>
        <v>20</v>
      </c>
      <c r="B1220" s="106">
        <v>0.84513888888888899</v>
      </c>
      <c r="C1220" s="6">
        <f t="shared" ref="C1220:C1283" si="1013">B1220*24</f>
        <v>20.283333333333335</v>
      </c>
      <c r="D1220" s="7">
        <f t="shared" si="1008"/>
        <v>16</v>
      </c>
      <c r="E1220" s="7">
        <f t="shared" si="1009"/>
        <v>9</v>
      </c>
      <c r="F1220" s="7">
        <f t="shared" si="1010"/>
        <v>2022</v>
      </c>
      <c r="G1220" s="12"/>
      <c r="H1220" s="101">
        <f t="shared" ref="H1220:H1283" si="1014">AM1220</f>
        <v>1.8182551669661127</v>
      </c>
      <c r="I1220" s="102">
        <f t="shared" ref="I1220:I1283" si="1015">H1220+1.02/(TAN($G$7*(H1220+10.3/(H1220+5.11)))*60)</f>
        <v>2.112648819627398</v>
      </c>
      <c r="J1220" s="101">
        <f t="shared" ref="J1220:J1283" si="1016">100*(1+COS($G$7*AQ1220))/2</f>
        <v>60.339243006029605</v>
      </c>
      <c r="K1220" s="101">
        <f t="shared" ref="K1220:K1283" si="1017">IF(AI1220&gt;180, AT1220-180,AT1220+180)</f>
        <v>51.592635262970816</v>
      </c>
      <c r="L1220" s="11">
        <f t="shared" ref="L1220:L1283" si="1018">INT(365.25*IF(E1220&gt;2,F1220+4716,F1220-1+4716))+INT(30.6001*IF(E1220&gt;2,E1220+1,E1220+12+1))+D1220+C1220/24+2-INT(IF(E1220&gt;2,F1220,F1220-1)/100)+INT(INT(IF(E1220&gt;2,F1220,F1220-1)/100)/4)-1524.5</f>
        <v>2459839.3451388888</v>
      </c>
      <c r="M1220" s="108">
        <f t="shared" ref="M1220:M1283" si="1019">(L1220-2451545)/36525</f>
        <v>0.22708679367252035</v>
      </c>
      <c r="N1220" s="11">
        <f t="shared" ref="N1220:N1283" si="1020">MOD(280.46061837+360.98564736629*(L1220-2451545)+0.000387933*M1220^2-M1220^3/38710000+$G$5,360)</f>
        <v>309.74341292446479</v>
      </c>
      <c r="O1220" s="5">
        <f t="shared" ref="O1220:O1283" si="1021">0.606433+1336.855225*M1220 - INT(0.606433+1336.855225*M1220)</f>
        <v>0.18859964960574871</v>
      </c>
      <c r="P1220" s="11">
        <f t="shared" ref="P1220:P1283" si="1022">22640*SIN(Q1220)-4586*SIN(Q1220-2*S1220)+2370*SIN(2*S1220)+769*SIN(2*Q1220)-668*SIN(R1220)-412*SIN(2*T1220)-212*SIN(2*Q1220-2*S1220)-206*SIN(Q1220+R1220-2*S1220)+192*SIN(Q1220+2*S1220)-165*SIN(R1220-2*S1220)-125*SIN(S1220)-110*SIN(Q1220+R1220)+148*SIN(Q1220-R1220)-55*SIN(2*T1220-2*S1220)</f>
        <v>15352.33696030407</v>
      </c>
      <c r="Q1220" s="6">
        <f t="shared" ref="Q1220:Q1283" si="1023">2*PI()*(0.374897+1325.55241*M1220 - INT(0.374897+1325.55241*M1220))</f>
        <v>2.4526013719641528</v>
      </c>
      <c r="R1220" s="13">
        <f t="shared" ref="R1220:R1283" si="1024">2*PI()*(0.993133+99.997361*M1220 - INT(0.993133+99.997361*M1220))</f>
        <v>4.4058517541529127</v>
      </c>
      <c r="S1220" s="13">
        <f t="shared" ref="S1220:S1283" si="1025">2*PI()*(0.827361+1236.853086*M1220 - INT(0.827361+1236.853086*M1220))</f>
        <v>4.4005076442880364</v>
      </c>
      <c r="T1220" s="13">
        <f t="shared" ref="T1220:T1283" si="1026">2*PI()*(0.259086+1342.227825*M1220 - INT(0.259086+1342.227825*M1220))</f>
        <v>0.38515396443180461</v>
      </c>
      <c r="U1220" s="13">
        <f t="shared" ref="U1220:U1283" si="1027">T1220+(P1220+412*SIN(2*T1220)+541*SIN(R1220))/206264.8062</f>
        <v>0.45847454280139049</v>
      </c>
      <c r="V1220" s="13">
        <f t="shared" ref="V1220:V1283" si="1028">T1220-2*S1220</f>
        <v>-8.4158613241442684</v>
      </c>
      <c r="W1220" s="8">
        <f t="shared" ref="W1220:W1283" si="1029">-526*SIN(V1220)+44*SIN(Q1220+V1220)-31*SIN(-Q1220+V1220)-23*SIN(R1220+V1220)+11*SIN(-R1220+V1220)-25*SIN(-2*Q1220+T1220)+21*SIN(-Q1220+T1220)</f>
        <v>364.88187555428459</v>
      </c>
      <c r="X1220" s="13">
        <f t="shared" ref="X1220:X1283" si="1030">2*PI()*(O1220+P1220/1296000-INT(O1220+P1220/1296000))</f>
        <v>1.2594367772956485</v>
      </c>
      <c r="Y1220" s="11">
        <f t="shared" ref="Y1220:Y1283" si="1031">X1220/$G$7</f>
        <v>72.16041190259844</v>
      </c>
      <c r="Z1220" s="13">
        <f t="shared" ref="Z1220:Z1283" si="1032">(18520*SIN(U1220)+W1220)/206264.8062</f>
        <v>4.1507209203402944E-2</v>
      </c>
      <c r="AA1220" s="13">
        <f t="shared" ref="AA1220:AA1283" si="1033">COS(Z1220)*COS(X1220)</f>
        <v>0.30608923665202509</v>
      </c>
      <c r="AB1220" s="13">
        <f t="shared" ref="AB1220:AB1283" si="1034">COS(Z1220)*SIN(X1220)</f>
        <v>0.95109806012045683</v>
      </c>
      <c r="AC1220" s="13">
        <f t="shared" ref="AC1220:AC1283" si="1035">SIN(Z1220)</f>
        <v>4.1495291791773511E-2</v>
      </c>
      <c r="AD1220" s="13">
        <f t="shared" ref="AD1220:AD1283" si="1036">COS($G$7*(23.4393-46.815*M1220/3600))*AB1220-SIN($G$7*(23.4393-46.815*M1220/3600))*AC1220</f>
        <v>0.85613092597291351</v>
      </c>
      <c r="AE1220" s="13">
        <f t="shared" ref="AE1220:AE1283" si="1037">SIN($G$7*(23.4393-46.815*M1220/3600))*AB1220+COS($G$7*(23.4393-46.815*M1220/3600))*AC1220</f>
        <v>0.41635227488094995</v>
      </c>
      <c r="AF1220" s="13">
        <f t="shared" ref="AF1220:AF1283" si="1038">SQRT(1-AE1220*AE1220)</f>
        <v>0.90920337834912268</v>
      </c>
      <c r="AG1220" s="11">
        <f t="shared" ref="AG1220:AG1283" si="1039">ATAN(AE1220/AF1220)/$G$7</f>
        <v>24.60450457932998</v>
      </c>
      <c r="AH1220" s="13">
        <f t="shared" ref="AH1220:AH1283" si="1040">IF(24*ATAN(AD1220/(AA1220+AF1220))/PI()&gt;0,24*ATAN(AD1220/(AA1220+AF1220))/PI(),24*ATAN(AD1220/(AA1220+AF1220))/PI()+24)</f>
        <v>4.688446599187178</v>
      </c>
      <c r="AI1220" s="11">
        <f t="shared" ref="AI1220:AI1283" si="1041">IF(N1220-15*AH1220&gt;0,N1220-15*AH1220,360+N1220-15*AH1220)</f>
        <v>239.41671393665712</v>
      </c>
      <c r="AJ1220" s="6">
        <f t="shared" ref="AJ1220:AJ1283" si="1042">0.950724+0.051818*COS(Q1220)+0.009531*COS(2*S1220-Q1220)+0.007843*COS(2*S1220)+0.002824*COS(2*Q1220)+0.000857*COS(2*S1220+Q1220)+0.000533*COS(2*S1220-R1220)*(1-0.002495*(L1220-2415020)/36525)+0.000401*COS(2*S1220-R1220-Q1220)*(1-0.002495*(L1220-2415020)/36525)+0.00032*COS(Q1220-R1220)*(1-0.002495*(L1220-2415020)/36525)-0.000271*COS(S1220)</f>
        <v>0.9142839577848445</v>
      </c>
      <c r="AK1220" s="13">
        <f t="shared" ref="AK1220:AK1283" si="1043">ASIN(COS($G$7*$G$3)*COS($G$7*AG1220)*COS($G$7*AI1220)+SIN($G$7*$G$3)*SIN($G$7*AG1220))/$G$7</f>
        <v>2.7295826975391599</v>
      </c>
      <c r="AL1220" s="6">
        <f t="shared" ref="AL1220:AL1283" si="1044">ASIN((0.9983271+0.0016764*COS($G$7*2*$G$3))*COS($G$7*AK1220)*SIN($G$7*AJ1220))/$G$7</f>
        <v>0.91132753057304738</v>
      </c>
      <c r="AM1220" s="6">
        <f t="shared" ref="AM1220:AM1283" si="1045">AK1220-AL1220</f>
        <v>1.8182551669661127</v>
      </c>
      <c r="AN1220" s="11">
        <f t="shared" ref="AN1220:AN1283" si="1046" xml:space="preserve"> MOD(280.4664567 + 360007.6982779*M1220/10 + 0.03032028*M1220^2/100 + M1220^3/49931000,360)</f>
        <v>175.76586227116604</v>
      </c>
      <c r="AO1220" s="6">
        <f t="shared" ref="AO1220:AO1283" si="1047" xml:space="preserve"> AN1220 + (1.9146 - 0.004817*M1220 - 0.000014*M1220^2)*SIN(R1220)+ (0.019993 - 0.000101*M1220)*SIN(2*R1220)+ 0.00029*SIN(3*R1220)</f>
        <v>173.95322268869268</v>
      </c>
      <c r="AP1220" s="6">
        <f t="shared" ref="AP1220:AP1283" si="1048">ACOS(COS(X1220-$G$7*AO1220)*COS(Z1220))/$G$7</f>
        <v>101.7825079222085</v>
      </c>
      <c r="AQ1220" s="8">
        <f t="shared" ref="AQ1220:AQ1283" si="1049">180 - AP1220 -0.1468*(1-0.0549*SIN(R1220))*SIN($G$7*AP1220)/(1-0.0167*SIN($G$7*AO1220))</f>
        <v>78.065996946400375</v>
      </c>
      <c r="AR1220" s="109">
        <f t="shared" ref="AR1220:AR1283" si="1050">SIN($G$7*AI1220)</f>
        <v>-0.86089048449209649</v>
      </c>
      <c r="AS1220" s="109">
        <f t="shared" ref="AS1220:AS1283" si="1051">COS($G$7*AI1220)*SIN($G$7*$G$3) - TAN($G$7*AG1220)*COS($G$7*$G$3)</f>
        <v>-0.68251358157105291</v>
      </c>
      <c r="AT1220" s="109">
        <f t="shared" ref="AT1220:AT1283" si="1052">IF(OR(AND(AR1220*AS1220&gt;0), AND(AR1220&lt;0,AS1220&gt;0)), MOD(ATAN2(AS1220,AR1220)/$G$7+360,360),  ATAN2(AS1220,AR1220)/$G$7)</f>
        <v>231.59263526297082</v>
      </c>
      <c r="AU1220" s="10">
        <f t="shared" ref="AU1220:AU1283" si="1053" xml:space="preserve"> 385000.56 + (-20905355*COS(Q1220) - 3699111*COS(2*S1220-Q1220) - 2955968*COS(2*S1220) - 569925*COS(2*Q1220) + (1-0.002516*M1220)*48888*COS(R1220) - 3149*COS(2*T1220)  +246158*COS(2*S1220-2*Q1220) -(1-0.002516*M1220)*152138*COS(2*S1220-R1220-Q1220) -170733*COS(2*S1220+Q1220) -(1-0.002516*M1220)*204586*COS(2*S1220-R1220) -(1-0.002516*M1220)*129620*COS(R1220-Q1220)  + 108743*COS(S1220) +(1-0.002516*M1220)*104755*COS(R1220+Q1220) +10321*COS(2*S1220-2*T1220) +79661*COS(Q1220-2*T1220) -34782*COS(4*S1220-Q1220) -23210*COS(3*Q1220)  -21636*COS(4*S1220-2*Q1220) +(1-0.002516*M1220)*24208*COS(2*S1220+R1220-Q1220) +(1-0.002516*M1220)*30824*COS(2*S1220+R1220) -8379*COS(S1220-Q1220) -(1-0.002516*M1220)*16675*COS(S1220+R1220)  -(1-0.002516*M1220)*12831*COS(2*S1220-R1220+Q1220) -10445*COS(2*S1220+2*Q1220) -11650*COS(4*S1220) +14403*COS(2*S1220-3*Q1220) -(1-0.002516*M1220)*7003*COS(R1220-2*Q1220)  + (1-0.002516*M1220)*10056*COS(2*S1220-R1220-2*Q1220) +6322*COS(S1220+Q1220) -(1-0.002516*M1220)*(1-0.002516*M1220)*9884*COS(2*S1220-2*R1220) +(1-0.002516*M1220)*5751*COS(R1220+2*Q1220) -(1-0.002516*M1220)*(1-0.002516*M1220)*4950*COS(2*S1220-2*R1220-Q1220)  +4130*COS(2*S1220+Q1220-2*T1220) -(1-0.002516*M1220)*3958*COS(4*S1220-R1220-Q1220) +3258*COS(3*S1220-Q1220) +(1-0.002516*M1220)*2616*COS(2*S1220+R1220+Q1220) -(1-0.002516*M1220)*1897*COS(4*S1220-R1220-2*Q1220)  -(1-0.002516*M1220)*(1-0.002516*M1220)*2117*COS(2*R1220-Q1220) +(1-0.002516*M1220)*(1-0.002516*M1220)*2354*COS(2*S1220+2*R1220-Q1220) -1423*COS(4*S1220+Q1220) -1117*COS(4*Q1220) -(1-0.002516*M1220)*1571*COS(4*S1220-R1220)  -1739*COS(S1220-2*Q1220) -4421*COS(2*Q1220-2*T1220) +(1-0.002516*M1220)*(1-0.002516*M1220)*1165*COS(2*R1220+Q1220) +8752*COS(2*S1220-Q1220-2*T1220))/1000</f>
        <v>399718.29027678492</v>
      </c>
      <c r="AV1220" s="8">
        <f t="shared" ref="AV1220:AV1283" si="1054">60*ATAN(3476/AU1220)/$G$7</f>
        <v>29.894320223830409</v>
      </c>
      <c r="AW1220" s="12"/>
      <c r="AX1220" s="110">
        <f t="shared" ref="AX1220:AX1283" si="1055">ROUND(K1220,1)</f>
        <v>51.6</v>
      </c>
      <c r="AY1220" s="111">
        <f t="shared" ref="AY1220:AY1283" si="1056">IF(AND(AX1220&lt;=180.2,AX1220&gt;=179.8),B1220, 0)</f>
        <v>0</v>
      </c>
      <c r="AZ1220" s="12"/>
      <c r="BA1220" s="14">
        <f t="shared" si="1011"/>
        <v>2.1</v>
      </c>
      <c r="BB1220" s="112">
        <f t="shared" ref="BB1220:BB1283" si="1057">IF(AND(BA1220&gt;=0,BA1219&lt;0),B1220, 0)</f>
        <v>0</v>
      </c>
      <c r="BC1220" s="112">
        <f t="shared" ref="BC1220:BC1283" si="1058">IF(AND(BA1220&lt;=0,BA1219&gt;=0),B1220, 0)</f>
        <v>0</v>
      </c>
      <c r="BD1220" s="12"/>
      <c r="BE1220" s="111">
        <f t="shared" ref="BE1220:BE1283" si="1059">IF(K1220=$BE$1,B1220,0)</f>
        <v>0</v>
      </c>
      <c r="BF1220" s="12"/>
    </row>
    <row r="1221" spans="1:58">
      <c r="A1221">
        <f t="shared" si="1012"/>
        <v>20</v>
      </c>
      <c r="B1221" s="106">
        <v>0.84583333333333299</v>
      </c>
      <c r="C1221" s="6">
        <f t="shared" si="1013"/>
        <v>20.29999999999999</v>
      </c>
      <c r="D1221" s="7">
        <f t="shared" ref="D1221:D1284" si="1060">$D$3</f>
        <v>16</v>
      </c>
      <c r="E1221" s="7">
        <f t="shared" ref="E1221:E1284" si="1061">$E$3</f>
        <v>9</v>
      </c>
      <c r="F1221" s="7">
        <f t="shared" ref="F1221:F1284" si="1062">$F$3</f>
        <v>2022</v>
      </c>
      <c r="G1221" s="12"/>
      <c r="H1221" s="101">
        <f t="shared" si="1014"/>
        <v>1.9355565950381277</v>
      </c>
      <c r="I1221" s="102">
        <f t="shared" si="1015"/>
        <v>2.2219126536504556</v>
      </c>
      <c r="J1221" s="101">
        <f t="shared" si="1016"/>
        <v>60.33267020647385</v>
      </c>
      <c r="K1221" s="101">
        <f t="shared" si="1017"/>
        <v>51.778704676402441</v>
      </c>
      <c r="L1221" s="11">
        <f t="shared" si="1018"/>
        <v>2459839.3458333332</v>
      </c>
      <c r="M1221" s="108">
        <f t="shared" si="1019"/>
        <v>0.22708681268537192</v>
      </c>
      <c r="N1221" s="11">
        <f t="shared" si="1020"/>
        <v>309.99409738695249</v>
      </c>
      <c r="O1221" s="5">
        <f t="shared" si="1021"/>
        <v>0.1886250670357299</v>
      </c>
      <c r="P1221" s="11">
        <f t="shared" si="1022"/>
        <v>15349.566612341849</v>
      </c>
      <c r="Q1221" s="6">
        <f t="shared" si="1023"/>
        <v>2.4527597241380139</v>
      </c>
      <c r="R1221" s="13">
        <f t="shared" si="1024"/>
        <v>4.4058636999646108</v>
      </c>
      <c r="S1221" s="13">
        <f t="shared" si="1025"/>
        <v>4.4006554003280254</v>
      </c>
      <c r="T1221" s="13">
        <f t="shared" si="1026"/>
        <v>0.38531430867185723</v>
      </c>
      <c r="U1221" s="13">
        <f t="shared" si="1027"/>
        <v>0.45862190621234111</v>
      </c>
      <c r="V1221" s="13">
        <f t="shared" si="1028"/>
        <v>-8.4159964919841936</v>
      </c>
      <c r="W1221" s="8">
        <f t="shared" si="1029"/>
        <v>364.83964466049582</v>
      </c>
      <c r="X1221" s="13">
        <f t="shared" si="1030"/>
        <v>1.2595830486923174</v>
      </c>
      <c r="Y1221" s="11">
        <f t="shared" si="1031"/>
        <v>72.168792636291059</v>
      </c>
      <c r="Z1221" s="13">
        <f t="shared" si="1032"/>
        <v>4.1518868998804997E-2</v>
      </c>
      <c r="AA1221" s="13">
        <f t="shared" si="1033"/>
        <v>0.30594996676124919</v>
      </c>
      <c r="AB1221" s="13">
        <f t="shared" si="1034"/>
        <v>0.95114236139635733</v>
      </c>
      <c r="AC1221" s="13">
        <f t="shared" si="1035"/>
        <v>4.1506941541766568E-2</v>
      </c>
      <c r="AD1221" s="13">
        <f t="shared" si="1036"/>
        <v>0.85616693905096319</v>
      </c>
      <c r="AE1221" s="13">
        <f t="shared" si="1037"/>
        <v>0.41638058349891255</v>
      </c>
      <c r="AF1221" s="13">
        <f t="shared" si="1038"/>
        <v>0.9091904144265408</v>
      </c>
      <c r="AG1221" s="11">
        <f t="shared" si="1039"/>
        <v>24.606288532112284</v>
      </c>
      <c r="AH1221" s="13">
        <f t="shared" si="1040"/>
        <v>4.6890484859761052</v>
      </c>
      <c r="AI1221" s="11">
        <f t="shared" si="1041"/>
        <v>239.65837009731092</v>
      </c>
      <c r="AJ1221" s="6">
        <f t="shared" si="1042"/>
        <v>0.91427865838065236</v>
      </c>
      <c r="AK1221" s="13">
        <f t="shared" si="1043"/>
        <v>2.8467880500164786</v>
      </c>
      <c r="AL1221" s="6">
        <f t="shared" si="1044"/>
        <v>0.9112314549783509</v>
      </c>
      <c r="AM1221" s="6">
        <f t="shared" si="1045"/>
        <v>1.9355565950381277</v>
      </c>
      <c r="AN1221" s="11">
        <f t="shared" si="1046"/>
        <v>175.76654674846031</v>
      </c>
      <c r="AO1221" s="6">
        <f t="shared" si="1047"/>
        <v>173.95389988651741</v>
      </c>
      <c r="AP1221" s="6">
        <f t="shared" si="1048"/>
        <v>101.77480552569169</v>
      </c>
      <c r="AQ1221" s="8">
        <f t="shared" si="1049"/>
        <v>78.073695097432278</v>
      </c>
      <c r="AR1221" s="109">
        <f t="shared" si="1050"/>
        <v>-0.86302874362810833</v>
      </c>
      <c r="AS1221" s="109">
        <f t="shared" si="1051"/>
        <v>-0.67965620299544471</v>
      </c>
      <c r="AT1221" s="109">
        <f t="shared" si="1052"/>
        <v>231.77870467640244</v>
      </c>
      <c r="AU1221" s="10">
        <f t="shared" si="1053"/>
        <v>399720.66966122732</v>
      </c>
      <c r="AV1221" s="8">
        <f t="shared" si="1054"/>
        <v>29.894142283333213</v>
      </c>
      <c r="AW1221" s="12"/>
      <c r="AX1221" s="110">
        <f t="shared" si="1055"/>
        <v>51.8</v>
      </c>
      <c r="AY1221" s="111">
        <f t="shared" si="1056"/>
        <v>0</v>
      </c>
      <c r="AZ1221" s="12"/>
      <c r="BA1221" s="14">
        <f t="shared" ref="BA1221:BA1284" si="1063">ROUND(I1221,1)</f>
        <v>2.2000000000000002</v>
      </c>
      <c r="BB1221" s="112">
        <f t="shared" si="1057"/>
        <v>0</v>
      </c>
      <c r="BC1221" s="112">
        <f t="shared" si="1058"/>
        <v>0</v>
      </c>
      <c r="BD1221" s="12"/>
      <c r="BE1221" s="111">
        <f t="shared" si="1059"/>
        <v>0</v>
      </c>
      <c r="BF1221" s="12"/>
    </row>
    <row r="1222" spans="1:58">
      <c r="A1222">
        <f t="shared" si="1012"/>
        <v>20</v>
      </c>
      <c r="B1222" s="106">
        <v>0.84652777777777799</v>
      </c>
      <c r="C1222" s="6">
        <f t="shared" si="1013"/>
        <v>20.31666666666667</v>
      </c>
      <c r="D1222" s="7">
        <f t="shared" si="1060"/>
        <v>16</v>
      </c>
      <c r="E1222" s="7">
        <f t="shared" si="1061"/>
        <v>9</v>
      </c>
      <c r="F1222" s="7">
        <f t="shared" si="1062"/>
        <v>2022</v>
      </c>
      <c r="G1222" s="12"/>
      <c r="H1222" s="101">
        <f t="shared" si="1014"/>
        <v>2.0531561465630306</v>
      </c>
      <c r="I1222" s="102">
        <f t="shared" si="1015"/>
        <v>2.3318164527755751</v>
      </c>
      <c r="J1222" s="101">
        <f t="shared" si="1016"/>
        <v>60.32609730233721</v>
      </c>
      <c r="K1222" s="101">
        <f t="shared" si="1017"/>
        <v>51.964603145292244</v>
      </c>
      <c r="L1222" s="11">
        <f t="shared" si="1018"/>
        <v>2459839.3465277776</v>
      </c>
      <c r="M1222" s="108">
        <f t="shared" si="1019"/>
        <v>0.22708683169822347</v>
      </c>
      <c r="N1222" s="11">
        <f t="shared" si="1020"/>
        <v>310.24478184944019</v>
      </c>
      <c r="O1222" s="5">
        <f t="shared" si="1021"/>
        <v>0.18865048446565424</v>
      </c>
      <c r="P1222" s="11">
        <f t="shared" si="1022"/>
        <v>15346.795932118095</v>
      </c>
      <c r="Q1222" s="6">
        <f t="shared" si="1023"/>
        <v>2.4529180763118745</v>
      </c>
      <c r="R1222" s="13">
        <f t="shared" si="1024"/>
        <v>4.4058756457763089</v>
      </c>
      <c r="S1222" s="13">
        <f t="shared" si="1025"/>
        <v>4.4008031563676573</v>
      </c>
      <c r="T1222" s="13">
        <f t="shared" si="1026"/>
        <v>0.38547465291190985</v>
      </c>
      <c r="U1222" s="13">
        <f t="shared" si="1027"/>
        <v>0.45876926786970773</v>
      </c>
      <c r="V1222" s="13">
        <f t="shared" si="1028"/>
        <v>-8.4161316598234048</v>
      </c>
      <c r="W1222" s="8">
        <f t="shared" si="1029"/>
        <v>364.79740920364503</v>
      </c>
      <c r="X1222" s="13">
        <f t="shared" si="1030"/>
        <v>1.2597293184777798</v>
      </c>
      <c r="Y1222" s="11">
        <f t="shared" si="1031"/>
        <v>72.177173277668331</v>
      </c>
      <c r="Z1222" s="13">
        <f t="shared" si="1032"/>
        <v>4.1530527767703732E-2</v>
      </c>
      <c r="AA1222" s="13">
        <f t="shared" si="1033"/>
        <v>0.30581069196336264</v>
      </c>
      <c r="AB1222" s="13">
        <f t="shared" si="1034"/>
        <v>0.95118664169744849</v>
      </c>
      <c r="AC1222" s="13">
        <f t="shared" si="1035"/>
        <v>4.1518590260498527E-2</v>
      </c>
      <c r="AD1222" s="13">
        <f t="shared" si="1036"/>
        <v>0.85620293329473629</v>
      </c>
      <c r="AE1222" s="13">
        <f t="shared" si="1037"/>
        <v>0.41640888282837907</v>
      </c>
      <c r="AF1222" s="13">
        <f t="shared" si="1038"/>
        <v>0.90917745369186387</v>
      </c>
      <c r="AG1222" s="11">
        <f t="shared" si="1039"/>
        <v>24.608071924977697</v>
      </c>
      <c r="AH1222" s="13">
        <f t="shared" si="1040"/>
        <v>4.6896503827140439</v>
      </c>
      <c r="AI1222" s="11">
        <f t="shared" si="1041"/>
        <v>239.90002610872955</v>
      </c>
      <c r="AJ1222" s="6">
        <f t="shared" si="1042"/>
        <v>0.9142733602735178</v>
      </c>
      <c r="AK1222" s="13">
        <f t="shared" si="1043"/>
        <v>2.9642874727309239</v>
      </c>
      <c r="AL1222" s="6">
        <f t="shared" si="1044"/>
        <v>0.91113132616789327</v>
      </c>
      <c r="AM1222" s="6">
        <f t="shared" si="1045"/>
        <v>2.0531561465630306</v>
      </c>
      <c r="AN1222" s="11">
        <f t="shared" si="1046"/>
        <v>175.7672312257564</v>
      </c>
      <c r="AO1222" s="6">
        <f t="shared" si="1047"/>
        <v>173.95457708459756</v>
      </c>
      <c r="AP1222" s="6">
        <f t="shared" si="1048"/>
        <v>101.76710322793993</v>
      </c>
      <c r="AQ1222" s="8">
        <f t="shared" si="1049"/>
        <v>78.081393152492652</v>
      </c>
      <c r="AR1222" s="109">
        <f t="shared" si="1050"/>
        <v>-0.86515164909967945</v>
      </c>
      <c r="AS1222" s="109">
        <f t="shared" si="1051"/>
        <v>-0.67679170000272837</v>
      </c>
      <c r="AT1222" s="109">
        <f t="shared" si="1052"/>
        <v>231.96460314529224</v>
      </c>
      <c r="AU1222" s="10">
        <f t="shared" si="1053"/>
        <v>399723.04851552489</v>
      </c>
      <c r="AV1222" s="8">
        <f t="shared" si="1054"/>
        <v>29.893964384600054</v>
      </c>
      <c r="AW1222" s="12"/>
      <c r="AX1222" s="110">
        <f t="shared" si="1055"/>
        <v>52</v>
      </c>
      <c r="AY1222" s="111">
        <f t="shared" si="1056"/>
        <v>0</v>
      </c>
      <c r="AZ1222" s="12"/>
      <c r="BA1222" s="14">
        <f t="shared" si="1063"/>
        <v>2.2999999999999998</v>
      </c>
      <c r="BB1222" s="112">
        <f t="shared" si="1057"/>
        <v>0</v>
      </c>
      <c r="BC1222" s="112">
        <f t="shared" si="1058"/>
        <v>0</v>
      </c>
      <c r="BD1222" s="12"/>
      <c r="BE1222" s="111">
        <f t="shared" si="1059"/>
        <v>0</v>
      </c>
      <c r="BF1222" s="12"/>
    </row>
    <row r="1223" spans="1:58">
      <c r="A1223">
        <f t="shared" si="1012"/>
        <v>20</v>
      </c>
      <c r="B1223" s="106">
        <v>0.84722222222222199</v>
      </c>
      <c r="C1223" s="6">
        <f t="shared" si="1013"/>
        <v>20.333333333333329</v>
      </c>
      <c r="D1223" s="7">
        <f t="shared" si="1060"/>
        <v>16</v>
      </c>
      <c r="E1223" s="7">
        <f t="shared" si="1061"/>
        <v>9</v>
      </c>
      <c r="F1223" s="7">
        <f t="shared" si="1062"/>
        <v>2022</v>
      </c>
      <c r="G1223" s="12"/>
      <c r="H1223" s="101">
        <f t="shared" si="1014"/>
        <v>2.1710523593300604</v>
      </c>
      <c r="I1223" s="102">
        <f t="shared" si="1015"/>
        <v>2.44234134827345</v>
      </c>
      <c r="J1223" s="101">
        <f t="shared" si="1016"/>
        <v>60.319524293698457</v>
      </c>
      <c r="K1223" s="101">
        <f t="shared" si="1017"/>
        <v>52.150331750756351</v>
      </c>
      <c r="L1223" s="11">
        <f t="shared" si="1018"/>
        <v>2459839.347222222</v>
      </c>
      <c r="M1223" s="108">
        <f t="shared" si="1019"/>
        <v>0.22708685071107501</v>
      </c>
      <c r="N1223" s="11">
        <f t="shared" si="1020"/>
        <v>310.49546631146222</v>
      </c>
      <c r="O1223" s="5">
        <f t="shared" si="1021"/>
        <v>0.18867590189557859</v>
      </c>
      <c r="P1223" s="11">
        <f t="shared" si="1022"/>
        <v>15344.024919751935</v>
      </c>
      <c r="Q1223" s="6">
        <f t="shared" si="1023"/>
        <v>2.4530764284853781</v>
      </c>
      <c r="R1223" s="13">
        <f t="shared" si="1024"/>
        <v>4.4058875915879847</v>
      </c>
      <c r="S1223" s="13">
        <f t="shared" si="1025"/>
        <v>4.4009509124072901</v>
      </c>
      <c r="T1223" s="13">
        <f t="shared" si="1026"/>
        <v>0.38563499715160532</v>
      </c>
      <c r="U1223" s="13">
        <f t="shared" si="1027"/>
        <v>0.45891662777366243</v>
      </c>
      <c r="V1223" s="13">
        <f t="shared" si="1028"/>
        <v>-8.4162668276629748</v>
      </c>
      <c r="W1223" s="8">
        <f t="shared" si="1029"/>
        <v>364.75516918421397</v>
      </c>
      <c r="X1223" s="13">
        <f t="shared" si="1030"/>
        <v>1.2598755866529703</v>
      </c>
      <c r="Y1223" s="11">
        <f t="shared" si="1031"/>
        <v>72.185553826783831</v>
      </c>
      <c r="Z1223" s="13">
        <f t="shared" si="1032"/>
        <v>4.1542185509888536E-2</v>
      </c>
      <c r="AA1223" s="13">
        <f t="shared" si="1033"/>
        <v>0.30567141226072908</v>
      </c>
      <c r="AB1223" s="13">
        <f t="shared" si="1034"/>
        <v>0.95123090102379126</v>
      </c>
      <c r="AC1223" s="13">
        <f t="shared" si="1035"/>
        <v>4.1530237947758862E-2</v>
      </c>
      <c r="AD1223" s="13">
        <f t="shared" si="1036"/>
        <v>0.85623890870437291</v>
      </c>
      <c r="AE1223" s="13">
        <f t="shared" si="1037"/>
        <v>0.41643717286918042</v>
      </c>
      <c r="AF1223" s="13">
        <f t="shared" si="1038"/>
        <v>0.9091644961461729</v>
      </c>
      <c r="AG1223" s="11">
        <f t="shared" si="1039"/>
        <v>24.609854757893348</v>
      </c>
      <c r="AH1223" s="13">
        <f t="shared" si="1040"/>
        <v>4.6902522894008793</v>
      </c>
      <c r="AI1223" s="11">
        <f t="shared" si="1041"/>
        <v>240.14168197044904</v>
      </c>
      <c r="AJ1223" s="6">
        <f t="shared" si="1042"/>
        <v>0.91426806346352052</v>
      </c>
      <c r="AK1223" s="13">
        <f t="shared" si="1043"/>
        <v>3.0820794764422743</v>
      </c>
      <c r="AL1223" s="6">
        <f t="shared" si="1044"/>
        <v>0.91102711711221374</v>
      </c>
      <c r="AM1223" s="6">
        <f t="shared" si="1045"/>
        <v>2.1710523593300604</v>
      </c>
      <c r="AN1223" s="11">
        <f t="shared" si="1046"/>
        <v>175.76791570305068</v>
      </c>
      <c r="AO1223" s="6">
        <f t="shared" si="1047"/>
        <v>173.95525428292945</v>
      </c>
      <c r="AP1223" s="6">
        <f t="shared" si="1048"/>
        <v>101.75940102889825</v>
      </c>
      <c r="AQ1223" s="8">
        <f t="shared" si="1049"/>
        <v>78.089091111636364</v>
      </c>
      <c r="AR1223" s="109">
        <f t="shared" si="1050"/>
        <v>-0.86725916316708518</v>
      </c>
      <c r="AS1223" s="109">
        <f t="shared" si="1051"/>
        <v>-0.67392012397572287</v>
      </c>
      <c r="AT1223" s="109">
        <f t="shared" si="1052"/>
        <v>232.15033175075635</v>
      </c>
      <c r="AU1223" s="10">
        <f t="shared" si="1053"/>
        <v>399725.42683961015</v>
      </c>
      <c r="AV1223" s="8">
        <f t="shared" si="1054"/>
        <v>29.893786527634518</v>
      </c>
      <c r="AW1223" s="12"/>
      <c r="AX1223" s="110">
        <f t="shared" si="1055"/>
        <v>52.2</v>
      </c>
      <c r="AY1223" s="111">
        <f t="shared" si="1056"/>
        <v>0</v>
      </c>
      <c r="AZ1223" s="12"/>
      <c r="BA1223" s="14">
        <f t="shared" si="1063"/>
        <v>2.4</v>
      </c>
      <c r="BB1223" s="112">
        <f t="shared" si="1057"/>
        <v>0</v>
      </c>
      <c r="BC1223" s="112">
        <f t="shared" si="1058"/>
        <v>0</v>
      </c>
      <c r="BD1223" s="12"/>
      <c r="BE1223" s="111">
        <f t="shared" si="1059"/>
        <v>0</v>
      </c>
      <c r="BF1223" s="12"/>
    </row>
    <row r="1224" spans="1:58">
      <c r="A1224">
        <f t="shared" si="1012"/>
        <v>20</v>
      </c>
      <c r="B1224" s="106">
        <v>0.84791666666666698</v>
      </c>
      <c r="C1224" s="6">
        <f t="shared" si="1013"/>
        <v>20.350000000000009</v>
      </c>
      <c r="D1224" s="7">
        <f t="shared" si="1060"/>
        <v>16</v>
      </c>
      <c r="E1224" s="7">
        <f t="shared" si="1061"/>
        <v>9</v>
      </c>
      <c r="F1224" s="7">
        <f t="shared" si="1062"/>
        <v>2022</v>
      </c>
      <c r="G1224" s="12"/>
      <c r="H1224" s="101">
        <f t="shared" si="1014"/>
        <v>2.2892438530549835</v>
      </c>
      <c r="I1224" s="102">
        <f t="shared" si="1015"/>
        <v>2.5534693708542751</v>
      </c>
      <c r="J1224" s="101">
        <f t="shared" si="1016"/>
        <v>60.312951176255339</v>
      </c>
      <c r="K1224" s="101">
        <f t="shared" si="1017"/>
        <v>52.335891709608632</v>
      </c>
      <c r="L1224" s="11">
        <f t="shared" si="1018"/>
        <v>2459839.3479166669</v>
      </c>
      <c r="M1224" s="108">
        <f t="shared" si="1019"/>
        <v>0.22708686972393932</v>
      </c>
      <c r="N1224" s="11">
        <f t="shared" si="1020"/>
        <v>310.74615094205365</v>
      </c>
      <c r="O1224" s="5">
        <f t="shared" si="1021"/>
        <v>0.18870131934255596</v>
      </c>
      <c r="P1224" s="11">
        <f t="shared" si="1022"/>
        <v>15341.253573483817</v>
      </c>
      <c r="Q1224" s="6">
        <f t="shared" si="1023"/>
        <v>2.4532347807653148</v>
      </c>
      <c r="R1224" s="13">
        <f t="shared" si="1024"/>
        <v>4.4058995374076968</v>
      </c>
      <c r="S1224" s="13">
        <f t="shared" si="1025"/>
        <v>4.4010986685465685</v>
      </c>
      <c r="T1224" s="13">
        <f t="shared" si="1026"/>
        <v>0.38579534149916245</v>
      </c>
      <c r="U1224" s="13">
        <f t="shared" si="1027"/>
        <v>0.45906398602414977</v>
      </c>
      <c r="V1224" s="13">
        <f t="shared" si="1028"/>
        <v>-8.416401995593974</v>
      </c>
      <c r="W1224" s="8">
        <f t="shared" si="1029"/>
        <v>364.71292457461192</v>
      </c>
      <c r="X1224" s="13">
        <f t="shared" si="1030"/>
        <v>1.2600218533165057</v>
      </c>
      <c r="Y1224" s="11">
        <f t="shared" si="1031"/>
        <v>72.193934289287867</v>
      </c>
      <c r="Z1224" s="13">
        <f t="shared" si="1032"/>
        <v>4.1553842233043564E-2</v>
      </c>
      <c r="AA1224" s="13">
        <f t="shared" si="1033"/>
        <v>0.30553212756268894</v>
      </c>
      <c r="AB1224" s="13">
        <f t="shared" si="1034"/>
        <v>0.95127513940498021</v>
      </c>
      <c r="AC1224" s="13">
        <f t="shared" si="1035"/>
        <v>4.1541884611224995E-2</v>
      </c>
      <c r="AD1224" s="13">
        <f t="shared" si="1036"/>
        <v>0.85627486530397245</v>
      </c>
      <c r="AE1224" s="13">
        <f t="shared" si="1037"/>
        <v>0.41646545364013166</v>
      </c>
      <c r="AF1224" s="13">
        <f t="shared" si="1038"/>
        <v>0.90915154178185242</v>
      </c>
      <c r="AG1224" s="11">
        <f t="shared" si="1039"/>
        <v>24.611637032022767</v>
      </c>
      <c r="AH1224" s="13">
        <f t="shared" si="1040"/>
        <v>4.6908542064384244</v>
      </c>
      <c r="AI1224" s="11">
        <f t="shared" si="1041"/>
        <v>240.38333784547729</v>
      </c>
      <c r="AJ1224" s="6">
        <f t="shared" si="1042"/>
        <v>0.91426276794716377</v>
      </c>
      <c r="AK1224" s="13">
        <f t="shared" si="1043"/>
        <v>3.2001626539065207</v>
      </c>
      <c r="AL1224" s="6">
        <f t="shared" si="1044"/>
        <v>0.9109188008515372</v>
      </c>
      <c r="AM1224" s="6">
        <f t="shared" si="1045"/>
        <v>2.2892438530549835</v>
      </c>
      <c r="AN1224" s="11">
        <f t="shared" si="1046"/>
        <v>175.76860018080697</v>
      </c>
      <c r="AO1224" s="6">
        <f t="shared" si="1047"/>
        <v>173.95593148197199</v>
      </c>
      <c r="AP1224" s="6">
        <f t="shared" si="1048"/>
        <v>101.75169892337831</v>
      </c>
      <c r="AQ1224" s="8">
        <f t="shared" si="1049"/>
        <v>78.096788980048899</v>
      </c>
      <c r="AR1224" s="109">
        <f t="shared" si="1050"/>
        <v>-0.86935124977462952</v>
      </c>
      <c r="AS1224" s="109">
        <f t="shared" si="1051"/>
        <v>-0.67104152447309273</v>
      </c>
      <c r="AT1224" s="109">
        <f t="shared" si="1052"/>
        <v>232.33589170960863</v>
      </c>
      <c r="AU1224" s="10">
        <f t="shared" si="1053"/>
        <v>399727.80463502166</v>
      </c>
      <c r="AV1224" s="8">
        <f t="shared" si="1054"/>
        <v>29.893608712320095</v>
      </c>
      <c r="AW1224" s="12"/>
      <c r="AX1224" s="110">
        <f t="shared" si="1055"/>
        <v>52.3</v>
      </c>
      <c r="AY1224" s="111">
        <f t="shared" si="1056"/>
        <v>0</v>
      </c>
      <c r="AZ1224" s="12"/>
      <c r="BA1224" s="14">
        <f t="shared" si="1063"/>
        <v>2.6</v>
      </c>
      <c r="BB1224" s="112">
        <f t="shared" si="1057"/>
        <v>0</v>
      </c>
      <c r="BC1224" s="112">
        <f t="shared" si="1058"/>
        <v>0</v>
      </c>
      <c r="BD1224" s="12"/>
      <c r="BE1224" s="111">
        <f t="shared" si="1059"/>
        <v>0</v>
      </c>
      <c r="BF1224" s="12"/>
    </row>
    <row r="1225" spans="1:58">
      <c r="A1225">
        <f t="shared" si="1012"/>
        <v>20</v>
      </c>
      <c r="B1225" s="106">
        <v>0.84861111111111098</v>
      </c>
      <c r="C1225" s="6">
        <f t="shared" si="1013"/>
        <v>20.366666666666664</v>
      </c>
      <c r="D1225" s="7">
        <f t="shared" si="1060"/>
        <v>16</v>
      </c>
      <c r="E1225" s="7">
        <f t="shared" si="1061"/>
        <v>9</v>
      </c>
      <c r="F1225" s="7">
        <f t="shared" si="1062"/>
        <v>2022</v>
      </c>
      <c r="G1225" s="12"/>
      <c r="H1225" s="101">
        <f t="shared" si="1014"/>
        <v>2.4077290108006002</v>
      </c>
      <c r="I1225" s="102">
        <f t="shared" si="1015"/>
        <v>2.6651831472496426</v>
      </c>
      <c r="J1225" s="101">
        <f t="shared" si="1016"/>
        <v>60.306377958908044</v>
      </c>
      <c r="K1225" s="101">
        <f t="shared" si="1017"/>
        <v>52.521283874508072</v>
      </c>
      <c r="L1225" s="11">
        <f t="shared" si="1018"/>
        <v>2459839.3486111113</v>
      </c>
      <c r="M1225" s="108">
        <f t="shared" si="1019"/>
        <v>0.22708688873679089</v>
      </c>
      <c r="N1225" s="11">
        <f t="shared" si="1020"/>
        <v>310.99683540454134</v>
      </c>
      <c r="O1225" s="5">
        <f t="shared" si="1021"/>
        <v>0.18872673677253715</v>
      </c>
      <c r="P1225" s="11">
        <f t="shared" si="1022"/>
        <v>15338.481897139172</v>
      </c>
      <c r="Q1225" s="6">
        <f t="shared" si="1023"/>
        <v>2.4533931329391758</v>
      </c>
      <c r="R1225" s="13">
        <f t="shared" si="1024"/>
        <v>4.4059114832193949</v>
      </c>
      <c r="S1225" s="13">
        <f t="shared" si="1025"/>
        <v>4.4012464245865583</v>
      </c>
      <c r="T1225" s="13">
        <f t="shared" si="1026"/>
        <v>0.38595568573957223</v>
      </c>
      <c r="U1225" s="13">
        <f t="shared" si="1027"/>
        <v>0.4592113424240567</v>
      </c>
      <c r="V1225" s="13">
        <f t="shared" si="1028"/>
        <v>-8.416537163433544</v>
      </c>
      <c r="W1225" s="8">
        <f t="shared" si="1029"/>
        <v>364.67067543291523</v>
      </c>
      <c r="X1225" s="13">
        <f t="shared" si="1030"/>
        <v>1.2601681182729949</v>
      </c>
      <c r="Y1225" s="11">
        <f t="shared" si="1031"/>
        <v>72.202314653985368</v>
      </c>
      <c r="Z1225" s="13">
        <f t="shared" si="1032"/>
        <v>4.1565497921357115E-2</v>
      </c>
      <c r="AA1225" s="13">
        <f t="shared" si="1033"/>
        <v>0.30539283805855938</v>
      </c>
      <c r="AB1225" s="13">
        <f t="shared" si="1034"/>
        <v>0.95131935678169577</v>
      </c>
      <c r="AC1225" s="13">
        <f t="shared" si="1035"/>
        <v>4.1553530235098793E-2</v>
      </c>
      <c r="AD1225" s="13">
        <f t="shared" si="1036"/>
        <v>0.85631080304539253</v>
      </c>
      <c r="AE1225" s="13">
        <f t="shared" si="1037"/>
        <v>0.41649372510314459</v>
      </c>
      <c r="AF1225" s="13">
        <f t="shared" si="1038"/>
        <v>0.90913859061735258</v>
      </c>
      <c r="AG1225" s="11">
        <f t="shared" si="1039"/>
        <v>24.613418744943392</v>
      </c>
      <c r="AH1225" s="13">
        <f t="shared" si="1040"/>
        <v>4.69145613301861</v>
      </c>
      <c r="AI1225" s="11">
        <f t="shared" si="1041"/>
        <v>240.62499340926217</v>
      </c>
      <c r="AJ1225" s="6">
        <f t="shared" si="1042"/>
        <v>0.91425747373163413</v>
      </c>
      <c r="AK1225" s="13">
        <f t="shared" si="1043"/>
        <v>3.3185353615921076</v>
      </c>
      <c r="AL1225" s="6">
        <f t="shared" si="1044"/>
        <v>0.9108063507915074</v>
      </c>
      <c r="AM1225" s="6">
        <f t="shared" si="1045"/>
        <v>2.4077290108006002</v>
      </c>
      <c r="AN1225" s="11">
        <f t="shared" si="1046"/>
        <v>175.76928465810124</v>
      </c>
      <c r="AO1225" s="6">
        <f t="shared" si="1047"/>
        <v>173.956608680811</v>
      </c>
      <c r="AP1225" s="6">
        <f t="shared" si="1048"/>
        <v>101.7439969216618</v>
      </c>
      <c r="AQ1225" s="8">
        <f t="shared" si="1049"/>
        <v>78.104486747454203</v>
      </c>
      <c r="AR1225" s="109">
        <f t="shared" si="1050"/>
        <v>-0.87142786892529278</v>
      </c>
      <c r="AS1225" s="109">
        <f t="shared" si="1051"/>
        <v>-0.66815595698838226</v>
      </c>
      <c r="AT1225" s="109">
        <f t="shared" si="1052"/>
        <v>232.52128387450807</v>
      </c>
      <c r="AU1225" s="10">
        <f t="shared" si="1053"/>
        <v>399730.18189850094</v>
      </c>
      <c r="AV1225" s="8">
        <f t="shared" si="1054"/>
        <v>29.893430938899009</v>
      </c>
      <c r="AW1225" s="12"/>
      <c r="AX1225" s="110">
        <f t="shared" si="1055"/>
        <v>52.5</v>
      </c>
      <c r="AY1225" s="111">
        <f t="shared" si="1056"/>
        <v>0</v>
      </c>
      <c r="AZ1225" s="12"/>
      <c r="BA1225" s="14">
        <f t="shared" si="1063"/>
        <v>2.7</v>
      </c>
      <c r="BB1225" s="112">
        <f t="shared" si="1057"/>
        <v>0</v>
      </c>
      <c r="BC1225" s="112">
        <f t="shared" si="1058"/>
        <v>0</v>
      </c>
      <c r="BD1225" s="12"/>
      <c r="BE1225" s="111">
        <f t="shared" si="1059"/>
        <v>0</v>
      </c>
      <c r="BF1225" s="12"/>
    </row>
    <row r="1226" spans="1:58">
      <c r="A1226">
        <f t="shared" si="1012"/>
        <v>20</v>
      </c>
      <c r="B1226" s="106">
        <v>0.84930555555555598</v>
      </c>
      <c r="C1226" s="6">
        <f t="shared" si="1013"/>
        <v>20.383333333333344</v>
      </c>
      <c r="D1226" s="7">
        <f t="shared" si="1060"/>
        <v>16</v>
      </c>
      <c r="E1226" s="7">
        <f t="shared" si="1061"/>
        <v>9</v>
      </c>
      <c r="F1226" s="7">
        <f t="shared" si="1062"/>
        <v>2022</v>
      </c>
      <c r="G1226" s="12"/>
      <c r="H1226" s="101">
        <f t="shared" si="1014"/>
        <v>2.5265064554511278</v>
      </c>
      <c r="I1226" s="102">
        <f t="shared" si="1015"/>
        <v>2.7774663349266921</v>
      </c>
      <c r="J1226" s="101">
        <f t="shared" si="1016"/>
        <v>60.299804637383133</v>
      </c>
      <c r="K1226" s="101">
        <f t="shared" si="1017"/>
        <v>52.706509482005629</v>
      </c>
      <c r="L1226" s="11">
        <f t="shared" si="1018"/>
        <v>2459839.3493055557</v>
      </c>
      <c r="M1226" s="108">
        <f t="shared" si="1019"/>
        <v>0.22708690774964244</v>
      </c>
      <c r="N1226" s="11">
        <f t="shared" si="1020"/>
        <v>311.24751986702904</v>
      </c>
      <c r="O1226" s="5">
        <f t="shared" si="1021"/>
        <v>0.1887521542024615</v>
      </c>
      <c r="P1226" s="11">
        <f t="shared" si="1022"/>
        <v>15335.709888971563</v>
      </c>
      <c r="Q1226" s="6">
        <f t="shared" si="1023"/>
        <v>2.4535514851130364</v>
      </c>
      <c r="R1226" s="13">
        <f t="shared" si="1024"/>
        <v>4.4059234290310929</v>
      </c>
      <c r="S1226" s="13">
        <f t="shared" si="1025"/>
        <v>4.4013941806261903</v>
      </c>
      <c r="T1226" s="13">
        <f t="shared" si="1026"/>
        <v>0.38611602997926769</v>
      </c>
      <c r="U1226" s="13">
        <f t="shared" si="1027"/>
        <v>0.4593586970716006</v>
      </c>
      <c r="V1226" s="13">
        <f t="shared" si="1028"/>
        <v>-8.4166723312731122</v>
      </c>
      <c r="W1226" s="8">
        <f t="shared" si="1029"/>
        <v>364.62842173139205</v>
      </c>
      <c r="X1226" s="13">
        <f t="shared" si="1030"/>
        <v>1.2603143816204039</v>
      </c>
      <c r="Y1226" s="11">
        <f t="shared" si="1031"/>
        <v>72.210694926489353</v>
      </c>
      <c r="Z1226" s="13">
        <f t="shared" si="1032"/>
        <v>4.1577152582374259E-2</v>
      </c>
      <c r="AA1226" s="13">
        <f t="shared" si="1033"/>
        <v>0.30525354365830565</v>
      </c>
      <c r="AB1226" s="13">
        <f t="shared" si="1034"/>
        <v>0.95136355318335308</v>
      </c>
      <c r="AC1226" s="13">
        <f t="shared" si="1035"/>
        <v>4.1565174826918724E-2</v>
      </c>
      <c r="AD1226" s="13">
        <f t="shared" si="1036"/>
        <v>0.85634672195262307</v>
      </c>
      <c r="AE1226" s="13">
        <f t="shared" si="1037"/>
        <v>0.41652198727683509</v>
      </c>
      <c r="AF1226" s="13">
        <f t="shared" si="1038"/>
        <v>0.9091256426451495</v>
      </c>
      <c r="AG1226" s="11">
        <f t="shared" si="1039"/>
        <v>24.615199897806189</v>
      </c>
      <c r="AH1226" s="13">
        <f t="shared" si="1040"/>
        <v>4.6920580695406011</v>
      </c>
      <c r="AI1226" s="11">
        <f t="shared" si="1041"/>
        <v>240.86664882392003</v>
      </c>
      <c r="AJ1226" s="6">
        <f t="shared" si="1042"/>
        <v>0.91425218081345783</v>
      </c>
      <c r="AK1226" s="13">
        <f t="shared" si="1043"/>
        <v>3.4371961957189621</v>
      </c>
      <c r="AL1226" s="6">
        <f t="shared" si="1044"/>
        <v>0.91068974026783422</v>
      </c>
      <c r="AM1226" s="6">
        <f t="shared" si="1045"/>
        <v>2.5265064554511278</v>
      </c>
      <c r="AN1226" s="11">
        <f t="shared" si="1046"/>
        <v>175.76996913539369</v>
      </c>
      <c r="AO1226" s="6">
        <f t="shared" si="1047"/>
        <v>173.95728587990172</v>
      </c>
      <c r="AP1226" s="6">
        <f t="shared" si="1048"/>
        <v>101.73629501859396</v>
      </c>
      <c r="AQ1226" s="8">
        <f t="shared" si="1049"/>
        <v>78.112184419004137</v>
      </c>
      <c r="AR1226" s="109">
        <f t="shared" si="1050"/>
        <v>-0.87348898511575612</v>
      </c>
      <c r="AS1226" s="109">
        <f t="shared" si="1051"/>
        <v>-0.66526347134379282</v>
      </c>
      <c r="AT1226" s="109">
        <f t="shared" si="1052"/>
        <v>232.70650948200563</v>
      </c>
      <c r="AU1226" s="10">
        <f t="shared" si="1053"/>
        <v>399732.55863157572</v>
      </c>
      <c r="AV1226" s="8">
        <f t="shared" si="1054"/>
        <v>29.893253207255551</v>
      </c>
      <c r="AW1226" s="12"/>
      <c r="AX1226" s="110">
        <f t="shared" si="1055"/>
        <v>52.7</v>
      </c>
      <c r="AY1226" s="111">
        <f t="shared" si="1056"/>
        <v>0</v>
      </c>
      <c r="AZ1226" s="12"/>
      <c r="BA1226" s="14">
        <f t="shared" si="1063"/>
        <v>2.8</v>
      </c>
      <c r="BB1226" s="112">
        <f t="shared" si="1057"/>
        <v>0</v>
      </c>
      <c r="BC1226" s="112">
        <f t="shared" si="1058"/>
        <v>0</v>
      </c>
      <c r="BD1226" s="12"/>
      <c r="BE1226" s="111">
        <f t="shared" si="1059"/>
        <v>0</v>
      </c>
      <c r="BF1226" s="12"/>
    </row>
    <row r="1227" spans="1:58">
      <c r="A1227">
        <f t="shared" si="1012"/>
        <v>20</v>
      </c>
      <c r="B1227" s="106">
        <v>0.85</v>
      </c>
      <c r="C1227" s="6">
        <f t="shared" si="1013"/>
        <v>20.399999999999999</v>
      </c>
      <c r="D1227" s="7">
        <f t="shared" si="1060"/>
        <v>16</v>
      </c>
      <c r="E1227" s="7">
        <f t="shared" si="1061"/>
        <v>9</v>
      </c>
      <c r="F1227" s="7">
        <f t="shared" si="1062"/>
        <v>2022</v>
      </c>
      <c r="G1227" s="12"/>
      <c r="H1227" s="101">
        <f t="shared" si="1014"/>
        <v>2.6455747326296004</v>
      </c>
      <c r="I1227" s="102">
        <f t="shared" si="1015"/>
        <v>2.8903033037901862</v>
      </c>
      <c r="J1227" s="101">
        <f t="shared" si="1016"/>
        <v>60.293231211752818</v>
      </c>
      <c r="K1227" s="101">
        <f t="shared" si="1017"/>
        <v>52.891569654171349</v>
      </c>
      <c r="L1227" s="11">
        <f t="shared" si="1018"/>
        <v>2459839.35</v>
      </c>
      <c r="M1227" s="108">
        <f t="shared" si="1019"/>
        <v>0.22708692676249401</v>
      </c>
      <c r="N1227" s="11">
        <f t="shared" si="1020"/>
        <v>311.49820432951674</v>
      </c>
      <c r="O1227" s="5">
        <f t="shared" si="1021"/>
        <v>0.18877757163244269</v>
      </c>
      <c r="P1227" s="11">
        <f t="shared" si="1022"/>
        <v>15332.937549093371</v>
      </c>
      <c r="Q1227" s="6">
        <f t="shared" si="1023"/>
        <v>2.4537098372868975</v>
      </c>
      <c r="R1227" s="13">
        <f t="shared" si="1024"/>
        <v>4.405935374842791</v>
      </c>
      <c r="S1227" s="13">
        <f t="shared" si="1025"/>
        <v>4.4015419366661792</v>
      </c>
      <c r="T1227" s="13">
        <f t="shared" si="1026"/>
        <v>0.38627637421932032</v>
      </c>
      <c r="U1227" s="13">
        <f t="shared" si="1027"/>
        <v>0.45950604996835359</v>
      </c>
      <c r="V1227" s="13">
        <f t="shared" si="1028"/>
        <v>-8.4168074991130375</v>
      </c>
      <c r="W1227" s="8">
        <f t="shared" si="1029"/>
        <v>364.586163470781</v>
      </c>
      <c r="X1227" s="13">
        <f t="shared" si="1030"/>
        <v>1.2604606433599916</v>
      </c>
      <c r="Y1227" s="11">
        <f t="shared" si="1031"/>
        <v>72.219075106871969</v>
      </c>
      <c r="Z1227" s="13">
        <f t="shared" si="1032"/>
        <v>4.1588806215998454E-2</v>
      </c>
      <c r="AA1227" s="13">
        <f t="shared" si="1033"/>
        <v>0.3051142443639806</v>
      </c>
      <c r="AB1227" s="13">
        <f t="shared" si="1034"/>
        <v>0.95140772861010847</v>
      </c>
      <c r="AC1227" s="13">
        <f t="shared" si="1035"/>
        <v>4.1576818386588235E-2</v>
      </c>
      <c r="AD1227" s="13">
        <f t="shared" si="1036"/>
        <v>0.85638262202584614</v>
      </c>
      <c r="AE1227" s="13">
        <f t="shared" si="1037"/>
        <v>0.41655024016117675</v>
      </c>
      <c r="AF1227" s="13">
        <f t="shared" si="1038"/>
        <v>0.90911269786625792</v>
      </c>
      <c r="AG1227" s="11">
        <f t="shared" si="1039"/>
        <v>24.616980490587292</v>
      </c>
      <c r="AH1227" s="13">
        <f t="shared" si="1040"/>
        <v>4.6926600160055649</v>
      </c>
      <c r="AI1227" s="11">
        <f t="shared" si="1041"/>
        <v>241.10830408943326</v>
      </c>
      <c r="AJ1227" s="6">
        <f t="shared" si="1042"/>
        <v>0.91424688919270247</v>
      </c>
      <c r="AK1227" s="13">
        <f t="shared" si="1043"/>
        <v>3.5561436754650977</v>
      </c>
      <c r="AL1227" s="6">
        <f t="shared" si="1044"/>
        <v>0.91056894283549739</v>
      </c>
      <c r="AM1227" s="6">
        <f t="shared" si="1045"/>
        <v>2.6455747326296004</v>
      </c>
      <c r="AN1227" s="11">
        <f t="shared" si="1046"/>
        <v>175.7706536126916</v>
      </c>
      <c r="AO1227" s="6">
        <f t="shared" si="1047"/>
        <v>173.95796307925144</v>
      </c>
      <c r="AP1227" s="6">
        <f t="shared" si="1048"/>
        <v>101.72859321411225</v>
      </c>
      <c r="AQ1227" s="8">
        <f t="shared" si="1049"/>
        <v>78.119881994761201</v>
      </c>
      <c r="AR1227" s="109">
        <f t="shared" si="1050"/>
        <v>-0.87553456170977773</v>
      </c>
      <c r="AS1227" s="109">
        <f t="shared" si="1051"/>
        <v>-0.66236411941357443</v>
      </c>
      <c r="AT1227" s="109">
        <f t="shared" si="1052"/>
        <v>232.89156965417135</v>
      </c>
      <c r="AU1227" s="10">
        <f t="shared" si="1053"/>
        <v>399734.93483418424</v>
      </c>
      <c r="AV1227" s="8">
        <f t="shared" si="1054"/>
        <v>29.893075517392905</v>
      </c>
      <c r="AW1227" s="12"/>
      <c r="AX1227" s="110">
        <f t="shared" si="1055"/>
        <v>52.9</v>
      </c>
      <c r="AY1227" s="111">
        <f t="shared" si="1056"/>
        <v>0</v>
      </c>
      <c r="AZ1227" s="12"/>
      <c r="BA1227" s="14">
        <f t="shared" si="1063"/>
        <v>2.9</v>
      </c>
      <c r="BB1227" s="112">
        <f t="shared" si="1057"/>
        <v>0</v>
      </c>
      <c r="BC1227" s="112">
        <f t="shared" si="1058"/>
        <v>0</v>
      </c>
      <c r="BD1227" s="12"/>
      <c r="BE1227" s="111">
        <f t="shared" si="1059"/>
        <v>0</v>
      </c>
      <c r="BF1227" s="12"/>
    </row>
    <row r="1228" spans="1:58">
      <c r="A1228">
        <f t="shared" si="1012"/>
        <v>20</v>
      </c>
      <c r="B1228" s="106">
        <v>0.85069444444444497</v>
      </c>
      <c r="C1228" s="6">
        <f t="shared" si="1013"/>
        <v>20.416666666666679</v>
      </c>
      <c r="D1228" s="7">
        <f t="shared" si="1060"/>
        <v>16</v>
      </c>
      <c r="E1228" s="7">
        <f t="shared" si="1061"/>
        <v>9</v>
      </c>
      <c r="F1228" s="7">
        <f t="shared" si="1062"/>
        <v>2022</v>
      </c>
      <c r="G1228" s="12"/>
      <c r="H1228" s="101">
        <f t="shared" si="1014"/>
        <v>2.7649323896905669</v>
      </c>
      <c r="I1228" s="102">
        <f t="shared" si="1015"/>
        <v>3.0036791849261855</v>
      </c>
      <c r="J1228" s="101">
        <f t="shared" si="1016"/>
        <v>60.286657682144394</v>
      </c>
      <c r="K1228" s="101">
        <f t="shared" si="1017"/>
        <v>53.076465522833473</v>
      </c>
      <c r="L1228" s="11">
        <f t="shared" si="1018"/>
        <v>2459839.3506944445</v>
      </c>
      <c r="M1228" s="108">
        <f t="shared" si="1019"/>
        <v>0.22708694577534555</v>
      </c>
      <c r="N1228" s="11">
        <f t="shared" si="1020"/>
        <v>311.74888879153877</v>
      </c>
      <c r="O1228" s="5">
        <f t="shared" si="1021"/>
        <v>0.18880298906236703</v>
      </c>
      <c r="P1228" s="11">
        <f t="shared" si="1022"/>
        <v>15330.164877620295</v>
      </c>
      <c r="Q1228" s="6">
        <f t="shared" si="1023"/>
        <v>2.4538681894604011</v>
      </c>
      <c r="R1228" s="13">
        <f t="shared" si="1024"/>
        <v>4.405947320654489</v>
      </c>
      <c r="S1228" s="13">
        <f t="shared" si="1025"/>
        <v>4.4016896927061691</v>
      </c>
      <c r="T1228" s="13">
        <f t="shared" si="1026"/>
        <v>0.386436718459373</v>
      </c>
      <c r="U1228" s="13">
        <f t="shared" si="1027"/>
        <v>0.45965340111447128</v>
      </c>
      <c r="V1228" s="13">
        <f t="shared" si="1028"/>
        <v>-8.4169426669529646</v>
      </c>
      <c r="W1228" s="8">
        <f t="shared" si="1029"/>
        <v>364.54390065206564</v>
      </c>
      <c r="X1228" s="13">
        <f t="shared" si="1030"/>
        <v>1.2606069034916048</v>
      </c>
      <c r="Y1228" s="11">
        <f t="shared" si="1031"/>
        <v>72.227455195124435</v>
      </c>
      <c r="Z1228" s="13">
        <f t="shared" si="1032"/>
        <v>4.1600458822020285E-2</v>
      </c>
      <c r="AA1228" s="13">
        <f t="shared" si="1033"/>
        <v>0.30497494017898208</v>
      </c>
      <c r="AB1228" s="13">
        <f t="shared" si="1034"/>
        <v>0.95145188306169193</v>
      </c>
      <c r="AC1228" s="13">
        <f t="shared" si="1035"/>
        <v>4.1588460913898007E-2</v>
      </c>
      <c r="AD1228" s="13">
        <f t="shared" si="1036"/>
        <v>0.8564185032648971</v>
      </c>
      <c r="AE1228" s="13">
        <f t="shared" si="1037"/>
        <v>0.41657848375587003</v>
      </c>
      <c r="AF1228" s="13">
        <f t="shared" si="1038"/>
        <v>0.90909975628181772</v>
      </c>
      <c r="AG1228" s="11">
        <f t="shared" si="1039"/>
        <v>24.618760523245609</v>
      </c>
      <c r="AH1228" s="13">
        <f t="shared" si="1040"/>
        <v>4.6932619724088473</v>
      </c>
      <c r="AI1228" s="11">
        <f t="shared" si="1041"/>
        <v>241.34995920540607</v>
      </c>
      <c r="AJ1228" s="6">
        <f t="shared" si="1042"/>
        <v>0.91424159886945455</v>
      </c>
      <c r="AK1228" s="13">
        <f t="shared" si="1043"/>
        <v>3.675376321889479</v>
      </c>
      <c r="AL1228" s="6">
        <f t="shared" si="1044"/>
        <v>0.91044393219891195</v>
      </c>
      <c r="AM1228" s="6">
        <f t="shared" si="1045"/>
        <v>2.7649323896905669</v>
      </c>
      <c r="AN1228" s="11">
        <f t="shared" si="1046"/>
        <v>175.77133808998587</v>
      </c>
      <c r="AO1228" s="6">
        <f t="shared" si="1047"/>
        <v>173.95864027885108</v>
      </c>
      <c r="AP1228" s="6">
        <f t="shared" si="1048"/>
        <v>101.72089150821864</v>
      </c>
      <c r="AQ1228" s="8">
        <f t="shared" si="1049"/>
        <v>78.127579474723404</v>
      </c>
      <c r="AR1228" s="109">
        <f t="shared" si="1050"/>
        <v>-0.87756456234449953</v>
      </c>
      <c r="AS1228" s="109">
        <f t="shared" si="1051"/>
        <v>-0.65945795319821143</v>
      </c>
      <c r="AT1228" s="109">
        <f t="shared" si="1052"/>
        <v>233.07646552283347</v>
      </c>
      <c r="AU1228" s="10">
        <f t="shared" si="1053"/>
        <v>399737.3105062563</v>
      </c>
      <c r="AV1228" s="8">
        <f t="shared" si="1054"/>
        <v>29.892897869314858</v>
      </c>
      <c r="AW1228" s="12"/>
      <c r="AX1228" s="110">
        <f t="shared" si="1055"/>
        <v>53.1</v>
      </c>
      <c r="AY1228" s="111">
        <f t="shared" si="1056"/>
        <v>0</v>
      </c>
      <c r="AZ1228" s="12"/>
      <c r="BA1228" s="14">
        <f t="shared" si="1063"/>
        <v>3</v>
      </c>
      <c r="BB1228" s="112">
        <f t="shared" si="1057"/>
        <v>0</v>
      </c>
      <c r="BC1228" s="112">
        <f t="shared" si="1058"/>
        <v>0</v>
      </c>
      <c r="BD1228" s="12"/>
      <c r="BE1228" s="111">
        <f t="shared" si="1059"/>
        <v>0</v>
      </c>
      <c r="BF1228" s="12"/>
    </row>
    <row r="1229" spans="1:58">
      <c r="A1229">
        <f t="shared" si="1012"/>
        <v>20</v>
      </c>
      <c r="B1229" s="106">
        <v>0.85138888888888897</v>
      </c>
      <c r="C1229" s="6">
        <f t="shared" si="1013"/>
        <v>20.433333333333337</v>
      </c>
      <c r="D1229" s="7">
        <f t="shared" si="1060"/>
        <v>16</v>
      </c>
      <c r="E1229" s="7">
        <f t="shared" si="1061"/>
        <v>9</v>
      </c>
      <c r="F1229" s="7">
        <f t="shared" si="1062"/>
        <v>2022</v>
      </c>
      <c r="G1229" s="12"/>
      <c r="H1229" s="101">
        <f t="shared" si="1014"/>
        <v>2.8845779765876074</v>
      </c>
      <c r="I1229" s="102">
        <f t="shared" si="1015"/>
        <v>3.117579842554814</v>
      </c>
      <c r="J1229" s="101">
        <f t="shared" si="1016"/>
        <v>60.280084048650707</v>
      </c>
      <c r="K1229" s="101">
        <f t="shared" si="1017"/>
        <v>53.261198230839966</v>
      </c>
      <c r="L1229" s="11">
        <f t="shared" si="1018"/>
        <v>2459839.3513888889</v>
      </c>
      <c r="M1229" s="108">
        <f t="shared" si="1019"/>
        <v>0.22708696478819709</v>
      </c>
      <c r="N1229" s="11">
        <f t="shared" si="1020"/>
        <v>311.99957325402647</v>
      </c>
      <c r="O1229" s="5">
        <f t="shared" si="1021"/>
        <v>0.18882840649229138</v>
      </c>
      <c r="P1229" s="11">
        <f t="shared" si="1022"/>
        <v>15327.391874644982</v>
      </c>
      <c r="Q1229" s="6">
        <f t="shared" si="1023"/>
        <v>2.4540265416342617</v>
      </c>
      <c r="R1229" s="13">
        <f t="shared" si="1024"/>
        <v>4.4059592664661649</v>
      </c>
      <c r="S1229" s="13">
        <f t="shared" si="1025"/>
        <v>4.401837448745801</v>
      </c>
      <c r="T1229" s="13">
        <f t="shared" si="1026"/>
        <v>0.38659706269906846</v>
      </c>
      <c r="U1229" s="13">
        <f t="shared" si="1027"/>
        <v>0.45980075050999747</v>
      </c>
      <c r="V1229" s="13">
        <f t="shared" si="1028"/>
        <v>-8.4170778347925328</v>
      </c>
      <c r="W1229" s="8">
        <f t="shared" si="1029"/>
        <v>364.50163327627195</v>
      </c>
      <c r="X1229" s="13">
        <f t="shared" si="1030"/>
        <v>1.2607531620160499</v>
      </c>
      <c r="Y1229" s="11">
        <f t="shared" si="1031"/>
        <v>72.235835191292949</v>
      </c>
      <c r="Z1229" s="13">
        <f t="shared" si="1032"/>
        <v>4.1612110400221627E-2</v>
      </c>
      <c r="AA1229" s="13">
        <f t="shared" si="1033"/>
        <v>0.30483563110579442</v>
      </c>
      <c r="AB1229" s="13">
        <f t="shared" si="1034"/>
        <v>0.95149601653812688</v>
      </c>
      <c r="AC1229" s="13">
        <f t="shared" si="1035"/>
        <v>4.1600102408630019E-2</v>
      </c>
      <c r="AD1229" s="13">
        <f t="shared" si="1036"/>
        <v>0.85645436566988442</v>
      </c>
      <c r="AE1229" s="13">
        <f t="shared" si="1037"/>
        <v>0.4166067180607243</v>
      </c>
      <c r="AF1229" s="13">
        <f t="shared" si="1038"/>
        <v>0.90908681789291845</v>
      </c>
      <c r="AG1229" s="11">
        <f t="shared" si="1039"/>
        <v>24.620539995746931</v>
      </c>
      <c r="AH1229" s="13">
        <f t="shared" si="1040"/>
        <v>4.6938639387497991</v>
      </c>
      <c r="AI1229" s="11">
        <f t="shared" si="1041"/>
        <v>241.59161417277949</v>
      </c>
      <c r="AJ1229" s="6">
        <f t="shared" si="1042"/>
        <v>0.91423630984377269</v>
      </c>
      <c r="AK1229" s="13">
        <f t="shared" si="1043"/>
        <v>3.79489265879982</v>
      </c>
      <c r="AL1229" s="6">
        <f t="shared" si="1044"/>
        <v>0.91031468221221268</v>
      </c>
      <c r="AM1229" s="6">
        <f t="shared" si="1045"/>
        <v>2.8845779765876074</v>
      </c>
      <c r="AN1229" s="11">
        <f t="shared" si="1046"/>
        <v>175.77202256728197</v>
      </c>
      <c r="AO1229" s="6">
        <f t="shared" si="1047"/>
        <v>173.95931747870611</v>
      </c>
      <c r="AP1229" s="6">
        <f t="shared" si="1048"/>
        <v>101.71318990087474</v>
      </c>
      <c r="AQ1229" s="8">
        <f t="shared" si="1049"/>
        <v>78.13527685892906</v>
      </c>
      <c r="AR1229" s="109">
        <f t="shared" si="1050"/>
        <v>-0.87957895094545402</v>
      </c>
      <c r="AS1229" s="109">
        <f t="shared" si="1051"/>
        <v>-0.65654502480300447</v>
      </c>
      <c r="AT1229" s="109">
        <f t="shared" si="1052"/>
        <v>233.26119823083997</v>
      </c>
      <c r="AU1229" s="10">
        <f t="shared" si="1053"/>
        <v>399739.68564773345</v>
      </c>
      <c r="AV1229" s="8">
        <f t="shared" si="1054"/>
        <v>29.892720263024323</v>
      </c>
      <c r="AW1229" s="12"/>
      <c r="AX1229" s="110">
        <f t="shared" si="1055"/>
        <v>53.3</v>
      </c>
      <c r="AY1229" s="111">
        <f t="shared" si="1056"/>
        <v>0</v>
      </c>
      <c r="AZ1229" s="12"/>
      <c r="BA1229" s="14">
        <f t="shared" si="1063"/>
        <v>3.1</v>
      </c>
      <c r="BB1229" s="112">
        <f t="shared" si="1057"/>
        <v>0</v>
      </c>
      <c r="BC1229" s="112">
        <f t="shared" si="1058"/>
        <v>0</v>
      </c>
      <c r="BD1229" s="12"/>
      <c r="BE1229" s="111">
        <f t="shared" si="1059"/>
        <v>0</v>
      </c>
      <c r="BF1229" s="12"/>
    </row>
    <row r="1230" spans="1:58">
      <c r="A1230">
        <f t="shared" si="1012"/>
        <v>20</v>
      </c>
      <c r="B1230" s="106">
        <v>0.85208333333333297</v>
      </c>
      <c r="C1230" s="6">
        <f t="shared" si="1013"/>
        <v>20.449999999999992</v>
      </c>
      <c r="D1230" s="7">
        <f t="shared" si="1060"/>
        <v>16</v>
      </c>
      <c r="E1230" s="7">
        <f t="shared" si="1061"/>
        <v>9</v>
      </c>
      <c r="F1230" s="7">
        <f t="shared" si="1062"/>
        <v>2022</v>
      </c>
      <c r="G1230" s="12"/>
      <c r="H1230" s="101">
        <f t="shared" si="1014"/>
        <v>3.0045100445454289</v>
      </c>
      <c r="I1230" s="102">
        <f t="shared" si="1015"/>
        <v>3.2319918416899753</v>
      </c>
      <c r="J1230" s="101">
        <f t="shared" si="1016"/>
        <v>60.273510311350165</v>
      </c>
      <c r="K1230" s="101">
        <f t="shared" si="1017"/>
        <v>53.445768929907871</v>
      </c>
      <c r="L1230" s="11">
        <f t="shared" si="1018"/>
        <v>2459839.3520833333</v>
      </c>
      <c r="M1230" s="108">
        <f t="shared" si="1019"/>
        <v>0.22708698380104866</v>
      </c>
      <c r="N1230" s="11">
        <f t="shared" si="1020"/>
        <v>312.25025771651417</v>
      </c>
      <c r="O1230" s="5">
        <f t="shared" si="1021"/>
        <v>0.18885382392227257</v>
      </c>
      <c r="P1230" s="11">
        <f t="shared" si="1022"/>
        <v>15324.618540287731</v>
      </c>
      <c r="Q1230" s="6">
        <f t="shared" si="1023"/>
        <v>2.4541848938081223</v>
      </c>
      <c r="R1230" s="13">
        <f t="shared" si="1024"/>
        <v>4.405971212277886</v>
      </c>
      <c r="S1230" s="13">
        <f t="shared" si="1025"/>
        <v>4.4019852047857899</v>
      </c>
      <c r="T1230" s="13">
        <f t="shared" si="1026"/>
        <v>0.38675740693912108</v>
      </c>
      <c r="U1230" s="13">
        <f t="shared" si="1027"/>
        <v>0.45994809815618459</v>
      </c>
      <c r="V1230" s="13">
        <f t="shared" si="1028"/>
        <v>-8.4172130026324581</v>
      </c>
      <c r="W1230" s="8">
        <f t="shared" si="1029"/>
        <v>364.45936134400097</v>
      </c>
      <c r="X1230" s="13">
        <f t="shared" si="1030"/>
        <v>1.260899418934267</v>
      </c>
      <c r="Y1230" s="11">
        <f t="shared" si="1031"/>
        <v>72.244215095431386</v>
      </c>
      <c r="Z1230" s="13">
        <f t="shared" si="1032"/>
        <v>4.1623760950479573E-2</v>
      </c>
      <c r="AA1230" s="13">
        <f t="shared" si="1033"/>
        <v>0.30469631714677381</v>
      </c>
      <c r="AB1230" s="13">
        <f t="shared" si="1034"/>
        <v>0.95154012903947383</v>
      </c>
      <c r="AC1230" s="13">
        <f t="shared" si="1035"/>
        <v>4.1611742870661377E-2</v>
      </c>
      <c r="AD1230" s="13">
        <f t="shared" si="1036"/>
        <v>0.85649020924091224</v>
      </c>
      <c r="AE1230" s="13">
        <f t="shared" si="1037"/>
        <v>0.41663494307565097</v>
      </c>
      <c r="AF1230" s="13">
        <f t="shared" si="1038"/>
        <v>0.90907388270060263</v>
      </c>
      <c r="AG1230" s="11">
        <f t="shared" si="1039"/>
        <v>24.622318908063463</v>
      </c>
      <c r="AH1230" s="13">
        <f t="shared" si="1040"/>
        <v>4.6944659150282639</v>
      </c>
      <c r="AI1230" s="11">
        <f t="shared" si="1041"/>
        <v>241.83326899109022</v>
      </c>
      <c r="AJ1230" s="6">
        <f t="shared" si="1042"/>
        <v>0.91423102211573348</v>
      </c>
      <c r="AK1230" s="13">
        <f t="shared" si="1043"/>
        <v>3.9146912114272578</v>
      </c>
      <c r="AL1230" s="6">
        <f t="shared" si="1044"/>
        <v>0.91018116688182893</v>
      </c>
      <c r="AM1230" s="6">
        <f t="shared" si="1045"/>
        <v>3.0045100445454289</v>
      </c>
      <c r="AN1230" s="11">
        <f t="shared" si="1046"/>
        <v>175.77270704457624</v>
      </c>
      <c r="AO1230" s="6">
        <f t="shared" si="1047"/>
        <v>173.95999467881288</v>
      </c>
      <c r="AP1230" s="6">
        <f t="shared" si="1048"/>
        <v>101.70548839202527</v>
      </c>
      <c r="AQ1230" s="8">
        <f t="shared" si="1049"/>
        <v>78.142974147433407</v>
      </c>
      <c r="AR1230" s="109">
        <f t="shared" si="1050"/>
        <v>-0.88157769170419154</v>
      </c>
      <c r="AS1230" s="109">
        <f t="shared" si="1051"/>
        <v>-0.6536253864703625</v>
      </c>
      <c r="AT1230" s="109">
        <f t="shared" si="1052"/>
        <v>233.44576892990787</v>
      </c>
      <c r="AU1230" s="10">
        <f t="shared" si="1053"/>
        <v>399742.06025855005</v>
      </c>
      <c r="AV1230" s="8">
        <f t="shared" si="1054"/>
        <v>29.89254269852476</v>
      </c>
      <c r="AW1230" s="12"/>
      <c r="AX1230" s="110">
        <f t="shared" si="1055"/>
        <v>53.4</v>
      </c>
      <c r="AY1230" s="111">
        <f t="shared" si="1056"/>
        <v>0</v>
      </c>
      <c r="AZ1230" s="12"/>
      <c r="BA1230" s="14">
        <f t="shared" si="1063"/>
        <v>3.2</v>
      </c>
      <c r="BB1230" s="112">
        <f t="shared" si="1057"/>
        <v>0</v>
      </c>
      <c r="BC1230" s="112">
        <f t="shared" si="1058"/>
        <v>0</v>
      </c>
      <c r="BD1230" s="12"/>
      <c r="BE1230" s="111">
        <f t="shared" si="1059"/>
        <v>0</v>
      </c>
      <c r="BF1230" s="12"/>
    </row>
    <row r="1231" spans="1:58">
      <c r="A1231">
        <f t="shared" si="1012"/>
        <v>20</v>
      </c>
      <c r="B1231" s="106">
        <v>0.85277777777777797</v>
      </c>
      <c r="C1231" s="6">
        <f t="shared" si="1013"/>
        <v>20.466666666666672</v>
      </c>
      <c r="D1231" s="7">
        <f t="shared" si="1060"/>
        <v>16</v>
      </c>
      <c r="E1231" s="7">
        <f t="shared" si="1061"/>
        <v>9</v>
      </c>
      <c r="F1231" s="7">
        <f t="shared" si="1062"/>
        <v>2022</v>
      </c>
      <c r="G1231" s="12"/>
      <c r="H1231" s="101">
        <f t="shared" si="1014"/>
        <v>3.1247271469964693</v>
      </c>
      <c r="I1231" s="102">
        <f t="shared" si="1015"/>
        <v>3.3469024167100128</v>
      </c>
      <c r="J1231" s="101">
        <f t="shared" si="1016"/>
        <v>60.266936470380905</v>
      </c>
      <c r="K1231" s="101">
        <f t="shared" si="1017"/>
        <v>53.630178782081884</v>
      </c>
      <c r="L1231" s="11">
        <f t="shared" si="1018"/>
        <v>2459839.3527777777</v>
      </c>
      <c r="M1231" s="108">
        <f t="shared" si="1019"/>
        <v>0.22708700281390021</v>
      </c>
      <c r="N1231" s="11">
        <f t="shared" si="1020"/>
        <v>312.50094217900187</v>
      </c>
      <c r="O1231" s="5">
        <f t="shared" si="1021"/>
        <v>0.18887924135219691</v>
      </c>
      <c r="P1231" s="11">
        <f t="shared" si="1022"/>
        <v>15321.844874664195</v>
      </c>
      <c r="Q1231" s="6">
        <f t="shared" si="1023"/>
        <v>2.4543432459816263</v>
      </c>
      <c r="R1231" s="13">
        <f t="shared" si="1024"/>
        <v>4.4059831580895619</v>
      </c>
      <c r="S1231" s="13">
        <f t="shared" si="1025"/>
        <v>4.4021329608257798</v>
      </c>
      <c r="T1231" s="13">
        <f t="shared" si="1026"/>
        <v>0.38691775117917371</v>
      </c>
      <c r="U1231" s="13">
        <f t="shared" si="1027"/>
        <v>0.46009544405318803</v>
      </c>
      <c r="V1231" s="13">
        <f t="shared" si="1028"/>
        <v>-8.4173481704723851</v>
      </c>
      <c r="W1231" s="8">
        <f t="shared" si="1029"/>
        <v>364.41708485623553</v>
      </c>
      <c r="X1231" s="13">
        <f t="shared" si="1030"/>
        <v>1.2610456742461029</v>
      </c>
      <c r="Y1231" s="11">
        <f t="shared" si="1031"/>
        <v>72.252594907530948</v>
      </c>
      <c r="Z1231" s="13">
        <f t="shared" si="1032"/>
        <v>4.1635410472584788E-2</v>
      </c>
      <c r="AA1231" s="13">
        <f t="shared" si="1033"/>
        <v>0.30455699830531746</v>
      </c>
      <c r="AB1231" s="13">
        <f t="shared" si="1034"/>
        <v>0.95158422056546366</v>
      </c>
      <c r="AC1231" s="13">
        <f t="shared" si="1035"/>
        <v>4.1623382299782852E-2</v>
      </c>
      <c r="AD1231" s="13">
        <f t="shared" si="1036"/>
        <v>0.85652603397781701</v>
      </c>
      <c r="AE1231" s="13">
        <f t="shared" si="1037"/>
        <v>0.41666315880035087</v>
      </c>
      <c r="AF1231" s="13">
        <f t="shared" si="1038"/>
        <v>0.90906095070600934</v>
      </c>
      <c r="AG1231" s="11">
        <f t="shared" si="1039"/>
        <v>24.624097260154159</v>
      </c>
      <c r="AH1231" s="13">
        <f t="shared" si="1040"/>
        <v>4.6950679012395877</v>
      </c>
      <c r="AI1231" s="11">
        <f t="shared" si="1041"/>
        <v>242.07492366040805</v>
      </c>
      <c r="AJ1231" s="6">
        <f t="shared" si="1042"/>
        <v>0.91422573568542287</v>
      </c>
      <c r="AK1231" s="13">
        <f t="shared" si="1043"/>
        <v>4.0347705073632003</v>
      </c>
      <c r="AL1231" s="6">
        <f t="shared" si="1044"/>
        <v>0.91004336036673128</v>
      </c>
      <c r="AM1231" s="6">
        <f t="shared" si="1045"/>
        <v>3.1247271469964693</v>
      </c>
      <c r="AN1231" s="11">
        <f t="shared" si="1046"/>
        <v>175.77339152187233</v>
      </c>
      <c r="AO1231" s="6">
        <f t="shared" si="1047"/>
        <v>173.96067187917501</v>
      </c>
      <c r="AP1231" s="6">
        <f t="shared" si="1048"/>
        <v>101.69778698168494</v>
      </c>
      <c r="AQ1231" s="8">
        <f t="shared" si="1049"/>
        <v>78.15067134022172</v>
      </c>
      <c r="AR1231" s="109">
        <f t="shared" si="1050"/>
        <v>-0.88356074909520443</v>
      </c>
      <c r="AS1231" s="109">
        <f t="shared" si="1051"/>
        <v>-0.65069909055514619</v>
      </c>
      <c r="AT1231" s="109">
        <f t="shared" si="1052"/>
        <v>233.63017878208188</v>
      </c>
      <c r="AU1231" s="10">
        <f t="shared" si="1053"/>
        <v>399744.43433863582</v>
      </c>
      <c r="AV1231" s="8">
        <f t="shared" si="1054"/>
        <v>29.892365175819979</v>
      </c>
      <c r="AW1231" s="12"/>
      <c r="AX1231" s="110">
        <f t="shared" si="1055"/>
        <v>53.6</v>
      </c>
      <c r="AY1231" s="111">
        <f t="shared" si="1056"/>
        <v>0</v>
      </c>
      <c r="AZ1231" s="12"/>
      <c r="BA1231" s="14">
        <f t="shared" si="1063"/>
        <v>3.3</v>
      </c>
      <c r="BB1231" s="112">
        <f t="shared" si="1057"/>
        <v>0</v>
      </c>
      <c r="BC1231" s="112">
        <f t="shared" si="1058"/>
        <v>0</v>
      </c>
      <c r="BD1231" s="12"/>
      <c r="BE1231" s="111">
        <f t="shared" si="1059"/>
        <v>0</v>
      </c>
      <c r="BF1231" s="12"/>
    </row>
    <row r="1232" spans="1:58">
      <c r="A1232">
        <f t="shared" si="1012"/>
        <v>20</v>
      </c>
      <c r="B1232" s="106">
        <v>0.85347222222222197</v>
      </c>
      <c r="C1232" s="6">
        <f t="shared" si="1013"/>
        <v>20.483333333333327</v>
      </c>
      <c r="D1232" s="7">
        <f t="shared" si="1060"/>
        <v>16</v>
      </c>
      <c r="E1232" s="7">
        <f t="shared" si="1061"/>
        <v>9</v>
      </c>
      <c r="F1232" s="7">
        <f t="shared" si="1062"/>
        <v>2022</v>
      </c>
      <c r="G1232" s="12"/>
      <c r="H1232" s="101">
        <f t="shared" si="1014"/>
        <v>3.2452278393182818</v>
      </c>
      <c r="I1232" s="102">
        <f t="shared" si="1015"/>
        <v>3.4622994382930705</v>
      </c>
      <c r="J1232" s="101">
        <f t="shared" si="1016"/>
        <v>60.260362525829137</v>
      </c>
      <c r="K1232" s="101">
        <f t="shared" si="1017"/>
        <v>53.814428959225211</v>
      </c>
      <c r="L1232" s="11">
        <f t="shared" si="1018"/>
        <v>2459839.3534722221</v>
      </c>
      <c r="M1232" s="108">
        <f t="shared" si="1019"/>
        <v>0.22708702182675178</v>
      </c>
      <c r="N1232" s="11">
        <f t="shared" si="1020"/>
        <v>312.75162664148957</v>
      </c>
      <c r="O1232" s="5">
        <f t="shared" si="1021"/>
        <v>0.18890465878212126</v>
      </c>
      <c r="P1232" s="11">
        <f t="shared" si="1022"/>
        <v>15319.070877868604</v>
      </c>
      <c r="Q1232" s="6">
        <f t="shared" si="1023"/>
        <v>2.454501598155487</v>
      </c>
      <c r="R1232" s="13">
        <f t="shared" si="1024"/>
        <v>4.4059951039012821</v>
      </c>
      <c r="S1232" s="13">
        <f t="shared" si="1025"/>
        <v>4.4022807168657687</v>
      </c>
      <c r="T1232" s="13">
        <f t="shared" si="1026"/>
        <v>0.38707809541922633</v>
      </c>
      <c r="U1232" s="13">
        <f t="shared" si="1027"/>
        <v>0.46024278820141751</v>
      </c>
      <c r="V1232" s="13">
        <f t="shared" si="1028"/>
        <v>-8.4174833383123104</v>
      </c>
      <c r="W1232" s="8">
        <f t="shared" si="1029"/>
        <v>364.37480381387451</v>
      </c>
      <c r="X1232" s="13">
        <f t="shared" si="1030"/>
        <v>1.2611919279523711</v>
      </c>
      <c r="Y1232" s="11">
        <f t="shared" si="1031"/>
        <v>72.260974627638262</v>
      </c>
      <c r="Z1232" s="13">
        <f t="shared" si="1032"/>
        <v>4.1647058966348065E-2</v>
      </c>
      <c r="AA1232" s="13">
        <f t="shared" si="1033"/>
        <v>0.30441767458390212</v>
      </c>
      <c r="AB1232" s="13">
        <f t="shared" si="1034"/>
        <v>0.95162829111612135</v>
      </c>
      <c r="AC1232" s="13">
        <f t="shared" si="1035"/>
        <v>4.1635020695805304E-2</v>
      </c>
      <c r="AD1232" s="13">
        <f t="shared" si="1036"/>
        <v>0.85656183988069667</v>
      </c>
      <c r="AE1232" s="13">
        <f t="shared" si="1037"/>
        <v>0.41669136523466055</v>
      </c>
      <c r="AF1232" s="13">
        <f t="shared" si="1038"/>
        <v>0.90904802191021494</v>
      </c>
      <c r="AG1232" s="11">
        <f t="shared" si="1039"/>
        <v>24.625875051986519</v>
      </c>
      <c r="AH1232" s="13">
        <f t="shared" si="1040"/>
        <v>4.6956698973831257</v>
      </c>
      <c r="AI1232" s="11">
        <f t="shared" si="1041"/>
        <v>242.31657818074268</v>
      </c>
      <c r="AJ1232" s="6">
        <f t="shared" si="1042"/>
        <v>0.91422045055289625</v>
      </c>
      <c r="AK1232" s="13">
        <f t="shared" si="1043"/>
        <v>4.1551290762981079</v>
      </c>
      <c r="AL1232" s="6">
        <f t="shared" si="1044"/>
        <v>0.90990123697982606</v>
      </c>
      <c r="AM1232" s="6">
        <f t="shared" si="1045"/>
        <v>3.2452278393182818</v>
      </c>
      <c r="AN1232" s="11">
        <f t="shared" si="1046"/>
        <v>175.77407599916842</v>
      </c>
      <c r="AO1232" s="6">
        <f t="shared" si="1047"/>
        <v>173.96134907979069</v>
      </c>
      <c r="AP1232" s="6">
        <f t="shared" si="1048"/>
        <v>101.69008566980763</v>
      </c>
      <c r="AQ1232" s="8">
        <f t="shared" si="1049"/>
        <v>78.158368437340059</v>
      </c>
      <c r="AR1232" s="109">
        <f t="shared" si="1050"/>
        <v>-0.88552808787157633</v>
      </c>
      <c r="AS1232" s="109">
        <f t="shared" si="1051"/>
        <v>-0.64776618953120579</v>
      </c>
      <c r="AT1232" s="109">
        <f t="shared" si="1052"/>
        <v>233.81442895922521</v>
      </c>
      <c r="AU1232" s="10">
        <f t="shared" si="1053"/>
        <v>399746.80788793403</v>
      </c>
      <c r="AV1232" s="8">
        <f t="shared" si="1054"/>
        <v>29.892187694912757</v>
      </c>
      <c r="AW1232" s="12"/>
      <c r="AX1232" s="110">
        <f t="shared" si="1055"/>
        <v>53.8</v>
      </c>
      <c r="AY1232" s="111">
        <f t="shared" si="1056"/>
        <v>0</v>
      </c>
      <c r="AZ1232" s="12"/>
      <c r="BA1232" s="14">
        <f t="shared" si="1063"/>
        <v>3.5</v>
      </c>
      <c r="BB1232" s="112">
        <f t="shared" si="1057"/>
        <v>0</v>
      </c>
      <c r="BC1232" s="112">
        <f t="shared" si="1058"/>
        <v>0</v>
      </c>
      <c r="BD1232" s="12"/>
      <c r="BE1232" s="111">
        <f t="shared" si="1059"/>
        <v>0</v>
      </c>
      <c r="BF1232" s="12"/>
    </row>
    <row r="1233" spans="1:58">
      <c r="A1233">
        <f t="shared" si="1012"/>
        <v>20</v>
      </c>
      <c r="B1233" s="106">
        <v>0.85416666666666696</v>
      </c>
      <c r="C1233" s="6">
        <f t="shared" si="1013"/>
        <v>20.500000000000007</v>
      </c>
      <c r="D1233" s="7">
        <f t="shared" si="1060"/>
        <v>16</v>
      </c>
      <c r="E1233" s="7">
        <f t="shared" si="1061"/>
        <v>9</v>
      </c>
      <c r="F1233" s="7">
        <f t="shared" si="1062"/>
        <v>2022</v>
      </c>
      <c r="G1233" s="12"/>
      <c r="H1233" s="101">
        <f t="shared" si="1014"/>
        <v>3.3660106786388178</v>
      </c>
      <c r="I1233" s="102">
        <f t="shared" si="1015"/>
        <v>3.5781713804830146</v>
      </c>
      <c r="J1233" s="101">
        <f t="shared" si="1016"/>
        <v>60.253788477790124</v>
      </c>
      <c r="K1233" s="101">
        <f t="shared" si="1017"/>
        <v>53.998520642684355</v>
      </c>
      <c r="L1233" s="11">
        <f t="shared" si="1018"/>
        <v>2459839.3541666665</v>
      </c>
      <c r="M1233" s="108">
        <f t="shared" si="1019"/>
        <v>0.22708704083960332</v>
      </c>
      <c r="N1233" s="11">
        <f t="shared" si="1020"/>
        <v>313.0023111035116</v>
      </c>
      <c r="O1233" s="5">
        <f t="shared" si="1021"/>
        <v>0.18893007621204561</v>
      </c>
      <c r="P1233" s="11">
        <f t="shared" si="1022"/>
        <v>15316.296550024081</v>
      </c>
      <c r="Q1233" s="6">
        <f t="shared" si="1023"/>
        <v>2.4546599503289905</v>
      </c>
      <c r="R1233" s="13">
        <f t="shared" si="1024"/>
        <v>4.406007049712958</v>
      </c>
      <c r="S1233" s="13">
        <f t="shared" si="1025"/>
        <v>4.4024284729054006</v>
      </c>
      <c r="T1233" s="13">
        <f t="shared" si="1026"/>
        <v>0.38723843965927895</v>
      </c>
      <c r="U1233" s="13">
        <f t="shared" si="1027"/>
        <v>0.46039013060142281</v>
      </c>
      <c r="V1233" s="13">
        <f t="shared" si="1028"/>
        <v>-8.4176185061515216</v>
      </c>
      <c r="W1233" s="8">
        <f t="shared" si="1029"/>
        <v>364.33251821801042</v>
      </c>
      <c r="X1233" s="13">
        <f t="shared" si="1030"/>
        <v>1.2613381800536689</v>
      </c>
      <c r="Y1233" s="11">
        <f t="shared" si="1031"/>
        <v>72.269354255787547</v>
      </c>
      <c r="Z1233" s="13">
        <f t="shared" si="1032"/>
        <v>4.1658706431592384E-2</v>
      </c>
      <c r="AA1233" s="13">
        <f t="shared" si="1033"/>
        <v>0.30427834598521003</v>
      </c>
      <c r="AB1233" s="13">
        <f t="shared" si="1034"/>
        <v>0.9516723406914056</v>
      </c>
      <c r="AC1233" s="13">
        <f t="shared" si="1035"/>
        <v>4.1646658058551798E-2</v>
      </c>
      <c r="AD1233" s="13">
        <f t="shared" si="1036"/>
        <v>0.85659762694958408</v>
      </c>
      <c r="AE1233" s="13">
        <f t="shared" si="1037"/>
        <v>0.41671956237840097</v>
      </c>
      <c r="AF1233" s="13">
        <f t="shared" si="1038"/>
        <v>0.9090350963143029</v>
      </c>
      <c r="AG1233" s="11">
        <f t="shared" si="1039"/>
        <v>24.627652283527063</v>
      </c>
      <c r="AH1233" s="13">
        <f t="shared" si="1040"/>
        <v>4.6962719034573261</v>
      </c>
      <c r="AI1233" s="11">
        <f t="shared" si="1041"/>
        <v>242.55823255165171</v>
      </c>
      <c r="AJ1233" s="6">
        <f t="shared" si="1042"/>
        <v>0.91421516671824821</v>
      </c>
      <c r="AK1233" s="13">
        <f t="shared" si="1043"/>
        <v>4.2757654498282456</v>
      </c>
      <c r="AL1233" s="6">
        <f t="shared" si="1044"/>
        <v>0.90975477118942782</v>
      </c>
      <c r="AM1233" s="6">
        <f t="shared" si="1045"/>
        <v>3.3660106786388178</v>
      </c>
      <c r="AN1233" s="11">
        <f t="shared" si="1046"/>
        <v>175.77476047646087</v>
      </c>
      <c r="AO1233" s="6">
        <f t="shared" si="1047"/>
        <v>173.96202628065635</v>
      </c>
      <c r="AP1233" s="6">
        <f t="shared" si="1048"/>
        <v>101.68238445635782</v>
      </c>
      <c r="AQ1233" s="8">
        <f t="shared" si="1049"/>
        <v>78.166065438823878</v>
      </c>
      <c r="AR1233" s="109">
        <f t="shared" si="1050"/>
        <v>-0.88747967306247355</v>
      </c>
      <c r="AS1233" s="109">
        <f t="shared" si="1051"/>
        <v>-0.64482673599514406</v>
      </c>
      <c r="AT1233" s="109">
        <f t="shared" si="1052"/>
        <v>233.99852064268435</v>
      </c>
      <c r="AU1233" s="10">
        <f t="shared" si="1053"/>
        <v>399749.18090637063</v>
      </c>
      <c r="AV1233" s="8">
        <f t="shared" si="1054"/>
        <v>29.892010255807197</v>
      </c>
      <c r="AW1233" s="12"/>
      <c r="AX1233" s="110">
        <f t="shared" si="1055"/>
        <v>54</v>
      </c>
      <c r="AY1233" s="111">
        <f t="shared" si="1056"/>
        <v>0</v>
      </c>
      <c r="AZ1233" s="12"/>
      <c r="BA1233" s="14">
        <f t="shared" si="1063"/>
        <v>3.6</v>
      </c>
      <c r="BB1233" s="112">
        <f t="shared" si="1057"/>
        <v>0</v>
      </c>
      <c r="BC1233" s="112">
        <f t="shared" si="1058"/>
        <v>0</v>
      </c>
      <c r="BD1233" s="12"/>
      <c r="BE1233" s="111">
        <f t="shared" si="1059"/>
        <v>0</v>
      </c>
      <c r="BF1233" s="12"/>
    </row>
    <row r="1234" spans="1:58">
      <c r="A1234">
        <f t="shared" si="1012"/>
        <v>20</v>
      </c>
      <c r="B1234" s="106">
        <v>0.85486111111111096</v>
      </c>
      <c r="C1234" s="6">
        <f t="shared" si="1013"/>
        <v>20.516666666666662</v>
      </c>
      <c r="D1234" s="7">
        <f t="shared" si="1060"/>
        <v>16</v>
      </c>
      <c r="E1234" s="7">
        <f t="shared" si="1061"/>
        <v>9</v>
      </c>
      <c r="F1234" s="7">
        <f t="shared" si="1062"/>
        <v>2022</v>
      </c>
      <c r="G1234" s="12"/>
      <c r="H1234" s="101">
        <f t="shared" si="1014"/>
        <v>3.4870742247514031</v>
      </c>
      <c r="I1234" s="102">
        <f t="shared" si="1015"/>
        <v>3.694507289312186</v>
      </c>
      <c r="J1234" s="101">
        <f t="shared" si="1016"/>
        <v>60.247214326358431</v>
      </c>
      <c r="K1234" s="101">
        <f t="shared" si="1017"/>
        <v>54.182455024653422</v>
      </c>
      <c r="L1234" s="11">
        <f t="shared" si="1018"/>
        <v>2459839.3548611109</v>
      </c>
      <c r="M1234" s="108">
        <f t="shared" si="1019"/>
        <v>0.22708705985245489</v>
      </c>
      <c r="N1234" s="11">
        <f t="shared" si="1020"/>
        <v>313.2529955659993</v>
      </c>
      <c r="O1234" s="5">
        <f t="shared" si="1021"/>
        <v>0.18895549364202679</v>
      </c>
      <c r="P1234" s="11">
        <f t="shared" si="1022"/>
        <v>15313.521891228309</v>
      </c>
      <c r="Q1234" s="6">
        <f t="shared" si="1023"/>
        <v>2.4548183025028516</v>
      </c>
      <c r="R1234" s="13">
        <f t="shared" si="1024"/>
        <v>4.4060189955246782</v>
      </c>
      <c r="S1234" s="13">
        <f t="shared" si="1025"/>
        <v>4.4025762289453905</v>
      </c>
      <c r="T1234" s="13">
        <f t="shared" si="1026"/>
        <v>0.38739878389933163</v>
      </c>
      <c r="U1234" s="13">
        <f t="shared" si="1027"/>
        <v>0.46053747125363054</v>
      </c>
      <c r="V1234" s="13">
        <f t="shared" si="1028"/>
        <v>-8.4177536739914487</v>
      </c>
      <c r="W1234" s="8">
        <f t="shared" si="1029"/>
        <v>364.29022806903765</v>
      </c>
      <c r="X1234" s="13">
        <f t="shared" si="1030"/>
        <v>1.261484430550827</v>
      </c>
      <c r="Y1234" s="11">
        <f t="shared" si="1031"/>
        <v>72.277733792026396</v>
      </c>
      <c r="Z1234" s="13">
        <f t="shared" si="1032"/>
        <v>4.1670352868127494E-2</v>
      </c>
      <c r="AA1234" s="13">
        <f t="shared" si="1033"/>
        <v>0.30413901251170156</v>
      </c>
      <c r="AB1234" s="13">
        <f t="shared" si="1034"/>
        <v>0.95171636929134706</v>
      </c>
      <c r="AC1234" s="13">
        <f t="shared" si="1035"/>
        <v>4.1658294387832161E-2</v>
      </c>
      <c r="AD1234" s="13">
        <f t="shared" si="1036"/>
        <v>0.85663339518458248</v>
      </c>
      <c r="AE1234" s="13">
        <f t="shared" si="1037"/>
        <v>0.4167477502314102</v>
      </c>
      <c r="AF1234" s="13">
        <f t="shared" si="1038"/>
        <v>0.90902217391934836</v>
      </c>
      <c r="AG1234" s="11">
        <f t="shared" si="1039"/>
        <v>24.629428954743396</v>
      </c>
      <c r="AH1234" s="13">
        <f t="shared" si="1040"/>
        <v>4.6968739194616091</v>
      </c>
      <c r="AI1234" s="11">
        <f t="shared" si="1041"/>
        <v>242.79988677407516</v>
      </c>
      <c r="AJ1234" s="6">
        <f t="shared" si="1042"/>
        <v>0.91420988418152849</v>
      </c>
      <c r="AK1234" s="13">
        <f t="shared" si="1043"/>
        <v>4.3966781623706543</v>
      </c>
      <c r="AL1234" s="6">
        <f t="shared" si="1044"/>
        <v>0.9096039376192514</v>
      </c>
      <c r="AM1234" s="6">
        <f t="shared" si="1045"/>
        <v>3.4870742247514031</v>
      </c>
      <c r="AN1234" s="11">
        <f t="shared" si="1046"/>
        <v>175.77544495375878</v>
      </c>
      <c r="AO1234" s="6">
        <f t="shared" si="1047"/>
        <v>173.96270348178098</v>
      </c>
      <c r="AP1234" s="6">
        <f t="shared" si="1048"/>
        <v>101.6746833412992</v>
      </c>
      <c r="AQ1234" s="8">
        <f t="shared" si="1049"/>
        <v>78.173762344709459</v>
      </c>
      <c r="AR1234" s="109">
        <f t="shared" si="1050"/>
        <v>-0.88941546998855037</v>
      </c>
      <c r="AS1234" s="109">
        <f t="shared" si="1051"/>
        <v>-0.64188078264290338</v>
      </c>
      <c r="AT1234" s="109">
        <f t="shared" si="1052"/>
        <v>234.18245502465342</v>
      </c>
      <c r="AU1234" s="10">
        <f t="shared" si="1053"/>
        <v>399751.55339389172</v>
      </c>
      <c r="AV1234" s="8">
        <f t="shared" si="1054"/>
        <v>29.891832858505868</v>
      </c>
      <c r="AW1234" s="12"/>
      <c r="AX1234" s="110">
        <f t="shared" si="1055"/>
        <v>54.2</v>
      </c>
      <c r="AY1234" s="111">
        <f t="shared" si="1056"/>
        <v>0</v>
      </c>
      <c r="AZ1234" s="12"/>
      <c r="BA1234" s="14">
        <f t="shared" si="1063"/>
        <v>3.7</v>
      </c>
      <c r="BB1234" s="112">
        <f t="shared" si="1057"/>
        <v>0</v>
      </c>
      <c r="BC1234" s="112">
        <f t="shared" si="1058"/>
        <v>0</v>
      </c>
      <c r="BD1234" s="12"/>
      <c r="BE1234" s="111">
        <f t="shared" si="1059"/>
        <v>0</v>
      </c>
      <c r="BF1234" s="12"/>
    </row>
    <row r="1235" spans="1:58">
      <c r="A1235">
        <f t="shared" si="1012"/>
        <v>20</v>
      </c>
      <c r="B1235" s="106">
        <v>0.85555555555555596</v>
      </c>
      <c r="C1235" s="6">
        <f t="shared" si="1013"/>
        <v>20.533333333333342</v>
      </c>
      <c r="D1235" s="7">
        <f t="shared" si="1060"/>
        <v>16</v>
      </c>
      <c r="E1235" s="7">
        <f t="shared" si="1061"/>
        <v>9</v>
      </c>
      <c r="F1235" s="7">
        <f t="shared" si="1062"/>
        <v>2022</v>
      </c>
      <c r="G1235" s="12"/>
      <c r="H1235" s="101">
        <f t="shared" si="1014"/>
        <v>3.6084171202328212</v>
      </c>
      <c r="I1235" s="102">
        <f t="shared" si="1015"/>
        <v>3.8112968285239965</v>
      </c>
      <c r="J1235" s="101">
        <f t="shared" si="1016"/>
        <v>60.240640067247696</v>
      </c>
      <c r="K1235" s="101">
        <f t="shared" si="1017"/>
        <v>54.366233429241447</v>
      </c>
      <c r="L1235" s="11">
        <f t="shared" si="1018"/>
        <v>2459839.3555555558</v>
      </c>
      <c r="M1235" s="108">
        <f t="shared" si="1019"/>
        <v>0.22708707886531918</v>
      </c>
      <c r="N1235" s="11">
        <f t="shared" si="1020"/>
        <v>313.50368019659072</v>
      </c>
      <c r="O1235" s="5">
        <f t="shared" si="1021"/>
        <v>0.18898091108900417</v>
      </c>
      <c r="P1235" s="11">
        <f t="shared" si="1022"/>
        <v>15310.746899737684</v>
      </c>
      <c r="Q1235" s="6">
        <f t="shared" si="1023"/>
        <v>2.4549766547827883</v>
      </c>
      <c r="R1235" s="13">
        <f t="shared" si="1024"/>
        <v>4.4060309413443681</v>
      </c>
      <c r="S1235" s="13">
        <f t="shared" si="1025"/>
        <v>4.4027239850843118</v>
      </c>
      <c r="T1235" s="13">
        <f t="shared" si="1026"/>
        <v>0.38755912824653155</v>
      </c>
      <c r="U1235" s="13">
        <f t="shared" si="1027"/>
        <v>0.46068481025698693</v>
      </c>
      <c r="V1235" s="13">
        <f t="shared" si="1028"/>
        <v>-8.4178888419220925</v>
      </c>
      <c r="W1235" s="8">
        <f t="shared" si="1029"/>
        <v>364.24793333967074</v>
      </c>
      <c r="X1235" s="13">
        <f t="shared" si="1030"/>
        <v>1.2616306795418251</v>
      </c>
      <c r="Y1235" s="11">
        <f t="shared" si="1031"/>
        <v>72.286113241968621</v>
      </c>
      <c r="Z1235" s="13">
        <f t="shared" si="1032"/>
        <v>4.1681998283552582E-2</v>
      </c>
      <c r="AA1235" s="13">
        <f t="shared" si="1033"/>
        <v>0.30399967407327527</v>
      </c>
      <c r="AB1235" s="13">
        <f t="shared" si="1034"/>
        <v>0.95176037694520021</v>
      </c>
      <c r="AC1235" s="13">
        <f t="shared" si="1035"/>
        <v>4.1669929691238894E-2</v>
      </c>
      <c r="AD1235" s="13">
        <f t="shared" si="1036"/>
        <v>0.8566691446095136</v>
      </c>
      <c r="AE1235" s="13">
        <f t="shared" si="1037"/>
        <v>0.41677592881228953</v>
      </c>
      <c r="AF1235" s="13">
        <f t="shared" si="1038"/>
        <v>0.90900925471782379</v>
      </c>
      <c r="AG1235" s="11">
        <f t="shared" si="1039"/>
        <v>24.631205066785785</v>
      </c>
      <c r="AH1235" s="13">
        <f t="shared" si="1040"/>
        <v>4.6974759457952819</v>
      </c>
      <c r="AI1235" s="11">
        <f t="shared" si="1041"/>
        <v>243.0415410096615</v>
      </c>
      <c r="AJ1235" s="6">
        <f t="shared" si="1042"/>
        <v>0.91420460293928574</v>
      </c>
      <c r="AK1235" s="13">
        <f t="shared" si="1043"/>
        <v>4.5178658311784599</v>
      </c>
      <c r="AL1235" s="6">
        <f t="shared" si="1044"/>
        <v>0.90944871094563851</v>
      </c>
      <c r="AM1235" s="6">
        <f t="shared" si="1045"/>
        <v>3.6084171202328212</v>
      </c>
      <c r="AN1235" s="11">
        <f t="shared" si="1046"/>
        <v>175.77612943150962</v>
      </c>
      <c r="AO1235" s="6">
        <f t="shared" si="1047"/>
        <v>173.96338068360728</v>
      </c>
      <c r="AP1235" s="6">
        <f t="shared" si="1048"/>
        <v>101.66698231946378</v>
      </c>
      <c r="AQ1235" s="8">
        <f t="shared" si="1049"/>
        <v>78.181459160161936</v>
      </c>
      <c r="AR1235" s="109">
        <f t="shared" si="1050"/>
        <v>-0.89133544552275457</v>
      </c>
      <c r="AS1235" s="109">
        <f t="shared" si="1051"/>
        <v>-0.63892838032010935</v>
      </c>
      <c r="AT1235" s="109">
        <f t="shared" si="1052"/>
        <v>234.36623342924145</v>
      </c>
      <c r="AU1235" s="10">
        <f t="shared" si="1053"/>
        <v>399753.92535201577</v>
      </c>
      <c r="AV1235" s="8">
        <f t="shared" si="1054"/>
        <v>29.89165550289378</v>
      </c>
      <c r="AW1235" s="12"/>
      <c r="AX1235" s="110">
        <f t="shared" si="1055"/>
        <v>54.4</v>
      </c>
      <c r="AY1235" s="111">
        <f t="shared" si="1056"/>
        <v>0</v>
      </c>
      <c r="AZ1235" s="12"/>
      <c r="BA1235" s="14">
        <f t="shared" si="1063"/>
        <v>3.8</v>
      </c>
      <c r="BB1235" s="112">
        <f t="shared" si="1057"/>
        <v>0</v>
      </c>
      <c r="BC1235" s="112">
        <f t="shared" si="1058"/>
        <v>0</v>
      </c>
      <c r="BD1235" s="12"/>
      <c r="BE1235" s="111">
        <f t="shared" si="1059"/>
        <v>0</v>
      </c>
      <c r="BF1235" s="12"/>
    </row>
    <row r="1236" spans="1:58">
      <c r="A1236">
        <f t="shared" si="1012"/>
        <v>20</v>
      </c>
      <c r="B1236" s="106">
        <v>0.85624999999999996</v>
      </c>
      <c r="C1236" s="6">
        <f t="shared" si="1013"/>
        <v>20.549999999999997</v>
      </c>
      <c r="D1236" s="7">
        <f t="shared" si="1060"/>
        <v>16</v>
      </c>
      <c r="E1236" s="7">
        <f t="shared" si="1061"/>
        <v>9</v>
      </c>
      <c r="F1236" s="7">
        <f t="shared" si="1062"/>
        <v>2022</v>
      </c>
      <c r="G1236" s="12"/>
      <c r="H1236" s="101">
        <f t="shared" si="1014"/>
        <v>3.7300377656542256</v>
      </c>
      <c r="I1236" s="102">
        <f t="shared" si="1015"/>
        <v>3.9285299364142485</v>
      </c>
      <c r="J1236" s="101">
        <f t="shared" si="1016"/>
        <v>60.234065709358063</v>
      </c>
      <c r="K1236" s="101">
        <f t="shared" si="1017"/>
        <v>54.549856820901994</v>
      </c>
      <c r="L1236" s="11">
        <f t="shared" si="1018"/>
        <v>2459839.3562500002</v>
      </c>
      <c r="M1236" s="108">
        <f t="shared" si="1019"/>
        <v>0.22708709787817075</v>
      </c>
      <c r="N1236" s="11">
        <f t="shared" si="1020"/>
        <v>313.75436465907842</v>
      </c>
      <c r="O1236" s="5">
        <f t="shared" si="1021"/>
        <v>0.18900632851898536</v>
      </c>
      <c r="P1236" s="11">
        <f t="shared" si="1022"/>
        <v>15307.971579379693</v>
      </c>
      <c r="Q1236" s="6">
        <f t="shared" si="1023"/>
        <v>2.4551350069566489</v>
      </c>
      <c r="R1236" s="13">
        <f t="shared" si="1024"/>
        <v>4.4060428871560662</v>
      </c>
      <c r="S1236" s="13">
        <f t="shared" si="1025"/>
        <v>4.4028717411243017</v>
      </c>
      <c r="T1236" s="13">
        <f t="shared" si="1026"/>
        <v>0.38771947248658423</v>
      </c>
      <c r="U1236" s="13">
        <f t="shared" si="1027"/>
        <v>0.4608321474151077</v>
      </c>
      <c r="V1236" s="13">
        <f t="shared" si="1028"/>
        <v>-8.4180240097620196</v>
      </c>
      <c r="W1236" s="8">
        <f t="shared" si="1029"/>
        <v>364.20563408756163</v>
      </c>
      <c r="X1236" s="13">
        <f t="shared" si="1030"/>
        <v>1.261776926831639</v>
      </c>
      <c r="Y1236" s="11">
        <f t="shared" si="1031"/>
        <v>72.2944925944402</v>
      </c>
      <c r="Z1236" s="13">
        <f t="shared" si="1032"/>
        <v>4.1693642662125552E-2</v>
      </c>
      <c r="AA1236" s="13">
        <f t="shared" si="1033"/>
        <v>0.30386033085899045</v>
      </c>
      <c r="AB1236" s="13">
        <f t="shared" si="1034"/>
        <v>0.95180436359405973</v>
      </c>
      <c r="AC1236" s="13">
        <f t="shared" si="1035"/>
        <v>4.1681563953043496E-2</v>
      </c>
      <c r="AD1236" s="13">
        <f t="shared" si="1036"/>
        <v>0.85670487517658722</v>
      </c>
      <c r="AE1236" s="13">
        <f t="shared" si="1037"/>
        <v>0.4168040980831797</v>
      </c>
      <c r="AF1236" s="13">
        <f t="shared" si="1038"/>
        <v>0.90899633872808705</v>
      </c>
      <c r="AG1236" s="11">
        <f t="shared" si="1039"/>
        <v>24.632980617245764</v>
      </c>
      <c r="AH1236" s="13">
        <f t="shared" si="1040"/>
        <v>4.698077981651517</v>
      </c>
      <c r="AI1236" s="11">
        <f t="shared" si="1041"/>
        <v>243.28319493430567</v>
      </c>
      <c r="AJ1236" s="6">
        <f t="shared" si="1042"/>
        <v>0.91419932299866757</v>
      </c>
      <c r="AK1236" s="13">
        <f t="shared" si="1043"/>
        <v>4.6393268319711476</v>
      </c>
      <c r="AL1236" s="6">
        <f t="shared" si="1044"/>
        <v>0.90928906631692186</v>
      </c>
      <c r="AM1236" s="6">
        <f t="shared" si="1045"/>
        <v>3.7300377656542256</v>
      </c>
      <c r="AN1236" s="11">
        <f t="shared" si="1046"/>
        <v>175.77681390880753</v>
      </c>
      <c r="AO1236" s="6">
        <f t="shared" si="1047"/>
        <v>173.96405788523904</v>
      </c>
      <c r="AP1236" s="6">
        <f t="shared" si="1048"/>
        <v>101.65928140113004</v>
      </c>
      <c r="AQ1236" s="8">
        <f t="shared" si="1049"/>
        <v>78.189155874908423</v>
      </c>
      <c r="AR1236" s="109">
        <f t="shared" si="1050"/>
        <v>-0.89323956296558638</v>
      </c>
      <c r="AS1236" s="109">
        <f t="shared" si="1051"/>
        <v>-0.63596958592381991</v>
      </c>
      <c r="AT1236" s="109">
        <f t="shared" si="1052"/>
        <v>234.54985682090199</v>
      </c>
      <c r="AU1236" s="10">
        <f t="shared" si="1053"/>
        <v>399756.29677750077</v>
      </c>
      <c r="AV1236" s="8">
        <f t="shared" si="1054"/>
        <v>29.891478189211895</v>
      </c>
      <c r="AW1236" s="12"/>
      <c r="AX1236" s="110">
        <f t="shared" si="1055"/>
        <v>54.5</v>
      </c>
      <c r="AY1236" s="111">
        <f t="shared" si="1056"/>
        <v>0</v>
      </c>
      <c r="AZ1236" s="12"/>
      <c r="BA1236" s="14">
        <f t="shared" si="1063"/>
        <v>3.9</v>
      </c>
      <c r="BB1236" s="112">
        <f t="shared" si="1057"/>
        <v>0</v>
      </c>
      <c r="BC1236" s="112">
        <f t="shared" si="1058"/>
        <v>0</v>
      </c>
      <c r="BD1236" s="12"/>
      <c r="BE1236" s="111">
        <f t="shared" si="1059"/>
        <v>0</v>
      </c>
      <c r="BF1236" s="12"/>
    </row>
    <row r="1237" spans="1:58">
      <c r="A1237">
        <f t="shared" si="1012"/>
        <v>20</v>
      </c>
      <c r="B1237" s="106">
        <v>0.85694444444444495</v>
      </c>
      <c r="C1237" s="6">
        <f t="shared" si="1013"/>
        <v>20.566666666666677</v>
      </c>
      <c r="D1237" s="7">
        <f t="shared" si="1060"/>
        <v>16</v>
      </c>
      <c r="E1237" s="7">
        <f t="shared" si="1061"/>
        <v>9</v>
      </c>
      <c r="F1237" s="7">
        <f t="shared" si="1062"/>
        <v>2022</v>
      </c>
      <c r="G1237" s="12"/>
      <c r="H1237" s="101">
        <f t="shared" si="1014"/>
        <v>3.8519348076281767</v>
      </c>
      <c r="I1237" s="102">
        <f t="shared" si="1015"/>
        <v>4.0461972663206298</v>
      </c>
      <c r="J1237" s="101">
        <f t="shared" si="1016"/>
        <v>60.227491248404732</v>
      </c>
      <c r="K1237" s="101">
        <f t="shared" si="1017"/>
        <v>54.733326543595354</v>
      </c>
      <c r="L1237" s="11">
        <f t="shared" si="1018"/>
        <v>2459839.3569444446</v>
      </c>
      <c r="M1237" s="108">
        <f t="shared" si="1019"/>
        <v>0.22708711689102229</v>
      </c>
      <c r="N1237" s="11">
        <f t="shared" si="1020"/>
        <v>314.00504912156612</v>
      </c>
      <c r="O1237" s="5">
        <f t="shared" si="1021"/>
        <v>0.1890317459489097</v>
      </c>
      <c r="P1237" s="11">
        <f t="shared" si="1022"/>
        <v>15305.195928410951</v>
      </c>
      <c r="Q1237" s="6">
        <f t="shared" si="1023"/>
        <v>2.4552933591301525</v>
      </c>
      <c r="R1237" s="13">
        <f t="shared" si="1024"/>
        <v>4.4060548329677642</v>
      </c>
      <c r="S1237" s="13">
        <f t="shared" si="1025"/>
        <v>4.4030194971639336</v>
      </c>
      <c r="T1237" s="13">
        <f t="shared" si="1026"/>
        <v>0.38787981672663685</v>
      </c>
      <c r="U1237" s="13">
        <f t="shared" si="1027"/>
        <v>0.46097948282694035</v>
      </c>
      <c r="V1237" s="13">
        <f t="shared" si="1028"/>
        <v>-8.4181591776012308</v>
      </c>
      <c r="W1237" s="8">
        <f t="shared" si="1029"/>
        <v>364.16333028542851</v>
      </c>
      <c r="X1237" s="13">
        <f t="shared" si="1030"/>
        <v>1.2619231725182496</v>
      </c>
      <c r="Y1237" s="11">
        <f t="shared" si="1031"/>
        <v>72.302871855054974</v>
      </c>
      <c r="Z1237" s="13">
        <f t="shared" si="1032"/>
        <v>4.1705286011446338E-2</v>
      </c>
      <c r="AA1237" s="13">
        <f t="shared" si="1033"/>
        <v>0.30372098277874882</v>
      </c>
      <c r="AB1237" s="13">
        <f t="shared" si="1034"/>
        <v>0.95184832926719509</v>
      </c>
      <c r="AC1237" s="13">
        <f t="shared" si="1035"/>
        <v>4.1693197180839213E-2</v>
      </c>
      <c r="AD1237" s="13">
        <f t="shared" si="1036"/>
        <v>0.85674058690963795</v>
      </c>
      <c r="AE1237" s="13">
        <f t="shared" si="1037"/>
        <v>0.41683225806268875</v>
      </c>
      <c r="AF1237" s="13">
        <f t="shared" si="1038"/>
        <v>0.90898342594260761</v>
      </c>
      <c r="AG1237" s="11">
        <f t="shared" si="1039"/>
        <v>24.634755607273998</v>
      </c>
      <c r="AH1237" s="13">
        <f t="shared" si="1040"/>
        <v>4.6986800274296092</v>
      </c>
      <c r="AI1237" s="11">
        <f t="shared" si="1041"/>
        <v>243.52484871012197</v>
      </c>
      <c r="AJ1237" s="6">
        <f t="shared" si="1042"/>
        <v>0.91419404435622209</v>
      </c>
      <c r="AK1237" s="13">
        <f t="shared" si="1043"/>
        <v>4.7610597863584418</v>
      </c>
      <c r="AL1237" s="6">
        <f t="shared" si="1044"/>
        <v>0.90912497873026532</v>
      </c>
      <c r="AM1237" s="6">
        <f t="shared" si="1045"/>
        <v>3.8519348076281767</v>
      </c>
      <c r="AN1237" s="11">
        <f t="shared" si="1046"/>
        <v>175.7774983861018</v>
      </c>
      <c r="AO1237" s="6">
        <f t="shared" si="1047"/>
        <v>173.96473508712077</v>
      </c>
      <c r="AP1237" s="6">
        <f t="shared" si="1048"/>
        <v>101.65158058113165</v>
      </c>
      <c r="AQ1237" s="8">
        <f t="shared" si="1049"/>
        <v>78.196852494112392</v>
      </c>
      <c r="AR1237" s="109">
        <f t="shared" si="1050"/>
        <v>-0.89512778976811702</v>
      </c>
      <c r="AS1237" s="109">
        <f t="shared" si="1051"/>
        <v>-0.63300445052611931</v>
      </c>
      <c r="AT1237" s="109">
        <f t="shared" si="1052"/>
        <v>234.73332654359535</v>
      </c>
      <c r="AU1237" s="10">
        <f t="shared" si="1053"/>
        <v>399758.66767186561</v>
      </c>
      <c r="AV1237" s="8">
        <f t="shared" si="1054"/>
        <v>29.891300917345191</v>
      </c>
      <c r="AW1237" s="12"/>
      <c r="AX1237" s="110">
        <f t="shared" si="1055"/>
        <v>54.7</v>
      </c>
      <c r="AY1237" s="111">
        <f t="shared" si="1056"/>
        <v>0</v>
      </c>
      <c r="AZ1237" s="12"/>
      <c r="BA1237" s="14">
        <f t="shared" si="1063"/>
        <v>4</v>
      </c>
      <c r="BB1237" s="112">
        <f t="shared" si="1057"/>
        <v>0</v>
      </c>
      <c r="BC1237" s="112">
        <f t="shared" si="1058"/>
        <v>0</v>
      </c>
      <c r="BD1237" s="12"/>
      <c r="BE1237" s="111">
        <f t="shared" si="1059"/>
        <v>0</v>
      </c>
      <c r="BF1237" s="12"/>
    </row>
    <row r="1238" spans="1:58">
      <c r="A1238">
        <f t="shared" si="1012"/>
        <v>20</v>
      </c>
      <c r="B1238" s="106">
        <v>0.85763888888888895</v>
      </c>
      <c r="C1238" s="6">
        <f t="shared" si="1013"/>
        <v>20.583333333333336</v>
      </c>
      <c r="D1238" s="7">
        <f t="shared" si="1060"/>
        <v>16</v>
      </c>
      <c r="E1238" s="7">
        <f t="shared" si="1061"/>
        <v>9</v>
      </c>
      <c r="F1238" s="7">
        <f t="shared" si="1062"/>
        <v>2022</v>
      </c>
      <c r="G1238" s="12"/>
      <c r="H1238" s="101">
        <f t="shared" si="1014"/>
        <v>3.9741068132396498</v>
      </c>
      <c r="I1238" s="102">
        <f t="shared" si="1015"/>
        <v>4.1642898454072794</v>
      </c>
      <c r="J1238" s="101">
        <f t="shared" si="1016"/>
        <v>60.220916684478773</v>
      </c>
      <c r="K1238" s="101">
        <f t="shared" si="1017"/>
        <v>54.916643827229109</v>
      </c>
      <c r="L1238" s="11">
        <f t="shared" si="1018"/>
        <v>2459839.357638889</v>
      </c>
      <c r="M1238" s="108">
        <f t="shared" si="1019"/>
        <v>0.22708713590387386</v>
      </c>
      <c r="N1238" s="11">
        <f t="shared" si="1020"/>
        <v>314.25573358358815</v>
      </c>
      <c r="O1238" s="5">
        <f t="shared" si="1021"/>
        <v>0.18905716337883405</v>
      </c>
      <c r="P1238" s="11">
        <f t="shared" si="1022"/>
        <v>15302.419946930853</v>
      </c>
      <c r="Q1238" s="6">
        <f t="shared" si="1023"/>
        <v>2.4554517113040131</v>
      </c>
      <c r="R1238" s="13">
        <f t="shared" si="1024"/>
        <v>4.4060667787794623</v>
      </c>
      <c r="S1238" s="13">
        <f t="shared" si="1025"/>
        <v>4.4031672532042796</v>
      </c>
      <c r="T1238" s="13">
        <f t="shared" si="1026"/>
        <v>0.38804016096668947</v>
      </c>
      <c r="U1238" s="13">
        <f t="shared" si="1027"/>
        <v>0.46112681649291981</v>
      </c>
      <c r="V1238" s="13">
        <f t="shared" si="1028"/>
        <v>-8.4182943454418702</v>
      </c>
      <c r="W1238" s="8">
        <f t="shared" si="1029"/>
        <v>364.12102193341286</v>
      </c>
      <c r="X1238" s="13">
        <f t="shared" si="1030"/>
        <v>1.2620694166024959</v>
      </c>
      <c r="Y1238" s="11">
        <f t="shared" si="1031"/>
        <v>72.311251023861047</v>
      </c>
      <c r="Z1238" s="13">
        <f t="shared" si="1032"/>
        <v>4.1716928331324246E-2</v>
      </c>
      <c r="AA1238" s="13">
        <f t="shared" si="1033"/>
        <v>0.3035816298350017</v>
      </c>
      <c r="AB1238" s="13">
        <f t="shared" si="1034"/>
        <v>0.95189227396463993</v>
      </c>
      <c r="AC1238" s="13">
        <f t="shared" si="1035"/>
        <v>4.1704829374435454E-2</v>
      </c>
      <c r="AD1238" s="13">
        <f t="shared" si="1036"/>
        <v>0.85677627980877269</v>
      </c>
      <c r="AE1238" s="13">
        <f t="shared" si="1037"/>
        <v>0.41686040875065544</v>
      </c>
      <c r="AF1238" s="13">
        <f t="shared" si="1038"/>
        <v>0.90897051636245962</v>
      </c>
      <c r="AG1238" s="11">
        <f t="shared" si="1039"/>
        <v>24.636530036838156</v>
      </c>
      <c r="AH1238" s="13">
        <f t="shared" si="1040"/>
        <v>4.6992820831290105</v>
      </c>
      <c r="AI1238" s="11">
        <f t="shared" si="1041"/>
        <v>243.76650233665299</v>
      </c>
      <c r="AJ1238" s="6">
        <f t="shared" si="1042"/>
        <v>0.91418876701199536</v>
      </c>
      <c r="AK1238" s="13">
        <f t="shared" si="1043"/>
        <v>4.8830632366861275</v>
      </c>
      <c r="AL1238" s="6">
        <f t="shared" si="1044"/>
        <v>0.90895642344647753</v>
      </c>
      <c r="AM1238" s="6">
        <f t="shared" si="1045"/>
        <v>3.9741068132396498</v>
      </c>
      <c r="AN1238" s="11">
        <f t="shared" si="1046"/>
        <v>175.77818286339789</v>
      </c>
      <c r="AO1238" s="6">
        <f t="shared" si="1047"/>
        <v>173.96541228925787</v>
      </c>
      <c r="AP1238" s="6">
        <f t="shared" si="1048"/>
        <v>101.64387985942827</v>
      </c>
      <c r="AQ1238" s="8">
        <f t="shared" si="1049"/>
        <v>78.204549017814131</v>
      </c>
      <c r="AR1238" s="109">
        <f t="shared" si="1050"/>
        <v>-0.89700009236733413</v>
      </c>
      <c r="AS1238" s="109">
        <f t="shared" si="1051"/>
        <v>-0.63003302729586386</v>
      </c>
      <c r="AT1238" s="109">
        <f t="shared" si="1052"/>
        <v>234.91664382722911</v>
      </c>
      <c r="AU1238" s="10">
        <f t="shared" si="1053"/>
        <v>399761.03803505795</v>
      </c>
      <c r="AV1238" s="8">
        <f t="shared" si="1054"/>
        <v>29.89112368729613</v>
      </c>
      <c r="AW1238" s="12"/>
      <c r="AX1238" s="110">
        <f t="shared" si="1055"/>
        <v>54.9</v>
      </c>
      <c r="AY1238" s="111">
        <f t="shared" si="1056"/>
        <v>0</v>
      </c>
      <c r="AZ1238" s="12"/>
      <c r="BA1238" s="14">
        <f t="shared" si="1063"/>
        <v>4.2</v>
      </c>
      <c r="BB1238" s="112">
        <f t="shared" si="1057"/>
        <v>0</v>
      </c>
      <c r="BC1238" s="112">
        <f t="shared" si="1058"/>
        <v>0</v>
      </c>
      <c r="BD1238" s="12"/>
      <c r="BE1238" s="111">
        <f t="shared" si="1059"/>
        <v>0</v>
      </c>
      <c r="BF1238" s="12"/>
    </row>
    <row r="1239" spans="1:58">
      <c r="A1239">
        <f t="shared" si="1012"/>
        <v>20</v>
      </c>
      <c r="B1239" s="106">
        <v>0.85833333333333295</v>
      </c>
      <c r="C1239" s="6">
        <f t="shared" si="1013"/>
        <v>20.599999999999991</v>
      </c>
      <c r="D1239" s="7">
        <f t="shared" si="1060"/>
        <v>16</v>
      </c>
      <c r="E1239" s="7">
        <f t="shared" si="1061"/>
        <v>9</v>
      </c>
      <c r="F1239" s="7">
        <f t="shared" si="1062"/>
        <v>2022</v>
      </c>
      <c r="G1239" s="12"/>
      <c r="H1239" s="101">
        <f t="shared" si="1014"/>
        <v>4.0965523522871319</v>
      </c>
      <c r="I1239" s="102">
        <f t="shared" si="1015"/>
        <v>4.2827991271135826</v>
      </c>
      <c r="J1239" s="101">
        <f t="shared" si="1016"/>
        <v>60.214342017678455</v>
      </c>
      <c r="K1239" s="101">
        <f t="shared" si="1017"/>
        <v>55.099809912397973</v>
      </c>
      <c r="L1239" s="11">
        <f t="shared" si="1018"/>
        <v>2459839.3583333334</v>
      </c>
      <c r="M1239" s="108">
        <f t="shared" si="1019"/>
        <v>0.2270871549167254</v>
      </c>
      <c r="N1239" s="11">
        <f t="shared" si="1020"/>
        <v>314.50641804607585</v>
      </c>
      <c r="O1239" s="5">
        <f t="shared" si="1021"/>
        <v>0.18908258080875839</v>
      </c>
      <c r="P1239" s="11">
        <f t="shared" si="1022"/>
        <v>15299.64363504967</v>
      </c>
      <c r="Q1239" s="6">
        <f t="shared" si="1023"/>
        <v>2.4556100634778741</v>
      </c>
      <c r="R1239" s="13">
        <f t="shared" si="1024"/>
        <v>4.4060787245911381</v>
      </c>
      <c r="S1239" s="13">
        <f t="shared" si="1025"/>
        <v>4.4033150092439124</v>
      </c>
      <c r="T1239" s="13">
        <f t="shared" si="1026"/>
        <v>0.3882005052067421</v>
      </c>
      <c r="U1239" s="13">
        <f t="shared" si="1027"/>
        <v>0.46127414841353359</v>
      </c>
      <c r="V1239" s="13">
        <f t="shared" si="1028"/>
        <v>-8.4184295132810831</v>
      </c>
      <c r="W1239" s="8">
        <f t="shared" si="1029"/>
        <v>364.07870903337545</v>
      </c>
      <c r="X1239" s="13">
        <f t="shared" si="1030"/>
        <v>1.2622156590849127</v>
      </c>
      <c r="Y1239" s="11">
        <f t="shared" si="1031"/>
        <v>72.319630100889043</v>
      </c>
      <c r="Z1239" s="13">
        <f t="shared" si="1032"/>
        <v>4.172856962158112E-2</v>
      </c>
      <c r="AA1239" s="13">
        <f t="shared" si="1033"/>
        <v>0.30344227203049001</v>
      </c>
      <c r="AB1239" s="13">
        <f t="shared" si="1034"/>
        <v>0.95193619768633564</v>
      </c>
      <c r="AC1239" s="13">
        <f t="shared" si="1035"/>
        <v>4.1716460533654132E-2</v>
      </c>
      <c r="AD1239" s="13">
        <f t="shared" si="1036"/>
        <v>0.85681195387400833</v>
      </c>
      <c r="AE1239" s="13">
        <f t="shared" si="1037"/>
        <v>0.4168885501468928</v>
      </c>
      <c r="AF1239" s="13">
        <f t="shared" si="1038"/>
        <v>0.90895760998872865</v>
      </c>
      <c r="AG1239" s="11">
        <f t="shared" si="1039"/>
        <v>24.638303905904269</v>
      </c>
      <c r="AH1239" s="13">
        <f t="shared" si="1040"/>
        <v>4.6998841487478984</v>
      </c>
      <c r="AI1239" s="11">
        <f t="shared" si="1041"/>
        <v>244.00815581485739</v>
      </c>
      <c r="AJ1239" s="6">
        <f t="shared" si="1042"/>
        <v>0.91418349096608198</v>
      </c>
      <c r="AK1239" s="13">
        <f t="shared" si="1043"/>
        <v>5.0053357281744244</v>
      </c>
      <c r="AL1239" s="6">
        <f t="shared" si="1044"/>
        <v>0.90878337588729252</v>
      </c>
      <c r="AM1239" s="6">
        <f t="shared" si="1045"/>
        <v>4.0965523522871319</v>
      </c>
      <c r="AN1239" s="11">
        <f t="shared" si="1046"/>
        <v>175.77886734069216</v>
      </c>
      <c r="AO1239" s="6">
        <f t="shared" si="1047"/>
        <v>173.96608949164676</v>
      </c>
      <c r="AP1239" s="6">
        <f t="shared" si="1048"/>
        <v>101.63617923598795</v>
      </c>
      <c r="AQ1239" s="8">
        <f t="shared" si="1049"/>
        <v>78.212245446045529</v>
      </c>
      <c r="AR1239" s="109">
        <f t="shared" si="1050"/>
        <v>-0.89885643749454969</v>
      </c>
      <c r="AS1239" s="109">
        <f t="shared" si="1051"/>
        <v>-0.62705536949590412</v>
      </c>
      <c r="AT1239" s="109">
        <f t="shared" si="1052"/>
        <v>235.09980991239797</v>
      </c>
      <c r="AU1239" s="10">
        <f t="shared" si="1053"/>
        <v>399763.40786700352</v>
      </c>
      <c r="AV1239" s="8">
        <f t="shared" si="1054"/>
        <v>29.890946499068821</v>
      </c>
      <c r="AW1239" s="12"/>
      <c r="AX1239" s="110">
        <f t="shared" si="1055"/>
        <v>55.1</v>
      </c>
      <c r="AY1239" s="111">
        <f t="shared" si="1056"/>
        <v>0</v>
      </c>
      <c r="AZ1239" s="12"/>
      <c r="BA1239" s="14">
        <f t="shared" si="1063"/>
        <v>4.3</v>
      </c>
      <c r="BB1239" s="112">
        <f t="shared" si="1057"/>
        <v>0</v>
      </c>
      <c r="BC1239" s="112">
        <f t="shared" si="1058"/>
        <v>0</v>
      </c>
      <c r="BD1239" s="12"/>
      <c r="BE1239" s="111">
        <f t="shared" si="1059"/>
        <v>0</v>
      </c>
      <c r="BF1239" s="12"/>
    </row>
    <row r="1240" spans="1:58">
      <c r="A1240">
        <f t="shared" si="1012"/>
        <v>20</v>
      </c>
      <c r="B1240" s="106">
        <v>0.85902777777777795</v>
      </c>
      <c r="C1240" s="6">
        <f t="shared" si="1013"/>
        <v>20.616666666666671</v>
      </c>
      <c r="D1240" s="7">
        <f t="shared" si="1060"/>
        <v>16</v>
      </c>
      <c r="E1240" s="7">
        <f t="shared" si="1061"/>
        <v>9</v>
      </c>
      <c r="F1240" s="7">
        <f t="shared" si="1062"/>
        <v>2022</v>
      </c>
      <c r="G1240" s="12"/>
      <c r="H1240" s="101">
        <f t="shared" si="1014"/>
        <v>4.219269995879551</v>
      </c>
      <c r="I1240" s="102">
        <f t="shared" si="1015"/>
        <v>4.4017169645014906</v>
      </c>
      <c r="J1240" s="101">
        <f t="shared" si="1016"/>
        <v>60.207767248105604</v>
      </c>
      <c r="K1240" s="101">
        <f t="shared" si="1017"/>
        <v>55.282826048201457</v>
      </c>
      <c r="L1240" s="11">
        <f t="shared" si="1018"/>
        <v>2459839.3590277778</v>
      </c>
      <c r="M1240" s="108">
        <f t="shared" si="1019"/>
        <v>0.22708717392957695</v>
      </c>
      <c r="N1240" s="11">
        <f t="shared" si="1020"/>
        <v>314.75710250856355</v>
      </c>
      <c r="O1240" s="5">
        <f t="shared" si="1021"/>
        <v>0.18910799823868274</v>
      </c>
      <c r="P1240" s="11">
        <f t="shared" si="1022"/>
        <v>15296.866992888325</v>
      </c>
      <c r="Q1240" s="6">
        <f t="shared" si="1023"/>
        <v>2.4557684156513777</v>
      </c>
      <c r="R1240" s="13">
        <f t="shared" si="1024"/>
        <v>4.4060906704028362</v>
      </c>
      <c r="S1240" s="13">
        <f t="shared" si="1025"/>
        <v>4.4034627652835443</v>
      </c>
      <c r="T1240" s="13">
        <f t="shared" si="1026"/>
        <v>0.38836084944643756</v>
      </c>
      <c r="U1240" s="13">
        <f t="shared" si="1027"/>
        <v>0.46142147858896282</v>
      </c>
      <c r="V1240" s="13">
        <f t="shared" si="1028"/>
        <v>-8.4185646811206514</v>
      </c>
      <c r="W1240" s="8">
        <f t="shared" si="1029"/>
        <v>364.03639158554614</v>
      </c>
      <c r="X1240" s="13">
        <f t="shared" si="1030"/>
        <v>1.2623618999660859</v>
      </c>
      <c r="Y1240" s="11">
        <f t="shared" si="1031"/>
        <v>72.328009086172543</v>
      </c>
      <c r="Z1240" s="13">
        <f t="shared" si="1032"/>
        <v>4.1740209882006329E-2</v>
      </c>
      <c r="AA1240" s="13">
        <f t="shared" si="1033"/>
        <v>0.30330290936790588</v>
      </c>
      <c r="AB1240" s="13">
        <f t="shared" si="1034"/>
        <v>0.95198010043224002</v>
      </c>
      <c r="AC1240" s="13">
        <f t="shared" si="1035"/>
        <v>4.1728090658284728E-2</v>
      </c>
      <c r="AD1240" s="13">
        <f t="shared" si="1036"/>
        <v>0.85684760910539004</v>
      </c>
      <c r="AE1240" s="13">
        <f t="shared" si="1037"/>
        <v>0.416916682251191</v>
      </c>
      <c r="AF1240" s="13">
        <f t="shared" si="1038"/>
        <v>0.9089447068225105</v>
      </c>
      <c r="AG1240" s="11">
        <f t="shared" si="1039"/>
        <v>24.640077214436936</v>
      </c>
      <c r="AH1240" s="13">
        <f t="shared" si="1040"/>
        <v>4.7004862242846785</v>
      </c>
      <c r="AI1240" s="11">
        <f t="shared" si="1041"/>
        <v>244.24980914429335</v>
      </c>
      <c r="AJ1240" s="6">
        <f t="shared" si="1042"/>
        <v>0.91417821621855777</v>
      </c>
      <c r="AK1240" s="13">
        <f t="shared" si="1043"/>
        <v>5.1278758075178192</v>
      </c>
      <c r="AL1240" s="6">
        <f t="shared" si="1044"/>
        <v>0.90860581163826837</v>
      </c>
      <c r="AM1240" s="6">
        <f t="shared" si="1045"/>
        <v>4.219269995879551</v>
      </c>
      <c r="AN1240" s="11">
        <f t="shared" si="1046"/>
        <v>175.77955181798825</v>
      </c>
      <c r="AO1240" s="6">
        <f t="shared" si="1047"/>
        <v>173.96676669429095</v>
      </c>
      <c r="AP1240" s="6">
        <f t="shared" si="1048"/>
        <v>101.62847871078294</v>
      </c>
      <c r="AQ1240" s="8">
        <f t="shared" si="1049"/>
        <v>78.219941778834311</v>
      </c>
      <c r="AR1240" s="109">
        <f t="shared" si="1050"/>
        <v>-0.90069679215416443</v>
      </c>
      <c r="AS1240" s="109">
        <f t="shared" si="1051"/>
        <v>-0.62407153051704145</v>
      </c>
      <c r="AT1240" s="109">
        <f t="shared" si="1052"/>
        <v>235.28282604820146</v>
      </c>
      <c r="AU1240" s="10">
        <f t="shared" si="1053"/>
        <v>399765.77716763667</v>
      </c>
      <c r="AV1240" s="8">
        <f t="shared" si="1054"/>
        <v>29.890769352666712</v>
      </c>
      <c r="AW1240" s="12"/>
      <c r="AX1240" s="110">
        <f t="shared" si="1055"/>
        <v>55.3</v>
      </c>
      <c r="AY1240" s="111">
        <f t="shared" si="1056"/>
        <v>0</v>
      </c>
      <c r="AZ1240" s="12"/>
      <c r="BA1240" s="14">
        <f t="shared" si="1063"/>
        <v>4.4000000000000004</v>
      </c>
      <c r="BB1240" s="112">
        <f t="shared" si="1057"/>
        <v>0</v>
      </c>
      <c r="BC1240" s="112">
        <f t="shared" si="1058"/>
        <v>0</v>
      </c>
      <c r="BD1240" s="12"/>
      <c r="BE1240" s="111">
        <f t="shared" si="1059"/>
        <v>0</v>
      </c>
      <c r="BF1240" s="12"/>
    </row>
    <row r="1241" spans="1:58">
      <c r="A1241">
        <f t="shared" si="1012"/>
        <v>20</v>
      </c>
      <c r="B1241" s="106">
        <v>0.85972222222222205</v>
      </c>
      <c r="C1241" s="6">
        <f t="shared" si="1013"/>
        <v>20.633333333333329</v>
      </c>
      <c r="D1241" s="7">
        <f t="shared" si="1060"/>
        <v>16</v>
      </c>
      <c r="E1241" s="7">
        <f t="shared" si="1061"/>
        <v>9</v>
      </c>
      <c r="F1241" s="7">
        <f t="shared" si="1062"/>
        <v>2022</v>
      </c>
      <c r="G1241" s="12"/>
      <c r="H1241" s="101">
        <f t="shared" si="1014"/>
        <v>4.3422583173701153</v>
      </c>
      <c r="I1241" s="102">
        <f t="shared" si="1015"/>
        <v>4.5210355872131558</v>
      </c>
      <c r="J1241" s="101">
        <f t="shared" si="1016"/>
        <v>60.201192375846091</v>
      </c>
      <c r="K1241" s="101">
        <f t="shared" si="1017"/>
        <v>55.465693493620165</v>
      </c>
      <c r="L1241" s="11">
        <f t="shared" si="1018"/>
        <v>2459839.3597222222</v>
      </c>
      <c r="M1241" s="108">
        <f t="shared" si="1019"/>
        <v>0.22708719294242852</v>
      </c>
      <c r="N1241" s="11">
        <f t="shared" si="1020"/>
        <v>315.00778697105125</v>
      </c>
      <c r="O1241" s="5">
        <f t="shared" si="1021"/>
        <v>0.18913341566866393</v>
      </c>
      <c r="P1241" s="11">
        <f t="shared" si="1022"/>
        <v>15294.090020542313</v>
      </c>
      <c r="Q1241" s="6">
        <f t="shared" si="1023"/>
        <v>2.4559267678252383</v>
      </c>
      <c r="R1241" s="13">
        <f t="shared" si="1024"/>
        <v>4.4061026162145343</v>
      </c>
      <c r="S1241" s="13">
        <f t="shared" si="1025"/>
        <v>4.4036105213235333</v>
      </c>
      <c r="T1241" s="13">
        <f t="shared" si="1026"/>
        <v>0.38852119368649018</v>
      </c>
      <c r="U1241" s="13">
        <f t="shared" si="1027"/>
        <v>0.46156880702033987</v>
      </c>
      <c r="V1241" s="13">
        <f t="shared" si="1028"/>
        <v>-8.4186998489605767</v>
      </c>
      <c r="W1241" s="8">
        <f t="shared" si="1029"/>
        <v>363.99406959081682</v>
      </c>
      <c r="X1241" s="13">
        <f t="shared" si="1030"/>
        <v>1.262508139246836</v>
      </c>
      <c r="Y1241" s="11">
        <f t="shared" si="1031"/>
        <v>72.336387979758555</v>
      </c>
      <c r="Z1241" s="13">
        <f t="shared" si="1032"/>
        <v>4.1751849112468931E-2</v>
      </c>
      <c r="AA1241" s="13">
        <f t="shared" si="1033"/>
        <v>0.30316354184971717</v>
      </c>
      <c r="AB1241" s="13">
        <f t="shared" si="1034"/>
        <v>0.9520239822023796</v>
      </c>
      <c r="AC1241" s="13">
        <f t="shared" si="1035"/>
        <v>4.1739719748196333E-2</v>
      </c>
      <c r="AD1241" s="13">
        <f t="shared" si="1036"/>
        <v>0.856883245502994</v>
      </c>
      <c r="AE1241" s="13">
        <f t="shared" si="1037"/>
        <v>0.41694480506344062</v>
      </c>
      <c r="AF1241" s="13">
        <f t="shared" si="1038"/>
        <v>0.90893180686485475</v>
      </c>
      <c r="AG1241" s="11">
        <f t="shared" si="1039"/>
        <v>24.641849962407093</v>
      </c>
      <c r="AH1241" s="13">
        <f t="shared" si="1040"/>
        <v>4.701088309738692</v>
      </c>
      <c r="AI1241" s="11">
        <f t="shared" si="1041"/>
        <v>244.49146232497088</v>
      </c>
      <c r="AJ1241" s="6">
        <f t="shared" si="1042"/>
        <v>0.91417294276947469</v>
      </c>
      <c r="AK1241" s="13">
        <f t="shared" si="1043"/>
        <v>5.2506820238187375</v>
      </c>
      <c r="AL1241" s="6">
        <f t="shared" si="1044"/>
        <v>0.90842370644862203</v>
      </c>
      <c r="AM1241" s="6">
        <f t="shared" si="1045"/>
        <v>4.3422583173701153</v>
      </c>
      <c r="AN1241" s="11">
        <f t="shared" si="1046"/>
        <v>175.78023629528434</v>
      </c>
      <c r="AO1241" s="6">
        <f t="shared" si="1047"/>
        <v>173.96744389718879</v>
      </c>
      <c r="AP1241" s="6">
        <f t="shared" si="1048"/>
        <v>101.62077828376684</v>
      </c>
      <c r="AQ1241" s="8">
        <f t="shared" si="1049"/>
        <v>78.22763801622682</v>
      </c>
      <c r="AR1241" s="109">
        <f t="shared" si="1050"/>
        <v>-0.90252112363864034</v>
      </c>
      <c r="AS1241" s="109">
        <f t="shared" si="1051"/>
        <v>-0.62108156385423696</v>
      </c>
      <c r="AT1241" s="109">
        <f t="shared" si="1052"/>
        <v>235.46569349362017</v>
      </c>
      <c r="AU1241" s="10">
        <f t="shared" si="1053"/>
        <v>399768.14593690226</v>
      </c>
      <c r="AV1241" s="8">
        <f t="shared" si="1054"/>
        <v>29.890592248092485</v>
      </c>
      <c r="AW1241" s="12"/>
      <c r="AX1241" s="110">
        <f t="shared" si="1055"/>
        <v>55.5</v>
      </c>
      <c r="AY1241" s="111">
        <f t="shared" si="1056"/>
        <v>0</v>
      </c>
      <c r="AZ1241" s="12"/>
      <c r="BA1241" s="14">
        <f t="shared" si="1063"/>
        <v>4.5</v>
      </c>
      <c r="BB1241" s="112">
        <f t="shared" si="1057"/>
        <v>0</v>
      </c>
      <c r="BC1241" s="112">
        <f t="shared" si="1058"/>
        <v>0</v>
      </c>
      <c r="BD1241" s="12"/>
      <c r="BE1241" s="111">
        <f t="shared" si="1059"/>
        <v>0</v>
      </c>
      <c r="BF1241" s="12"/>
    </row>
    <row r="1242" spans="1:58">
      <c r="A1242">
        <f t="shared" si="1012"/>
        <v>20</v>
      </c>
      <c r="B1242" s="106">
        <v>0.86041666666666705</v>
      </c>
      <c r="C1242" s="6">
        <f t="shared" si="1013"/>
        <v>20.650000000000009</v>
      </c>
      <c r="D1242" s="7">
        <f t="shared" si="1060"/>
        <v>16</v>
      </c>
      <c r="E1242" s="7">
        <f t="shared" si="1061"/>
        <v>9</v>
      </c>
      <c r="F1242" s="7">
        <f t="shared" si="1062"/>
        <v>2022</v>
      </c>
      <c r="G1242" s="12"/>
      <c r="H1242" s="101">
        <f t="shared" si="1014"/>
        <v>4.4655158921473399</v>
      </c>
      <c r="I1242" s="102">
        <f t="shared" si="1015"/>
        <v>4.6407475786565033</v>
      </c>
      <c r="J1242" s="101">
        <f t="shared" si="1016"/>
        <v>60.19461740102988</v>
      </c>
      <c r="K1242" s="101">
        <f t="shared" si="1017"/>
        <v>55.648413517192637</v>
      </c>
      <c r="L1242" s="11">
        <f t="shared" si="1018"/>
        <v>2459839.3604166666</v>
      </c>
      <c r="M1242" s="108">
        <f t="shared" si="1019"/>
        <v>0.22708721195528006</v>
      </c>
      <c r="N1242" s="11">
        <f t="shared" si="1020"/>
        <v>315.25847143353894</v>
      </c>
      <c r="O1242" s="5">
        <f t="shared" si="1021"/>
        <v>0.18915883309858827</v>
      </c>
      <c r="P1242" s="11">
        <f t="shared" si="1022"/>
        <v>15291.31271813499</v>
      </c>
      <c r="Q1242" s="6">
        <f t="shared" si="1023"/>
        <v>2.4560851199987423</v>
      </c>
      <c r="R1242" s="13">
        <f t="shared" si="1024"/>
        <v>4.4061145620262323</v>
      </c>
      <c r="S1242" s="13">
        <f t="shared" si="1025"/>
        <v>4.4037582773635231</v>
      </c>
      <c r="T1242" s="13">
        <f t="shared" si="1026"/>
        <v>0.38868153792654286</v>
      </c>
      <c r="U1242" s="13">
        <f t="shared" si="1027"/>
        <v>0.46171613370785758</v>
      </c>
      <c r="V1242" s="13">
        <f t="shared" si="1028"/>
        <v>-8.4188350168005037</v>
      </c>
      <c r="W1242" s="8">
        <f t="shared" si="1029"/>
        <v>363.9517430501557</v>
      </c>
      <c r="X1242" s="13">
        <f t="shared" si="1030"/>
        <v>1.2626543769270464</v>
      </c>
      <c r="Y1242" s="11">
        <f t="shared" si="1031"/>
        <v>72.344766781640388</v>
      </c>
      <c r="Z1242" s="13">
        <f t="shared" si="1032"/>
        <v>4.1763487312762852E-2</v>
      </c>
      <c r="AA1242" s="13">
        <f t="shared" si="1033"/>
        <v>0.30302416947928446</v>
      </c>
      <c r="AB1242" s="13">
        <f t="shared" si="1034"/>
        <v>0.9520678429964996</v>
      </c>
      <c r="AC1242" s="13">
        <f t="shared" si="1035"/>
        <v>4.175134780318298E-2</v>
      </c>
      <c r="AD1242" s="13">
        <f t="shared" si="1036"/>
        <v>0.85691886306666865</v>
      </c>
      <c r="AE1242" s="13">
        <f t="shared" si="1037"/>
        <v>0.41697291858335106</v>
      </c>
      <c r="AF1242" s="13">
        <f t="shared" si="1038"/>
        <v>0.90891891011689385</v>
      </c>
      <c r="AG1242" s="11">
        <f t="shared" si="1039"/>
        <v>24.643622149774238</v>
      </c>
      <c r="AH1242" s="13">
        <f t="shared" si="1040"/>
        <v>4.7016904051054151</v>
      </c>
      <c r="AI1242" s="11">
        <f t="shared" si="1041"/>
        <v>244.73311535695771</v>
      </c>
      <c r="AJ1242" s="6">
        <f t="shared" si="1042"/>
        <v>0.91416767061892723</v>
      </c>
      <c r="AK1242" s="13">
        <f t="shared" si="1043"/>
        <v>5.3737529283799743</v>
      </c>
      <c r="AL1242" s="6">
        <f t="shared" si="1044"/>
        <v>0.90823703623263474</v>
      </c>
      <c r="AM1242" s="6">
        <f t="shared" si="1045"/>
        <v>4.4655158921473399</v>
      </c>
      <c r="AN1242" s="11">
        <f t="shared" si="1046"/>
        <v>175.78092077257679</v>
      </c>
      <c r="AO1242" s="6">
        <f t="shared" si="1047"/>
        <v>173.96812110033653</v>
      </c>
      <c r="AP1242" s="6">
        <f t="shared" si="1048"/>
        <v>101.61307795494486</v>
      </c>
      <c r="AQ1242" s="8">
        <f t="shared" si="1049"/>
        <v>78.235334158217825</v>
      </c>
      <c r="AR1242" s="109">
        <f t="shared" si="1050"/>
        <v>-0.90432939952599523</v>
      </c>
      <c r="AS1242" s="109">
        <f t="shared" si="1051"/>
        <v>-0.61808552311030251</v>
      </c>
      <c r="AT1242" s="109">
        <f t="shared" si="1052"/>
        <v>235.64841351719264</v>
      </c>
      <c r="AU1242" s="10">
        <f t="shared" si="1053"/>
        <v>399770.51417472662</v>
      </c>
      <c r="AV1242" s="8">
        <f t="shared" si="1054"/>
        <v>29.890415185350193</v>
      </c>
      <c r="AW1242" s="12"/>
      <c r="AX1242" s="110">
        <f t="shared" si="1055"/>
        <v>55.6</v>
      </c>
      <c r="AY1242" s="111">
        <f t="shared" si="1056"/>
        <v>0</v>
      </c>
      <c r="AZ1242" s="12"/>
      <c r="BA1242" s="14">
        <f t="shared" si="1063"/>
        <v>4.5999999999999996</v>
      </c>
      <c r="BB1242" s="112">
        <f t="shared" si="1057"/>
        <v>0</v>
      </c>
      <c r="BC1242" s="112">
        <f t="shared" si="1058"/>
        <v>0</v>
      </c>
      <c r="BD1242" s="12"/>
      <c r="BE1242" s="111">
        <f t="shared" si="1059"/>
        <v>0</v>
      </c>
      <c r="BF1242" s="12"/>
    </row>
    <row r="1243" spans="1:58">
      <c r="A1243">
        <f t="shared" si="1012"/>
        <v>20</v>
      </c>
      <c r="B1243" s="106">
        <v>0.86111111111111105</v>
      </c>
      <c r="C1243" s="6">
        <f t="shared" si="1013"/>
        <v>20.666666666666664</v>
      </c>
      <c r="D1243" s="7">
        <f t="shared" si="1060"/>
        <v>16</v>
      </c>
      <c r="E1243" s="7">
        <f t="shared" si="1061"/>
        <v>9</v>
      </c>
      <c r="F1243" s="7">
        <f t="shared" si="1062"/>
        <v>2022</v>
      </c>
      <c r="G1243" s="12"/>
      <c r="H1243" s="101">
        <f t="shared" si="1014"/>
        <v>4.5890412973506232</v>
      </c>
      <c r="I1243" s="102">
        <f t="shared" si="1015"/>
        <v>4.7608458544147991</v>
      </c>
      <c r="J1243" s="101">
        <f t="shared" si="1016"/>
        <v>60.188042323734933</v>
      </c>
      <c r="K1243" s="101">
        <f t="shared" si="1017"/>
        <v>55.830987396513848</v>
      </c>
      <c r="L1243" s="11">
        <f t="shared" si="1018"/>
        <v>2459839.361111111</v>
      </c>
      <c r="M1243" s="108">
        <f t="shared" si="1019"/>
        <v>0.22708723096813163</v>
      </c>
      <c r="N1243" s="11">
        <f t="shared" si="1020"/>
        <v>315.50915589556098</v>
      </c>
      <c r="O1243" s="5">
        <f t="shared" si="1021"/>
        <v>0.18918425052856946</v>
      </c>
      <c r="P1243" s="11">
        <f t="shared" si="1022"/>
        <v>15288.535085760564</v>
      </c>
      <c r="Q1243" s="6">
        <f t="shared" si="1023"/>
        <v>2.456243472172603</v>
      </c>
      <c r="R1243" s="13">
        <f t="shared" si="1024"/>
        <v>4.4061265078379304</v>
      </c>
      <c r="S1243" s="13">
        <f t="shared" si="1025"/>
        <v>4.4039060334035121</v>
      </c>
      <c r="T1243" s="13">
        <f t="shared" si="1026"/>
        <v>0.38884188216659549</v>
      </c>
      <c r="U1243" s="13">
        <f t="shared" si="1027"/>
        <v>0.46186345865192568</v>
      </c>
      <c r="V1243" s="13">
        <f t="shared" si="1028"/>
        <v>-8.418970184640429</v>
      </c>
      <c r="W1243" s="8">
        <f t="shared" si="1029"/>
        <v>363.90941196446062</v>
      </c>
      <c r="X1243" s="13">
        <f t="shared" si="1030"/>
        <v>1.2628006130078884</v>
      </c>
      <c r="Y1243" s="11">
        <f t="shared" si="1031"/>
        <v>72.353145491885172</v>
      </c>
      <c r="Z1243" s="13">
        <f t="shared" si="1032"/>
        <v>4.1775124482699155E-2</v>
      </c>
      <c r="AA1243" s="13">
        <f t="shared" si="1033"/>
        <v>0.30288479225874193</v>
      </c>
      <c r="AB1243" s="13">
        <f t="shared" si="1034"/>
        <v>0.95211168281473557</v>
      </c>
      <c r="AC1243" s="13">
        <f t="shared" si="1035"/>
        <v>4.1762974823055819E-2</v>
      </c>
      <c r="AD1243" s="13">
        <f t="shared" si="1036"/>
        <v>0.85695446179661305</v>
      </c>
      <c r="AE1243" s="13">
        <f t="shared" si="1037"/>
        <v>0.41700102281080315</v>
      </c>
      <c r="AF1243" s="13">
        <f t="shared" si="1038"/>
        <v>0.9089060165796814</v>
      </c>
      <c r="AG1243" s="11">
        <f t="shared" si="1039"/>
        <v>24.645393776508701</v>
      </c>
      <c r="AH1243" s="13">
        <f t="shared" si="1040"/>
        <v>4.7022925103856732</v>
      </c>
      <c r="AI1243" s="11">
        <f t="shared" si="1041"/>
        <v>244.97476823977587</v>
      </c>
      <c r="AJ1243" s="6">
        <f t="shared" si="1042"/>
        <v>0.91416239976697011</v>
      </c>
      <c r="AK1243" s="13">
        <f t="shared" si="1043"/>
        <v>5.4970870744216853</v>
      </c>
      <c r="AL1243" s="6">
        <f t="shared" si="1044"/>
        <v>0.90804577707106204</v>
      </c>
      <c r="AM1243" s="6">
        <f t="shared" si="1045"/>
        <v>4.5890412973506232</v>
      </c>
      <c r="AN1243" s="11">
        <f t="shared" si="1046"/>
        <v>175.7816052498747</v>
      </c>
      <c r="AO1243" s="6">
        <f t="shared" si="1047"/>
        <v>173.96879830374334</v>
      </c>
      <c r="AP1243" s="6">
        <f t="shared" si="1048"/>
        <v>101.60537772426132</v>
      </c>
      <c r="AQ1243" s="8">
        <f t="shared" si="1049"/>
        <v>78.243030204862919</v>
      </c>
      <c r="AR1243" s="109">
        <f t="shared" si="1050"/>
        <v>-0.906121587675905</v>
      </c>
      <c r="AS1243" s="109">
        <f t="shared" si="1051"/>
        <v>-0.61508346200278541</v>
      </c>
      <c r="AT1243" s="109">
        <f t="shared" si="1052"/>
        <v>235.83098739651385</v>
      </c>
      <c r="AU1243" s="10">
        <f t="shared" si="1053"/>
        <v>399772.88188105298</v>
      </c>
      <c r="AV1243" s="8">
        <f t="shared" si="1054"/>
        <v>29.890238164442632</v>
      </c>
      <c r="AW1243" s="12"/>
      <c r="AX1243" s="110">
        <f t="shared" si="1055"/>
        <v>55.8</v>
      </c>
      <c r="AY1243" s="111">
        <f t="shared" si="1056"/>
        <v>0</v>
      </c>
      <c r="AZ1243" s="12"/>
      <c r="BA1243" s="14">
        <f t="shared" si="1063"/>
        <v>4.8</v>
      </c>
      <c r="BB1243" s="112">
        <f t="shared" si="1057"/>
        <v>0</v>
      </c>
      <c r="BC1243" s="112">
        <f t="shared" si="1058"/>
        <v>0</v>
      </c>
      <c r="BD1243" s="12"/>
      <c r="BE1243" s="111">
        <f t="shared" si="1059"/>
        <v>0</v>
      </c>
      <c r="BF1243" s="12"/>
    </row>
    <row r="1244" spans="1:58">
      <c r="A1244">
        <f t="shared" si="1012"/>
        <v>20</v>
      </c>
      <c r="B1244" s="106">
        <v>0.86180555555555605</v>
      </c>
      <c r="C1244" s="6">
        <f t="shared" si="1013"/>
        <v>20.683333333333344</v>
      </c>
      <c r="D1244" s="7">
        <f t="shared" si="1060"/>
        <v>16</v>
      </c>
      <c r="E1244" s="7">
        <f t="shared" si="1061"/>
        <v>9</v>
      </c>
      <c r="F1244" s="7">
        <f t="shared" si="1062"/>
        <v>2022</v>
      </c>
      <c r="G1244" s="12"/>
      <c r="H1244" s="101">
        <f t="shared" si="1014"/>
        <v>4.712833112877397</v>
      </c>
      <c r="I1244" s="102">
        <f t="shared" si="1015"/>
        <v>4.8813236431681597</v>
      </c>
      <c r="J1244" s="101">
        <f t="shared" si="1016"/>
        <v>60.181467144086866</v>
      </c>
      <c r="K1244" s="101">
        <f t="shared" si="1017"/>
        <v>56.013416419754947</v>
      </c>
      <c r="L1244" s="11">
        <f t="shared" si="1018"/>
        <v>2459839.3618055554</v>
      </c>
      <c r="M1244" s="108">
        <f t="shared" si="1019"/>
        <v>0.22708724998098317</v>
      </c>
      <c r="N1244" s="11">
        <f t="shared" si="1020"/>
        <v>315.75984035804868</v>
      </c>
      <c r="O1244" s="5">
        <f t="shared" si="1021"/>
        <v>0.18920966795849381</v>
      </c>
      <c r="P1244" s="11">
        <f t="shared" si="1022"/>
        <v>15285.75712353452</v>
      </c>
      <c r="Q1244" s="6">
        <f t="shared" si="1023"/>
        <v>2.4564018243464636</v>
      </c>
      <c r="R1244" s="13">
        <f t="shared" si="1024"/>
        <v>4.4061384536496284</v>
      </c>
      <c r="S1244" s="13">
        <f t="shared" si="1025"/>
        <v>4.404053789443144</v>
      </c>
      <c r="T1244" s="13">
        <f t="shared" si="1026"/>
        <v>0.38900222640664811</v>
      </c>
      <c r="U1244" s="13">
        <f t="shared" si="1027"/>
        <v>0.46201078185305716</v>
      </c>
      <c r="V1244" s="13">
        <f t="shared" si="1028"/>
        <v>-8.4191053524796402</v>
      </c>
      <c r="W1244" s="8">
        <f t="shared" si="1029"/>
        <v>363.86707633483729</v>
      </c>
      <c r="X1244" s="13">
        <f t="shared" si="1030"/>
        <v>1.2629468474892072</v>
      </c>
      <c r="Y1244" s="11">
        <f t="shared" si="1031"/>
        <v>72.361524110484012</v>
      </c>
      <c r="Z1244" s="13">
        <f t="shared" si="1032"/>
        <v>4.1786760622098205E-2</v>
      </c>
      <c r="AA1244" s="13">
        <f t="shared" si="1033"/>
        <v>0.30274541019148599</v>
      </c>
      <c r="AB1244" s="13">
        <f t="shared" si="1034"/>
        <v>0.9521555016568205</v>
      </c>
      <c r="AC1244" s="13">
        <f t="shared" si="1035"/>
        <v>4.1774600807635308E-2</v>
      </c>
      <c r="AD1244" s="13">
        <f t="shared" si="1036"/>
        <v>0.85699004169265403</v>
      </c>
      <c r="AE1244" s="13">
        <f t="shared" si="1037"/>
        <v>0.41702911774552598</v>
      </c>
      <c r="AF1244" s="13">
        <f t="shared" si="1038"/>
        <v>0.90889312625434038</v>
      </c>
      <c r="AG1244" s="11">
        <f t="shared" si="1039"/>
        <v>24.647164842571229</v>
      </c>
      <c r="AH1244" s="13">
        <f t="shared" si="1040"/>
        <v>4.702894625574765</v>
      </c>
      <c r="AI1244" s="11">
        <f t="shared" si="1041"/>
        <v>245.21642097442719</v>
      </c>
      <c r="AJ1244" s="6">
        <f t="shared" si="1042"/>
        <v>0.91415713021368861</v>
      </c>
      <c r="AK1244" s="13">
        <f t="shared" si="1043"/>
        <v>5.6206830180881235</v>
      </c>
      <c r="AL1244" s="6">
        <f t="shared" si="1044"/>
        <v>0.90784990521072673</v>
      </c>
      <c r="AM1244" s="6">
        <f t="shared" si="1045"/>
        <v>4.712833112877397</v>
      </c>
      <c r="AN1244" s="11">
        <f t="shared" si="1046"/>
        <v>175.78228972716715</v>
      </c>
      <c r="AO1244" s="6">
        <f t="shared" si="1047"/>
        <v>173.96947550739824</v>
      </c>
      <c r="AP1244" s="6">
        <f t="shared" si="1048"/>
        <v>101.59767759171638</v>
      </c>
      <c r="AQ1244" s="8">
        <f t="shared" si="1049"/>
        <v>78.250726156161946</v>
      </c>
      <c r="AR1244" s="109">
        <f t="shared" si="1050"/>
        <v>-0.90789765624527319</v>
      </c>
      <c r="AS1244" s="109">
        <f t="shared" si="1051"/>
        <v>-0.61207543433739053</v>
      </c>
      <c r="AT1244" s="109">
        <f t="shared" si="1052"/>
        <v>236.01341641975495</v>
      </c>
      <c r="AU1244" s="10">
        <f t="shared" si="1053"/>
        <v>399775.24905581167</v>
      </c>
      <c r="AV1244" s="8">
        <f t="shared" si="1054"/>
        <v>29.890061185373565</v>
      </c>
      <c r="AW1244" s="12"/>
      <c r="AX1244" s="110">
        <f t="shared" si="1055"/>
        <v>56</v>
      </c>
      <c r="AY1244" s="111">
        <f t="shared" si="1056"/>
        <v>0</v>
      </c>
      <c r="AZ1244" s="12"/>
      <c r="BA1244" s="14">
        <f t="shared" si="1063"/>
        <v>4.9000000000000004</v>
      </c>
      <c r="BB1244" s="112">
        <f t="shared" si="1057"/>
        <v>0</v>
      </c>
      <c r="BC1244" s="112">
        <f t="shared" si="1058"/>
        <v>0</v>
      </c>
      <c r="BD1244" s="12"/>
      <c r="BE1244" s="111">
        <f t="shared" si="1059"/>
        <v>0</v>
      </c>
      <c r="BF1244" s="12"/>
    </row>
    <row r="1245" spans="1:58">
      <c r="A1245">
        <f t="shared" si="1012"/>
        <v>20</v>
      </c>
      <c r="B1245" s="106">
        <v>0.86250000000000004</v>
      </c>
      <c r="C1245" s="6">
        <f t="shared" si="1013"/>
        <v>20.700000000000003</v>
      </c>
      <c r="D1245" s="7">
        <f t="shared" si="1060"/>
        <v>16</v>
      </c>
      <c r="E1245" s="7">
        <f t="shared" si="1061"/>
        <v>9</v>
      </c>
      <c r="F1245" s="7">
        <f t="shared" si="1062"/>
        <v>2022</v>
      </c>
      <c r="G1245" s="12"/>
      <c r="H1245" s="101">
        <f t="shared" si="1014"/>
        <v>4.8368899199028865</v>
      </c>
      <c r="I1245" s="102">
        <f t="shared" si="1015"/>
        <v>5.0021744664029955</v>
      </c>
      <c r="J1245" s="101">
        <f t="shared" si="1016"/>
        <v>60.174891862160727</v>
      </c>
      <c r="K1245" s="101">
        <f t="shared" si="1017"/>
        <v>56.195701883370475</v>
      </c>
      <c r="L1245" s="11">
        <f t="shared" si="1018"/>
        <v>2459839.3624999998</v>
      </c>
      <c r="M1245" s="108">
        <f t="shared" si="1019"/>
        <v>0.22708726899383475</v>
      </c>
      <c r="N1245" s="11">
        <f t="shared" si="1020"/>
        <v>316.01052482053638</v>
      </c>
      <c r="O1245" s="5">
        <f t="shared" si="1021"/>
        <v>0.189235085388475</v>
      </c>
      <c r="P1245" s="11">
        <f t="shared" si="1022"/>
        <v>15282.978831569855</v>
      </c>
      <c r="Q1245" s="6">
        <f t="shared" si="1023"/>
        <v>2.4565601765203247</v>
      </c>
      <c r="R1245" s="13">
        <f t="shared" si="1024"/>
        <v>4.4061503994613274</v>
      </c>
      <c r="S1245" s="13">
        <f t="shared" si="1025"/>
        <v>4.4042015454831338</v>
      </c>
      <c r="T1245" s="13">
        <f t="shared" si="1026"/>
        <v>0.38916257064670073</v>
      </c>
      <c r="U1245" s="13">
        <f t="shared" si="1027"/>
        <v>0.46215810331175294</v>
      </c>
      <c r="V1245" s="13">
        <f t="shared" si="1028"/>
        <v>-8.4192405203195673</v>
      </c>
      <c r="W1245" s="8">
        <f t="shared" si="1029"/>
        <v>363.82473616165026</v>
      </c>
      <c r="X1245" s="13">
        <f t="shared" si="1030"/>
        <v>1.2630930803722655</v>
      </c>
      <c r="Y1245" s="11">
        <f t="shared" si="1031"/>
        <v>72.369902637509298</v>
      </c>
      <c r="Z1245" s="13">
        <f t="shared" si="1032"/>
        <v>4.1798395730775859E-2</v>
      </c>
      <c r="AA1245" s="13">
        <f t="shared" si="1033"/>
        <v>0.3026060232795631</v>
      </c>
      <c r="AB1245" s="13">
        <f t="shared" si="1034"/>
        <v>0.95219929952291793</v>
      </c>
      <c r="AC1245" s="13">
        <f t="shared" si="1035"/>
        <v>4.1786225756737391E-2</v>
      </c>
      <c r="AD1245" s="13">
        <f t="shared" si="1036"/>
        <v>0.85702560275501471</v>
      </c>
      <c r="AE1245" s="13">
        <f t="shared" si="1037"/>
        <v>0.4170572033874157</v>
      </c>
      <c r="AF1245" s="13">
        <f t="shared" si="1038"/>
        <v>0.90888023914191673</v>
      </c>
      <c r="AG1245" s="11">
        <f t="shared" si="1039"/>
        <v>24.648935347933122</v>
      </c>
      <c r="AH1245" s="13">
        <f t="shared" si="1040"/>
        <v>4.7034967506738976</v>
      </c>
      <c r="AI1245" s="11">
        <f t="shared" si="1041"/>
        <v>245.45807356042792</v>
      </c>
      <c r="AJ1245" s="6">
        <f t="shared" si="1042"/>
        <v>0.91415186195914955</v>
      </c>
      <c r="AK1245" s="13">
        <f t="shared" si="1043"/>
        <v>5.7445393169706254</v>
      </c>
      <c r="AL1245" s="6">
        <f t="shared" si="1044"/>
        <v>0.90764939706773895</v>
      </c>
      <c r="AM1245" s="6">
        <f t="shared" si="1045"/>
        <v>4.8368899199028865</v>
      </c>
      <c r="AN1245" s="11">
        <f t="shared" si="1046"/>
        <v>175.78297420446506</v>
      </c>
      <c r="AO1245" s="6">
        <f t="shared" si="1047"/>
        <v>173.97015271131221</v>
      </c>
      <c r="AP1245" s="6">
        <f t="shared" si="1048"/>
        <v>101.58997755725098</v>
      </c>
      <c r="AQ1245" s="8">
        <f t="shared" si="1049"/>
        <v>78.258422012173895</v>
      </c>
      <c r="AR1245" s="109">
        <f t="shared" si="1050"/>
        <v>-0.909657573666806</v>
      </c>
      <c r="AS1245" s="109">
        <f t="shared" si="1051"/>
        <v>-0.60906149404440058</v>
      </c>
      <c r="AT1245" s="109">
        <f t="shared" si="1052"/>
        <v>236.19570188337048</v>
      </c>
      <c r="AU1245" s="10">
        <f t="shared" si="1053"/>
        <v>399777.61569894105</v>
      </c>
      <c r="AV1245" s="8">
        <f t="shared" si="1054"/>
        <v>29.889884248146142</v>
      </c>
      <c r="AW1245" s="12"/>
      <c r="AX1245" s="110">
        <f t="shared" si="1055"/>
        <v>56.2</v>
      </c>
      <c r="AY1245" s="111">
        <f t="shared" si="1056"/>
        <v>0</v>
      </c>
      <c r="AZ1245" s="12"/>
      <c r="BA1245" s="14">
        <f t="shared" si="1063"/>
        <v>5</v>
      </c>
      <c r="BB1245" s="112">
        <f t="shared" si="1057"/>
        <v>0</v>
      </c>
      <c r="BC1245" s="112">
        <f t="shared" si="1058"/>
        <v>0</v>
      </c>
      <c r="BD1245" s="12"/>
      <c r="BE1245" s="111">
        <f t="shared" si="1059"/>
        <v>0</v>
      </c>
      <c r="BF1245" s="12"/>
    </row>
    <row r="1246" spans="1:58">
      <c r="A1246">
        <f t="shared" si="1012"/>
        <v>20</v>
      </c>
      <c r="B1246" s="106">
        <v>0.86319444444444404</v>
      </c>
      <c r="C1246" s="6">
        <f t="shared" si="1013"/>
        <v>20.716666666666658</v>
      </c>
      <c r="D1246" s="7">
        <f t="shared" si="1060"/>
        <v>16</v>
      </c>
      <c r="E1246" s="7">
        <f t="shared" si="1061"/>
        <v>9</v>
      </c>
      <c r="F1246" s="7">
        <f t="shared" si="1062"/>
        <v>2022</v>
      </c>
      <c r="G1246" s="12"/>
      <c r="H1246" s="101">
        <f t="shared" si="1014"/>
        <v>4.9612103018908051</v>
      </c>
      <c r="I1246" s="102">
        <f t="shared" si="1015"/>
        <v>5.1233921216958942</v>
      </c>
      <c r="J1246" s="101">
        <f t="shared" si="1016"/>
        <v>60.168316478083597</v>
      </c>
      <c r="K1246" s="101">
        <f t="shared" si="1017"/>
        <v>56.377845093632999</v>
      </c>
      <c r="L1246" s="11">
        <f t="shared" si="1018"/>
        <v>2459839.3631944442</v>
      </c>
      <c r="M1246" s="108">
        <f t="shared" si="1019"/>
        <v>0.22708728800668629</v>
      </c>
      <c r="N1246" s="11">
        <f t="shared" si="1020"/>
        <v>316.26120928302407</v>
      </c>
      <c r="O1246" s="5">
        <f t="shared" si="1021"/>
        <v>0.18926050281839935</v>
      </c>
      <c r="P1246" s="11">
        <f t="shared" si="1022"/>
        <v>15280.200209982273</v>
      </c>
      <c r="Q1246" s="6">
        <f t="shared" si="1023"/>
        <v>2.4567185286938282</v>
      </c>
      <c r="R1246" s="13">
        <f t="shared" si="1024"/>
        <v>4.4061623452730254</v>
      </c>
      <c r="S1246" s="13">
        <f t="shared" si="1025"/>
        <v>4.4043493015231228</v>
      </c>
      <c r="T1246" s="13">
        <f t="shared" si="1026"/>
        <v>0.3893229148863962</v>
      </c>
      <c r="U1246" s="13">
        <f t="shared" si="1027"/>
        <v>0.46230542302816885</v>
      </c>
      <c r="V1246" s="13">
        <f t="shared" si="1028"/>
        <v>-8.4193756881598496</v>
      </c>
      <c r="W1246" s="8">
        <f t="shared" si="1029"/>
        <v>363.78239144588309</v>
      </c>
      <c r="X1246" s="13">
        <f t="shared" si="1030"/>
        <v>1.2632393116569096</v>
      </c>
      <c r="Y1246" s="11">
        <f t="shared" si="1031"/>
        <v>72.378281072952177</v>
      </c>
      <c r="Z1246" s="13">
        <f t="shared" si="1032"/>
        <v>4.1810029808523233E-2</v>
      </c>
      <c r="AA1246" s="13">
        <f t="shared" si="1033"/>
        <v>0.30246663152636899</v>
      </c>
      <c r="AB1246" s="13">
        <f t="shared" si="1034"/>
        <v>0.95224307641276296</v>
      </c>
      <c r="AC1246" s="13">
        <f t="shared" si="1035"/>
        <v>4.1797849670153299E-2</v>
      </c>
      <c r="AD1246" s="13">
        <f t="shared" si="1036"/>
        <v>0.85706114498353503</v>
      </c>
      <c r="AE1246" s="13">
        <f t="shared" si="1037"/>
        <v>0.41708527973617537</v>
      </c>
      <c r="AF1246" s="13">
        <f t="shared" si="1038"/>
        <v>0.90886735524354501</v>
      </c>
      <c r="AG1246" s="11">
        <f t="shared" si="1039"/>
        <v>24.6507052925535</v>
      </c>
      <c r="AH1246" s="13">
        <f t="shared" si="1040"/>
        <v>4.7040988856783841</v>
      </c>
      <c r="AI1246" s="11">
        <f t="shared" si="1041"/>
        <v>245.6997259978483</v>
      </c>
      <c r="AJ1246" s="6">
        <f t="shared" si="1042"/>
        <v>0.91414659500343742</v>
      </c>
      <c r="AK1246" s="13">
        <f t="shared" si="1043"/>
        <v>5.8686545311178486</v>
      </c>
      <c r="AL1246" s="6">
        <f t="shared" si="1044"/>
        <v>0.90744422922704315</v>
      </c>
      <c r="AM1246" s="6">
        <f t="shared" si="1045"/>
        <v>4.9612103018908051</v>
      </c>
      <c r="AN1246" s="11">
        <f t="shared" si="1046"/>
        <v>175.78365868175933</v>
      </c>
      <c r="AO1246" s="6">
        <f t="shared" si="1047"/>
        <v>173.97082991547606</v>
      </c>
      <c r="AP1246" s="6">
        <f t="shared" si="1048"/>
        <v>101.582277620867</v>
      </c>
      <c r="AQ1246" s="8">
        <f t="shared" si="1049"/>
        <v>78.266117772896834</v>
      </c>
      <c r="AR1246" s="109">
        <f t="shared" si="1050"/>
        <v>-0.91140130866471847</v>
      </c>
      <c r="AS1246" s="109">
        <f t="shared" si="1051"/>
        <v>-0.60604169515189887</v>
      </c>
      <c r="AT1246" s="109">
        <f t="shared" si="1052"/>
        <v>236.377845093633</v>
      </c>
      <c r="AU1246" s="10">
        <f t="shared" si="1053"/>
        <v>399779.98181037133</v>
      </c>
      <c r="AV1246" s="8">
        <f t="shared" si="1054"/>
        <v>29.889707352764141</v>
      </c>
      <c r="AW1246" s="12"/>
      <c r="AX1246" s="110">
        <f t="shared" si="1055"/>
        <v>56.4</v>
      </c>
      <c r="AY1246" s="111">
        <f t="shared" si="1056"/>
        <v>0</v>
      </c>
      <c r="AZ1246" s="12"/>
      <c r="BA1246" s="14">
        <f t="shared" si="1063"/>
        <v>5.0999999999999996</v>
      </c>
      <c r="BB1246" s="112">
        <f t="shared" si="1057"/>
        <v>0</v>
      </c>
      <c r="BC1246" s="112">
        <f t="shared" si="1058"/>
        <v>0</v>
      </c>
      <c r="BD1246" s="12"/>
      <c r="BE1246" s="111">
        <f t="shared" si="1059"/>
        <v>0</v>
      </c>
      <c r="BF1246" s="12"/>
    </row>
    <row r="1247" spans="1:58">
      <c r="A1247">
        <f t="shared" si="1012"/>
        <v>20</v>
      </c>
      <c r="B1247" s="106">
        <v>0.86388888888888904</v>
      </c>
      <c r="C1247" s="6">
        <f t="shared" si="1013"/>
        <v>20.733333333333338</v>
      </c>
      <c r="D1247" s="7">
        <f t="shared" si="1060"/>
        <v>16</v>
      </c>
      <c r="E1247" s="7">
        <f t="shared" si="1061"/>
        <v>9</v>
      </c>
      <c r="F1247" s="7">
        <f t="shared" si="1062"/>
        <v>2022</v>
      </c>
      <c r="G1247" s="12"/>
      <c r="H1247" s="101">
        <f t="shared" si="1014"/>
        <v>5.0857929279312497</v>
      </c>
      <c r="I1247" s="102">
        <f t="shared" si="1015"/>
        <v>5.2449707474753735</v>
      </c>
      <c r="J1247" s="101">
        <f t="shared" si="1016"/>
        <v>60.161740987534898</v>
      </c>
      <c r="K1247" s="101">
        <f t="shared" si="1017"/>
        <v>56.559847488123069</v>
      </c>
      <c r="L1247" s="11">
        <f t="shared" si="1018"/>
        <v>2459839.3638888891</v>
      </c>
      <c r="M1247" s="108">
        <f t="shared" si="1019"/>
        <v>0.2270873070195506</v>
      </c>
      <c r="N1247" s="11">
        <f t="shared" si="1020"/>
        <v>316.51189391361549</v>
      </c>
      <c r="O1247" s="5">
        <f t="shared" si="1021"/>
        <v>0.18928592026537672</v>
      </c>
      <c r="P1247" s="11">
        <f t="shared" si="1022"/>
        <v>15277.421257003625</v>
      </c>
      <c r="Q1247" s="6">
        <f t="shared" si="1023"/>
        <v>2.4568768809737649</v>
      </c>
      <c r="R1247" s="13">
        <f t="shared" si="1024"/>
        <v>4.4061742910927366</v>
      </c>
      <c r="S1247" s="13">
        <f t="shared" si="1025"/>
        <v>4.404497057662045</v>
      </c>
      <c r="T1247" s="13">
        <f t="shared" si="1026"/>
        <v>0.38948325923395333</v>
      </c>
      <c r="U1247" s="13">
        <f t="shared" si="1027"/>
        <v>0.46245274110220591</v>
      </c>
      <c r="V1247" s="13">
        <f t="shared" si="1028"/>
        <v>-8.4195108560901364</v>
      </c>
      <c r="W1247" s="8">
        <f t="shared" si="1029"/>
        <v>363.74004216037343</v>
      </c>
      <c r="X1247" s="13">
        <f t="shared" si="1030"/>
        <v>1.2633855414420718</v>
      </c>
      <c r="Y1247" s="11">
        <f t="shared" si="1031"/>
        <v>72.386659422481074</v>
      </c>
      <c r="Z1247" s="13">
        <f t="shared" si="1032"/>
        <v>4.1821662863010235E-2</v>
      </c>
      <c r="AA1247" s="13">
        <f t="shared" si="1033"/>
        <v>0.30232723484084084</v>
      </c>
      <c r="AB1247" s="13">
        <f t="shared" si="1034"/>
        <v>0.95228683235573419</v>
      </c>
      <c r="AC1247" s="13">
        <f t="shared" si="1035"/>
        <v>4.1809472555546151E-2</v>
      </c>
      <c r="AD1247" s="13">
        <f t="shared" si="1036"/>
        <v>0.85709666840212217</v>
      </c>
      <c r="AE1247" s="13">
        <f t="shared" si="1037"/>
        <v>0.4171133468105207</v>
      </c>
      <c r="AF1247" s="13">
        <f t="shared" si="1038"/>
        <v>0.90885447455163371</v>
      </c>
      <c r="AG1247" s="11">
        <f t="shared" si="1039"/>
        <v>24.65247467759006</v>
      </c>
      <c r="AH1247" s="13">
        <f t="shared" si="1040"/>
        <v>4.7047010309915667</v>
      </c>
      <c r="AI1247" s="11">
        <f t="shared" si="1041"/>
        <v>245.941378448742</v>
      </c>
      <c r="AJ1247" s="6">
        <f t="shared" si="1042"/>
        <v>0.91414132934308101</v>
      </c>
      <c r="AK1247" s="13">
        <f t="shared" si="1043"/>
        <v>5.9930273062327863</v>
      </c>
      <c r="AL1247" s="6">
        <f t="shared" si="1044"/>
        <v>0.9072343783015363</v>
      </c>
      <c r="AM1247" s="6">
        <f t="shared" si="1045"/>
        <v>5.0857929279312497</v>
      </c>
      <c r="AN1247" s="11">
        <f t="shared" si="1046"/>
        <v>175.78434315951381</v>
      </c>
      <c r="AO1247" s="6">
        <f t="shared" si="1047"/>
        <v>173.97150712034886</v>
      </c>
      <c r="AP1247" s="6">
        <f t="shared" si="1048"/>
        <v>101.57457777735824</v>
      </c>
      <c r="AQ1247" s="8">
        <f t="shared" si="1049"/>
        <v>78.273813443534152</v>
      </c>
      <c r="AR1247" s="109">
        <f t="shared" si="1050"/>
        <v>-0.91312883140370693</v>
      </c>
      <c r="AS1247" s="109">
        <f t="shared" si="1051"/>
        <v>-0.60301608976201293</v>
      </c>
      <c r="AT1247" s="109">
        <f t="shared" si="1052"/>
        <v>236.55984748812307</v>
      </c>
      <c r="AU1247" s="10">
        <f t="shared" si="1053"/>
        <v>399782.34739163046</v>
      </c>
      <c r="AV1247" s="8">
        <f t="shared" si="1054"/>
        <v>29.889530499111874</v>
      </c>
      <c r="AW1247" s="12"/>
      <c r="AX1247" s="110">
        <f t="shared" si="1055"/>
        <v>56.6</v>
      </c>
      <c r="AY1247" s="111">
        <f t="shared" si="1056"/>
        <v>0</v>
      </c>
      <c r="AZ1247" s="12"/>
      <c r="BA1247" s="14">
        <f t="shared" si="1063"/>
        <v>5.2</v>
      </c>
      <c r="BB1247" s="112">
        <f t="shared" si="1057"/>
        <v>0</v>
      </c>
      <c r="BC1247" s="112">
        <f t="shared" si="1058"/>
        <v>0</v>
      </c>
      <c r="BD1247" s="12"/>
      <c r="BE1247" s="111">
        <f t="shared" si="1059"/>
        <v>0</v>
      </c>
      <c r="BF1247" s="12"/>
    </row>
    <row r="1248" spans="1:58">
      <c r="A1248">
        <f t="shared" si="1012"/>
        <v>20</v>
      </c>
      <c r="B1248" s="106">
        <v>0.86458333333333304</v>
      </c>
      <c r="C1248" s="6">
        <f t="shared" si="1013"/>
        <v>20.749999999999993</v>
      </c>
      <c r="D1248" s="7">
        <f t="shared" si="1060"/>
        <v>16</v>
      </c>
      <c r="E1248" s="7">
        <f t="shared" si="1061"/>
        <v>9</v>
      </c>
      <c r="F1248" s="7">
        <f t="shared" si="1062"/>
        <v>2022</v>
      </c>
      <c r="G1248" s="12"/>
      <c r="H1248" s="101">
        <f t="shared" si="1014"/>
        <v>5.2106362181846784</v>
      </c>
      <c r="I1248" s="102">
        <f t="shared" si="1015"/>
        <v>5.3669044808990867</v>
      </c>
      <c r="J1248" s="101">
        <f t="shared" si="1016"/>
        <v>60.155165399436974</v>
      </c>
      <c r="K1248" s="101">
        <f t="shared" si="1017"/>
        <v>56.741710147337358</v>
      </c>
      <c r="L1248" s="11">
        <f t="shared" si="1018"/>
        <v>2459839.3645833335</v>
      </c>
      <c r="M1248" s="108">
        <f t="shared" si="1019"/>
        <v>0.22708732603240214</v>
      </c>
      <c r="N1248" s="11">
        <f t="shared" si="1020"/>
        <v>316.76257837563753</v>
      </c>
      <c r="O1248" s="5">
        <f t="shared" si="1021"/>
        <v>0.18931133769530106</v>
      </c>
      <c r="P1248" s="11">
        <f t="shared" si="1022"/>
        <v>15274.641976474957</v>
      </c>
      <c r="Q1248" s="6">
        <f t="shared" si="1023"/>
        <v>2.4570352331476255</v>
      </c>
      <c r="R1248" s="13">
        <f t="shared" si="1024"/>
        <v>4.4061862369044125</v>
      </c>
      <c r="S1248" s="13">
        <f t="shared" si="1025"/>
        <v>4.404644813702034</v>
      </c>
      <c r="T1248" s="13">
        <f t="shared" si="1026"/>
        <v>0.38964360347400595</v>
      </c>
      <c r="U1248" s="13">
        <f t="shared" si="1027"/>
        <v>0.4626000573364733</v>
      </c>
      <c r="V1248" s="13">
        <f t="shared" si="1028"/>
        <v>-8.4196460239300617</v>
      </c>
      <c r="W1248" s="8">
        <f t="shared" si="1029"/>
        <v>363.69768836246004</v>
      </c>
      <c r="X1248" s="13">
        <f t="shared" si="1030"/>
        <v>1.2635317695320791</v>
      </c>
      <c r="Y1248" s="11">
        <f t="shared" si="1031"/>
        <v>72.395037674884748</v>
      </c>
      <c r="Z1248" s="13">
        <f t="shared" si="1032"/>
        <v>4.1833294878426533E-2</v>
      </c>
      <c r="AA1248" s="13">
        <f t="shared" si="1033"/>
        <v>0.30218783341275746</v>
      </c>
      <c r="AB1248" s="13">
        <f t="shared" si="1034"/>
        <v>0.95233056729306498</v>
      </c>
      <c r="AC1248" s="13">
        <f t="shared" si="1035"/>
        <v>4.1821094397119382E-2</v>
      </c>
      <c r="AD1248" s="13">
        <f t="shared" si="1036"/>
        <v>0.85713217296314026</v>
      </c>
      <c r="AE1248" s="13">
        <f t="shared" si="1037"/>
        <v>0.41714140457258497</v>
      </c>
      <c r="AF1248" s="13">
        <f t="shared" si="1038"/>
        <v>0.90884159708455858</v>
      </c>
      <c r="AG1248" s="11">
        <f t="shared" si="1039"/>
        <v>24.654243500633495</v>
      </c>
      <c r="AH1248" s="13">
        <f t="shared" si="1040"/>
        <v>4.7053031858036771</v>
      </c>
      <c r="AI1248" s="11">
        <f t="shared" si="1041"/>
        <v>246.18303058858237</v>
      </c>
      <c r="AJ1248" s="6">
        <f t="shared" si="1042"/>
        <v>0.9141360649852156</v>
      </c>
      <c r="AK1248" s="13">
        <f t="shared" si="1043"/>
        <v>6.1176560396841753</v>
      </c>
      <c r="AL1248" s="6">
        <f t="shared" si="1044"/>
        <v>0.90701982149949689</v>
      </c>
      <c r="AM1248" s="6">
        <f t="shared" si="1045"/>
        <v>5.2106362181846784</v>
      </c>
      <c r="AN1248" s="11">
        <f t="shared" si="1046"/>
        <v>175.78502763680808</v>
      </c>
      <c r="AO1248" s="6">
        <f t="shared" si="1047"/>
        <v>173.9721843250199</v>
      </c>
      <c r="AP1248" s="6">
        <f t="shared" si="1048"/>
        <v>101.56687803702577</v>
      </c>
      <c r="AQ1248" s="8">
        <f t="shared" si="1049"/>
        <v>78.281509013790313</v>
      </c>
      <c r="AR1248" s="109">
        <f t="shared" si="1050"/>
        <v>-0.91484010886397993</v>
      </c>
      <c r="AS1248" s="109">
        <f t="shared" si="1051"/>
        <v>-0.59998473617398251</v>
      </c>
      <c r="AT1248" s="109">
        <f t="shared" si="1052"/>
        <v>236.74171014733736</v>
      </c>
      <c r="AU1248" s="10">
        <f t="shared" si="1053"/>
        <v>399784.71243948117</v>
      </c>
      <c r="AV1248" s="8">
        <f t="shared" si="1054"/>
        <v>29.889353687429921</v>
      </c>
      <c r="AW1248" s="12"/>
      <c r="AX1248" s="110">
        <f t="shared" si="1055"/>
        <v>56.7</v>
      </c>
      <c r="AY1248" s="111">
        <f t="shared" si="1056"/>
        <v>0</v>
      </c>
      <c r="AZ1248" s="12"/>
      <c r="BA1248" s="14">
        <f t="shared" si="1063"/>
        <v>5.4</v>
      </c>
      <c r="BB1248" s="112">
        <f t="shared" si="1057"/>
        <v>0</v>
      </c>
      <c r="BC1248" s="112">
        <f t="shared" si="1058"/>
        <v>0</v>
      </c>
      <c r="BD1248" s="12"/>
      <c r="BE1248" s="111">
        <f t="shared" si="1059"/>
        <v>0</v>
      </c>
      <c r="BF1248" s="12"/>
    </row>
    <row r="1249" spans="1:58">
      <c r="A1249">
        <f t="shared" si="1012"/>
        <v>20</v>
      </c>
      <c r="B1249" s="106">
        <v>0.86527777777777803</v>
      </c>
      <c r="C1249" s="6">
        <f t="shared" si="1013"/>
        <v>20.766666666666673</v>
      </c>
      <c r="D1249" s="7">
        <f t="shared" si="1060"/>
        <v>16</v>
      </c>
      <c r="E1249" s="7">
        <f t="shared" si="1061"/>
        <v>9</v>
      </c>
      <c r="F1249" s="7">
        <f t="shared" si="1062"/>
        <v>2022</v>
      </c>
      <c r="G1249" s="12"/>
      <c r="H1249" s="101">
        <f t="shared" si="1014"/>
        <v>5.3357388460690061</v>
      </c>
      <c r="I1249" s="102">
        <f t="shared" si="1015"/>
        <v>5.4891879333568951</v>
      </c>
      <c r="J1249" s="101">
        <f t="shared" si="1016"/>
        <v>60.148589709463948</v>
      </c>
      <c r="K1249" s="101">
        <f t="shared" si="1017"/>
        <v>56.923434528302039</v>
      </c>
      <c r="L1249" s="11">
        <f t="shared" si="1018"/>
        <v>2459839.3652777779</v>
      </c>
      <c r="M1249" s="108">
        <f t="shared" si="1019"/>
        <v>0.22708734504525371</v>
      </c>
      <c r="N1249" s="11">
        <f t="shared" si="1020"/>
        <v>317.01326283812523</v>
      </c>
      <c r="O1249" s="5">
        <f t="shared" si="1021"/>
        <v>0.18933675512528225</v>
      </c>
      <c r="P1249" s="11">
        <f t="shared" si="1022"/>
        <v>15271.862366644104</v>
      </c>
      <c r="Q1249" s="6">
        <f t="shared" si="1023"/>
        <v>2.4571935853214866</v>
      </c>
      <c r="R1249" s="13">
        <f t="shared" si="1024"/>
        <v>4.4061981827161105</v>
      </c>
      <c r="S1249" s="13">
        <f t="shared" si="1025"/>
        <v>4.4047925697420238</v>
      </c>
      <c r="T1249" s="13">
        <f t="shared" si="1026"/>
        <v>0.38980394771405857</v>
      </c>
      <c r="U1249" s="13">
        <f t="shared" si="1027"/>
        <v>0.46274737183023329</v>
      </c>
      <c r="V1249" s="13">
        <f t="shared" si="1028"/>
        <v>-8.4197811917699887</v>
      </c>
      <c r="W1249" s="8">
        <f t="shared" si="1029"/>
        <v>363.65533002470806</v>
      </c>
      <c r="X1249" s="13">
        <f t="shared" si="1030"/>
        <v>1.2636779960259419</v>
      </c>
      <c r="Y1249" s="11">
        <f t="shared" si="1031"/>
        <v>72.403415835836086</v>
      </c>
      <c r="Z1249" s="13">
        <f t="shared" si="1032"/>
        <v>4.1844925862390012E-2</v>
      </c>
      <c r="AA1249" s="13">
        <f t="shared" si="1033"/>
        <v>0.30204842715098629</v>
      </c>
      <c r="AB1249" s="13">
        <f t="shared" si="1034"/>
        <v>0.95237428125417334</v>
      </c>
      <c r="AC1249" s="13">
        <f t="shared" si="1035"/>
        <v>4.183271520248414E-2</v>
      </c>
      <c r="AD1249" s="13">
        <f t="shared" si="1036"/>
        <v>0.85716765869055334</v>
      </c>
      <c r="AE1249" s="13">
        <f t="shared" si="1037"/>
        <v>0.41716945304105202</v>
      </c>
      <c r="AF1249" s="13">
        <f t="shared" si="1038"/>
        <v>0.9088287228347427</v>
      </c>
      <c r="AG1249" s="11">
        <f t="shared" si="1039"/>
        <v>24.656011762839498</v>
      </c>
      <c r="AH1249" s="13">
        <f t="shared" si="1040"/>
        <v>4.7059053505183979</v>
      </c>
      <c r="AI1249" s="11">
        <f t="shared" si="1041"/>
        <v>246.42468258034927</v>
      </c>
      <c r="AJ1249" s="6">
        <f t="shared" si="1042"/>
        <v>0.91413080192638685</v>
      </c>
      <c r="AK1249" s="13">
        <f t="shared" si="1043"/>
        <v>6.2425393818487054</v>
      </c>
      <c r="AL1249" s="6">
        <f t="shared" si="1044"/>
        <v>0.90680053577969888</v>
      </c>
      <c r="AM1249" s="6">
        <f t="shared" si="1045"/>
        <v>5.3357388460690061</v>
      </c>
      <c r="AN1249" s="11">
        <f t="shared" si="1046"/>
        <v>175.78571211410417</v>
      </c>
      <c r="AO1249" s="6">
        <f t="shared" si="1047"/>
        <v>173.97286152994633</v>
      </c>
      <c r="AP1249" s="6">
        <f t="shared" si="1048"/>
        <v>101.55917839465707</v>
      </c>
      <c r="AQ1249" s="8">
        <f t="shared" si="1049"/>
        <v>78.289204488874987</v>
      </c>
      <c r="AR1249" s="109">
        <f t="shared" si="1050"/>
        <v>-0.91653511180522107</v>
      </c>
      <c r="AS1249" s="109">
        <f t="shared" si="1051"/>
        <v>-0.59694768668704379</v>
      </c>
      <c r="AT1249" s="109">
        <f t="shared" si="1052"/>
        <v>236.92343452830204</v>
      </c>
      <c r="AU1249" s="10">
        <f t="shared" si="1053"/>
        <v>399787.07695544371</v>
      </c>
      <c r="AV1249" s="8">
        <f t="shared" si="1054"/>
        <v>29.889176917603177</v>
      </c>
      <c r="AW1249" s="12"/>
      <c r="AX1249" s="110">
        <f t="shared" si="1055"/>
        <v>56.9</v>
      </c>
      <c r="AY1249" s="111">
        <f t="shared" si="1056"/>
        <v>0</v>
      </c>
      <c r="AZ1249" s="12"/>
      <c r="BA1249" s="14">
        <f t="shared" si="1063"/>
        <v>5.5</v>
      </c>
      <c r="BB1249" s="112">
        <f t="shared" si="1057"/>
        <v>0</v>
      </c>
      <c r="BC1249" s="112">
        <f t="shared" si="1058"/>
        <v>0</v>
      </c>
      <c r="BD1249" s="12"/>
      <c r="BE1249" s="111">
        <f t="shared" si="1059"/>
        <v>0</v>
      </c>
      <c r="BF1249" s="12"/>
    </row>
    <row r="1250" spans="1:58">
      <c r="A1250">
        <f t="shared" si="1012"/>
        <v>20</v>
      </c>
      <c r="B1250" s="106">
        <v>0.86597222222222203</v>
      </c>
      <c r="C1250" s="6">
        <f t="shared" si="1013"/>
        <v>20.783333333333328</v>
      </c>
      <c r="D1250" s="7">
        <f t="shared" si="1060"/>
        <v>16</v>
      </c>
      <c r="E1250" s="7">
        <f t="shared" si="1061"/>
        <v>9</v>
      </c>
      <c r="F1250" s="7">
        <f t="shared" si="1062"/>
        <v>2022</v>
      </c>
      <c r="G1250" s="12"/>
      <c r="H1250" s="101">
        <f t="shared" si="1014"/>
        <v>5.4610994028762052</v>
      </c>
      <c r="I1250" s="102">
        <f t="shared" si="1015"/>
        <v>5.6118158495859127</v>
      </c>
      <c r="J1250" s="101">
        <f t="shared" si="1016"/>
        <v>60.142013917749139</v>
      </c>
      <c r="K1250" s="101">
        <f t="shared" si="1017"/>
        <v>57.105021974237559</v>
      </c>
      <c r="L1250" s="11">
        <f t="shared" si="1018"/>
        <v>2459839.3659722223</v>
      </c>
      <c r="M1250" s="108">
        <f t="shared" si="1019"/>
        <v>0.22708736405810526</v>
      </c>
      <c r="N1250" s="11">
        <f t="shared" si="1020"/>
        <v>317.26394730061293</v>
      </c>
      <c r="O1250" s="5">
        <f t="shared" si="1021"/>
        <v>0.1893621725552066</v>
      </c>
      <c r="P1250" s="11">
        <f t="shared" si="1022"/>
        <v>15269.082427626587</v>
      </c>
      <c r="Q1250" s="6">
        <f t="shared" si="1023"/>
        <v>2.4573519374949901</v>
      </c>
      <c r="R1250" s="13">
        <f t="shared" si="1024"/>
        <v>4.4062101285278095</v>
      </c>
      <c r="S1250" s="13">
        <f t="shared" si="1025"/>
        <v>4.4049403257816557</v>
      </c>
      <c r="T1250" s="13">
        <f t="shared" si="1026"/>
        <v>0.38996429195411125</v>
      </c>
      <c r="U1250" s="13">
        <f t="shared" si="1027"/>
        <v>0.46289468458399918</v>
      </c>
      <c r="V1250" s="13">
        <f t="shared" si="1028"/>
        <v>-8.4199163596091999</v>
      </c>
      <c r="W1250" s="8">
        <f t="shared" si="1029"/>
        <v>363.61296714822453</v>
      </c>
      <c r="X1250" s="13">
        <f t="shared" si="1030"/>
        <v>1.2638242209235053</v>
      </c>
      <c r="Y1250" s="11">
        <f t="shared" si="1031"/>
        <v>72.411793905326206</v>
      </c>
      <c r="Z1250" s="13">
        <f t="shared" si="1032"/>
        <v>4.1856555814721197E-2</v>
      </c>
      <c r="AA1250" s="13">
        <f t="shared" si="1033"/>
        <v>0.3019090160589229</v>
      </c>
      <c r="AB1250" s="13">
        <f t="shared" si="1034"/>
        <v>0.9524179742387946</v>
      </c>
      <c r="AC1250" s="13">
        <f t="shared" si="1035"/>
        <v>4.1844334971461047E-2</v>
      </c>
      <c r="AD1250" s="13">
        <f t="shared" si="1036"/>
        <v>0.85720312558418976</v>
      </c>
      <c r="AE1250" s="13">
        <f t="shared" si="1037"/>
        <v>0.41719749221565183</v>
      </c>
      <c r="AF1250" s="13">
        <f t="shared" si="1038"/>
        <v>0.90881585180330737</v>
      </c>
      <c r="AG1250" s="11">
        <f t="shared" si="1039"/>
        <v>24.657779464168886</v>
      </c>
      <c r="AH1250" s="13">
        <f t="shared" si="1040"/>
        <v>4.7065075251310162</v>
      </c>
      <c r="AI1250" s="11">
        <f t="shared" si="1041"/>
        <v>246.6663344236477</v>
      </c>
      <c r="AJ1250" s="6">
        <f t="shared" si="1042"/>
        <v>0.91412554016667913</v>
      </c>
      <c r="AK1250" s="13">
        <f t="shared" si="1043"/>
        <v>6.3676759012906601</v>
      </c>
      <c r="AL1250" s="6">
        <f t="shared" si="1044"/>
        <v>0.90657649841445509</v>
      </c>
      <c r="AM1250" s="6">
        <f t="shared" si="1045"/>
        <v>5.4610994028762052</v>
      </c>
      <c r="AN1250" s="11">
        <f t="shared" si="1046"/>
        <v>175.78639659140026</v>
      </c>
      <c r="AO1250" s="6">
        <f t="shared" si="1047"/>
        <v>173.97353873512634</v>
      </c>
      <c r="AP1250" s="6">
        <f t="shared" si="1048"/>
        <v>101.55147885026133</v>
      </c>
      <c r="AQ1250" s="8">
        <f t="shared" si="1049"/>
        <v>78.296899868778951</v>
      </c>
      <c r="AR1250" s="109">
        <f t="shared" si="1050"/>
        <v>-0.91821381010339331</v>
      </c>
      <c r="AS1250" s="109">
        <f t="shared" si="1051"/>
        <v>-0.59390499574510147</v>
      </c>
      <c r="AT1250" s="109">
        <f t="shared" si="1052"/>
        <v>237.10502197423756</v>
      </c>
      <c r="AU1250" s="10">
        <f t="shared" si="1053"/>
        <v>399789.44093944854</v>
      </c>
      <c r="AV1250" s="8">
        <f t="shared" si="1054"/>
        <v>29.889000189635407</v>
      </c>
      <c r="AW1250" s="12"/>
      <c r="AX1250" s="110">
        <f t="shared" si="1055"/>
        <v>57.1</v>
      </c>
      <c r="AY1250" s="111">
        <f t="shared" si="1056"/>
        <v>0</v>
      </c>
      <c r="AZ1250" s="12"/>
      <c r="BA1250" s="14">
        <f t="shared" si="1063"/>
        <v>5.6</v>
      </c>
      <c r="BB1250" s="112">
        <f t="shared" si="1057"/>
        <v>0</v>
      </c>
      <c r="BC1250" s="112">
        <f t="shared" si="1058"/>
        <v>0</v>
      </c>
      <c r="BD1250" s="12"/>
      <c r="BE1250" s="111">
        <f t="shared" si="1059"/>
        <v>0</v>
      </c>
      <c r="BF1250" s="12"/>
    </row>
    <row r="1251" spans="1:58">
      <c r="A1251">
        <f t="shared" si="1012"/>
        <v>20</v>
      </c>
      <c r="B1251" s="106">
        <v>0.86666666666666703</v>
      </c>
      <c r="C1251" s="6">
        <f t="shared" si="1013"/>
        <v>20.800000000000008</v>
      </c>
      <c r="D1251" s="7">
        <f t="shared" si="1060"/>
        <v>16</v>
      </c>
      <c r="E1251" s="7">
        <f t="shared" si="1061"/>
        <v>9</v>
      </c>
      <c r="F1251" s="7">
        <f t="shared" si="1062"/>
        <v>2022</v>
      </c>
      <c r="G1251" s="12"/>
      <c r="H1251" s="101">
        <f t="shared" si="1014"/>
        <v>5.5867164821109583</v>
      </c>
      <c r="I1251" s="102">
        <f t="shared" si="1015"/>
        <v>5.734783177158028</v>
      </c>
      <c r="J1251" s="101">
        <f t="shared" si="1016"/>
        <v>60.135438024360376</v>
      </c>
      <c r="K1251" s="101">
        <f t="shared" si="1017"/>
        <v>57.286473837913491</v>
      </c>
      <c r="L1251" s="11">
        <f t="shared" si="1018"/>
        <v>2459839.3666666667</v>
      </c>
      <c r="M1251" s="108">
        <f t="shared" si="1019"/>
        <v>0.22708738307095683</v>
      </c>
      <c r="N1251" s="11">
        <f t="shared" si="1020"/>
        <v>317.51463176310062</v>
      </c>
      <c r="O1251" s="5">
        <f t="shared" si="1021"/>
        <v>0.18938758998518779</v>
      </c>
      <c r="P1251" s="11">
        <f t="shared" si="1022"/>
        <v>15266.302159520026</v>
      </c>
      <c r="Q1251" s="6">
        <f t="shared" si="1023"/>
        <v>2.4575102896688508</v>
      </c>
      <c r="R1251" s="13">
        <f t="shared" si="1024"/>
        <v>4.4062220743395075</v>
      </c>
      <c r="S1251" s="13">
        <f t="shared" si="1025"/>
        <v>4.4050880818216447</v>
      </c>
      <c r="T1251" s="13">
        <f t="shared" si="1026"/>
        <v>0.39012463619416388</v>
      </c>
      <c r="U1251" s="13">
        <f t="shared" si="1027"/>
        <v>0.46304199559819725</v>
      </c>
      <c r="V1251" s="13">
        <f t="shared" si="1028"/>
        <v>-8.4200515274491252</v>
      </c>
      <c r="W1251" s="8">
        <f t="shared" si="1029"/>
        <v>363.57059973340063</v>
      </c>
      <c r="X1251" s="13">
        <f t="shared" si="1030"/>
        <v>1.2639704442259572</v>
      </c>
      <c r="Y1251" s="11">
        <f t="shared" si="1031"/>
        <v>72.420171883423151</v>
      </c>
      <c r="Z1251" s="13">
        <f t="shared" si="1032"/>
        <v>4.1868184735230241E-2</v>
      </c>
      <c r="AA1251" s="13">
        <f t="shared" si="1033"/>
        <v>0.30176960013868409</v>
      </c>
      <c r="AB1251" s="13">
        <f t="shared" si="1034"/>
        <v>0.95246164624707019</v>
      </c>
      <c r="AC1251" s="13">
        <f t="shared" si="1035"/>
        <v>4.185595370386036E-2</v>
      </c>
      <c r="AD1251" s="13">
        <f t="shared" si="1036"/>
        <v>0.85723857364425482</v>
      </c>
      <c r="AE1251" s="13">
        <f t="shared" si="1037"/>
        <v>0.41722552209626662</v>
      </c>
      <c r="AF1251" s="13">
        <f t="shared" si="1038"/>
        <v>0.90880298399130366</v>
      </c>
      <c r="AG1251" s="11">
        <f t="shared" si="1039"/>
        <v>24.659546604592091</v>
      </c>
      <c r="AH1251" s="13">
        <f t="shared" si="1040"/>
        <v>4.7071097096424186</v>
      </c>
      <c r="AI1251" s="11">
        <f t="shared" si="1041"/>
        <v>246.90798611846435</v>
      </c>
      <c r="AJ1251" s="6">
        <f t="shared" si="1042"/>
        <v>0.91412027970614118</v>
      </c>
      <c r="AK1251" s="13">
        <f t="shared" si="1043"/>
        <v>6.4930641689608919</v>
      </c>
      <c r="AL1251" s="6">
        <f t="shared" si="1044"/>
        <v>0.90634768684993405</v>
      </c>
      <c r="AM1251" s="6">
        <f t="shared" si="1045"/>
        <v>5.5867164821109583</v>
      </c>
      <c r="AN1251" s="11">
        <f t="shared" si="1046"/>
        <v>175.78708106869453</v>
      </c>
      <c r="AO1251" s="6">
        <f t="shared" si="1047"/>
        <v>173.9742159405582</v>
      </c>
      <c r="AP1251" s="6">
        <f t="shared" si="1048"/>
        <v>101.54377940377114</v>
      </c>
      <c r="AQ1251" s="8">
        <f t="shared" si="1049"/>
        <v>78.304595153569551</v>
      </c>
      <c r="AR1251" s="109">
        <f t="shared" si="1050"/>
        <v>-0.91987617392730392</v>
      </c>
      <c r="AS1251" s="109">
        <f t="shared" si="1051"/>
        <v>-0.59085671788743288</v>
      </c>
      <c r="AT1251" s="109">
        <f t="shared" si="1052"/>
        <v>237.28647383791349</v>
      </c>
      <c r="AU1251" s="10">
        <f t="shared" si="1053"/>
        <v>399791.80439144198</v>
      </c>
      <c r="AV1251" s="8">
        <f t="shared" si="1054"/>
        <v>29.888823503529146</v>
      </c>
      <c r="AW1251" s="12"/>
      <c r="AX1251" s="110">
        <f t="shared" si="1055"/>
        <v>57.3</v>
      </c>
      <c r="AY1251" s="111">
        <f t="shared" si="1056"/>
        <v>0</v>
      </c>
      <c r="AZ1251" s="12"/>
      <c r="BA1251" s="14">
        <f t="shared" si="1063"/>
        <v>5.7</v>
      </c>
      <c r="BB1251" s="112">
        <f t="shared" si="1057"/>
        <v>0</v>
      </c>
      <c r="BC1251" s="112">
        <f t="shared" si="1058"/>
        <v>0</v>
      </c>
      <c r="BD1251" s="12"/>
      <c r="BE1251" s="111">
        <f t="shared" si="1059"/>
        <v>0</v>
      </c>
      <c r="BF1251" s="12"/>
    </row>
    <row r="1252" spans="1:58">
      <c r="A1252">
        <f t="shared" si="1012"/>
        <v>20</v>
      </c>
      <c r="B1252" s="106">
        <v>0.86736111111111103</v>
      </c>
      <c r="C1252" s="6">
        <f t="shared" si="1013"/>
        <v>20.816666666666663</v>
      </c>
      <c r="D1252" s="7">
        <f t="shared" si="1060"/>
        <v>16</v>
      </c>
      <c r="E1252" s="7">
        <f t="shared" si="1061"/>
        <v>9</v>
      </c>
      <c r="F1252" s="7">
        <f t="shared" si="1062"/>
        <v>2022</v>
      </c>
      <c r="G1252" s="12"/>
      <c r="H1252" s="101">
        <f t="shared" si="1014"/>
        <v>5.7125886793183405</v>
      </c>
      <c r="I1252" s="102">
        <f t="shared" si="1015"/>
        <v>5.8580850543466054</v>
      </c>
      <c r="J1252" s="101">
        <f t="shared" si="1016"/>
        <v>60.12886202943394</v>
      </c>
      <c r="K1252" s="101">
        <f t="shared" si="1017"/>
        <v>57.467791481412803</v>
      </c>
      <c r="L1252" s="11">
        <f t="shared" si="1018"/>
        <v>2459839.3673611111</v>
      </c>
      <c r="M1252" s="108">
        <f t="shared" si="1019"/>
        <v>0.22708740208380837</v>
      </c>
      <c r="N1252" s="11">
        <f t="shared" si="1020"/>
        <v>317.76531622558832</v>
      </c>
      <c r="O1252" s="5">
        <f t="shared" si="1021"/>
        <v>0.18941300741511213</v>
      </c>
      <c r="P1252" s="11">
        <f t="shared" si="1022"/>
        <v>15263.521562440119</v>
      </c>
      <c r="Q1252" s="6">
        <f t="shared" si="1023"/>
        <v>2.4576686418427118</v>
      </c>
      <c r="R1252" s="13">
        <f t="shared" si="1024"/>
        <v>4.4062340201512056</v>
      </c>
      <c r="S1252" s="13">
        <f t="shared" si="1025"/>
        <v>4.4052358378616345</v>
      </c>
      <c r="T1252" s="13">
        <f t="shared" si="1026"/>
        <v>0.39028498043385934</v>
      </c>
      <c r="U1252" s="13">
        <f t="shared" si="1027"/>
        <v>0.46318930487298343</v>
      </c>
      <c r="V1252" s="13">
        <f t="shared" si="1028"/>
        <v>-8.4201866952894093</v>
      </c>
      <c r="W1252" s="8">
        <f t="shared" si="1029"/>
        <v>363.52822778121771</v>
      </c>
      <c r="X1252" s="13">
        <f t="shared" si="1030"/>
        <v>1.2641166659331442</v>
      </c>
      <c r="Y1252" s="11">
        <f t="shared" si="1031"/>
        <v>72.428549770118167</v>
      </c>
      <c r="Z1252" s="13">
        <f t="shared" si="1032"/>
        <v>4.1879812623708441E-2</v>
      </c>
      <c r="AA1252" s="13">
        <f t="shared" si="1033"/>
        <v>0.30163017939366399</v>
      </c>
      <c r="AB1252" s="13">
        <f t="shared" si="1034"/>
        <v>0.95250529727873745</v>
      </c>
      <c r="AC1252" s="13">
        <f t="shared" si="1035"/>
        <v>4.1867571399473488E-2</v>
      </c>
      <c r="AD1252" s="13">
        <f t="shared" si="1036"/>
        <v>0.85727400287059052</v>
      </c>
      <c r="AE1252" s="13">
        <f t="shared" si="1037"/>
        <v>0.41725354268260062</v>
      </c>
      <c r="AF1252" s="13">
        <f t="shared" si="1038"/>
        <v>0.90879011939986409</v>
      </c>
      <c r="AG1252" s="11">
        <f t="shared" si="1039"/>
        <v>24.661313184068316</v>
      </c>
      <c r="AH1252" s="13">
        <f t="shared" si="1040"/>
        <v>4.7077119040479118</v>
      </c>
      <c r="AI1252" s="11">
        <f t="shared" si="1041"/>
        <v>247.14963766486966</v>
      </c>
      <c r="AJ1252" s="6">
        <f t="shared" si="1042"/>
        <v>0.91411502054485716</v>
      </c>
      <c r="AK1252" s="13">
        <f t="shared" si="1043"/>
        <v>6.6187027580258206</v>
      </c>
      <c r="AL1252" s="6">
        <f t="shared" si="1044"/>
        <v>0.90611407870747973</v>
      </c>
      <c r="AM1252" s="6">
        <f t="shared" si="1045"/>
        <v>5.7125886793183405</v>
      </c>
      <c r="AN1252" s="11">
        <f t="shared" si="1046"/>
        <v>175.7877655459888</v>
      </c>
      <c r="AO1252" s="6">
        <f t="shared" si="1047"/>
        <v>173.97489314624355</v>
      </c>
      <c r="AP1252" s="6">
        <f t="shared" si="1048"/>
        <v>101.53608005519918</v>
      </c>
      <c r="AQ1252" s="8">
        <f t="shared" si="1049"/>
        <v>78.312290343234096</v>
      </c>
      <c r="AR1252" s="109">
        <f t="shared" si="1050"/>
        <v>-0.92152217373698364</v>
      </c>
      <c r="AS1252" s="109">
        <f t="shared" si="1051"/>
        <v>-0.58780290775120236</v>
      </c>
      <c r="AT1252" s="109">
        <f t="shared" si="1052"/>
        <v>237.4677914814128</v>
      </c>
      <c r="AU1252" s="10">
        <f t="shared" si="1053"/>
        <v>399794.16731135448</v>
      </c>
      <c r="AV1252" s="8">
        <f t="shared" si="1054"/>
        <v>29.888646859288169</v>
      </c>
      <c r="AW1252" s="12"/>
      <c r="AX1252" s="110">
        <f t="shared" si="1055"/>
        <v>57.5</v>
      </c>
      <c r="AY1252" s="111">
        <f t="shared" si="1056"/>
        <v>0</v>
      </c>
      <c r="AZ1252" s="12"/>
      <c r="BA1252" s="14">
        <f t="shared" si="1063"/>
        <v>5.9</v>
      </c>
      <c r="BB1252" s="112">
        <f t="shared" si="1057"/>
        <v>0</v>
      </c>
      <c r="BC1252" s="112">
        <f t="shared" si="1058"/>
        <v>0</v>
      </c>
      <c r="BD1252" s="12"/>
      <c r="BE1252" s="111">
        <f t="shared" si="1059"/>
        <v>0</v>
      </c>
      <c r="BF1252" s="12"/>
    </row>
    <row r="1253" spans="1:58">
      <c r="A1253">
        <f t="shared" si="1012"/>
        <v>20</v>
      </c>
      <c r="B1253" s="106">
        <v>0.86805555555555602</v>
      </c>
      <c r="C1253" s="6">
        <f t="shared" si="1013"/>
        <v>20.833333333333343</v>
      </c>
      <c r="D1253" s="7">
        <f t="shared" si="1060"/>
        <v>16</v>
      </c>
      <c r="E1253" s="7">
        <f t="shared" si="1061"/>
        <v>9</v>
      </c>
      <c r="F1253" s="7">
        <f t="shared" si="1062"/>
        <v>2022</v>
      </c>
      <c r="G1253" s="12"/>
      <c r="H1253" s="101">
        <f t="shared" si="1014"/>
        <v>5.8387145917826837</v>
      </c>
      <c r="I1253" s="102">
        <f t="shared" si="1015"/>
        <v>5.9817167986333342</v>
      </c>
      <c r="J1253" s="101">
        <f t="shared" si="1016"/>
        <v>60.122285933052467</v>
      </c>
      <c r="K1253" s="101">
        <f t="shared" si="1017"/>
        <v>57.648976275632947</v>
      </c>
      <c r="L1253" s="11">
        <f t="shared" si="1018"/>
        <v>2459839.3680555555</v>
      </c>
      <c r="M1253" s="108">
        <f t="shared" si="1019"/>
        <v>0.22708742109665991</v>
      </c>
      <c r="N1253" s="11">
        <f t="shared" si="1020"/>
        <v>318.01600068761036</v>
      </c>
      <c r="O1253" s="5">
        <f t="shared" si="1021"/>
        <v>0.18943842484503648</v>
      </c>
      <c r="P1253" s="11">
        <f t="shared" si="1022"/>
        <v>15260.740636501954</v>
      </c>
      <c r="Q1253" s="6">
        <f t="shared" si="1023"/>
        <v>2.4578269940162154</v>
      </c>
      <c r="R1253" s="13">
        <f t="shared" si="1024"/>
        <v>4.4062459659628814</v>
      </c>
      <c r="S1253" s="13">
        <f t="shared" si="1025"/>
        <v>4.4053835939012664</v>
      </c>
      <c r="T1253" s="13">
        <f t="shared" si="1026"/>
        <v>0.39044532467391196</v>
      </c>
      <c r="U1253" s="13">
        <f t="shared" si="1027"/>
        <v>0.46333661240958535</v>
      </c>
      <c r="V1253" s="13">
        <f t="shared" si="1028"/>
        <v>-8.4203218631286205</v>
      </c>
      <c r="W1253" s="8">
        <f t="shared" si="1029"/>
        <v>363.48585129303103</v>
      </c>
      <c r="X1253" s="13">
        <f t="shared" si="1030"/>
        <v>1.2642628860459815</v>
      </c>
      <c r="Y1253" s="11">
        <f t="shared" si="1031"/>
        <v>72.436927565463677</v>
      </c>
      <c r="Z1253" s="13">
        <f t="shared" si="1032"/>
        <v>4.1891439480035E-2</v>
      </c>
      <c r="AA1253" s="13">
        <f t="shared" si="1033"/>
        <v>0.30149075382623786</v>
      </c>
      <c r="AB1253" s="13">
        <f t="shared" si="1034"/>
        <v>0.95254892733385321</v>
      </c>
      <c r="AC1253" s="13">
        <f t="shared" si="1035"/>
        <v>4.1879188058179681E-2</v>
      </c>
      <c r="AD1253" s="13">
        <f t="shared" si="1036"/>
        <v>0.85730941326329702</v>
      </c>
      <c r="AE1253" s="13">
        <f t="shared" si="1037"/>
        <v>0.41728155397456546</v>
      </c>
      <c r="AF1253" s="13">
        <f t="shared" si="1038"/>
        <v>0.90877725803002563</v>
      </c>
      <c r="AG1253" s="11">
        <f t="shared" si="1039"/>
        <v>24.663079202569858</v>
      </c>
      <c r="AH1253" s="13">
        <f t="shared" si="1040"/>
        <v>4.7083141083472073</v>
      </c>
      <c r="AI1253" s="11">
        <f t="shared" si="1041"/>
        <v>247.39128906240225</v>
      </c>
      <c r="AJ1253" s="6">
        <f t="shared" si="1042"/>
        <v>0.91410976268291211</v>
      </c>
      <c r="AK1253" s="13">
        <f t="shared" si="1043"/>
        <v>6.7445902435677736</v>
      </c>
      <c r="AL1253" s="6">
        <f t="shared" si="1044"/>
        <v>0.90587565178508966</v>
      </c>
      <c r="AM1253" s="6">
        <f t="shared" si="1045"/>
        <v>5.8387145917826837</v>
      </c>
      <c r="AN1253" s="11">
        <f t="shared" si="1046"/>
        <v>175.78845002328308</v>
      </c>
      <c r="AO1253" s="6">
        <f t="shared" si="1047"/>
        <v>173.97557035218253</v>
      </c>
      <c r="AP1253" s="6">
        <f t="shared" si="1048"/>
        <v>101.52838080449536</v>
      </c>
      <c r="AQ1253" s="8">
        <f t="shared" si="1049"/>
        <v>78.319985437822595</v>
      </c>
      <c r="AR1253" s="109">
        <f t="shared" si="1050"/>
        <v>-0.92315178028005407</v>
      </c>
      <c r="AS1253" s="109">
        <f t="shared" si="1051"/>
        <v>-0.58474362007865066</v>
      </c>
      <c r="AT1253" s="109">
        <f t="shared" si="1052"/>
        <v>237.64897627563295</v>
      </c>
      <c r="AU1253" s="10">
        <f t="shared" si="1053"/>
        <v>399796.52969911654</v>
      </c>
      <c r="AV1253" s="8">
        <f t="shared" si="1054"/>
        <v>29.888470256916211</v>
      </c>
      <c r="AW1253" s="12"/>
      <c r="AX1253" s="110">
        <f t="shared" si="1055"/>
        <v>57.6</v>
      </c>
      <c r="AY1253" s="111">
        <f t="shared" si="1056"/>
        <v>0</v>
      </c>
      <c r="AZ1253" s="12"/>
      <c r="BA1253" s="14">
        <f t="shared" si="1063"/>
        <v>6</v>
      </c>
      <c r="BB1253" s="112">
        <f t="shared" si="1057"/>
        <v>0</v>
      </c>
      <c r="BC1253" s="112">
        <f t="shared" si="1058"/>
        <v>0</v>
      </c>
      <c r="BD1253" s="12"/>
      <c r="BE1253" s="111">
        <f t="shared" si="1059"/>
        <v>0</v>
      </c>
      <c r="BF1253" s="12"/>
    </row>
    <row r="1254" spans="1:58">
      <c r="A1254">
        <f t="shared" si="1012"/>
        <v>20</v>
      </c>
      <c r="B1254" s="106">
        <v>0.86875000000000002</v>
      </c>
      <c r="C1254" s="6">
        <f t="shared" si="1013"/>
        <v>20.85</v>
      </c>
      <c r="D1254" s="7">
        <f t="shared" si="1060"/>
        <v>16</v>
      </c>
      <c r="E1254" s="7">
        <f t="shared" si="1061"/>
        <v>9</v>
      </c>
      <c r="F1254" s="7">
        <f t="shared" si="1062"/>
        <v>2022</v>
      </c>
      <c r="G1254" s="12"/>
      <c r="H1254" s="101">
        <f t="shared" si="1014"/>
        <v>5.9650928195141368</v>
      </c>
      <c r="I1254" s="102">
        <f t="shared" si="1015"/>
        <v>6.105673897195997</v>
      </c>
      <c r="J1254" s="101">
        <f t="shared" si="1016"/>
        <v>60.1157097353232</v>
      </c>
      <c r="K1254" s="101">
        <f t="shared" si="1017"/>
        <v>57.830029601753324</v>
      </c>
      <c r="L1254" s="11">
        <f t="shared" si="1018"/>
        <v>2459839.3687499999</v>
      </c>
      <c r="M1254" s="108">
        <f t="shared" si="1019"/>
        <v>0.22708744010951148</v>
      </c>
      <c r="N1254" s="11">
        <f t="shared" si="1020"/>
        <v>318.26668515009806</v>
      </c>
      <c r="O1254" s="5">
        <f t="shared" si="1021"/>
        <v>0.18946384227496083</v>
      </c>
      <c r="P1254" s="11">
        <f t="shared" si="1022"/>
        <v>15257.959381803395</v>
      </c>
      <c r="Q1254" s="6">
        <f t="shared" si="1023"/>
        <v>2.457985346190076</v>
      </c>
      <c r="R1254" s="13">
        <f t="shared" si="1024"/>
        <v>4.4062579117746017</v>
      </c>
      <c r="S1254" s="13">
        <f t="shared" si="1025"/>
        <v>4.4055313499412554</v>
      </c>
      <c r="T1254" s="13">
        <f t="shared" si="1026"/>
        <v>0.39060566891396459</v>
      </c>
      <c r="U1254" s="13">
        <f t="shared" si="1027"/>
        <v>0.46348391820807239</v>
      </c>
      <c r="V1254" s="13">
        <f t="shared" si="1028"/>
        <v>-8.4204570309685458</v>
      </c>
      <c r="W1254" s="8">
        <f t="shared" si="1029"/>
        <v>363.44347026910719</v>
      </c>
      <c r="X1254" s="13">
        <f t="shared" si="1030"/>
        <v>1.2644091045649433</v>
      </c>
      <c r="Y1254" s="11">
        <f t="shared" si="1031"/>
        <v>72.445305269486838</v>
      </c>
      <c r="Z1254" s="13">
        <f t="shared" si="1032"/>
        <v>4.1903065303990877E-2</v>
      </c>
      <c r="AA1254" s="13">
        <f t="shared" si="1033"/>
        <v>0.30135132343920196</v>
      </c>
      <c r="AB1254" s="13">
        <f t="shared" si="1034"/>
        <v>0.9525925364123452</v>
      </c>
      <c r="AC1254" s="13">
        <f t="shared" si="1035"/>
        <v>4.1890803679760023E-2</v>
      </c>
      <c r="AD1254" s="13">
        <f t="shared" si="1036"/>
        <v>0.85734480482239506</v>
      </c>
      <c r="AE1254" s="13">
        <f t="shared" si="1037"/>
        <v>0.41730955597193164</v>
      </c>
      <c r="AF1254" s="13">
        <f t="shared" si="1038"/>
        <v>0.90876439988289004</v>
      </c>
      <c r="AG1254" s="11">
        <f t="shared" si="1039"/>
        <v>24.664844660060098</v>
      </c>
      <c r="AH1254" s="13">
        <f t="shared" si="1040"/>
        <v>4.7089163225382267</v>
      </c>
      <c r="AI1254" s="11">
        <f t="shared" si="1041"/>
        <v>247.63294031202466</v>
      </c>
      <c r="AJ1254" s="6">
        <f t="shared" si="1042"/>
        <v>0.91410450612035365</v>
      </c>
      <c r="AK1254" s="13">
        <f t="shared" si="1043"/>
        <v>6.8707252035706343</v>
      </c>
      <c r="AL1254" s="6">
        <f t="shared" si="1044"/>
        <v>0.90563238405649771</v>
      </c>
      <c r="AM1254" s="6">
        <f t="shared" si="1045"/>
        <v>5.9650928195141368</v>
      </c>
      <c r="AN1254" s="11">
        <f t="shared" si="1046"/>
        <v>175.78913450058099</v>
      </c>
      <c r="AO1254" s="6">
        <f t="shared" si="1047"/>
        <v>173.9762475583787</v>
      </c>
      <c r="AP1254" s="6">
        <f t="shared" si="1048"/>
        <v>101.52068165163841</v>
      </c>
      <c r="AQ1254" s="8">
        <f t="shared" si="1049"/>
        <v>78.327680437356307</v>
      </c>
      <c r="AR1254" s="109">
        <f t="shared" si="1050"/>
        <v>-0.92476496460541657</v>
      </c>
      <c r="AS1254" s="109">
        <f t="shared" si="1051"/>
        <v>-0.58167890969088465</v>
      </c>
      <c r="AT1254" s="109">
        <f t="shared" si="1052"/>
        <v>237.83002960175332</v>
      </c>
      <c r="AU1254" s="10">
        <f t="shared" si="1053"/>
        <v>399798.8915546746</v>
      </c>
      <c r="AV1254" s="8">
        <f t="shared" si="1054"/>
        <v>29.888293696415829</v>
      </c>
      <c r="AW1254" s="12"/>
      <c r="AX1254" s="110">
        <f t="shared" si="1055"/>
        <v>57.8</v>
      </c>
      <c r="AY1254" s="111">
        <f t="shared" si="1056"/>
        <v>0</v>
      </c>
      <c r="AZ1254" s="12"/>
      <c r="BA1254" s="14">
        <f t="shared" si="1063"/>
        <v>6.1</v>
      </c>
      <c r="BB1254" s="112">
        <f t="shared" si="1057"/>
        <v>0</v>
      </c>
      <c r="BC1254" s="112">
        <f t="shared" si="1058"/>
        <v>0</v>
      </c>
      <c r="BD1254" s="12"/>
      <c r="BE1254" s="111">
        <f t="shared" si="1059"/>
        <v>0</v>
      </c>
      <c r="BF1254" s="12"/>
    </row>
    <row r="1255" spans="1:58">
      <c r="A1255">
        <f t="shared" si="1012"/>
        <v>20</v>
      </c>
      <c r="B1255" s="106">
        <v>0.86944444444444402</v>
      </c>
      <c r="C1255" s="6">
        <f t="shared" si="1013"/>
        <v>20.866666666666656</v>
      </c>
      <c r="D1255" s="7">
        <f t="shared" si="1060"/>
        <v>16</v>
      </c>
      <c r="E1255" s="7">
        <f t="shared" si="1061"/>
        <v>9</v>
      </c>
      <c r="F1255" s="7">
        <f t="shared" si="1062"/>
        <v>2022</v>
      </c>
      <c r="G1255" s="12"/>
      <c r="H1255" s="101">
        <f t="shared" si="1014"/>
        <v>6.0917219637852371</v>
      </c>
      <c r="I1255" s="102">
        <f t="shared" si="1015"/>
        <v>6.2299519956670384</v>
      </c>
      <c r="J1255" s="101">
        <f t="shared" si="1016"/>
        <v>60.109133436320583</v>
      </c>
      <c r="K1255" s="101">
        <f t="shared" si="1017"/>
        <v>58.010952849058526</v>
      </c>
      <c r="L1255" s="11">
        <f t="shared" si="1018"/>
        <v>2459839.3694444443</v>
      </c>
      <c r="M1255" s="108">
        <f t="shared" si="1019"/>
        <v>0.22708745912236303</v>
      </c>
      <c r="N1255" s="11">
        <f t="shared" si="1020"/>
        <v>318.51736961258575</v>
      </c>
      <c r="O1255" s="5">
        <f t="shared" si="1021"/>
        <v>0.18948925970494201</v>
      </c>
      <c r="P1255" s="11">
        <f t="shared" si="1022"/>
        <v>15255.177798467599</v>
      </c>
      <c r="Q1255" s="6">
        <f t="shared" si="1023"/>
        <v>2.4581436983635796</v>
      </c>
      <c r="R1255" s="13">
        <f t="shared" si="1024"/>
        <v>4.4062698575862775</v>
      </c>
      <c r="S1255" s="13">
        <f t="shared" si="1025"/>
        <v>4.4056791059812452</v>
      </c>
      <c r="T1255" s="13">
        <f t="shared" si="1026"/>
        <v>0.39076601315401727</v>
      </c>
      <c r="U1255" s="13">
        <f t="shared" si="1027"/>
        <v>0.46363122226899495</v>
      </c>
      <c r="V1255" s="13">
        <f t="shared" si="1028"/>
        <v>-8.4205921988084729</v>
      </c>
      <c r="W1255" s="8">
        <f t="shared" si="1029"/>
        <v>363.40108471053719</v>
      </c>
      <c r="X1255" s="13">
        <f t="shared" si="1030"/>
        <v>1.2645553214909839</v>
      </c>
      <c r="Y1255" s="11">
        <f t="shared" si="1031"/>
        <v>72.453682882242347</v>
      </c>
      <c r="Z1255" s="13">
        <f t="shared" si="1032"/>
        <v>4.1914690095399658E-2</v>
      </c>
      <c r="AA1255" s="13">
        <f t="shared" si="1033"/>
        <v>0.30121188823489431</v>
      </c>
      <c r="AB1255" s="13">
        <f t="shared" si="1034"/>
        <v>0.95263612451428437</v>
      </c>
      <c r="AC1255" s="13">
        <f t="shared" si="1035"/>
        <v>4.1902418264038191E-2</v>
      </c>
      <c r="AD1255" s="13">
        <f t="shared" si="1036"/>
        <v>0.85738017754801987</v>
      </c>
      <c r="AE1255" s="13">
        <f t="shared" si="1037"/>
        <v>0.41733754867456579</v>
      </c>
      <c r="AF1255" s="13">
        <f t="shared" si="1038"/>
        <v>0.90875154495951449</v>
      </c>
      <c r="AG1255" s="11">
        <f t="shared" si="1039"/>
        <v>24.66660955650849</v>
      </c>
      <c r="AH1255" s="13">
        <f t="shared" si="1040"/>
        <v>4.7095185466208696</v>
      </c>
      <c r="AI1255" s="11">
        <f t="shared" si="1041"/>
        <v>247.8745914132727</v>
      </c>
      <c r="AJ1255" s="6">
        <f t="shared" si="1042"/>
        <v>0.91409925085727572</v>
      </c>
      <c r="AK1255" s="13">
        <f t="shared" si="1043"/>
        <v>6.9971062174601375</v>
      </c>
      <c r="AL1255" s="6">
        <f t="shared" si="1044"/>
        <v>0.90538425367490005</v>
      </c>
      <c r="AM1255" s="6">
        <f t="shared" si="1045"/>
        <v>6.0917219637852371</v>
      </c>
      <c r="AN1255" s="11">
        <f t="shared" si="1046"/>
        <v>175.78981897787526</v>
      </c>
      <c r="AO1255" s="6">
        <f t="shared" si="1047"/>
        <v>173.97692476482484</v>
      </c>
      <c r="AP1255" s="6">
        <f t="shared" si="1048"/>
        <v>101.51298259656868</v>
      </c>
      <c r="AQ1255" s="8">
        <f t="shared" si="1049"/>
        <v>78.335375341894803</v>
      </c>
      <c r="AR1255" s="109">
        <f t="shared" si="1050"/>
        <v>-0.92636169804454194</v>
      </c>
      <c r="AS1255" s="109">
        <f t="shared" si="1051"/>
        <v>-0.57860883152345632</v>
      </c>
      <c r="AT1255" s="109">
        <f t="shared" si="1052"/>
        <v>238.01095284905853</v>
      </c>
      <c r="AU1255" s="10">
        <f t="shared" si="1053"/>
        <v>399801.25287795527</v>
      </c>
      <c r="AV1255" s="8">
        <f t="shared" si="1054"/>
        <v>29.888117177791067</v>
      </c>
      <c r="AW1255" s="12"/>
      <c r="AX1255" s="110">
        <f t="shared" si="1055"/>
        <v>58</v>
      </c>
      <c r="AY1255" s="111">
        <f t="shared" si="1056"/>
        <v>0</v>
      </c>
      <c r="AZ1255" s="12"/>
      <c r="BA1255" s="14">
        <f t="shared" si="1063"/>
        <v>6.2</v>
      </c>
      <c r="BB1255" s="112">
        <f t="shared" si="1057"/>
        <v>0</v>
      </c>
      <c r="BC1255" s="112">
        <f t="shared" si="1058"/>
        <v>0</v>
      </c>
      <c r="BD1255" s="12"/>
      <c r="BE1255" s="111">
        <f t="shared" si="1059"/>
        <v>0</v>
      </c>
      <c r="BF1255" s="12"/>
    </row>
    <row r="1256" spans="1:58">
      <c r="A1256">
        <f t="shared" si="1012"/>
        <v>20</v>
      </c>
      <c r="B1256" s="106">
        <v>0.87013888888888902</v>
      </c>
      <c r="C1256" s="6">
        <f t="shared" si="1013"/>
        <v>20.883333333333336</v>
      </c>
      <c r="D1256" s="7">
        <f t="shared" si="1060"/>
        <v>16</v>
      </c>
      <c r="E1256" s="7">
        <f t="shared" si="1061"/>
        <v>9</v>
      </c>
      <c r="F1256" s="7">
        <f t="shared" si="1062"/>
        <v>2022</v>
      </c>
      <c r="G1256" s="12"/>
      <c r="H1256" s="101">
        <f t="shared" si="1014"/>
        <v>6.2186006281274633</v>
      </c>
      <c r="I1256" s="102">
        <f t="shared" si="1015"/>
        <v>6.3545468899321671</v>
      </c>
      <c r="J1256" s="101">
        <f t="shared" si="1016"/>
        <v>60.102557036189175</v>
      </c>
      <c r="K1256" s="101">
        <f t="shared" si="1017"/>
        <v>58.191747416414074</v>
      </c>
      <c r="L1256" s="11">
        <f t="shared" si="1018"/>
        <v>2459839.3701388887</v>
      </c>
      <c r="M1256" s="108">
        <f t="shared" si="1019"/>
        <v>0.2270874781352146</v>
      </c>
      <c r="N1256" s="11">
        <f t="shared" si="1020"/>
        <v>318.76805407507345</v>
      </c>
      <c r="O1256" s="5">
        <f t="shared" si="1021"/>
        <v>0.18951467713486636</v>
      </c>
      <c r="P1256" s="11">
        <f t="shared" si="1022"/>
        <v>15252.395886588742</v>
      </c>
      <c r="Q1256" s="6">
        <f t="shared" si="1023"/>
        <v>2.4583020505374407</v>
      </c>
      <c r="R1256" s="13">
        <f t="shared" si="1024"/>
        <v>4.4062818033979978</v>
      </c>
      <c r="S1256" s="13">
        <f t="shared" si="1025"/>
        <v>4.4058268620212342</v>
      </c>
      <c r="T1256" s="13">
        <f t="shared" si="1026"/>
        <v>0.39092635739406989</v>
      </c>
      <c r="U1256" s="13">
        <f t="shared" si="1027"/>
        <v>0.4637785245927627</v>
      </c>
      <c r="V1256" s="13">
        <f t="shared" si="1028"/>
        <v>-8.4207273666483982</v>
      </c>
      <c r="W1256" s="8">
        <f t="shared" si="1029"/>
        <v>363.35869461821795</v>
      </c>
      <c r="X1256" s="13">
        <f t="shared" si="1030"/>
        <v>1.2647015368238459</v>
      </c>
      <c r="Y1256" s="11">
        <f t="shared" si="1031"/>
        <v>72.462060403715441</v>
      </c>
      <c r="Z1256" s="13">
        <f t="shared" si="1032"/>
        <v>4.1926313854072715E-2</v>
      </c>
      <c r="AA1256" s="13">
        <f t="shared" si="1033"/>
        <v>0.30107244821680768</v>
      </c>
      <c r="AB1256" s="13">
        <f t="shared" si="1034"/>
        <v>0.95267969163937716</v>
      </c>
      <c r="AC1256" s="13">
        <f t="shared" si="1035"/>
        <v>4.1914031810825675E-2</v>
      </c>
      <c r="AD1256" s="13">
        <f t="shared" si="1036"/>
        <v>0.85741553143997706</v>
      </c>
      <c r="AE1256" s="13">
        <f t="shared" si="1037"/>
        <v>0.41736553208217786</v>
      </c>
      <c r="AF1256" s="13">
        <f t="shared" si="1038"/>
        <v>0.90873869326102796</v>
      </c>
      <c r="AG1256" s="11">
        <f t="shared" si="1039"/>
        <v>24.668373891874609</v>
      </c>
      <c r="AH1256" s="13">
        <f t="shared" si="1040"/>
        <v>4.7101207805899925</v>
      </c>
      <c r="AI1256" s="11">
        <f t="shared" si="1041"/>
        <v>248.11624236622356</v>
      </c>
      <c r="AJ1256" s="6">
        <f t="shared" si="1042"/>
        <v>0.91409399689373272</v>
      </c>
      <c r="AK1256" s="13">
        <f t="shared" si="1043"/>
        <v>7.1237318670994281</v>
      </c>
      <c r="AL1256" s="6">
        <f t="shared" si="1044"/>
        <v>0.90513123897196446</v>
      </c>
      <c r="AM1256" s="6">
        <f t="shared" si="1045"/>
        <v>6.2186006281274633</v>
      </c>
      <c r="AN1256" s="11">
        <f t="shared" si="1046"/>
        <v>175.79050345517135</v>
      </c>
      <c r="AO1256" s="6">
        <f t="shared" si="1047"/>
        <v>173.97760197152641</v>
      </c>
      <c r="AP1256" s="6">
        <f t="shared" si="1048"/>
        <v>101.50528363930862</v>
      </c>
      <c r="AQ1256" s="8">
        <f t="shared" si="1049"/>
        <v>78.343070151415631</v>
      </c>
      <c r="AR1256" s="109">
        <f t="shared" si="1050"/>
        <v>-0.92794195222526898</v>
      </c>
      <c r="AS1256" s="109">
        <f t="shared" si="1051"/>
        <v>-0.57553344060008038</v>
      </c>
      <c r="AT1256" s="109">
        <f t="shared" si="1052"/>
        <v>238.19174741641407</v>
      </c>
      <c r="AU1256" s="10">
        <f t="shared" si="1053"/>
        <v>399803.61366890214</v>
      </c>
      <c r="AV1256" s="8">
        <f t="shared" si="1054"/>
        <v>29.887940701044702</v>
      </c>
      <c r="AW1256" s="12"/>
      <c r="AX1256" s="110">
        <f t="shared" si="1055"/>
        <v>58.2</v>
      </c>
      <c r="AY1256" s="111">
        <f t="shared" si="1056"/>
        <v>0</v>
      </c>
      <c r="AZ1256" s="12"/>
      <c r="BA1256" s="14">
        <f t="shared" si="1063"/>
        <v>6.4</v>
      </c>
      <c r="BB1256" s="112">
        <f t="shared" si="1057"/>
        <v>0</v>
      </c>
      <c r="BC1256" s="112">
        <f t="shared" si="1058"/>
        <v>0</v>
      </c>
      <c r="BD1256" s="12"/>
      <c r="BE1256" s="111">
        <f t="shared" si="1059"/>
        <v>0</v>
      </c>
      <c r="BF1256" s="12"/>
    </row>
    <row r="1257" spans="1:58">
      <c r="A1257">
        <f t="shared" si="1012"/>
        <v>20</v>
      </c>
      <c r="B1257" s="106">
        <v>0.87083333333333302</v>
      </c>
      <c r="C1257" s="6">
        <f t="shared" si="1013"/>
        <v>20.899999999999991</v>
      </c>
      <c r="D1257" s="7">
        <f t="shared" si="1060"/>
        <v>16</v>
      </c>
      <c r="E1257" s="7">
        <f t="shared" si="1061"/>
        <v>9</v>
      </c>
      <c r="F1257" s="7">
        <f t="shared" si="1062"/>
        <v>2022</v>
      </c>
      <c r="G1257" s="12"/>
      <c r="H1257" s="101">
        <f t="shared" si="1014"/>
        <v>6.345727418022177</v>
      </c>
      <c r="I1257" s="102">
        <f t="shared" si="1015"/>
        <v>6.4794545172367952</v>
      </c>
      <c r="J1257" s="101">
        <f t="shared" si="1016"/>
        <v>60.095980535008351</v>
      </c>
      <c r="K1257" s="101">
        <f t="shared" si="1017"/>
        <v>58.372414711775775</v>
      </c>
      <c r="L1257" s="11">
        <f t="shared" si="1018"/>
        <v>2459839.3708333331</v>
      </c>
      <c r="M1257" s="108">
        <f t="shared" si="1019"/>
        <v>0.22708749714806614</v>
      </c>
      <c r="N1257" s="11">
        <f t="shared" si="1020"/>
        <v>319.01873853756115</v>
      </c>
      <c r="O1257" s="5">
        <f t="shared" si="1021"/>
        <v>0.18954009456479071</v>
      </c>
      <c r="P1257" s="11">
        <f t="shared" si="1022"/>
        <v>15249.613646282523</v>
      </c>
      <c r="Q1257" s="6">
        <f t="shared" si="1023"/>
        <v>2.4584604027113013</v>
      </c>
      <c r="R1257" s="13">
        <f t="shared" si="1024"/>
        <v>4.4062937492096736</v>
      </c>
      <c r="S1257" s="13">
        <f t="shared" si="1025"/>
        <v>4.4059746180608661</v>
      </c>
      <c r="T1257" s="13">
        <f t="shared" si="1026"/>
        <v>0.39108670163376535</v>
      </c>
      <c r="U1257" s="13">
        <f t="shared" si="1027"/>
        <v>0.46392582517953174</v>
      </c>
      <c r="V1257" s="13">
        <f t="shared" si="1028"/>
        <v>-8.4208625344879664</v>
      </c>
      <c r="W1257" s="8">
        <f t="shared" si="1029"/>
        <v>363.31629999312952</v>
      </c>
      <c r="X1257" s="13">
        <f t="shared" si="1030"/>
        <v>1.2648477505644466</v>
      </c>
      <c r="Y1257" s="11">
        <f t="shared" si="1031"/>
        <v>72.470437833958684</v>
      </c>
      <c r="Z1257" s="13">
        <f t="shared" si="1032"/>
        <v>4.1937936579801473E-2</v>
      </c>
      <c r="AA1257" s="13">
        <f t="shared" si="1033"/>
        <v>0.30093300338731538</v>
      </c>
      <c r="AB1257" s="13">
        <f t="shared" si="1034"/>
        <v>0.95272323778768508</v>
      </c>
      <c r="AC1257" s="13">
        <f t="shared" si="1035"/>
        <v>4.1925644319914003E-2</v>
      </c>
      <c r="AD1257" s="13">
        <f t="shared" si="1036"/>
        <v>0.85745086649840596</v>
      </c>
      <c r="AE1257" s="13">
        <f t="shared" si="1037"/>
        <v>0.4173935061946013</v>
      </c>
      <c r="AF1257" s="13">
        <f t="shared" si="1038"/>
        <v>0.90872584478850238</v>
      </c>
      <c r="AG1257" s="11">
        <f t="shared" si="1039"/>
        <v>24.670137666125836</v>
      </c>
      <c r="AH1257" s="13">
        <f t="shared" si="1040"/>
        <v>4.7107230244453566</v>
      </c>
      <c r="AI1257" s="11">
        <f t="shared" si="1041"/>
        <v>248.3578931708808</v>
      </c>
      <c r="AJ1257" s="6">
        <f t="shared" si="1042"/>
        <v>0.91408874422980868</v>
      </c>
      <c r="AK1257" s="13">
        <f t="shared" si="1043"/>
        <v>7.2506007364815677</v>
      </c>
      <c r="AL1257" s="6">
        <f t="shared" si="1044"/>
        <v>0.90487331845939101</v>
      </c>
      <c r="AM1257" s="6">
        <f t="shared" si="1045"/>
        <v>6.345727418022177</v>
      </c>
      <c r="AN1257" s="11">
        <f t="shared" si="1046"/>
        <v>175.79118793246562</v>
      </c>
      <c r="AO1257" s="6">
        <f t="shared" si="1047"/>
        <v>173.97827917847974</v>
      </c>
      <c r="AP1257" s="6">
        <f t="shared" si="1048"/>
        <v>101.4975847798043</v>
      </c>
      <c r="AQ1257" s="8">
        <f t="shared" si="1049"/>
        <v>78.350764865972636</v>
      </c>
      <c r="AR1257" s="109">
        <f t="shared" si="1050"/>
        <v>-0.92950569906816349</v>
      </c>
      <c r="AS1257" s="109">
        <f t="shared" si="1051"/>
        <v>-0.57245279203973143</v>
      </c>
      <c r="AT1257" s="109">
        <f t="shared" si="1052"/>
        <v>238.37241471177578</v>
      </c>
      <c r="AU1257" s="10">
        <f t="shared" si="1053"/>
        <v>399805.97392744571</v>
      </c>
      <c r="AV1257" s="8">
        <f t="shared" si="1054"/>
        <v>29.887764266180469</v>
      </c>
      <c r="AW1257" s="12"/>
      <c r="AX1257" s="110">
        <f t="shared" si="1055"/>
        <v>58.4</v>
      </c>
      <c r="AY1257" s="111">
        <f t="shared" si="1056"/>
        <v>0</v>
      </c>
      <c r="AZ1257" s="12"/>
      <c r="BA1257" s="14">
        <f t="shared" si="1063"/>
        <v>6.5</v>
      </c>
      <c r="BB1257" s="112">
        <f t="shared" si="1057"/>
        <v>0</v>
      </c>
      <c r="BC1257" s="112">
        <f t="shared" si="1058"/>
        <v>0</v>
      </c>
      <c r="BD1257" s="12"/>
      <c r="BE1257" s="111">
        <f t="shared" si="1059"/>
        <v>0</v>
      </c>
      <c r="BF1257" s="12"/>
    </row>
    <row r="1258" spans="1:58">
      <c r="A1258">
        <f t="shared" si="1012"/>
        <v>20</v>
      </c>
      <c r="B1258" s="106">
        <v>0.87152777777777801</v>
      </c>
      <c r="C1258" s="6">
        <f t="shared" si="1013"/>
        <v>20.916666666666671</v>
      </c>
      <c r="D1258" s="7">
        <f t="shared" si="1060"/>
        <v>16</v>
      </c>
      <c r="E1258" s="7">
        <f t="shared" si="1061"/>
        <v>9</v>
      </c>
      <c r="F1258" s="7">
        <f t="shared" si="1062"/>
        <v>2022</v>
      </c>
      <c r="G1258" s="12"/>
      <c r="H1258" s="101">
        <f t="shared" si="1014"/>
        <v>6.4731010261822099</v>
      </c>
      <c r="I1258" s="102">
        <f t="shared" si="1015"/>
        <v>6.6046710320030391</v>
      </c>
      <c r="J1258" s="101">
        <f t="shared" si="1016"/>
        <v>60.089403928448974</v>
      </c>
      <c r="K1258" s="101">
        <f t="shared" si="1017"/>
        <v>58.55295627290559</v>
      </c>
      <c r="L1258" s="11">
        <f t="shared" si="1018"/>
        <v>2459839.371527778</v>
      </c>
      <c r="M1258" s="108">
        <f t="shared" si="1019"/>
        <v>0.22708751616093045</v>
      </c>
      <c r="N1258" s="11">
        <f t="shared" si="1020"/>
        <v>319.26942316768691</v>
      </c>
      <c r="O1258" s="5">
        <f t="shared" si="1021"/>
        <v>0.18956551201182492</v>
      </c>
      <c r="P1258" s="11">
        <f t="shared" si="1022"/>
        <v>15246.831075797212</v>
      </c>
      <c r="Q1258" s="6">
        <f t="shared" si="1023"/>
        <v>2.4586187549912379</v>
      </c>
      <c r="R1258" s="13">
        <f t="shared" si="1024"/>
        <v>4.4063056950293857</v>
      </c>
      <c r="S1258" s="13">
        <f t="shared" si="1025"/>
        <v>4.4061223741997884</v>
      </c>
      <c r="T1258" s="13">
        <f t="shared" si="1026"/>
        <v>0.39124704598132248</v>
      </c>
      <c r="U1258" s="13">
        <f t="shared" si="1027"/>
        <v>0.46407312412928176</v>
      </c>
      <c r="V1258" s="13">
        <f t="shared" si="1028"/>
        <v>-8.420997702418255</v>
      </c>
      <c r="W1258" s="8">
        <f t="shared" si="1029"/>
        <v>363.27390080754424</v>
      </c>
      <c r="X1258" s="13">
        <f t="shared" si="1030"/>
        <v>1.2649939628117988</v>
      </c>
      <c r="Y1258" s="11">
        <f t="shared" si="1031"/>
        <v>72.478815178645078</v>
      </c>
      <c r="Z1258" s="13">
        <f t="shared" si="1032"/>
        <v>4.1949558280253221E-2</v>
      </c>
      <c r="AA1258" s="13">
        <f t="shared" si="1033"/>
        <v>0.3007935536552292</v>
      </c>
      <c r="AB1258" s="13">
        <f t="shared" si="1034"/>
        <v>0.9527667629884613</v>
      </c>
      <c r="AC1258" s="13">
        <f t="shared" si="1035"/>
        <v>4.193725579896368E-2</v>
      </c>
      <c r="AD1258" s="13">
        <f t="shared" si="1036"/>
        <v>0.85748618274709976</v>
      </c>
      <c r="AE1258" s="13">
        <f t="shared" si="1037"/>
        <v>0.41742147103049942</v>
      </c>
      <c r="AF1258" s="13">
        <f t="shared" si="1038"/>
        <v>0.90871299953436013</v>
      </c>
      <c r="AG1258" s="11">
        <f t="shared" si="1039"/>
        <v>24.671900880416779</v>
      </c>
      <c r="AH1258" s="13">
        <f t="shared" si="1040"/>
        <v>4.7113252785907376</v>
      </c>
      <c r="AI1258" s="11">
        <f t="shared" si="1041"/>
        <v>248.59954398882584</v>
      </c>
      <c r="AJ1258" s="6">
        <f t="shared" si="1042"/>
        <v>0.91408349286205248</v>
      </c>
      <c r="AK1258" s="13">
        <f t="shared" si="1043"/>
        <v>7.3777114968345137</v>
      </c>
      <c r="AL1258" s="6">
        <f t="shared" si="1044"/>
        <v>0.90461047065230338</v>
      </c>
      <c r="AM1258" s="6">
        <f t="shared" si="1045"/>
        <v>6.4731010261822099</v>
      </c>
      <c r="AN1258" s="11">
        <f t="shared" si="1046"/>
        <v>175.79187241021828</v>
      </c>
      <c r="AO1258" s="6">
        <f t="shared" si="1047"/>
        <v>173.9789563861402</v>
      </c>
      <c r="AP1258" s="6">
        <f t="shared" si="1048"/>
        <v>101.48988601284124</v>
      </c>
      <c r="AQ1258" s="8">
        <f t="shared" si="1049"/>
        <v>78.358459490777491</v>
      </c>
      <c r="AR1258" s="109">
        <f t="shared" si="1050"/>
        <v>-0.93105291181650918</v>
      </c>
      <c r="AS1258" s="109">
        <f t="shared" si="1051"/>
        <v>-0.56936693898966972</v>
      </c>
      <c r="AT1258" s="109">
        <f t="shared" si="1052"/>
        <v>238.55295627290559</v>
      </c>
      <c r="AU1258" s="10">
        <f t="shared" si="1053"/>
        <v>399808.33365510526</v>
      </c>
      <c r="AV1258" s="8">
        <f t="shared" si="1054"/>
        <v>29.887587873083358</v>
      </c>
      <c r="AW1258" s="12"/>
      <c r="AX1258" s="110">
        <f t="shared" si="1055"/>
        <v>58.6</v>
      </c>
      <c r="AY1258" s="111">
        <f t="shared" si="1056"/>
        <v>0</v>
      </c>
      <c r="AZ1258" s="12"/>
      <c r="BA1258" s="14">
        <f t="shared" si="1063"/>
        <v>6.6</v>
      </c>
      <c r="BB1258" s="112">
        <f t="shared" si="1057"/>
        <v>0</v>
      </c>
      <c r="BC1258" s="112">
        <f t="shared" si="1058"/>
        <v>0</v>
      </c>
      <c r="BD1258" s="12"/>
      <c r="BE1258" s="111">
        <f t="shared" si="1059"/>
        <v>0</v>
      </c>
      <c r="BF1258" s="12"/>
    </row>
    <row r="1259" spans="1:58">
      <c r="A1259">
        <f t="shared" si="1012"/>
        <v>20</v>
      </c>
      <c r="B1259" s="106">
        <v>0.87222222222222201</v>
      </c>
      <c r="C1259" s="6">
        <f t="shared" si="1013"/>
        <v>20.93333333333333</v>
      </c>
      <c r="D1259" s="7">
        <f t="shared" si="1060"/>
        <v>16</v>
      </c>
      <c r="E1259" s="7">
        <f t="shared" si="1061"/>
        <v>9</v>
      </c>
      <c r="F1259" s="7">
        <f t="shared" si="1062"/>
        <v>2022</v>
      </c>
      <c r="G1259" s="12"/>
      <c r="H1259" s="101">
        <f t="shared" si="1014"/>
        <v>6.6007198917197965</v>
      </c>
      <c r="I1259" s="102">
        <f t="shared" si="1015"/>
        <v>6.7301924631956709</v>
      </c>
      <c r="J1259" s="101">
        <f t="shared" si="1016"/>
        <v>60.08282722547635</v>
      </c>
      <c r="K1259" s="101">
        <f t="shared" si="1017"/>
        <v>58.733373284641914</v>
      </c>
      <c r="L1259" s="11">
        <f t="shared" si="1018"/>
        <v>2459839.3722222224</v>
      </c>
      <c r="M1259" s="108">
        <f t="shared" si="1019"/>
        <v>0.227087535173782</v>
      </c>
      <c r="N1259" s="11">
        <f t="shared" si="1020"/>
        <v>319.52010763017461</v>
      </c>
      <c r="O1259" s="5">
        <f t="shared" si="1021"/>
        <v>0.18959092944174927</v>
      </c>
      <c r="P1259" s="11">
        <f t="shared" si="1022"/>
        <v>15244.048178976962</v>
      </c>
      <c r="Q1259" s="6">
        <f t="shared" si="1023"/>
        <v>2.4587771071647415</v>
      </c>
      <c r="R1259" s="13">
        <f t="shared" si="1024"/>
        <v>4.4063176408410838</v>
      </c>
      <c r="S1259" s="13">
        <f t="shared" si="1025"/>
        <v>4.4062701302397773</v>
      </c>
      <c r="T1259" s="13">
        <f t="shared" si="1026"/>
        <v>0.39140739022137511</v>
      </c>
      <c r="U1259" s="13">
        <f t="shared" si="1027"/>
        <v>0.46422042124463925</v>
      </c>
      <c r="V1259" s="13">
        <f t="shared" si="1028"/>
        <v>-8.4211328702581802</v>
      </c>
      <c r="W1259" s="8">
        <f t="shared" si="1029"/>
        <v>363.23149711911935</v>
      </c>
      <c r="X1259" s="13">
        <f t="shared" si="1030"/>
        <v>1.26514017336953</v>
      </c>
      <c r="Y1259" s="11">
        <f t="shared" si="1031"/>
        <v>72.487192426523336</v>
      </c>
      <c r="Z1259" s="13">
        <f t="shared" si="1032"/>
        <v>4.196117893963372E-2</v>
      </c>
      <c r="AA1259" s="13">
        <f t="shared" si="1033"/>
        <v>0.30065409921108577</v>
      </c>
      <c r="AB1259" s="13">
        <f t="shared" si="1034"/>
        <v>0.95281026718303363</v>
      </c>
      <c r="AC1259" s="13">
        <f t="shared" si="1035"/>
        <v>4.1948866232194286E-2</v>
      </c>
      <c r="AD1259" s="13">
        <f t="shared" si="1036"/>
        <v>0.85752148013850271</v>
      </c>
      <c r="AE1259" s="13">
        <f t="shared" si="1037"/>
        <v>0.41744942655205791</v>
      </c>
      <c r="AF1259" s="13">
        <f t="shared" si="1038"/>
        <v>0.90870015751696553</v>
      </c>
      <c r="AG1259" s="11">
        <f t="shared" si="1039"/>
        <v>24.673663532341077</v>
      </c>
      <c r="AH1259" s="13">
        <f t="shared" si="1040"/>
        <v>4.7119275422131963</v>
      </c>
      <c r="AI1259" s="11">
        <f t="shared" si="1041"/>
        <v>248.84119449697667</v>
      </c>
      <c r="AJ1259" s="6">
        <f t="shared" si="1042"/>
        <v>0.91407824279758343</v>
      </c>
      <c r="AK1259" s="13">
        <f t="shared" si="1043"/>
        <v>7.5050625664963002</v>
      </c>
      <c r="AL1259" s="6">
        <f t="shared" si="1044"/>
        <v>0.9043426747765041</v>
      </c>
      <c r="AM1259" s="6">
        <f t="shared" si="1045"/>
        <v>6.6007198917197965</v>
      </c>
      <c r="AN1259" s="11">
        <f t="shared" si="1046"/>
        <v>175.79255688751618</v>
      </c>
      <c r="AO1259" s="6">
        <f t="shared" si="1047"/>
        <v>173.97963359360435</v>
      </c>
      <c r="AP1259" s="6">
        <f t="shared" si="1048"/>
        <v>101.48218734876772</v>
      </c>
      <c r="AQ1259" s="8">
        <f t="shared" si="1049"/>
        <v>78.366154015487425</v>
      </c>
      <c r="AR1259" s="109">
        <f t="shared" si="1050"/>
        <v>-0.93258356091016847</v>
      </c>
      <c r="AS1259" s="109">
        <f t="shared" si="1051"/>
        <v>-0.56627594087994515</v>
      </c>
      <c r="AT1259" s="109">
        <f t="shared" si="1052"/>
        <v>238.73337328464191</v>
      </c>
      <c r="AU1259" s="10">
        <f t="shared" si="1053"/>
        <v>399810.69284865016</v>
      </c>
      <c r="AV1259" s="8">
        <f t="shared" si="1054"/>
        <v>29.887411521993425</v>
      </c>
      <c r="AW1259" s="12"/>
      <c r="AX1259" s="110">
        <f t="shared" si="1055"/>
        <v>58.7</v>
      </c>
      <c r="AY1259" s="111">
        <f t="shared" si="1056"/>
        <v>0</v>
      </c>
      <c r="AZ1259" s="12"/>
      <c r="BA1259" s="14">
        <f t="shared" si="1063"/>
        <v>6.7</v>
      </c>
      <c r="BB1259" s="112">
        <f t="shared" si="1057"/>
        <v>0</v>
      </c>
      <c r="BC1259" s="112">
        <f t="shared" si="1058"/>
        <v>0</v>
      </c>
      <c r="BD1259" s="12"/>
      <c r="BE1259" s="111">
        <f t="shared" si="1059"/>
        <v>0</v>
      </c>
      <c r="BF1259" s="12"/>
    </row>
    <row r="1260" spans="1:58">
      <c r="A1260">
        <f t="shared" si="1012"/>
        <v>20</v>
      </c>
      <c r="B1260" s="106">
        <v>0.87291666666666701</v>
      </c>
      <c r="C1260" s="6">
        <f t="shared" si="1013"/>
        <v>20.95000000000001</v>
      </c>
      <c r="D1260" s="7">
        <f t="shared" si="1060"/>
        <v>16</v>
      </c>
      <c r="E1260" s="7">
        <f t="shared" si="1061"/>
        <v>9</v>
      </c>
      <c r="F1260" s="7">
        <f t="shared" si="1062"/>
        <v>2022</v>
      </c>
      <c r="G1260" s="12"/>
      <c r="H1260" s="101">
        <f t="shared" si="1014"/>
        <v>6.7285827111105565</v>
      </c>
      <c r="I1260" s="102">
        <f t="shared" si="1015"/>
        <v>6.8560152095838758</v>
      </c>
      <c r="J1260" s="101">
        <f t="shared" si="1016"/>
        <v>60.076250421758061</v>
      </c>
      <c r="K1260" s="101">
        <f t="shared" si="1017"/>
        <v>58.91366730306413</v>
      </c>
      <c r="L1260" s="11">
        <f t="shared" si="1018"/>
        <v>2459839.3729166668</v>
      </c>
      <c r="M1260" s="108">
        <f t="shared" si="1019"/>
        <v>0.22708755418663357</v>
      </c>
      <c r="N1260" s="11">
        <f t="shared" si="1020"/>
        <v>319.7707920926623</v>
      </c>
      <c r="O1260" s="5">
        <f t="shared" si="1021"/>
        <v>0.18961634687167361</v>
      </c>
      <c r="P1260" s="11">
        <f t="shared" si="1022"/>
        <v>15241.264954051836</v>
      </c>
      <c r="Q1260" s="6">
        <f t="shared" si="1023"/>
        <v>2.4589354593386021</v>
      </c>
      <c r="R1260" s="13">
        <f t="shared" si="1024"/>
        <v>4.4063295866527818</v>
      </c>
      <c r="S1260" s="13">
        <f t="shared" si="1025"/>
        <v>4.4064178862797672</v>
      </c>
      <c r="T1260" s="13">
        <f t="shared" si="1026"/>
        <v>0.39156773446142773</v>
      </c>
      <c r="U1260" s="13">
        <f t="shared" si="1027"/>
        <v>0.46436771662477949</v>
      </c>
      <c r="V1260" s="13">
        <f t="shared" si="1028"/>
        <v>-8.4212680380981073</v>
      </c>
      <c r="W1260" s="8">
        <f t="shared" si="1029"/>
        <v>363.18908890041246</v>
      </c>
      <c r="X1260" s="13">
        <f t="shared" si="1030"/>
        <v>1.2652863823365639</v>
      </c>
      <c r="Y1260" s="11">
        <f t="shared" si="1031"/>
        <v>72.495569583261343</v>
      </c>
      <c r="Z1260" s="13">
        <f t="shared" si="1032"/>
        <v>4.1972798565547649E-2</v>
      </c>
      <c r="AA1260" s="13">
        <f t="shared" si="1033"/>
        <v>0.30051463996378658</v>
      </c>
      <c r="AB1260" s="13">
        <f t="shared" si="1034"/>
        <v>0.95285375040064491</v>
      </c>
      <c r="AC1260" s="13">
        <f t="shared" si="1035"/>
        <v>4.1960475627203765E-2</v>
      </c>
      <c r="AD1260" s="13">
        <f t="shared" si="1036"/>
        <v>0.85755675869642334</v>
      </c>
      <c r="AE1260" s="13">
        <f t="shared" si="1037"/>
        <v>0.41747737277787866</v>
      </c>
      <c r="AF1260" s="13">
        <f t="shared" si="1038"/>
        <v>0.9086873187287694</v>
      </c>
      <c r="AG1260" s="11">
        <f t="shared" si="1039"/>
        <v>24.67542562304947</v>
      </c>
      <c r="AH1260" s="13">
        <f t="shared" si="1040"/>
        <v>4.7125298157161577</v>
      </c>
      <c r="AI1260" s="11">
        <f t="shared" si="1041"/>
        <v>249.08284485691993</v>
      </c>
      <c r="AJ1260" s="6">
        <f t="shared" si="1042"/>
        <v>0.91407299403293751</v>
      </c>
      <c r="AK1260" s="13">
        <f t="shared" si="1043"/>
        <v>7.6326526208254339</v>
      </c>
      <c r="AL1260" s="6">
        <f t="shared" si="1044"/>
        <v>0.90406990971487711</v>
      </c>
      <c r="AM1260" s="6">
        <f t="shared" si="1045"/>
        <v>6.7285827111105565</v>
      </c>
      <c r="AN1260" s="11">
        <f t="shared" si="1046"/>
        <v>175.79324136481046</v>
      </c>
      <c r="AO1260" s="6">
        <f t="shared" si="1047"/>
        <v>173.98031080131841</v>
      </c>
      <c r="AP1260" s="6">
        <f t="shared" si="1048"/>
        <v>101.47448878236527</v>
      </c>
      <c r="AQ1260" s="8">
        <f t="shared" si="1049"/>
        <v>78.373848445318103</v>
      </c>
      <c r="AR1260" s="109">
        <f t="shared" si="1050"/>
        <v>-0.93409762019242149</v>
      </c>
      <c r="AS1260" s="109">
        <f t="shared" si="1051"/>
        <v>-0.56317985104467716</v>
      </c>
      <c r="AT1260" s="109">
        <f t="shared" si="1052"/>
        <v>238.91366730306413</v>
      </c>
      <c r="AU1260" s="10">
        <f t="shared" si="1053"/>
        <v>399813.05150960496</v>
      </c>
      <c r="AV1260" s="8">
        <f t="shared" si="1054"/>
        <v>29.887235212795247</v>
      </c>
      <c r="AW1260" s="12"/>
      <c r="AX1260" s="110">
        <f t="shared" si="1055"/>
        <v>58.9</v>
      </c>
      <c r="AY1260" s="111">
        <f t="shared" si="1056"/>
        <v>0</v>
      </c>
      <c r="AZ1260" s="12"/>
      <c r="BA1260" s="14">
        <f t="shared" si="1063"/>
        <v>6.9</v>
      </c>
      <c r="BB1260" s="112">
        <f t="shared" si="1057"/>
        <v>0</v>
      </c>
      <c r="BC1260" s="112">
        <f t="shared" si="1058"/>
        <v>0</v>
      </c>
      <c r="BD1260" s="12"/>
      <c r="BE1260" s="111">
        <f t="shared" si="1059"/>
        <v>0</v>
      </c>
      <c r="BF1260" s="12"/>
    </row>
    <row r="1261" spans="1:58">
      <c r="A1261">
        <f t="shared" si="1012"/>
        <v>20</v>
      </c>
      <c r="B1261" s="106">
        <v>0.87361111111111101</v>
      </c>
      <c r="C1261" s="6">
        <f t="shared" si="1013"/>
        <v>20.966666666666665</v>
      </c>
      <c r="D1261" s="7">
        <f t="shared" si="1060"/>
        <v>16</v>
      </c>
      <c r="E1261" s="7">
        <f t="shared" si="1061"/>
        <v>9</v>
      </c>
      <c r="F1261" s="7">
        <f t="shared" si="1062"/>
        <v>2022</v>
      </c>
      <c r="G1261" s="12"/>
      <c r="H1261" s="101">
        <f t="shared" si="1014"/>
        <v>6.8566880977003466</v>
      </c>
      <c r="I1261" s="102">
        <f t="shared" si="1015"/>
        <v>6.9821356984515068</v>
      </c>
      <c r="J1261" s="101">
        <f t="shared" si="1016"/>
        <v>60.069673517397206</v>
      </c>
      <c r="K1261" s="101">
        <f t="shared" si="1017"/>
        <v>59.093839772603872</v>
      </c>
      <c r="L1261" s="11">
        <f t="shared" si="1018"/>
        <v>2459839.3736111112</v>
      </c>
      <c r="M1261" s="108">
        <f t="shared" si="1019"/>
        <v>0.22708757319948511</v>
      </c>
      <c r="N1261" s="11">
        <f t="shared" si="1020"/>
        <v>320.02147655515</v>
      </c>
      <c r="O1261" s="5">
        <f t="shared" si="1021"/>
        <v>0.18964176430159796</v>
      </c>
      <c r="P1261" s="11">
        <f t="shared" si="1022"/>
        <v>15238.481401137506</v>
      </c>
      <c r="Q1261" s="6">
        <f t="shared" si="1023"/>
        <v>2.4590938115124632</v>
      </c>
      <c r="R1261" s="13">
        <f t="shared" si="1024"/>
        <v>4.4063415324644577</v>
      </c>
      <c r="S1261" s="13">
        <f t="shared" si="1025"/>
        <v>4.4065656423193991</v>
      </c>
      <c r="T1261" s="13">
        <f t="shared" si="1026"/>
        <v>0.39172807870112319</v>
      </c>
      <c r="U1261" s="13">
        <f t="shared" si="1027"/>
        <v>0.46451501026985842</v>
      </c>
      <c r="V1261" s="13">
        <f t="shared" si="1028"/>
        <v>-8.4214032059376756</v>
      </c>
      <c r="W1261" s="8">
        <f t="shared" si="1029"/>
        <v>363.14667615240575</v>
      </c>
      <c r="X1261" s="13">
        <f t="shared" si="1030"/>
        <v>1.2654325897134611</v>
      </c>
      <c r="Y1261" s="11">
        <f t="shared" si="1031"/>
        <v>72.50394664889123</v>
      </c>
      <c r="Z1261" s="13">
        <f t="shared" si="1032"/>
        <v>4.1984417157786585E-2</v>
      </c>
      <c r="AA1261" s="13">
        <f t="shared" si="1033"/>
        <v>0.30037517591604396</v>
      </c>
      <c r="AB1261" s="13">
        <f t="shared" si="1034"/>
        <v>0.95289721264125005</v>
      </c>
      <c r="AC1261" s="13">
        <f t="shared" si="1035"/>
        <v>4.1972083983783826E-2</v>
      </c>
      <c r="AD1261" s="13">
        <f t="shared" si="1036"/>
        <v>0.85759201842090327</v>
      </c>
      <c r="AE1261" s="13">
        <f t="shared" si="1037"/>
        <v>0.41750530970775268</v>
      </c>
      <c r="AF1261" s="13">
        <f t="shared" si="1038"/>
        <v>0.90867448317086219</v>
      </c>
      <c r="AG1261" s="11">
        <f t="shared" si="1039"/>
        <v>24.677187152506662</v>
      </c>
      <c r="AH1261" s="13">
        <f t="shared" si="1040"/>
        <v>4.7131320990978915</v>
      </c>
      <c r="AI1261" s="11">
        <f t="shared" si="1041"/>
        <v>249.32449506868164</v>
      </c>
      <c r="AJ1261" s="6">
        <f t="shared" si="1042"/>
        <v>0.91406774656819934</v>
      </c>
      <c r="AK1261" s="13">
        <f t="shared" si="1043"/>
        <v>7.7604802524083727</v>
      </c>
      <c r="AL1261" s="6">
        <f t="shared" si="1044"/>
        <v>0.90379215470802643</v>
      </c>
      <c r="AM1261" s="6">
        <f t="shared" si="1045"/>
        <v>6.8566880977003466</v>
      </c>
      <c r="AN1261" s="11">
        <f t="shared" si="1046"/>
        <v>175.79392584210473</v>
      </c>
      <c r="AO1261" s="6">
        <f t="shared" si="1047"/>
        <v>173.98098800928616</v>
      </c>
      <c r="AP1261" s="6">
        <f t="shared" si="1048"/>
        <v>101.46679031360779</v>
      </c>
      <c r="AQ1261" s="8">
        <f t="shared" si="1049"/>
        <v>78.381542780295561</v>
      </c>
      <c r="AR1261" s="109">
        <f t="shared" si="1050"/>
        <v>-0.93559506276177384</v>
      </c>
      <c r="AS1261" s="109">
        <f t="shared" si="1051"/>
        <v>-0.5600787249695558</v>
      </c>
      <c r="AT1261" s="109">
        <f t="shared" si="1052"/>
        <v>239.09383977260387</v>
      </c>
      <c r="AU1261" s="10">
        <f t="shared" si="1053"/>
        <v>399815.40963790013</v>
      </c>
      <c r="AV1261" s="8">
        <f t="shared" si="1054"/>
        <v>29.887058945492594</v>
      </c>
      <c r="AW1261" s="12"/>
      <c r="AX1261" s="110">
        <f t="shared" si="1055"/>
        <v>59.1</v>
      </c>
      <c r="AY1261" s="111">
        <f t="shared" si="1056"/>
        <v>0</v>
      </c>
      <c r="AZ1261" s="12"/>
      <c r="BA1261" s="14">
        <f t="shared" si="1063"/>
        <v>7</v>
      </c>
      <c r="BB1261" s="112">
        <f t="shared" si="1057"/>
        <v>0</v>
      </c>
      <c r="BC1261" s="112">
        <f t="shared" si="1058"/>
        <v>0</v>
      </c>
      <c r="BD1261" s="12"/>
      <c r="BE1261" s="111">
        <f t="shared" si="1059"/>
        <v>0</v>
      </c>
      <c r="BF1261" s="12"/>
    </row>
    <row r="1262" spans="1:58">
      <c r="A1262">
        <f t="shared" si="1012"/>
        <v>20</v>
      </c>
      <c r="B1262" s="106">
        <v>0.874305555555556</v>
      </c>
      <c r="C1262" s="6">
        <f t="shared" si="1013"/>
        <v>20.983333333333345</v>
      </c>
      <c r="D1262" s="7">
        <f t="shared" si="1060"/>
        <v>16</v>
      </c>
      <c r="E1262" s="7">
        <f t="shared" si="1061"/>
        <v>9</v>
      </c>
      <c r="F1262" s="7">
        <f t="shared" si="1062"/>
        <v>2022</v>
      </c>
      <c r="G1262" s="12"/>
      <c r="H1262" s="101">
        <f t="shared" si="1014"/>
        <v>6.9850346667747978</v>
      </c>
      <c r="I1262" s="102">
        <f t="shared" si="1015"/>
        <v>7.1085504630151091</v>
      </c>
      <c r="J1262" s="101">
        <f t="shared" si="1016"/>
        <v>60.063096512478232</v>
      </c>
      <c r="K1262" s="101">
        <f t="shared" si="1017"/>
        <v>59.273892146755713</v>
      </c>
      <c r="L1262" s="11">
        <f t="shared" si="1018"/>
        <v>2459839.3743055556</v>
      </c>
      <c r="M1262" s="108">
        <f t="shared" si="1019"/>
        <v>0.22708759221233668</v>
      </c>
      <c r="N1262" s="11">
        <f t="shared" si="1020"/>
        <v>320.2721610176377</v>
      </c>
      <c r="O1262" s="5">
        <f t="shared" si="1021"/>
        <v>0.18966718173157915</v>
      </c>
      <c r="P1262" s="11">
        <f t="shared" si="1022"/>
        <v>15235.697520346403</v>
      </c>
      <c r="Q1262" s="6">
        <f t="shared" si="1023"/>
        <v>2.4592521636863238</v>
      </c>
      <c r="R1262" s="13">
        <f t="shared" si="1024"/>
        <v>4.406353478276178</v>
      </c>
      <c r="S1262" s="13">
        <f t="shared" si="1025"/>
        <v>4.406713398359388</v>
      </c>
      <c r="T1262" s="13">
        <f t="shared" si="1026"/>
        <v>0.39188842294153298</v>
      </c>
      <c r="U1262" s="13">
        <f t="shared" si="1027"/>
        <v>0.46466230218144888</v>
      </c>
      <c r="V1262" s="13">
        <f t="shared" si="1028"/>
        <v>-8.4215383737772438</v>
      </c>
      <c r="W1262" s="8">
        <f t="shared" si="1029"/>
        <v>363.10425887583403</v>
      </c>
      <c r="X1262" s="13">
        <f t="shared" si="1030"/>
        <v>1.2655787955011242</v>
      </c>
      <c r="Y1262" s="11">
        <f t="shared" si="1031"/>
        <v>72.512323623464709</v>
      </c>
      <c r="Z1262" s="13">
        <f t="shared" si="1032"/>
        <v>4.1996034716254627E-2</v>
      </c>
      <c r="AA1262" s="13">
        <f t="shared" si="1033"/>
        <v>0.30023570707024316</v>
      </c>
      <c r="AB1262" s="13">
        <f t="shared" si="1034"/>
        <v>0.95294065390490246</v>
      </c>
      <c r="AC1262" s="13">
        <f t="shared" si="1035"/>
        <v>4.1983691301838579E-2</v>
      </c>
      <c r="AD1262" s="13">
        <f t="shared" si="1036"/>
        <v>0.85762725931202966</v>
      </c>
      <c r="AE1262" s="13">
        <f t="shared" si="1037"/>
        <v>0.41753323734161318</v>
      </c>
      <c r="AF1262" s="13">
        <f t="shared" si="1038"/>
        <v>0.90866165084426886</v>
      </c>
      <c r="AG1262" s="11">
        <f t="shared" si="1039"/>
        <v>24.678948120686318</v>
      </c>
      <c r="AH1262" s="13">
        <f t="shared" si="1040"/>
        <v>4.7137343923580248</v>
      </c>
      <c r="AI1262" s="11">
        <f t="shared" si="1041"/>
        <v>249.56614513226731</v>
      </c>
      <c r="AJ1262" s="6">
        <f t="shared" si="1042"/>
        <v>0.91406250040343429</v>
      </c>
      <c r="AK1262" s="13">
        <f t="shared" si="1043"/>
        <v>7.8885440559558235</v>
      </c>
      <c r="AL1262" s="6">
        <f t="shared" si="1044"/>
        <v>0.90350938918102541</v>
      </c>
      <c r="AM1262" s="6">
        <f t="shared" si="1045"/>
        <v>6.9850346667747978</v>
      </c>
      <c r="AN1262" s="11">
        <f t="shared" si="1046"/>
        <v>175.79461031940082</v>
      </c>
      <c r="AO1262" s="6">
        <f t="shared" si="1047"/>
        <v>173.98166521750926</v>
      </c>
      <c r="AP1262" s="6">
        <f t="shared" si="1048"/>
        <v>101.45909194244746</v>
      </c>
      <c r="AQ1262" s="8">
        <f t="shared" si="1049"/>
        <v>78.389237020467576</v>
      </c>
      <c r="AR1262" s="109">
        <f t="shared" si="1050"/>
        <v>-0.93707586201225967</v>
      </c>
      <c r="AS1262" s="109">
        <f t="shared" si="1051"/>
        <v>-0.55697261822994815</v>
      </c>
      <c r="AT1262" s="109">
        <f t="shared" si="1052"/>
        <v>239.27389214675571</v>
      </c>
      <c r="AU1262" s="10">
        <f t="shared" si="1053"/>
        <v>399817.76723347476</v>
      </c>
      <c r="AV1262" s="8">
        <f t="shared" si="1054"/>
        <v>29.886882720088551</v>
      </c>
      <c r="AW1262" s="12"/>
      <c r="AX1262" s="110">
        <f t="shared" si="1055"/>
        <v>59.3</v>
      </c>
      <c r="AY1262" s="111">
        <f t="shared" si="1056"/>
        <v>0</v>
      </c>
      <c r="AZ1262" s="12"/>
      <c r="BA1262" s="14">
        <f t="shared" si="1063"/>
        <v>7.1</v>
      </c>
      <c r="BB1262" s="112">
        <f t="shared" si="1057"/>
        <v>0</v>
      </c>
      <c r="BC1262" s="112">
        <f t="shared" si="1058"/>
        <v>0</v>
      </c>
      <c r="BD1262" s="12"/>
      <c r="BE1262" s="111">
        <f t="shared" si="1059"/>
        <v>0</v>
      </c>
      <c r="BF1262" s="12"/>
    </row>
    <row r="1263" spans="1:58">
      <c r="A1263">
        <f t="shared" si="1012"/>
        <v>21</v>
      </c>
      <c r="B1263" s="106">
        <v>0.875</v>
      </c>
      <c r="C1263" s="6">
        <f t="shared" si="1013"/>
        <v>21</v>
      </c>
      <c r="D1263" s="7">
        <f t="shared" si="1060"/>
        <v>16</v>
      </c>
      <c r="E1263" s="7">
        <f t="shared" si="1061"/>
        <v>9</v>
      </c>
      <c r="F1263" s="7">
        <f t="shared" si="1062"/>
        <v>2022</v>
      </c>
      <c r="G1263" s="12"/>
      <c r="H1263" s="101">
        <f t="shared" si="1014"/>
        <v>7.1136210353263873</v>
      </c>
      <c r="I1263" s="102">
        <f t="shared" si="1015"/>
        <v>7.2352561363937422</v>
      </c>
      <c r="J1263" s="101">
        <f t="shared" si="1016"/>
        <v>60.05651940713441</v>
      </c>
      <c r="K1263" s="101">
        <f t="shared" si="1017"/>
        <v>59.453825887798843</v>
      </c>
      <c r="L1263" s="11">
        <f t="shared" si="1018"/>
        <v>2459839.375</v>
      </c>
      <c r="M1263" s="108">
        <f t="shared" si="1019"/>
        <v>0.22708761122518822</v>
      </c>
      <c r="N1263" s="11">
        <f t="shared" si="1020"/>
        <v>320.52284547965974</v>
      </c>
      <c r="O1263" s="5">
        <f t="shared" si="1021"/>
        <v>0.18969259916150349</v>
      </c>
      <c r="P1263" s="11">
        <f t="shared" si="1022"/>
        <v>15232.913311794819</v>
      </c>
      <c r="Q1263" s="6">
        <f t="shared" si="1023"/>
        <v>2.4594105158598274</v>
      </c>
      <c r="R1263" s="13">
        <f t="shared" si="1024"/>
        <v>4.4063654240878538</v>
      </c>
      <c r="S1263" s="13">
        <f t="shared" si="1025"/>
        <v>4.4068611543993779</v>
      </c>
      <c r="T1263" s="13">
        <f t="shared" si="1026"/>
        <v>0.3920487671812285</v>
      </c>
      <c r="U1263" s="13">
        <f t="shared" si="1027"/>
        <v>0.46480959235863545</v>
      </c>
      <c r="V1263" s="13">
        <f t="shared" si="1028"/>
        <v>-8.4216735416175279</v>
      </c>
      <c r="W1263" s="8">
        <f t="shared" si="1029"/>
        <v>363.06183707130401</v>
      </c>
      <c r="X1263" s="13">
        <f t="shared" si="1030"/>
        <v>1.2657249996994024</v>
      </c>
      <c r="Y1263" s="11">
        <f t="shared" si="1031"/>
        <v>72.520700506973157</v>
      </c>
      <c r="Z1263" s="13">
        <f t="shared" si="1032"/>
        <v>4.2007651240655544E-2</v>
      </c>
      <c r="AA1263" s="13">
        <f t="shared" si="1033"/>
        <v>0.30009623342977532</v>
      </c>
      <c r="AB1263" s="13">
        <f t="shared" si="1034"/>
        <v>0.95298407419134701</v>
      </c>
      <c r="AC1263" s="13">
        <f t="shared" si="1035"/>
        <v>4.1995297581072018E-2</v>
      </c>
      <c r="AD1263" s="13">
        <f t="shared" si="1036"/>
        <v>0.85766248136968581</v>
      </c>
      <c r="AE1263" s="13">
        <f t="shared" si="1037"/>
        <v>0.41756115567908714</v>
      </c>
      <c r="AF1263" s="13">
        <f t="shared" si="1038"/>
        <v>0.90864882175015516</v>
      </c>
      <c r="AG1263" s="11">
        <f t="shared" si="1039"/>
        <v>24.680708527542794</v>
      </c>
      <c r="AH1263" s="13">
        <f t="shared" si="1040"/>
        <v>4.7143366954919061</v>
      </c>
      <c r="AI1263" s="11">
        <f t="shared" si="1041"/>
        <v>249.80779504728116</v>
      </c>
      <c r="AJ1263" s="6">
        <f t="shared" si="1042"/>
        <v>0.91405725553872608</v>
      </c>
      <c r="AK1263" s="13">
        <f t="shared" si="1043"/>
        <v>8.0168426280712204</v>
      </c>
      <c r="AL1263" s="6">
        <f t="shared" si="1044"/>
        <v>0.90322159274483316</v>
      </c>
      <c r="AM1263" s="6">
        <f t="shared" si="1045"/>
        <v>7.1136210353263873</v>
      </c>
      <c r="AN1263" s="11">
        <f t="shared" si="1046"/>
        <v>175.79529479669691</v>
      </c>
      <c r="AO1263" s="6">
        <f t="shared" si="1047"/>
        <v>173.98234242598602</v>
      </c>
      <c r="AP1263" s="6">
        <f t="shared" si="1048"/>
        <v>101.45139366889352</v>
      </c>
      <c r="AQ1263" s="8">
        <f t="shared" si="1049"/>
        <v>78.396931165824881</v>
      </c>
      <c r="AR1263" s="109">
        <f t="shared" si="1050"/>
        <v>-0.93853999163162838</v>
      </c>
      <c r="AS1263" s="109">
        <f t="shared" si="1051"/>
        <v>-0.55386158649448669</v>
      </c>
      <c r="AT1263" s="109">
        <f t="shared" si="1052"/>
        <v>239.45382588779884</v>
      </c>
      <c r="AU1263" s="10">
        <f t="shared" si="1053"/>
        <v>399820.12429625931</v>
      </c>
      <c r="AV1263" s="8">
        <f t="shared" si="1054"/>
        <v>29.886706536586885</v>
      </c>
      <c r="AW1263" s="12"/>
      <c r="AX1263" s="110">
        <f t="shared" si="1055"/>
        <v>59.5</v>
      </c>
      <c r="AY1263" s="111">
        <f t="shared" si="1056"/>
        <v>0</v>
      </c>
      <c r="AZ1263" s="12"/>
      <c r="BA1263" s="14">
        <f t="shared" si="1063"/>
        <v>7.2</v>
      </c>
      <c r="BB1263" s="112">
        <f t="shared" si="1057"/>
        <v>0</v>
      </c>
      <c r="BC1263" s="112">
        <f t="shared" si="1058"/>
        <v>0</v>
      </c>
      <c r="BD1263" s="12"/>
      <c r="BE1263" s="111">
        <f t="shared" si="1059"/>
        <v>0</v>
      </c>
      <c r="BF1263" s="12"/>
    </row>
    <row r="1264" spans="1:58">
      <c r="A1264">
        <f t="shared" si="1012"/>
        <v>21</v>
      </c>
      <c r="B1264" s="106">
        <v>0.875694444444444</v>
      </c>
      <c r="C1264" s="6">
        <f t="shared" si="1013"/>
        <v>21.016666666666655</v>
      </c>
      <c r="D1264" s="7">
        <f t="shared" si="1060"/>
        <v>16</v>
      </c>
      <c r="E1264" s="7">
        <f t="shared" si="1061"/>
        <v>9</v>
      </c>
      <c r="F1264" s="7">
        <f t="shared" si="1062"/>
        <v>2022</v>
      </c>
      <c r="G1264" s="12"/>
      <c r="H1264" s="101">
        <f t="shared" si="1014"/>
        <v>7.2424458229817432</v>
      </c>
      <c r="I1264" s="102">
        <f t="shared" si="1015"/>
        <v>7.3622494470845368</v>
      </c>
      <c r="J1264" s="101">
        <f t="shared" si="1016"/>
        <v>60.049942201434177</v>
      </c>
      <c r="K1264" s="101">
        <f t="shared" si="1017"/>
        <v>59.63364246804997</v>
      </c>
      <c r="L1264" s="11">
        <f t="shared" si="1018"/>
        <v>2459839.3756944444</v>
      </c>
      <c r="M1264" s="108">
        <f t="shared" si="1019"/>
        <v>0.22708763023803979</v>
      </c>
      <c r="N1264" s="11">
        <f t="shared" si="1020"/>
        <v>320.77352994214743</v>
      </c>
      <c r="O1264" s="5">
        <f t="shared" si="1021"/>
        <v>0.18971801659148468</v>
      </c>
      <c r="P1264" s="11">
        <f t="shared" si="1022"/>
        <v>15230.128775576313</v>
      </c>
      <c r="Q1264" s="6">
        <f t="shared" si="1023"/>
        <v>2.4595688680336885</v>
      </c>
      <c r="R1264" s="13">
        <f t="shared" si="1024"/>
        <v>4.406377369899575</v>
      </c>
      <c r="S1264" s="13">
        <f t="shared" si="1025"/>
        <v>4.4070089104393668</v>
      </c>
      <c r="T1264" s="13">
        <f t="shared" si="1026"/>
        <v>0.39220911142128112</v>
      </c>
      <c r="U1264" s="13">
        <f t="shared" si="1027"/>
        <v>0.46495688080289943</v>
      </c>
      <c r="V1264" s="13">
        <f t="shared" si="1028"/>
        <v>-8.4218087094574532</v>
      </c>
      <c r="W1264" s="8">
        <f t="shared" si="1029"/>
        <v>363.01941074008482</v>
      </c>
      <c r="X1264" s="13">
        <f t="shared" si="1030"/>
        <v>1.2658712023094638</v>
      </c>
      <c r="Y1264" s="11">
        <f t="shared" si="1031"/>
        <v>72.529077299483461</v>
      </c>
      <c r="Z1264" s="13">
        <f t="shared" si="1032"/>
        <v>4.2019266730888745E-2</v>
      </c>
      <c r="AA1264" s="13">
        <f t="shared" si="1033"/>
        <v>0.29995675499677232</v>
      </c>
      <c r="AB1264" s="13">
        <f t="shared" si="1034"/>
        <v>0.9530274735007177</v>
      </c>
      <c r="AC1264" s="13">
        <f t="shared" si="1035"/>
        <v>4.2006902821383578E-2</v>
      </c>
      <c r="AD1264" s="13">
        <f t="shared" si="1036"/>
        <v>0.85769768459403495</v>
      </c>
      <c r="AE1264" s="13">
        <f t="shared" si="1037"/>
        <v>0.41758906472013568</v>
      </c>
      <c r="AF1264" s="13">
        <f t="shared" si="1038"/>
        <v>0.90863599588953237</v>
      </c>
      <c r="AG1264" s="11">
        <f t="shared" si="1039"/>
        <v>24.682468373051538</v>
      </c>
      <c r="AH1264" s="13">
        <f t="shared" si="1040"/>
        <v>4.7149390085002709</v>
      </c>
      <c r="AI1264" s="11">
        <f t="shared" si="1041"/>
        <v>250.04944481464338</v>
      </c>
      <c r="AJ1264" s="6">
        <f t="shared" si="1042"/>
        <v>0.91405201197412911</v>
      </c>
      <c r="AK1264" s="13">
        <f t="shared" si="1043"/>
        <v>8.1453745681767984</v>
      </c>
      <c r="AL1264" s="6">
        <f t="shared" si="1044"/>
        <v>0.90292874519505528</v>
      </c>
      <c r="AM1264" s="6">
        <f t="shared" si="1045"/>
        <v>7.2424458229817432</v>
      </c>
      <c r="AN1264" s="11">
        <f t="shared" si="1046"/>
        <v>175.79597927399118</v>
      </c>
      <c r="AO1264" s="6">
        <f t="shared" si="1047"/>
        <v>173.98301963471451</v>
      </c>
      <c r="AP1264" s="6">
        <f t="shared" si="1048"/>
        <v>101.44369549287937</v>
      </c>
      <c r="AQ1264" s="8">
        <f t="shared" si="1049"/>
        <v>78.404625216433985</v>
      </c>
      <c r="AR1264" s="109">
        <f t="shared" si="1050"/>
        <v>-0.93998742561217519</v>
      </c>
      <c r="AS1264" s="109">
        <f t="shared" si="1051"/>
        <v>-0.55074568550232128</v>
      </c>
      <c r="AT1264" s="109">
        <f t="shared" si="1052"/>
        <v>239.63364246804997</v>
      </c>
      <c r="AU1264" s="10">
        <f t="shared" si="1053"/>
        <v>399822.48082619777</v>
      </c>
      <c r="AV1264" s="8">
        <f t="shared" si="1054"/>
        <v>29.886530394990324</v>
      </c>
      <c r="AW1264" s="12"/>
      <c r="AX1264" s="110">
        <f t="shared" si="1055"/>
        <v>59.6</v>
      </c>
      <c r="AY1264" s="111">
        <f t="shared" si="1056"/>
        <v>0</v>
      </c>
      <c r="AZ1264" s="12"/>
      <c r="BA1264" s="14">
        <f t="shared" si="1063"/>
        <v>7.4</v>
      </c>
      <c r="BB1264" s="112">
        <f t="shared" si="1057"/>
        <v>0</v>
      </c>
      <c r="BC1264" s="112">
        <f t="shared" si="1058"/>
        <v>0</v>
      </c>
      <c r="BD1264" s="12"/>
      <c r="BE1264" s="111">
        <f t="shared" si="1059"/>
        <v>0</v>
      </c>
      <c r="BF1264" s="12"/>
    </row>
    <row r="1265" spans="1:58">
      <c r="A1265">
        <f t="shared" si="1012"/>
        <v>21</v>
      </c>
      <c r="B1265" s="106">
        <v>0.87638888888888899</v>
      </c>
      <c r="C1265" s="6">
        <f t="shared" si="1013"/>
        <v>21.033333333333335</v>
      </c>
      <c r="D1265" s="7">
        <f t="shared" si="1060"/>
        <v>16</v>
      </c>
      <c r="E1265" s="7">
        <f t="shared" si="1061"/>
        <v>9</v>
      </c>
      <c r="F1265" s="7">
        <f t="shared" si="1062"/>
        <v>2022</v>
      </c>
      <c r="G1265" s="12"/>
      <c r="H1265" s="101">
        <f t="shared" si="1014"/>
        <v>7.3715076505757713</v>
      </c>
      <c r="I1265" s="102">
        <f t="shared" si="1015"/>
        <v>7.4895272124573902</v>
      </c>
      <c r="J1265" s="101">
        <f t="shared" si="1016"/>
        <v>60.043364895513648</v>
      </c>
      <c r="K1265" s="101">
        <f t="shared" si="1017"/>
        <v>59.813343367905134</v>
      </c>
      <c r="L1265" s="11">
        <f t="shared" si="1018"/>
        <v>2459839.3763888888</v>
      </c>
      <c r="M1265" s="108">
        <f t="shared" si="1019"/>
        <v>0.22708764925089134</v>
      </c>
      <c r="N1265" s="11">
        <f t="shared" si="1020"/>
        <v>321.02421440463513</v>
      </c>
      <c r="O1265" s="5">
        <f t="shared" si="1021"/>
        <v>0.18974343402140903</v>
      </c>
      <c r="P1265" s="11">
        <f t="shared" si="1022"/>
        <v>15227.343911814291</v>
      </c>
      <c r="Q1265" s="6">
        <f t="shared" si="1023"/>
        <v>2.459727220207192</v>
      </c>
      <c r="R1265" s="13">
        <f t="shared" si="1024"/>
        <v>4.4063893157112508</v>
      </c>
      <c r="S1265" s="13">
        <f t="shared" si="1025"/>
        <v>4.4071566664789987</v>
      </c>
      <c r="T1265" s="13">
        <f t="shared" si="1026"/>
        <v>0.39236945566133374</v>
      </c>
      <c r="U1265" s="13">
        <f t="shared" si="1027"/>
        <v>0.4651041675144344</v>
      </c>
      <c r="V1265" s="13">
        <f t="shared" si="1028"/>
        <v>-8.4219438772966644</v>
      </c>
      <c r="W1265" s="8">
        <f t="shared" si="1029"/>
        <v>362.97697988314246</v>
      </c>
      <c r="X1265" s="13">
        <f t="shared" si="1030"/>
        <v>1.2660174033311922</v>
      </c>
      <c r="Y1265" s="11">
        <f t="shared" si="1031"/>
        <v>72.537454000989001</v>
      </c>
      <c r="Z1265" s="13">
        <f t="shared" si="1032"/>
        <v>4.2030881186748824E-2</v>
      </c>
      <c r="AA1265" s="13">
        <f t="shared" si="1033"/>
        <v>0.29981727177459089</v>
      </c>
      <c r="AB1265" s="13">
        <f t="shared" si="1034"/>
        <v>0.95307085183276674</v>
      </c>
      <c r="AC1265" s="13">
        <f t="shared" si="1035"/>
        <v>4.2018507022567986E-2</v>
      </c>
      <c r="AD1265" s="13">
        <f t="shared" si="1036"/>
        <v>0.8577328689849314</v>
      </c>
      <c r="AE1265" s="13">
        <f t="shared" si="1037"/>
        <v>0.41761696446447172</v>
      </c>
      <c r="AF1265" s="13">
        <f t="shared" si="1038"/>
        <v>0.90862317326352626</v>
      </c>
      <c r="AG1265" s="11">
        <f t="shared" si="1039"/>
        <v>24.684227657172325</v>
      </c>
      <c r="AH1265" s="13">
        <f t="shared" si="1040"/>
        <v>4.7155413313785592</v>
      </c>
      <c r="AI1265" s="11">
        <f t="shared" si="1041"/>
        <v>250.29109443395674</v>
      </c>
      <c r="AJ1265" s="6">
        <f t="shared" si="1042"/>
        <v>0.91404676970973575</v>
      </c>
      <c r="AK1265" s="13">
        <f t="shared" si="1043"/>
        <v>8.2741384770917641</v>
      </c>
      <c r="AL1265" s="6">
        <f t="shared" si="1044"/>
        <v>0.90263082651599313</v>
      </c>
      <c r="AM1265" s="6">
        <f t="shared" si="1045"/>
        <v>7.3715076505757713</v>
      </c>
      <c r="AN1265" s="11">
        <f t="shared" si="1046"/>
        <v>175.79666375128727</v>
      </c>
      <c r="AO1265" s="6">
        <f t="shared" si="1047"/>
        <v>173.98369684369845</v>
      </c>
      <c r="AP1265" s="6">
        <f t="shared" si="1048"/>
        <v>101.43599741441763</v>
      </c>
      <c r="AQ1265" s="8">
        <f t="shared" si="1049"/>
        <v>78.412319172282281</v>
      </c>
      <c r="AR1265" s="109">
        <f t="shared" si="1050"/>
        <v>-0.94141813823524789</v>
      </c>
      <c r="AS1265" s="109">
        <f t="shared" si="1051"/>
        <v>-0.54762497109580144</v>
      </c>
      <c r="AT1265" s="109">
        <f t="shared" si="1052"/>
        <v>239.81334336790513</v>
      </c>
      <c r="AU1265" s="10">
        <f t="shared" si="1053"/>
        <v>399824.83682321693</v>
      </c>
      <c r="AV1265" s="8">
        <f t="shared" si="1054"/>
        <v>29.886354295302919</v>
      </c>
      <c r="AW1265" s="12"/>
      <c r="AX1265" s="110">
        <f t="shared" si="1055"/>
        <v>59.8</v>
      </c>
      <c r="AY1265" s="111">
        <f t="shared" si="1056"/>
        <v>0</v>
      </c>
      <c r="AZ1265" s="12"/>
      <c r="BA1265" s="14">
        <f t="shared" si="1063"/>
        <v>7.5</v>
      </c>
      <c r="BB1265" s="112">
        <f t="shared" si="1057"/>
        <v>0</v>
      </c>
      <c r="BC1265" s="112">
        <f t="shared" si="1058"/>
        <v>0</v>
      </c>
      <c r="BD1265" s="12"/>
      <c r="BE1265" s="111">
        <f t="shared" si="1059"/>
        <v>0</v>
      </c>
      <c r="BF1265" s="12"/>
    </row>
    <row r="1266" spans="1:58">
      <c r="A1266">
        <f t="shared" si="1012"/>
        <v>21</v>
      </c>
      <c r="B1266" s="106">
        <v>0.87708333333333299</v>
      </c>
      <c r="C1266" s="6">
        <f t="shared" si="1013"/>
        <v>21.04999999999999</v>
      </c>
      <c r="D1266" s="7">
        <f t="shared" si="1060"/>
        <v>16</v>
      </c>
      <c r="E1266" s="7">
        <f t="shared" si="1061"/>
        <v>9</v>
      </c>
      <c r="F1266" s="7">
        <f t="shared" si="1062"/>
        <v>2022</v>
      </c>
      <c r="G1266" s="12"/>
      <c r="H1266" s="101">
        <f t="shared" si="1014"/>
        <v>7.5008051410653405</v>
      </c>
      <c r="I1266" s="102">
        <f t="shared" si="1015"/>
        <v>7.6170863348702547</v>
      </c>
      <c r="J1266" s="101">
        <f t="shared" si="1016"/>
        <v>60.036787489456181</v>
      </c>
      <c r="K1266" s="101">
        <f t="shared" si="1017"/>
        <v>59.992930077110998</v>
      </c>
      <c r="L1266" s="11">
        <f t="shared" si="1018"/>
        <v>2459839.3770833332</v>
      </c>
      <c r="M1266" s="108">
        <f t="shared" si="1019"/>
        <v>0.22708766826374288</v>
      </c>
      <c r="N1266" s="11">
        <f t="shared" si="1020"/>
        <v>321.27489886712283</v>
      </c>
      <c r="O1266" s="5">
        <f t="shared" si="1021"/>
        <v>0.18976885145133338</v>
      </c>
      <c r="P1266" s="11">
        <f t="shared" si="1022"/>
        <v>15224.558720606565</v>
      </c>
      <c r="Q1266" s="6">
        <f t="shared" si="1023"/>
        <v>2.4598855723810527</v>
      </c>
      <c r="R1266" s="13">
        <f t="shared" si="1024"/>
        <v>4.4064012615229489</v>
      </c>
      <c r="S1266" s="13">
        <f t="shared" si="1025"/>
        <v>4.4073044225189886</v>
      </c>
      <c r="T1266" s="13">
        <f t="shared" si="1026"/>
        <v>0.39252979990102921</v>
      </c>
      <c r="U1266" s="13">
        <f t="shared" si="1027"/>
        <v>0.46525145249330974</v>
      </c>
      <c r="V1266" s="13">
        <f t="shared" si="1028"/>
        <v>-8.4220790451369485</v>
      </c>
      <c r="W1266" s="8">
        <f t="shared" si="1029"/>
        <v>362.93454450074137</v>
      </c>
      <c r="X1266" s="13">
        <f t="shared" si="1030"/>
        <v>1.2661636027654191</v>
      </c>
      <c r="Y1266" s="11">
        <f t="shared" si="1031"/>
        <v>72.545830611537397</v>
      </c>
      <c r="Z1266" s="13">
        <f t="shared" si="1032"/>
        <v>4.204249460801706E-2</v>
      </c>
      <c r="AA1266" s="13">
        <f t="shared" si="1033"/>
        <v>0.29967778376568471</v>
      </c>
      <c r="AB1266" s="13">
        <f t="shared" si="1034"/>
        <v>0.95311420918753187</v>
      </c>
      <c r="AC1266" s="13">
        <f t="shared" si="1035"/>
        <v>4.2030110184406666E-2</v>
      </c>
      <c r="AD1266" s="13">
        <f t="shared" si="1036"/>
        <v>0.85776803454249639</v>
      </c>
      <c r="AE1266" s="13">
        <f t="shared" si="1037"/>
        <v>0.41764485491190984</v>
      </c>
      <c r="AF1266" s="13">
        <f t="shared" si="1038"/>
        <v>0.90861035387321543</v>
      </c>
      <c r="AG1266" s="11">
        <f t="shared" si="1039"/>
        <v>24.685986379871359</v>
      </c>
      <c r="AH1266" s="13">
        <f t="shared" si="1040"/>
        <v>4.7161436641261618</v>
      </c>
      <c r="AI1266" s="11">
        <f t="shared" si="1041"/>
        <v>250.5327439052304</v>
      </c>
      <c r="AJ1266" s="6">
        <f t="shared" si="1042"/>
        <v>0.91404152874559397</v>
      </c>
      <c r="AK1266" s="13">
        <f t="shared" si="1043"/>
        <v>8.4031329579447398</v>
      </c>
      <c r="AL1266" s="6">
        <f t="shared" si="1044"/>
        <v>0.90232781687939911</v>
      </c>
      <c r="AM1266" s="6">
        <f t="shared" si="1045"/>
        <v>7.5008051410653405</v>
      </c>
      <c r="AN1266" s="11">
        <f t="shared" si="1046"/>
        <v>175.79734822858154</v>
      </c>
      <c r="AO1266" s="6">
        <f t="shared" si="1047"/>
        <v>173.98437405293416</v>
      </c>
      <c r="AP1266" s="6">
        <f t="shared" si="1048"/>
        <v>101.42829943345922</v>
      </c>
      <c r="AQ1266" s="8">
        <f t="shared" si="1049"/>
        <v>78.420013033418783</v>
      </c>
      <c r="AR1266" s="109">
        <f t="shared" si="1050"/>
        <v>-0.94283210408218521</v>
      </c>
      <c r="AS1266" s="109">
        <f t="shared" si="1051"/>
        <v>-0.54449949919742713</v>
      </c>
      <c r="AT1266" s="109">
        <f t="shared" si="1052"/>
        <v>239.992930077111</v>
      </c>
      <c r="AU1266" s="10">
        <f t="shared" si="1053"/>
        <v>399827.1922872634</v>
      </c>
      <c r="AV1266" s="8">
        <f t="shared" si="1054"/>
        <v>29.886178237527194</v>
      </c>
      <c r="AW1266" s="12"/>
      <c r="AX1266" s="110">
        <f t="shared" si="1055"/>
        <v>60</v>
      </c>
      <c r="AY1266" s="111">
        <f t="shared" si="1056"/>
        <v>0</v>
      </c>
      <c r="AZ1266" s="12"/>
      <c r="BA1266" s="14">
        <f t="shared" si="1063"/>
        <v>7.6</v>
      </c>
      <c r="BB1266" s="112">
        <f t="shared" si="1057"/>
        <v>0</v>
      </c>
      <c r="BC1266" s="112">
        <f t="shared" si="1058"/>
        <v>0</v>
      </c>
      <c r="BD1266" s="12"/>
      <c r="BE1266" s="111">
        <f t="shared" si="1059"/>
        <v>0</v>
      </c>
      <c r="BF1266" s="12"/>
    </row>
    <row r="1267" spans="1:58">
      <c r="A1267">
        <f t="shared" si="1012"/>
        <v>21</v>
      </c>
      <c r="B1267" s="106">
        <v>0.87777777777777799</v>
      </c>
      <c r="C1267" s="6">
        <f t="shared" si="1013"/>
        <v>21.06666666666667</v>
      </c>
      <c r="D1267" s="7">
        <f t="shared" si="1060"/>
        <v>16</v>
      </c>
      <c r="E1267" s="7">
        <f t="shared" si="1061"/>
        <v>9</v>
      </c>
      <c r="F1267" s="7">
        <f t="shared" si="1062"/>
        <v>2022</v>
      </c>
      <c r="G1267" s="12"/>
      <c r="H1267" s="101">
        <f t="shared" si="1014"/>
        <v>7.630336919303403</v>
      </c>
      <c r="I1267" s="102">
        <f t="shared" si="1015"/>
        <v>7.744923796956015</v>
      </c>
      <c r="J1267" s="101">
        <f t="shared" si="1016"/>
        <v>60.03020998334592</v>
      </c>
      <c r="K1267" s="101">
        <f t="shared" si="1017"/>
        <v>60.172404094450826</v>
      </c>
      <c r="L1267" s="11">
        <f t="shared" si="1018"/>
        <v>2459839.3777777776</v>
      </c>
      <c r="M1267" s="108">
        <f t="shared" si="1019"/>
        <v>0.22708768727659445</v>
      </c>
      <c r="N1267" s="11">
        <f t="shared" si="1020"/>
        <v>321.52558332961053</v>
      </c>
      <c r="O1267" s="5">
        <f t="shared" si="1021"/>
        <v>0.18979426888131457</v>
      </c>
      <c r="P1267" s="11">
        <f t="shared" si="1022"/>
        <v>15221.773202068027</v>
      </c>
      <c r="Q1267" s="6">
        <f t="shared" si="1023"/>
        <v>2.4600439245549137</v>
      </c>
      <c r="R1267" s="13">
        <f t="shared" si="1024"/>
        <v>4.4064132073346469</v>
      </c>
      <c r="S1267" s="13">
        <f t="shared" si="1025"/>
        <v>4.4074521785589775</v>
      </c>
      <c r="T1267" s="13">
        <f t="shared" si="1026"/>
        <v>0.39269014414143899</v>
      </c>
      <c r="U1267" s="13">
        <f t="shared" si="1027"/>
        <v>0.46539873574111035</v>
      </c>
      <c r="V1267" s="13">
        <f t="shared" si="1028"/>
        <v>-8.4222142129765167</v>
      </c>
      <c r="W1267" s="8">
        <f t="shared" si="1029"/>
        <v>362.89210459436077</v>
      </c>
      <c r="X1267" s="13">
        <f t="shared" si="1030"/>
        <v>1.2663098006130584</v>
      </c>
      <c r="Y1267" s="11">
        <f t="shared" si="1031"/>
        <v>72.55420713118103</v>
      </c>
      <c r="Z1267" s="13">
        <f t="shared" si="1032"/>
        <v>4.2054106994602193E-2</v>
      </c>
      <c r="AA1267" s="13">
        <f t="shared" si="1033"/>
        <v>0.29953829097242696</v>
      </c>
      <c r="AB1267" s="13">
        <f t="shared" si="1034"/>
        <v>0.95315754556507049</v>
      </c>
      <c r="AC1267" s="13">
        <f t="shared" si="1035"/>
        <v>4.2041712306808379E-2</v>
      </c>
      <c r="AD1267" s="13">
        <f t="shared" si="1036"/>
        <v>0.85780318126681931</v>
      </c>
      <c r="AE1267" s="13">
        <f t="shared" si="1037"/>
        <v>0.41767273606238908</v>
      </c>
      <c r="AF1267" s="13">
        <f t="shared" si="1038"/>
        <v>0.90859753771962082</v>
      </c>
      <c r="AG1267" s="11">
        <f t="shared" si="1039"/>
        <v>24.687744541122687</v>
      </c>
      <c r="AH1267" s="13">
        <f t="shared" si="1040"/>
        <v>4.7167460067427474</v>
      </c>
      <c r="AI1267" s="11">
        <f t="shared" si="1041"/>
        <v>250.77439322846931</v>
      </c>
      <c r="AJ1267" s="6">
        <f t="shared" si="1042"/>
        <v>0.91403628908178736</v>
      </c>
      <c r="AK1267" s="13">
        <f t="shared" si="1043"/>
        <v>8.5323566159492827</v>
      </c>
      <c r="AL1267" s="6">
        <f t="shared" si="1044"/>
        <v>0.90201969664587933</v>
      </c>
      <c r="AM1267" s="6">
        <f t="shared" si="1045"/>
        <v>7.630336919303403</v>
      </c>
      <c r="AN1267" s="11">
        <f t="shared" si="1046"/>
        <v>175.79803270587581</v>
      </c>
      <c r="AO1267" s="6">
        <f t="shared" si="1047"/>
        <v>173.9850512624235</v>
      </c>
      <c r="AP1267" s="6">
        <f t="shared" si="1048"/>
        <v>101.4206015499559</v>
      </c>
      <c r="AQ1267" s="8">
        <f t="shared" si="1049"/>
        <v>78.427706799891652</v>
      </c>
      <c r="AR1267" s="109">
        <f t="shared" si="1050"/>
        <v>-0.94422929803226829</v>
      </c>
      <c r="AS1267" s="109">
        <f t="shared" si="1051"/>
        <v>-0.54136932581418873</v>
      </c>
      <c r="AT1267" s="109">
        <f t="shared" si="1052"/>
        <v>240.17240409445083</v>
      </c>
      <c r="AU1267" s="10">
        <f t="shared" si="1053"/>
        <v>399829.54721826821</v>
      </c>
      <c r="AV1267" s="8">
        <f t="shared" si="1054"/>
        <v>29.886002221666871</v>
      </c>
      <c r="AW1267" s="12"/>
      <c r="AX1267" s="110">
        <f t="shared" si="1055"/>
        <v>60.2</v>
      </c>
      <c r="AY1267" s="111">
        <f t="shared" si="1056"/>
        <v>0</v>
      </c>
      <c r="AZ1267" s="12"/>
      <c r="BA1267" s="14">
        <f t="shared" si="1063"/>
        <v>7.7</v>
      </c>
      <c r="BB1267" s="112">
        <f t="shared" si="1057"/>
        <v>0</v>
      </c>
      <c r="BC1267" s="112">
        <f t="shared" si="1058"/>
        <v>0</v>
      </c>
      <c r="BD1267" s="12"/>
      <c r="BE1267" s="111">
        <f t="shared" si="1059"/>
        <v>0</v>
      </c>
      <c r="BF1267" s="12"/>
    </row>
    <row r="1268" spans="1:58">
      <c r="A1268">
        <f t="shared" si="1012"/>
        <v>21</v>
      </c>
      <c r="B1268" s="106">
        <v>0.87847222222222199</v>
      </c>
      <c r="C1268" s="6">
        <f t="shared" si="1013"/>
        <v>21.083333333333329</v>
      </c>
      <c r="D1268" s="7">
        <f t="shared" si="1060"/>
        <v>16</v>
      </c>
      <c r="E1268" s="7">
        <f t="shared" si="1061"/>
        <v>9</v>
      </c>
      <c r="F1268" s="7">
        <f t="shared" si="1062"/>
        <v>2022</v>
      </c>
      <c r="G1268" s="12"/>
      <c r="H1268" s="101">
        <f t="shared" si="1014"/>
        <v>7.7601016117938517</v>
      </c>
      <c r="I1268" s="102">
        <f t="shared" si="1015"/>
        <v>7.8730366571645165</v>
      </c>
      <c r="J1268" s="101">
        <f t="shared" si="1016"/>
        <v>60.023632377318883</v>
      </c>
      <c r="K1268" s="101">
        <f t="shared" si="1017"/>
        <v>60.351766927460289</v>
      </c>
      <c r="L1268" s="11">
        <f t="shared" si="1018"/>
        <v>2459839.378472222</v>
      </c>
      <c r="M1268" s="108">
        <f t="shared" si="1019"/>
        <v>0.227087706289446</v>
      </c>
      <c r="N1268" s="11">
        <f t="shared" si="1020"/>
        <v>321.77626779163256</v>
      </c>
      <c r="O1268" s="5">
        <f t="shared" si="1021"/>
        <v>0.18981968631123891</v>
      </c>
      <c r="P1268" s="11">
        <f t="shared" si="1022"/>
        <v>15218.987356315012</v>
      </c>
      <c r="Q1268" s="6">
        <f t="shared" si="1023"/>
        <v>2.4602022767284173</v>
      </c>
      <c r="R1268" s="13">
        <f t="shared" si="1024"/>
        <v>4.406425153146345</v>
      </c>
      <c r="S1268" s="13">
        <f t="shared" si="1025"/>
        <v>4.4075999345986094</v>
      </c>
      <c r="T1268" s="13">
        <f t="shared" si="1026"/>
        <v>0.39285048838113446</v>
      </c>
      <c r="U1268" s="13">
        <f t="shared" si="1027"/>
        <v>0.46554601725692107</v>
      </c>
      <c r="V1268" s="13">
        <f t="shared" si="1028"/>
        <v>-8.422349380816085</v>
      </c>
      <c r="W1268" s="8">
        <f t="shared" si="1029"/>
        <v>362.84966016460737</v>
      </c>
      <c r="X1268" s="13">
        <f t="shared" si="1030"/>
        <v>1.2664559968739602</v>
      </c>
      <c r="Y1268" s="11">
        <f t="shared" si="1031"/>
        <v>72.562583559911289</v>
      </c>
      <c r="Z1268" s="13">
        <f t="shared" si="1032"/>
        <v>4.2065718346208224E-2</v>
      </c>
      <c r="AA1268" s="13">
        <f t="shared" si="1033"/>
        <v>0.29939879339820746</v>
      </c>
      <c r="AB1268" s="13">
        <f t="shared" si="1034"/>
        <v>0.95320086096512946</v>
      </c>
      <c r="AC1268" s="13">
        <f t="shared" si="1035"/>
        <v>4.2053313389477348E-2</v>
      </c>
      <c r="AD1268" s="13">
        <f t="shared" si="1036"/>
        <v>0.85783830915778536</v>
      </c>
      <c r="AE1268" s="13">
        <f t="shared" si="1037"/>
        <v>0.41770060791553754</v>
      </c>
      <c r="AF1268" s="13">
        <f t="shared" si="1038"/>
        <v>0.9085847248039064</v>
      </c>
      <c r="AG1268" s="11">
        <f t="shared" si="1039"/>
        <v>24.689502140880755</v>
      </c>
      <c r="AH1268" s="13">
        <f t="shared" si="1040"/>
        <v>4.7173483592236582</v>
      </c>
      <c r="AI1268" s="11">
        <f t="shared" si="1041"/>
        <v>251.01604240327771</v>
      </c>
      <c r="AJ1268" s="6">
        <f t="shared" si="1042"/>
        <v>0.91403105071839963</v>
      </c>
      <c r="AK1268" s="13">
        <f t="shared" si="1043"/>
        <v>8.6618080581601156</v>
      </c>
      <c r="AL1268" s="6">
        <f t="shared" si="1044"/>
        <v>0.90170644636626374</v>
      </c>
      <c r="AM1268" s="6">
        <f t="shared" si="1045"/>
        <v>7.7601016117938517</v>
      </c>
      <c r="AN1268" s="11">
        <f t="shared" si="1046"/>
        <v>175.7987171831719</v>
      </c>
      <c r="AO1268" s="6">
        <f t="shared" si="1047"/>
        <v>173.9857284721682</v>
      </c>
      <c r="AP1268" s="6">
        <f t="shared" si="1048"/>
        <v>101.41290376392027</v>
      </c>
      <c r="AQ1268" s="8">
        <f t="shared" si="1049"/>
        <v>78.435400471688297</v>
      </c>
      <c r="AR1268" s="109">
        <f t="shared" si="1050"/>
        <v>-0.94560969526091521</v>
      </c>
      <c r="AS1268" s="109">
        <f t="shared" si="1051"/>
        <v>-0.53823450704140541</v>
      </c>
      <c r="AT1268" s="109">
        <f t="shared" si="1052"/>
        <v>240.35176692746029</v>
      </c>
      <c r="AU1268" s="10">
        <f t="shared" si="1053"/>
        <v>399831.90161616192</v>
      </c>
      <c r="AV1268" s="8">
        <f t="shared" si="1054"/>
        <v>29.885826247725689</v>
      </c>
      <c r="AW1268" s="12"/>
      <c r="AX1268" s="110">
        <f t="shared" si="1055"/>
        <v>60.4</v>
      </c>
      <c r="AY1268" s="111">
        <f t="shared" si="1056"/>
        <v>0</v>
      </c>
      <c r="AZ1268" s="12"/>
      <c r="BA1268" s="14">
        <f t="shared" si="1063"/>
        <v>7.9</v>
      </c>
      <c r="BB1268" s="112">
        <f t="shared" si="1057"/>
        <v>0</v>
      </c>
      <c r="BC1268" s="112">
        <f t="shared" si="1058"/>
        <v>0</v>
      </c>
      <c r="BD1268" s="12"/>
      <c r="BE1268" s="111">
        <f t="shared" si="1059"/>
        <v>0</v>
      </c>
      <c r="BF1268" s="12"/>
    </row>
    <row r="1269" spans="1:58">
      <c r="A1269">
        <f t="shared" si="1012"/>
        <v>21</v>
      </c>
      <c r="B1269" s="106">
        <v>0.87916666666666698</v>
      </c>
      <c r="C1269" s="6">
        <f t="shared" si="1013"/>
        <v>21.100000000000009</v>
      </c>
      <c r="D1269" s="7">
        <f t="shared" si="1060"/>
        <v>16</v>
      </c>
      <c r="E1269" s="7">
        <f t="shared" si="1061"/>
        <v>9</v>
      </c>
      <c r="F1269" s="7">
        <f t="shared" si="1062"/>
        <v>2022</v>
      </c>
      <c r="G1269" s="12"/>
      <c r="H1269" s="101">
        <f t="shared" si="1014"/>
        <v>7.8900979348821236</v>
      </c>
      <c r="I1269" s="102">
        <f t="shared" si="1015"/>
        <v>8.0014221329150086</v>
      </c>
      <c r="J1269" s="101">
        <f t="shared" si="1016"/>
        <v>60.017054667045478</v>
      </c>
      <c r="K1269" s="101">
        <f t="shared" si="1017"/>
        <v>60.531020213862348</v>
      </c>
      <c r="L1269" s="11">
        <f t="shared" si="1018"/>
        <v>2459839.3791666669</v>
      </c>
      <c r="M1269" s="108">
        <f t="shared" si="1019"/>
        <v>0.22708772530231031</v>
      </c>
      <c r="N1269" s="11">
        <f t="shared" si="1020"/>
        <v>322.02695242222399</v>
      </c>
      <c r="O1269" s="5">
        <f t="shared" si="1021"/>
        <v>0.18984510375821628</v>
      </c>
      <c r="P1269" s="11">
        <f t="shared" si="1022"/>
        <v>15216.201181579474</v>
      </c>
      <c r="Q1269" s="6">
        <f t="shared" si="1023"/>
        <v>2.4603606290083539</v>
      </c>
      <c r="R1269" s="13">
        <f t="shared" si="1024"/>
        <v>4.4064370989660571</v>
      </c>
      <c r="S1269" s="13">
        <f t="shared" si="1025"/>
        <v>4.4077476907378887</v>
      </c>
      <c r="T1269" s="13">
        <f t="shared" si="1026"/>
        <v>0.39301083272869158</v>
      </c>
      <c r="U1269" s="13">
        <f t="shared" si="1027"/>
        <v>0.46569329714099966</v>
      </c>
      <c r="V1269" s="13">
        <f t="shared" si="1028"/>
        <v>-8.4224845487470859</v>
      </c>
      <c r="W1269" s="8">
        <f t="shared" si="1029"/>
        <v>362.80721118361822</v>
      </c>
      <c r="X1269" s="13">
        <f t="shared" si="1030"/>
        <v>1.2666021916470567</v>
      </c>
      <c r="Y1269" s="11">
        <f t="shared" si="1031"/>
        <v>72.570959903396599</v>
      </c>
      <c r="Z1269" s="13">
        <f t="shared" si="1032"/>
        <v>4.2077328670517854E-2</v>
      </c>
      <c r="AA1269" s="13">
        <f t="shared" si="1033"/>
        <v>0.29925929095186554</v>
      </c>
      <c r="AB1269" s="13">
        <f t="shared" si="1034"/>
        <v>0.95324415541678742</v>
      </c>
      <c r="AC1269" s="13">
        <f t="shared" si="1035"/>
        <v>4.2064913440089426E-2</v>
      </c>
      <c r="AD1269" s="13">
        <f t="shared" si="1036"/>
        <v>0.85787341823902119</v>
      </c>
      <c r="AE1269" s="13">
        <f t="shared" si="1037"/>
        <v>0.4177284704899632</v>
      </c>
      <c r="AF1269" s="13">
        <f t="shared" si="1038"/>
        <v>0.90857191511850943</v>
      </c>
      <c r="AG1269" s="11">
        <f t="shared" si="1039"/>
        <v>24.691259180296907</v>
      </c>
      <c r="AH1269" s="13">
        <f t="shared" si="1040"/>
        <v>4.7179507219724304</v>
      </c>
      <c r="AI1269" s="11">
        <f t="shared" si="1041"/>
        <v>251.25769159263751</v>
      </c>
      <c r="AJ1269" s="6">
        <f t="shared" si="1042"/>
        <v>0.91402581365196767</v>
      </c>
      <c r="AK1269" s="13">
        <f t="shared" si="1043"/>
        <v>8.7914859814470194</v>
      </c>
      <c r="AL1269" s="6">
        <f t="shared" si="1044"/>
        <v>0.90138804656489568</v>
      </c>
      <c r="AM1269" s="6">
        <f t="shared" si="1045"/>
        <v>7.8900979348821236</v>
      </c>
      <c r="AN1269" s="11">
        <f t="shared" si="1046"/>
        <v>175.79940166092638</v>
      </c>
      <c r="AO1269" s="6">
        <f t="shared" si="1047"/>
        <v>173.98640568262007</v>
      </c>
      <c r="AP1269" s="6">
        <f t="shared" si="1048"/>
        <v>101.40520607013895</v>
      </c>
      <c r="AQ1269" s="8">
        <f t="shared" si="1049"/>
        <v>78.443094054019284</v>
      </c>
      <c r="AR1269" s="109">
        <f t="shared" si="1050"/>
        <v>-0.94697327215872396</v>
      </c>
      <c r="AS1269" s="109">
        <f t="shared" si="1051"/>
        <v>-0.53509509693280832</v>
      </c>
      <c r="AT1269" s="109">
        <f t="shared" si="1052"/>
        <v>240.53102021386235</v>
      </c>
      <c r="AU1269" s="10">
        <f t="shared" si="1053"/>
        <v>399834.25548246934</v>
      </c>
      <c r="AV1269" s="8">
        <f t="shared" si="1054"/>
        <v>29.885650315588233</v>
      </c>
      <c r="AW1269" s="12"/>
      <c r="AX1269" s="110">
        <f t="shared" si="1055"/>
        <v>60.5</v>
      </c>
      <c r="AY1269" s="111">
        <f t="shared" si="1056"/>
        <v>0</v>
      </c>
      <c r="AZ1269" s="12"/>
      <c r="BA1269" s="14">
        <f t="shared" si="1063"/>
        <v>8</v>
      </c>
      <c r="BB1269" s="112">
        <f t="shared" si="1057"/>
        <v>0</v>
      </c>
      <c r="BC1269" s="112">
        <f t="shared" si="1058"/>
        <v>0</v>
      </c>
      <c r="BD1269" s="12"/>
      <c r="BE1269" s="111">
        <f t="shared" si="1059"/>
        <v>0</v>
      </c>
      <c r="BF1269" s="12"/>
    </row>
    <row r="1270" spans="1:58">
      <c r="A1270">
        <f t="shared" si="1012"/>
        <v>21</v>
      </c>
      <c r="B1270" s="106">
        <v>0.87986111111111098</v>
      </c>
      <c r="C1270" s="6">
        <f t="shared" si="1013"/>
        <v>21.116666666666664</v>
      </c>
      <c r="D1270" s="7">
        <f t="shared" si="1060"/>
        <v>16</v>
      </c>
      <c r="E1270" s="7">
        <f t="shared" si="1061"/>
        <v>9</v>
      </c>
      <c r="F1270" s="7">
        <f t="shared" si="1062"/>
        <v>2022</v>
      </c>
      <c r="G1270" s="12"/>
      <c r="H1270" s="101">
        <f t="shared" si="1014"/>
        <v>8.0203243444386594</v>
      </c>
      <c r="I1270" s="102">
        <f t="shared" si="1015"/>
        <v>8.1300772508713806</v>
      </c>
      <c r="J1270" s="101">
        <f t="shared" si="1016"/>
        <v>60.01047686145391</v>
      </c>
      <c r="K1270" s="101">
        <f t="shared" si="1017"/>
        <v>60.710165238825937</v>
      </c>
      <c r="L1270" s="11">
        <f t="shared" si="1018"/>
        <v>2459839.3798611113</v>
      </c>
      <c r="M1270" s="108">
        <f t="shared" si="1019"/>
        <v>0.22708774431516185</v>
      </c>
      <c r="N1270" s="11">
        <f t="shared" si="1020"/>
        <v>322.27763688471168</v>
      </c>
      <c r="O1270" s="5">
        <f t="shared" si="1021"/>
        <v>0.18987052118814063</v>
      </c>
      <c r="P1270" s="11">
        <f t="shared" si="1022"/>
        <v>15213.414681705259</v>
      </c>
      <c r="Q1270" s="6">
        <f t="shared" si="1023"/>
        <v>2.4605189811822146</v>
      </c>
      <c r="R1270" s="13">
        <f t="shared" si="1024"/>
        <v>4.4064490447777329</v>
      </c>
      <c r="S1270" s="13">
        <f t="shared" si="1025"/>
        <v>4.4078954467775207</v>
      </c>
      <c r="T1270" s="13">
        <f t="shared" si="1026"/>
        <v>0.39317117696874421</v>
      </c>
      <c r="U1270" s="13">
        <f t="shared" si="1027"/>
        <v>0.46584057519597355</v>
      </c>
      <c r="V1270" s="13">
        <f t="shared" si="1028"/>
        <v>-8.422619716586297</v>
      </c>
      <c r="W1270" s="8">
        <f t="shared" si="1029"/>
        <v>362.76475770987304</v>
      </c>
      <c r="X1270" s="13">
        <f t="shared" si="1030"/>
        <v>1.2667483847366894</v>
      </c>
      <c r="Y1270" s="11">
        <f t="shared" si="1031"/>
        <v>72.579336150426528</v>
      </c>
      <c r="Z1270" s="13">
        <f t="shared" si="1032"/>
        <v>4.2088937951754099E-2</v>
      </c>
      <c r="AA1270" s="13">
        <f t="shared" si="1033"/>
        <v>0.29911978382334903</v>
      </c>
      <c r="AB1270" s="13">
        <f t="shared" si="1034"/>
        <v>0.95328742886189211</v>
      </c>
      <c r="AC1270" s="13">
        <f t="shared" si="1035"/>
        <v>4.2076512442881533E-2</v>
      </c>
      <c r="AD1270" s="13">
        <f t="shared" si="1036"/>
        <v>0.85790850846344158</v>
      </c>
      <c r="AE1270" s="13">
        <f t="shared" si="1037"/>
        <v>0.41775632374807437</v>
      </c>
      <c r="AF1270" s="13">
        <f t="shared" si="1038"/>
        <v>0.90855910868170497</v>
      </c>
      <c r="AG1270" s="11">
        <f t="shared" si="1039"/>
        <v>24.693015656978481</v>
      </c>
      <c r="AH1270" s="13">
        <f t="shared" si="1040"/>
        <v>4.7185530941788336</v>
      </c>
      <c r="AI1270" s="11">
        <f t="shared" si="1041"/>
        <v>251.49934047202919</v>
      </c>
      <c r="AJ1270" s="6">
        <f t="shared" si="1042"/>
        <v>0.91402057788960023</v>
      </c>
      <c r="AK1270" s="13">
        <f t="shared" si="1043"/>
        <v>8.9213888230401572</v>
      </c>
      <c r="AL1270" s="6">
        <f t="shared" si="1044"/>
        <v>0.90106447860149785</v>
      </c>
      <c r="AM1270" s="6">
        <f t="shared" si="1045"/>
        <v>8.0203243444386594</v>
      </c>
      <c r="AN1270" s="11">
        <f t="shared" si="1046"/>
        <v>175.80008613822065</v>
      </c>
      <c r="AO1270" s="6">
        <f t="shared" si="1047"/>
        <v>173.98708289287021</v>
      </c>
      <c r="AP1270" s="6">
        <f t="shared" si="1048"/>
        <v>101.39750847891369</v>
      </c>
      <c r="AQ1270" s="8">
        <f t="shared" si="1049"/>
        <v>78.450787536588294</v>
      </c>
      <c r="AR1270" s="109">
        <f t="shared" si="1050"/>
        <v>-0.94832000267022409</v>
      </c>
      <c r="AS1270" s="109">
        <f t="shared" si="1051"/>
        <v>-0.5319511559584299</v>
      </c>
      <c r="AT1270" s="109">
        <f t="shared" si="1052"/>
        <v>240.71016523882594</v>
      </c>
      <c r="AU1270" s="10">
        <f t="shared" si="1053"/>
        <v>399836.60881396377</v>
      </c>
      <c r="AV1270" s="8">
        <f t="shared" si="1054"/>
        <v>29.885474425494245</v>
      </c>
      <c r="AW1270" s="12"/>
      <c r="AX1270" s="110">
        <f t="shared" si="1055"/>
        <v>60.7</v>
      </c>
      <c r="AY1270" s="111">
        <f t="shared" si="1056"/>
        <v>0</v>
      </c>
      <c r="AZ1270" s="12"/>
      <c r="BA1270" s="14">
        <f t="shared" si="1063"/>
        <v>8.1</v>
      </c>
      <c r="BB1270" s="112">
        <f t="shared" si="1057"/>
        <v>0</v>
      </c>
      <c r="BC1270" s="112">
        <f t="shared" si="1058"/>
        <v>0</v>
      </c>
      <c r="BD1270" s="12"/>
      <c r="BE1270" s="111">
        <f t="shared" si="1059"/>
        <v>0</v>
      </c>
      <c r="BF1270" s="12"/>
    </row>
    <row r="1271" spans="1:58">
      <c r="A1271">
        <f t="shared" si="1012"/>
        <v>21</v>
      </c>
      <c r="B1271" s="106">
        <v>0.88055555555555598</v>
      </c>
      <c r="C1271" s="6">
        <f t="shared" si="1013"/>
        <v>21.133333333333344</v>
      </c>
      <c r="D1271" s="7">
        <f t="shared" si="1060"/>
        <v>16</v>
      </c>
      <c r="E1271" s="7">
        <f t="shared" si="1061"/>
        <v>9</v>
      </c>
      <c r="F1271" s="7">
        <f t="shared" si="1062"/>
        <v>2022</v>
      </c>
      <c r="G1271" s="12"/>
      <c r="H1271" s="101">
        <f t="shared" si="1014"/>
        <v>8.1507795598499335</v>
      </c>
      <c r="I1271" s="102">
        <f t="shared" si="1015"/>
        <v>8.2589993609446797</v>
      </c>
      <c r="J1271" s="101">
        <f t="shared" si="1016"/>
        <v>60.003898956215394</v>
      </c>
      <c r="K1271" s="101">
        <f t="shared" si="1017"/>
        <v>60.889203657517385</v>
      </c>
      <c r="L1271" s="11">
        <f t="shared" si="1018"/>
        <v>2459839.3805555557</v>
      </c>
      <c r="M1271" s="108">
        <f t="shared" si="1019"/>
        <v>0.22708776332801342</v>
      </c>
      <c r="N1271" s="11">
        <f t="shared" si="1020"/>
        <v>322.52832134719938</v>
      </c>
      <c r="O1271" s="5">
        <f t="shared" si="1021"/>
        <v>0.18989593861812182</v>
      </c>
      <c r="P1271" s="11">
        <f t="shared" si="1022"/>
        <v>15210.627854940538</v>
      </c>
      <c r="Q1271" s="6">
        <f t="shared" si="1023"/>
        <v>2.4606773333560756</v>
      </c>
      <c r="R1271" s="13">
        <f t="shared" si="1024"/>
        <v>4.406460990589431</v>
      </c>
      <c r="S1271" s="13">
        <f t="shared" si="1025"/>
        <v>4.4080432028175105</v>
      </c>
      <c r="T1271" s="13">
        <f t="shared" si="1026"/>
        <v>0.39333152120879683</v>
      </c>
      <c r="U1271" s="13">
        <f t="shared" si="1027"/>
        <v>0.46598785152110478</v>
      </c>
      <c r="V1271" s="13">
        <f t="shared" si="1028"/>
        <v>-8.4227548844262241</v>
      </c>
      <c r="W1271" s="8">
        <f t="shared" si="1029"/>
        <v>362.72229971511007</v>
      </c>
      <c r="X1271" s="13">
        <f t="shared" si="1030"/>
        <v>1.2668945762418693</v>
      </c>
      <c r="Y1271" s="11">
        <f t="shared" si="1031"/>
        <v>72.587712306674007</v>
      </c>
      <c r="Z1271" s="13">
        <f t="shared" si="1032"/>
        <v>4.210054619751849E-2</v>
      </c>
      <c r="AA1271" s="13">
        <f t="shared" si="1033"/>
        <v>0.29898027192142723</v>
      </c>
      <c r="AB1271" s="13">
        <f t="shared" si="1034"/>
        <v>0.95333068132956267</v>
      </c>
      <c r="AC1271" s="13">
        <f t="shared" si="1035"/>
        <v>4.2088110405448444E-2</v>
      </c>
      <c r="AD1271" s="13">
        <f t="shared" si="1036"/>
        <v>0.85794357985474279</v>
      </c>
      <c r="AE1271" s="13">
        <f t="shared" si="1037"/>
        <v>0.41778416770842097</v>
      </c>
      <c r="AF1271" s="13">
        <f t="shared" si="1038"/>
        <v>0.90854630548595705</v>
      </c>
      <c r="AG1271" s="11">
        <f t="shared" si="1039"/>
        <v>24.694771572073144</v>
      </c>
      <c r="AH1271" s="13">
        <f t="shared" si="1040"/>
        <v>4.7191554762467609</v>
      </c>
      <c r="AI1271" s="11">
        <f t="shared" si="1041"/>
        <v>251.74098920349797</v>
      </c>
      <c r="AJ1271" s="6">
        <f t="shared" si="1042"/>
        <v>0.91401534342785073</v>
      </c>
      <c r="AK1271" s="13">
        <f t="shared" si="1043"/>
        <v>9.0515152832385368</v>
      </c>
      <c r="AL1271" s="6">
        <f t="shared" si="1044"/>
        <v>0.90073572338860397</v>
      </c>
      <c r="AM1271" s="6">
        <f t="shared" si="1045"/>
        <v>8.1507795598499335</v>
      </c>
      <c r="AN1271" s="11">
        <f t="shared" si="1046"/>
        <v>175.80077061551674</v>
      </c>
      <c r="AO1271" s="6">
        <f t="shared" si="1047"/>
        <v>173.98776010337573</v>
      </c>
      <c r="AP1271" s="6">
        <f t="shared" si="1048"/>
        <v>101.38981098503203</v>
      </c>
      <c r="AQ1271" s="8">
        <f t="shared" si="1049"/>
        <v>78.458480924605027</v>
      </c>
      <c r="AR1271" s="109">
        <f t="shared" si="1050"/>
        <v>-0.94964986379095062</v>
      </c>
      <c r="AS1271" s="109">
        <f t="shared" si="1051"/>
        <v>-0.52880273834893088</v>
      </c>
      <c r="AT1271" s="109">
        <f t="shared" si="1052"/>
        <v>240.88920365751738</v>
      </c>
      <c r="AU1271" s="10">
        <f t="shared" si="1053"/>
        <v>399838.96161216253</v>
      </c>
      <c r="AV1271" s="8">
        <f t="shared" si="1054"/>
        <v>29.885298577328864</v>
      </c>
      <c r="AW1271" s="12"/>
      <c r="AX1271" s="110">
        <f t="shared" si="1055"/>
        <v>60.9</v>
      </c>
      <c r="AY1271" s="111">
        <f t="shared" si="1056"/>
        <v>0</v>
      </c>
      <c r="AZ1271" s="12"/>
      <c r="BA1271" s="14">
        <f t="shared" si="1063"/>
        <v>8.3000000000000007</v>
      </c>
      <c r="BB1271" s="112">
        <f t="shared" si="1057"/>
        <v>0</v>
      </c>
      <c r="BC1271" s="112">
        <f t="shared" si="1058"/>
        <v>0</v>
      </c>
      <c r="BD1271" s="12"/>
      <c r="BE1271" s="111">
        <f t="shared" si="1059"/>
        <v>0</v>
      </c>
      <c r="BF1271" s="12"/>
    </row>
    <row r="1272" spans="1:58">
      <c r="A1272">
        <f t="shared" si="1012"/>
        <v>21</v>
      </c>
      <c r="B1272" s="106">
        <v>0.88124999999999998</v>
      </c>
      <c r="C1272" s="6">
        <f t="shared" si="1013"/>
        <v>21.15</v>
      </c>
      <c r="D1272" s="7">
        <f t="shared" si="1060"/>
        <v>16</v>
      </c>
      <c r="E1272" s="7">
        <f t="shared" si="1061"/>
        <v>9</v>
      </c>
      <c r="F1272" s="7">
        <f t="shared" si="1062"/>
        <v>2022</v>
      </c>
      <c r="G1272" s="12"/>
      <c r="H1272" s="101">
        <f t="shared" si="1014"/>
        <v>8.2814622152646393</v>
      </c>
      <c r="I1272" s="102">
        <f t="shared" si="1015"/>
        <v>8.3881857886016125</v>
      </c>
      <c r="J1272" s="101">
        <f t="shared" si="1016"/>
        <v>59.997320951463195</v>
      </c>
      <c r="K1272" s="101">
        <f t="shared" si="1017"/>
        <v>61.068137013954299</v>
      </c>
      <c r="L1272" s="11">
        <f t="shared" si="1018"/>
        <v>2459839.3812500001</v>
      </c>
      <c r="M1272" s="108">
        <f t="shared" si="1019"/>
        <v>0.22708778234086496</v>
      </c>
      <c r="N1272" s="11">
        <f t="shared" si="1020"/>
        <v>322.77900580968708</v>
      </c>
      <c r="O1272" s="5">
        <f t="shared" si="1021"/>
        <v>0.18992135604804616</v>
      </c>
      <c r="P1272" s="11">
        <f t="shared" si="1022"/>
        <v>15207.84070140103</v>
      </c>
      <c r="Q1272" s="6">
        <f t="shared" si="1023"/>
        <v>2.4608356855295792</v>
      </c>
      <c r="R1272" s="13">
        <f t="shared" si="1024"/>
        <v>4.406472936401129</v>
      </c>
      <c r="S1272" s="13">
        <f t="shared" si="1025"/>
        <v>4.4081909588574995</v>
      </c>
      <c r="T1272" s="13">
        <f t="shared" si="1026"/>
        <v>0.39349186544849235</v>
      </c>
      <c r="U1272" s="13">
        <f t="shared" si="1027"/>
        <v>0.46613512611654978</v>
      </c>
      <c r="V1272" s="13">
        <f t="shared" si="1028"/>
        <v>-8.4228900522665064</v>
      </c>
      <c r="W1272" s="8">
        <f t="shared" si="1029"/>
        <v>362.67983720031049</v>
      </c>
      <c r="X1272" s="13">
        <f t="shared" si="1030"/>
        <v>1.267040766162443</v>
      </c>
      <c r="Y1272" s="11">
        <f t="shared" si="1031"/>
        <v>72.596088372130225</v>
      </c>
      <c r="Z1272" s="13">
        <f t="shared" si="1032"/>
        <v>4.2112153407602888E-2</v>
      </c>
      <c r="AA1272" s="13">
        <f t="shared" si="1033"/>
        <v>0.29884075524949133</v>
      </c>
      <c r="AB1272" s="13">
        <f t="shared" si="1034"/>
        <v>0.95337391281954287</v>
      </c>
      <c r="AC1272" s="13">
        <f t="shared" si="1035"/>
        <v>4.2099707327582142E-2</v>
      </c>
      <c r="AD1272" s="13">
        <f t="shared" si="1036"/>
        <v>0.85797863241277228</v>
      </c>
      <c r="AE1272" s="13">
        <f t="shared" si="1037"/>
        <v>0.4178120023707102</v>
      </c>
      <c r="AF1272" s="13">
        <f t="shared" si="1038"/>
        <v>0.90853350553239232</v>
      </c>
      <c r="AG1272" s="11">
        <f t="shared" si="1039"/>
        <v>24.69652692554034</v>
      </c>
      <c r="AH1272" s="13">
        <f t="shared" si="1040"/>
        <v>4.7197578681714871</v>
      </c>
      <c r="AI1272" s="11">
        <f t="shared" si="1041"/>
        <v>251.98263778711475</v>
      </c>
      <c r="AJ1272" s="6">
        <f t="shared" si="1042"/>
        <v>0.91401011026680301</v>
      </c>
      <c r="AK1272" s="13">
        <f t="shared" si="1043"/>
        <v>9.1818639775081099</v>
      </c>
      <c r="AL1272" s="6">
        <f t="shared" si="1044"/>
        <v>0.90040176224347102</v>
      </c>
      <c r="AM1272" s="6">
        <f t="shared" si="1045"/>
        <v>8.2814622152646393</v>
      </c>
      <c r="AN1272" s="11">
        <f t="shared" si="1046"/>
        <v>175.80145509281283</v>
      </c>
      <c r="AO1272" s="6">
        <f t="shared" si="1047"/>
        <v>173.98843731413493</v>
      </c>
      <c r="AP1272" s="6">
        <f t="shared" si="1048"/>
        <v>101.38211358850324</v>
      </c>
      <c r="AQ1272" s="8">
        <f t="shared" si="1049"/>
        <v>78.466174218060146</v>
      </c>
      <c r="AR1272" s="109">
        <f t="shared" si="1050"/>
        <v>-0.95096283189693309</v>
      </c>
      <c r="AS1272" s="109">
        <f t="shared" si="1051"/>
        <v>-0.52564990051694904</v>
      </c>
      <c r="AT1272" s="109">
        <f t="shared" si="1052"/>
        <v>241.0681370139543</v>
      </c>
      <c r="AU1272" s="10">
        <f t="shared" si="1053"/>
        <v>399841.31387699634</v>
      </c>
      <c r="AV1272" s="8">
        <f t="shared" si="1054"/>
        <v>29.885122771095812</v>
      </c>
      <c r="AW1272" s="12"/>
      <c r="AX1272" s="110">
        <f t="shared" si="1055"/>
        <v>61.1</v>
      </c>
      <c r="AY1272" s="111">
        <f t="shared" si="1056"/>
        <v>0</v>
      </c>
      <c r="AZ1272" s="12"/>
      <c r="BA1272" s="14">
        <f t="shared" si="1063"/>
        <v>8.4</v>
      </c>
      <c r="BB1272" s="112">
        <f t="shared" si="1057"/>
        <v>0</v>
      </c>
      <c r="BC1272" s="112">
        <f t="shared" si="1058"/>
        <v>0</v>
      </c>
      <c r="BD1272" s="12"/>
      <c r="BE1272" s="111">
        <f t="shared" si="1059"/>
        <v>0</v>
      </c>
      <c r="BF1272" s="12"/>
    </row>
    <row r="1273" spans="1:58">
      <c r="A1273">
        <f t="shared" si="1012"/>
        <v>21</v>
      </c>
      <c r="B1273" s="106">
        <v>0.88194444444444497</v>
      </c>
      <c r="C1273" s="6">
        <f t="shared" si="1013"/>
        <v>21.166666666666679</v>
      </c>
      <c r="D1273" s="7">
        <f t="shared" si="1060"/>
        <v>16</v>
      </c>
      <c r="E1273" s="7">
        <f t="shared" si="1061"/>
        <v>9</v>
      </c>
      <c r="F1273" s="7">
        <f t="shared" si="1062"/>
        <v>2022</v>
      </c>
      <c r="G1273" s="12"/>
      <c r="H1273" s="101">
        <f t="shared" si="1014"/>
        <v>8.4123709463649092</v>
      </c>
      <c r="I1273" s="102">
        <f t="shared" si="1015"/>
        <v>8.5176339174531392</v>
      </c>
      <c r="J1273" s="101">
        <f t="shared" si="1016"/>
        <v>59.990742847265643</v>
      </c>
      <c r="K1273" s="101">
        <f t="shared" si="1017"/>
        <v>61.246966860771749</v>
      </c>
      <c r="L1273" s="11">
        <f t="shared" si="1018"/>
        <v>2459839.3819444445</v>
      </c>
      <c r="M1273" s="108">
        <f t="shared" si="1019"/>
        <v>0.22708780135371653</v>
      </c>
      <c r="N1273" s="11">
        <f t="shared" si="1020"/>
        <v>323.02969027170911</v>
      </c>
      <c r="O1273" s="5">
        <f t="shared" si="1021"/>
        <v>0.18994677347802735</v>
      </c>
      <c r="P1273" s="11">
        <f t="shared" si="1022"/>
        <v>15205.053221180286</v>
      </c>
      <c r="Q1273" s="6">
        <f t="shared" si="1023"/>
        <v>2.4609940377034398</v>
      </c>
      <c r="R1273" s="13">
        <f t="shared" si="1024"/>
        <v>4.4064848822128271</v>
      </c>
      <c r="S1273" s="13">
        <f t="shared" si="1025"/>
        <v>4.4083387148974884</v>
      </c>
      <c r="T1273" s="13">
        <f t="shared" si="1026"/>
        <v>0.39365220968890213</v>
      </c>
      <c r="U1273" s="13">
        <f t="shared" si="1027"/>
        <v>0.46628239898378993</v>
      </c>
      <c r="V1273" s="13">
        <f t="shared" si="1028"/>
        <v>-8.4230252201060747</v>
      </c>
      <c r="W1273" s="8">
        <f t="shared" si="1029"/>
        <v>362.63737016674088</v>
      </c>
      <c r="X1273" s="13">
        <f t="shared" si="1030"/>
        <v>1.2671869544995786</v>
      </c>
      <c r="Y1273" s="11">
        <f t="shared" si="1031"/>
        <v>72.604464346862144</v>
      </c>
      <c r="Z1273" s="13">
        <f t="shared" si="1032"/>
        <v>4.2123759581906881E-2</v>
      </c>
      <c r="AA1273" s="13">
        <f t="shared" si="1033"/>
        <v>0.29870123380967123</v>
      </c>
      <c r="AB1273" s="13">
        <f t="shared" si="1034"/>
        <v>0.9534171233319676</v>
      </c>
      <c r="AC1273" s="13">
        <f t="shared" si="1035"/>
        <v>4.2111303209182271E-2</v>
      </c>
      <c r="AD1273" s="13">
        <f t="shared" si="1036"/>
        <v>0.85801366613769381</v>
      </c>
      <c r="AE1273" s="13">
        <f t="shared" si="1037"/>
        <v>0.41783982773490369</v>
      </c>
      <c r="AF1273" s="13">
        <f t="shared" si="1038"/>
        <v>0.90852070882202018</v>
      </c>
      <c r="AG1273" s="11">
        <f t="shared" si="1039"/>
        <v>24.698281717355556</v>
      </c>
      <c r="AH1273" s="13">
        <f t="shared" si="1040"/>
        <v>4.7203602699537326</v>
      </c>
      <c r="AI1273" s="11">
        <f t="shared" si="1041"/>
        <v>252.22428622240312</v>
      </c>
      <c r="AJ1273" s="6">
        <f t="shared" si="1042"/>
        <v>0.91400487840651035</v>
      </c>
      <c r="AK1273" s="13">
        <f t="shared" si="1043"/>
        <v>9.3124335230427597</v>
      </c>
      <c r="AL1273" s="6">
        <f t="shared" si="1044"/>
        <v>0.90006257667785061</v>
      </c>
      <c r="AM1273" s="6">
        <f t="shared" si="1045"/>
        <v>8.4123709463649092</v>
      </c>
      <c r="AN1273" s="11">
        <f t="shared" si="1046"/>
        <v>175.8021395701071</v>
      </c>
      <c r="AO1273" s="6">
        <f t="shared" si="1047"/>
        <v>173.98911452514591</v>
      </c>
      <c r="AP1273" s="6">
        <f t="shared" si="1048"/>
        <v>101.37441628926075</v>
      </c>
      <c r="AQ1273" s="8">
        <f t="shared" si="1049"/>
        <v>78.473867417020188</v>
      </c>
      <c r="AR1273" s="109">
        <f t="shared" si="1050"/>
        <v>-0.95225888366182754</v>
      </c>
      <c r="AS1273" s="109">
        <f t="shared" si="1051"/>
        <v>-0.52249269896086437</v>
      </c>
      <c r="AT1273" s="109">
        <f t="shared" si="1052"/>
        <v>241.24696686077175</v>
      </c>
      <c r="AU1273" s="10">
        <f t="shared" si="1053"/>
        <v>399843.6656084095</v>
      </c>
      <c r="AV1273" s="8">
        <f t="shared" si="1054"/>
        <v>29.884947006797823</v>
      </c>
      <c r="AW1273" s="12"/>
      <c r="AX1273" s="110">
        <f t="shared" si="1055"/>
        <v>61.2</v>
      </c>
      <c r="AY1273" s="111">
        <f t="shared" si="1056"/>
        <v>0</v>
      </c>
      <c r="AZ1273" s="12"/>
      <c r="BA1273" s="14">
        <f t="shared" si="1063"/>
        <v>8.5</v>
      </c>
      <c r="BB1273" s="112">
        <f t="shared" si="1057"/>
        <v>0</v>
      </c>
      <c r="BC1273" s="112">
        <f t="shared" si="1058"/>
        <v>0</v>
      </c>
      <c r="BD1273" s="12"/>
      <c r="BE1273" s="111">
        <f t="shared" si="1059"/>
        <v>0</v>
      </c>
      <c r="BF1273" s="12"/>
    </row>
    <row r="1274" spans="1:58">
      <c r="A1274">
        <f t="shared" si="1012"/>
        <v>21</v>
      </c>
      <c r="B1274" s="106">
        <v>0.88263888888888897</v>
      </c>
      <c r="C1274" s="6">
        <f t="shared" si="1013"/>
        <v>21.183333333333337</v>
      </c>
      <c r="D1274" s="7">
        <f t="shared" si="1060"/>
        <v>16</v>
      </c>
      <c r="E1274" s="7">
        <f t="shared" si="1061"/>
        <v>9</v>
      </c>
      <c r="F1274" s="7">
        <f t="shared" si="1062"/>
        <v>2022</v>
      </c>
      <c r="G1274" s="12"/>
      <c r="H1274" s="101">
        <f t="shared" si="1014"/>
        <v>8.5435043914065094</v>
      </c>
      <c r="I1274" s="102">
        <f t="shared" si="1015"/>
        <v>8.6473411873730601</v>
      </c>
      <c r="J1274" s="101">
        <f t="shared" si="1016"/>
        <v>59.984164643758817</v>
      </c>
      <c r="K1274" s="101">
        <f t="shared" si="1017"/>
        <v>61.425694760753572</v>
      </c>
      <c r="L1274" s="11">
        <f t="shared" si="1018"/>
        <v>2459839.3826388889</v>
      </c>
      <c r="M1274" s="108">
        <f t="shared" si="1019"/>
        <v>0.22708782036656808</v>
      </c>
      <c r="N1274" s="11">
        <f t="shared" si="1020"/>
        <v>323.28037473419681</v>
      </c>
      <c r="O1274" s="5">
        <f t="shared" si="1021"/>
        <v>0.1899721909079517</v>
      </c>
      <c r="P1274" s="11">
        <f t="shared" si="1022"/>
        <v>15202.265414394613</v>
      </c>
      <c r="Q1274" s="6">
        <f t="shared" si="1023"/>
        <v>2.4611523898773009</v>
      </c>
      <c r="R1274" s="13">
        <f t="shared" si="1024"/>
        <v>4.4064968280245251</v>
      </c>
      <c r="S1274" s="13">
        <f t="shared" si="1025"/>
        <v>4.4084864709371212</v>
      </c>
      <c r="T1274" s="13">
        <f t="shared" si="1026"/>
        <v>0.3938125539285976</v>
      </c>
      <c r="U1274" s="13">
        <f t="shared" si="1027"/>
        <v>0.46642967012191</v>
      </c>
      <c r="V1274" s="13">
        <f t="shared" si="1028"/>
        <v>-8.4231603879456447</v>
      </c>
      <c r="W1274" s="8">
        <f t="shared" si="1029"/>
        <v>362.59489861500708</v>
      </c>
      <c r="X1274" s="13">
        <f t="shared" si="1030"/>
        <v>1.2673331412531259</v>
      </c>
      <c r="Y1274" s="11">
        <f t="shared" si="1031"/>
        <v>72.61284023086111</v>
      </c>
      <c r="Z1274" s="13">
        <f t="shared" si="1032"/>
        <v>4.2135364720134599E-2</v>
      </c>
      <c r="AA1274" s="13">
        <f t="shared" si="1033"/>
        <v>0.29856170760535611</v>
      </c>
      <c r="AB1274" s="13">
        <f t="shared" si="1034"/>
        <v>0.9534603128665855</v>
      </c>
      <c r="AC1274" s="13">
        <f t="shared" si="1035"/>
        <v>4.2122898049953179E-2</v>
      </c>
      <c r="AD1274" s="13">
        <f t="shared" si="1036"/>
        <v>0.85804868102939447</v>
      </c>
      <c r="AE1274" s="13">
        <f t="shared" si="1037"/>
        <v>0.41786764380063013</v>
      </c>
      <c r="AF1274" s="13">
        <f t="shared" si="1038"/>
        <v>0.90850791535600262</v>
      </c>
      <c r="AG1274" s="11">
        <f t="shared" si="1039"/>
        <v>24.700035947473292</v>
      </c>
      <c r="AH1274" s="13">
        <f t="shared" si="1040"/>
        <v>4.7209626815888344</v>
      </c>
      <c r="AI1274" s="11">
        <f t="shared" si="1041"/>
        <v>252.46593451036429</v>
      </c>
      <c r="AJ1274" s="6">
        <f t="shared" si="1042"/>
        <v>0.91399964784705612</v>
      </c>
      <c r="AK1274" s="13">
        <f t="shared" si="1043"/>
        <v>9.4432225398026688</v>
      </c>
      <c r="AL1274" s="6">
        <f t="shared" si="1044"/>
        <v>0.89971814839615916</v>
      </c>
      <c r="AM1274" s="6">
        <f t="shared" si="1045"/>
        <v>8.5435043914065094</v>
      </c>
      <c r="AN1274" s="11">
        <f t="shared" si="1046"/>
        <v>175.80282404740137</v>
      </c>
      <c r="AO1274" s="6">
        <f t="shared" si="1047"/>
        <v>173.98979173641047</v>
      </c>
      <c r="AP1274" s="6">
        <f t="shared" si="1048"/>
        <v>101.36671908731719</v>
      </c>
      <c r="AQ1274" s="8">
        <f t="shared" si="1049"/>
        <v>78.481560521472474</v>
      </c>
      <c r="AR1274" s="109">
        <f t="shared" si="1050"/>
        <v>-0.9535379960681678</v>
      </c>
      <c r="AS1274" s="109">
        <f t="shared" si="1051"/>
        <v>-0.51933119023667029</v>
      </c>
      <c r="AT1274" s="109">
        <f t="shared" si="1052"/>
        <v>241.42569476075357</v>
      </c>
      <c r="AU1274" s="10">
        <f t="shared" si="1053"/>
        <v>399846.01680633274</v>
      </c>
      <c r="AV1274" s="8">
        <f t="shared" si="1054"/>
        <v>29.884771284438628</v>
      </c>
      <c r="AW1274" s="12"/>
      <c r="AX1274" s="110">
        <f t="shared" si="1055"/>
        <v>61.4</v>
      </c>
      <c r="AY1274" s="111">
        <f t="shared" si="1056"/>
        <v>0</v>
      </c>
      <c r="AZ1274" s="12"/>
      <c r="BA1274" s="14">
        <f t="shared" si="1063"/>
        <v>8.6</v>
      </c>
      <c r="BB1274" s="112">
        <f t="shared" si="1057"/>
        <v>0</v>
      </c>
      <c r="BC1274" s="112">
        <f t="shared" si="1058"/>
        <v>0</v>
      </c>
      <c r="BD1274" s="12"/>
      <c r="BE1274" s="111">
        <f t="shared" si="1059"/>
        <v>0</v>
      </c>
      <c r="BF1274" s="12"/>
    </row>
    <row r="1275" spans="1:58">
      <c r="A1275">
        <f t="shared" si="1012"/>
        <v>21</v>
      </c>
      <c r="B1275" s="106">
        <v>0.88333333333333297</v>
      </c>
      <c r="C1275" s="6">
        <f t="shared" si="1013"/>
        <v>21.199999999999992</v>
      </c>
      <c r="D1275" s="7">
        <f t="shared" si="1060"/>
        <v>16</v>
      </c>
      <c r="E1275" s="7">
        <f t="shared" si="1061"/>
        <v>9</v>
      </c>
      <c r="F1275" s="7">
        <f t="shared" si="1062"/>
        <v>2022</v>
      </c>
      <c r="G1275" s="12"/>
      <c r="H1275" s="101">
        <f t="shared" si="1014"/>
        <v>8.674861189661998</v>
      </c>
      <c r="I1275" s="102">
        <f t="shared" si="1015"/>
        <v>8.7773050902190715</v>
      </c>
      <c r="J1275" s="101">
        <f t="shared" si="1016"/>
        <v>59.97758634102739</v>
      </c>
      <c r="K1275" s="101">
        <f t="shared" si="1017"/>
        <v>61.604322284624715</v>
      </c>
      <c r="L1275" s="11">
        <f t="shared" si="1018"/>
        <v>2459839.3833333333</v>
      </c>
      <c r="M1275" s="108">
        <f t="shared" si="1019"/>
        <v>0.22708783937941965</v>
      </c>
      <c r="N1275" s="11">
        <f t="shared" si="1020"/>
        <v>323.53105919668451</v>
      </c>
      <c r="O1275" s="5">
        <f t="shared" si="1021"/>
        <v>0.18999760833787604</v>
      </c>
      <c r="P1275" s="11">
        <f t="shared" si="1022"/>
        <v>15199.477281156403</v>
      </c>
      <c r="Q1275" s="6">
        <f t="shared" si="1023"/>
        <v>2.4613107420511615</v>
      </c>
      <c r="R1275" s="13">
        <f t="shared" si="1024"/>
        <v>4.4065087738362232</v>
      </c>
      <c r="S1275" s="13">
        <f t="shared" si="1025"/>
        <v>4.4086342269771102</v>
      </c>
      <c r="T1275" s="13">
        <f t="shared" si="1026"/>
        <v>0.39397289816865022</v>
      </c>
      <c r="U1275" s="13">
        <f t="shared" si="1027"/>
        <v>0.46657693953248291</v>
      </c>
      <c r="V1275" s="13">
        <f t="shared" si="1028"/>
        <v>-8.42329555578557</v>
      </c>
      <c r="W1275" s="8">
        <f t="shared" si="1029"/>
        <v>362.55242254584363</v>
      </c>
      <c r="X1275" s="13">
        <f t="shared" si="1030"/>
        <v>1.2674793264239863</v>
      </c>
      <c r="Y1275" s="11">
        <f t="shared" si="1031"/>
        <v>72.621216024178821</v>
      </c>
      <c r="Z1275" s="13">
        <f t="shared" si="1032"/>
        <v>4.214696882219042E-2</v>
      </c>
      <c r="AA1275" s="13">
        <f t="shared" si="1033"/>
        <v>0.2984221766389295</v>
      </c>
      <c r="AB1275" s="13">
        <f t="shared" si="1034"/>
        <v>0.95350348142345176</v>
      </c>
      <c r="AC1275" s="13">
        <f t="shared" si="1035"/>
        <v>4.2134491849799283E-2</v>
      </c>
      <c r="AD1275" s="13">
        <f t="shared" si="1036"/>
        <v>0.85808367708796285</v>
      </c>
      <c r="AE1275" s="13">
        <f t="shared" si="1037"/>
        <v>0.41789545056782379</v>
      </c>
      <c r="AF1275" s="13">
        <f t="shared" si="1038"/>
        <v>0.90849512513536113</v>
      </c>
      <c r="AG1275" s="11">
        <f t="shared" si="1039"/>
        <v>24.701789615867309</v>
      </c>
      <c r="AH1275" s="13">
        <f t="shared" si="1040"/>
        <v>4.721565103076391</v>
      </c>
      <c r="AI1275" s="11">
        <f t="shared" si="1041"/>
        <v>252.70758265053865</v>
      </c>
      <c r="AJ1275" s="6">
        <f t="shared" si="1042"/>
        <v>0.91399441858850561</v>
      </c>
      <c r="AK1275" s="13">
        <f t="shared" si="1043"/>
        <v>9.5742296489621577</v>
      </c>
      <c r="AL1275" s="6">
        <f t="shared" si="1044"/>
        <v>0.89936845930016007</v>
      </c>
      <c r="AM1275" s="6">
        <f t="shared" si="1045"/>
        <v>8.674861189661998</v>
      </c>
      <c r="AN1275" s="11">
        <f t="shared" si="1046"/>
        <v>175.80350852469746</v>
      </c>
      <c r="AO1275" s="6">
        <f t="shared" si="1047"/>
        <v>173.99046894793048</v>
      </c>
      <c r="AP1275" s="6">
        <f t="shared" si="1048"/>
        <v>101.35902198262507</v>
      </c>
      <c r="AQ1275" s="8">
        <f t="shared" si="1049"/>
        <v>78.489253531464456</v>
      </c>
      <c r="AR1275" s="109">
        <f t="shared" si="1050"/>
        <v>-0.95480014639201272</v>
      </c>
      <c r="AS1275" s="109">
        <f t="shared" si="1051"/>
        <v>-0.51616543099614698</v>
      </c>
      <c r="AT1275" s="109">
        <f t="shared" si="1052"/>
        <v>241.60432228462471</v>
      </c>
      <c r="AU1275" s="10">
        <f t="shared" si="1053"/>
        <v>399848.36747070536</v>
      </c>
      <c r="AV1275" s="8">
        <f t="shared" si="1054"/>
        <v>29.884595604021321</v>
      </c>
      <c r="AW1275" s="12"/>
      <c r="AX1275" s="110">
        <f t="shared" si="1055"/>
        <v>61.6</v>
      </c>
      <c r="AY1275" s="111">
        <f t="shared" si="1056"/>
        <v>0</v>
      </c>
      <c r="AZ1275" s="12"/>
      <c r="BA1275" s="14">
        <f t="shared" si="1063"/>
        <v>8.8000000000000007</v>
      </c>
      <c r="BB1275" s="112">
        <f t="shared" si="1057"/>
        <v>0</v>
      </c>
      <c r="BC1275" s="112">
        <f t="shared" si="1058"/>
        <v>0</v>
      </c>
      <c r="BD1275" s="12"/>
      <c r="BE1275" s="111">
        <f t="shared" si="1059"/>
        <v>0</v>
      </c>
      <c r="BF1275" s="12"/>
    </row>
    <row r="1276" spans="1:58">
      <c r="A1276">
        <f t="shared" si="1012"/>
        <v>21</v>
      </c>
      <c r="B1276" s="106">
        <v>0.88402777777777797</v>
      </c>
      <c r="C1276" s="6">
        <f t="shared" si="1013"/>
        <v>21.216666666666672</v>
      </c>
      <c r="D1276" s="7">
        <f t="shared" si="1060"/>
        <v>16</v>
      </c>
      <c r="E1276" s="7">
        <f t="shared" si="1061"/>
        <v>9</v>
      </c>
      <c r="F1276" s="7">
        <f t="shared" si="1062"/>
        <v>2022</v>
      </c>
      <c r="G1276" s="12"/>
      <c r="H1276" s="101">
        <f t="shared" si="1014"/>
        <v>8.8064399824245694</v>
      </c>
      <c r="I1276" s="102">
        <f t="shared" si="1015"/>
        <v>8.9075231682453833</v>
      </c>
      <c r="J1276" s="101">
        <f t="shared" si="1016"/>
        <v>59.971007939167833</v>
      </c>
      <c r="K1276" s="101">
        <f t="shared" si="1017"/>
        <v>61.782851012521746</v>
      </c>
      <c r="L1276" s="11">
        <f t="shared" si="1018"/>
        <v>2459839.3840277777</v>
      </c>
      <c r="M1276" s="108">
        <f t="shared" si="1019"/>
        <v>0.22708785839227119</v>
      </c>
      <c r="N1276" s="11">
        <f t="shared" si="1020"/>
        <v>323.78174365917221</v>
      </c>
      <c r="O1276" s="5">
        <f t="shared" si="1021"/>
        <v>0.19002302576780039</v>
      </c>
      <c r="P1276" s="11">
        <f t="shared" si="1022"/>
        <v>15196.688821581376</v>
      </c>
      <c r="Q1276" s="6">
        <f t="shared" si="1023"/>
        <v>2.4614690942246651</v>
      </c>
      <c r="R1276" s="13">
        <f t="shared" si="1024"/>
        <v>4.4065207196479212</v>
      </c>
      <c r="S1276" s="13">
        <f t="shared" si="1025"/>
        <v>4.4087819830170991</v>
      </c>
      <c r="T1276" s="13">
        <f t="shared" si="1026"/>
        <v>0.39413324240870284</v>
      </c>
      <c r="U1276" s="13">
        <f t="shared" si="1027"/>
        <v>0.4667242072156651</v>
      </c>
      <c r="V1276" s="13">
        <f t="shared" si="1028"/>
        <v>-8.4234307236254953</v>
      </c>
      <c r="W1276" s="8">
        <f t="shared" si="1029"/>
        <v>362.5099419602297</v>
      </c>
      <c r="X1276" s="13">
        <f t="shared" si="1030"/>
        <v>1.2676255100127214</v>
      </c>
      <c r="Y1276" s="11">
        <f t="shared" si="1031"/>
        <v>72.629591726847408</v>
      </c>
      <c r="Z1276" s="13">
        <f t="shared" si="1032"/>
        <v>4.2158571887866335E-2</v>
      </c>
      <c r="AA1276" s="13">
        <f t="shared" si="1033"/>
        <v>0.29828264091310042</v>
      </c>
      <c r="AB1276" s="13">
        <f t="shared" si="1034"/>
        <v>0.95354662900252463</v>
      </c>
      <c r="AC1276" s="13">
        <f t="shared" si="1035"/>
        <v>4.214608460851272E-2</v>
      </c>
      <c r="AD1276" s="13">
        <f t="shared" si="1036"/>
        <v>0.85811865431344314</v>
      </c>
      <c r="AE1276" s="13">
        <f t="shared" si="1037"/>
        <v>0.41792324803627728</v>
      </c>
      <c r="AF1276" s="13">
        <f t="shared" si="1038"/>
        <v>0.90848233816118196</v>
      </c>
      <c r="AG1276" s="11">
        <f t="shared" si="1039"/>
        <v>24.703542722502462</v>
      </c>
      <c r="AH1276" s="13">
        <f t="shared" si="1040"/>
        <v>4.7221675344146501</v>
      </c>
      <c r="AI1276" s="11">
        <f t="shared" si="1041"/>
        <v>252.94923064295244</v>
      </c>
      <c r="AJ1276" s="6">
        <f t="shared" si="1042"/>
        <v>0.9139891906309412</v>
      </c>
      <c r="AK1276" s="13">
        <f t="shared" si="1043"/>
        <v>9.7054534739117742</v>
      </c>
      <c r="AL1276" s="6">
        <f t="shared" si="1044"/>
        <v>0.899013491487204</v>
      </c>
      <c r="AM1276" s="6">
        <f t="shared" si="1045"/>
        <v>8.8064399824245694</v>
      </c>
      <c r="AN1276" s="11">
        <f t="shared" si="1046"/>
        <v>175.80419300199173</v>
      </c>
      <c r="AO1276" s="6">
        <f t="shared" si="1047"/>
        <v>173.99114615970228</v>
      </c>
      <c r="AP1276" s="6">
        <f t="shared" si="1048"/>
        <v>101.35132497515075</v>
      </c>
      <c r="AQ1276" s="8">
        <f t="shared" si="1049"/>
        <v>78.496946447029714</v>
      </c>
      <c r="AR1276" s="109">
        <f t="shared" si="1050"/>
        <v>-0.95604531221382272</v>
      </c>
      <c r="AS1276" s="109">
        <f t="shared" si="1051"/>
        <v>-0.51299547795988654</v>
      </c>
      <c r="AT1276" s="109">
        <f t="shared" si="1052"/>
        <v>241.78285101252175</v>
      </c>
      <c r="AU1276" s="10">
        <f t="shared" si="1053"/>
        <v>399850.71760145825</v>
      </c>
      <c r="AV1276" s="8">
        <f t="shared" si="1054"/>
        <v>29.884419965549618</v>
      </c>
      <c r="AW1276" s="12"/>
      <c r="AX1276" s="110">
        <f t="shared" si="1055"/>
        <v>61.8</v>
      </c>
      <c r="AY1276" s="111">
        <f t="shared" si="1056"/>
        <v>0</v>
      </c>
      <c r="AZ1276" s="12"/>
      <c r="BA1276" s="14">
        <f t="shared" si="1063"/>
        <v>8.9</v>
      </c>
      <c r="BB1276" s="112">
        <f t="shared" si="1057"/>
        <v>0</v>
      </c>
      <c r="BC1276" s="112">
        <f t="shared" si="1058"/>
        <v>0</v>
      </c>
      <c r="BD1276" s="12"/>
      <c r="BE1276" s="111">
        <f t="shared" si="1059"/>
        <v>0</v>
      </c>
      <c r="BF1276" s="12"/>
    </row>
    <row r="1277" spans="1:58">
      <c r="A1277">
        <f t="shared" si="1012"/>
        <v>21</v>
      </c>
      <c r="B1277" s="106">
        <v>0.88472222222222197</v>
      </c>
      <c r="C1277" s="6">
        <f t="shared" si="1013"/>
        <v>21.233333333333327</v>
      </c>
      <c r="D1277" s="7">
        <f t="shared" si="1060"/>
        <v>16</v>
      </c>
      <c r="E1277" s="7">
        <f t="shared" si="1061"/>
        <v>9</v>
      </c>
      <c r="F1277" s="7">
        <f t="shared" si="1062"/>
        <v>2022</v>
      </c>
      <c r="G1277" s="12"/>
      <c r="H1277" s="101">
        <f t="shared" si="1014"/>
        <v>8.9382394127331342</v>
      </c>
      <c r="I1277" s="102">
        <f t="shared" si="1015"/>
        <v>9.0379930114002178</v>
      </c>
      <c r="J1277" s="101">
        <f t="shared" si="1016"/>
        <v>59.964429438272226</v>
      </c>
      <c r="K1277" s="101">
        <f t="shared" si="1017"/>
        <v>61.961282533618544</v>
      </c>
      <c r="L1277" s="11">
        <f t="shared" si="1018"/>
        <v>2459839.3847222221</v>
      </c>
      <c r="M1277" s="108">
        <f t="shared" si="1019"/>
        <v>0.22708787740512276</v>
      </c>
      <c r="N1277" s="11">
        <f t="shared" si="1020"/>
        <v>324.0324281216599</v>
      </c>
      <c r="O1277" s="5">
        <f t="shared" si="1021"/>
        <v>0.19004844319778158</v>
      </c>
      <c r="P1277" s="11">
        <f t="shared" si="1022"/>
        <v>15193.90003576368</v>
      </c>
      <c r="Q1277" s="6">
        <f t="shared" si="1023"/>
        <v>2.4616274463985257</v>
      </c>
      <c r="R1277" s="13">
        <f t="shared" si="1024"/>
        <v>4.4065326654596193</v>
      </c>
      <c r="S1277" s="13">
        <f t="shared" si="1025"/>
        <v>4.408929739057089</v>
      </c>
      <c r="T1277" s="13">
        <f t="shared" si="1026"/>
        <v>0.39429358664875552</v>
      </c>
      <c r="U1277" s="13">
        <f t="shared" si="1027"/>
        <v>0.46687147317186656</v>
      </c>
      <c r="V1277" s="13">
        <f t="shared" si="1028"/>
        <v>-8.4235658914654223</v>
      </c>
      <c r="W1277" s="8">
        <f t="shared" si="1029"/>
        <v>362.46745685905802</v>
      </c>
      <c r="X1277" s="13">
        <f t="shared" si="1030"/>
        <v>1.2677716920201445</v>
      </c>
      <c r="Y1277" s="11">
        <f t="shared" si="1031"/>
        <v>72.637967338913512</v>
      </c>
      <c r="Z1277" s="13">
        <f t="shared" si="1032"/>
        <v>4.2170173916974252E-2</v>
      </c>
      <c r="AA1277" s="13">
        <f t="shared" si="1033"/>
        <v>0.29814310043033732</v>
      </c>
      <c r="AB1277" s="13">
        <f t="shared" si="1034"/>
        <v>0.95358975560383719</v>
      </c>
      <c r="AC1277" s="13">
        <f t="shared" si="1035"/>
        <v>4.2157676325905523E-2</v>
      </c>
      <c r="AD1277" s="13">
        <f t="shared" si="1036"/>
        <v>0.85815361270594059</v>
      </c>
      <c r="AE1277" s="13">
        <f t="shared" si="1037"/>
        <v>0.41795103620583141</v>
      </c>
      <c r="AF1277" s="13">
        <f t="shared" si="1038"/>
        <v>0.90846955443452904</v>
      </c>
      <c r="AG1277" s="11">
        <f t="shared" si="1039"/>
        <v>24.705295267346614</v>
      </c>
      <c r="AH1277" s="13">
        <f t="shared" si="1040"/>
        <v>4.7227699756028985</v>
      </c>
      <c r="AI1277" s="11">
        <f t="shared" si="1041"/>
        <v>253.19087848761643</v>
      </c>
      <c r="AJ1277" s="6">
        <f t="shared" si="1042"/>
        <v>0.91398396397441695</v>
      </c>
      <c r="AK1277" s="13">
        <f t="shared" si="1043"/>
        <v>9.8368926399847592</v>
      </c>
      <c r="AL1277" s="6">
        <f t="shared" si="1044"/>
        <v>0.89865322725162455</v>
      </c>
      <c r="AM1277" s="6">
        <f t="shared" si="1045"/>
        <v>8.9382394127331342</v>
      </c>
      <c r="AN1277" s="11">
        <f t="shared" si="1046"/>
        <v>175.80487747928964</v>
      </c>
      <c r="AO1277" s="6">
        <f t="shared" si="1047"/>
        <v>173.99182337173136</v>
      </c>
      <c r="AP1277" s="6">
        <f t="shared" si="1048"/>
        <v>101.34362806485539</v>
      </c>
      <c r="AQ1277" s="8">
        <f t="shared" si="1049"/>
        <v>78.504639268207043</v>
      </c>
      <c r="AR1277" s="109">
        <f t="shared" si="1050"/>
        <v>-0.95727347141615693</v>
      </c>
      <c r="AS1277" s="109">
        <f t="shared" si="1051"/>
        <v>-0.50982138792302945</v>
      </c>
      <c r="AT1277" s="109">
        <f t="shared" si="1052"/>
        <v>241.96128253361854</v>
      </c>
      <c r="AU1277" s="10">
        <f t="shared" si="1053"/>
        <v>399853.0671985356</v>
      </c>
      <c r="AV1277" s="8">
        <f t="shared" si="1054"/>
        <v>29.884244369026266</v>
      </c>
      <c r="AW1277" s="12"/>
      <c r="AX1277" s="110">
        <f t="shared" si="1055"/>
        <v>62</v>
      </c>
      <c r="AY1277" s="111">
        <f t="shared" si="1056"/>
        <v>0</v>
      </c>
      <c r="AZ1277" s="12"/>
      <c r="BA1277" s="14">
        <f t="shared" si="1063"/>
        <v>9</v>
      </c>
      <c r="BB1277" s="112">
        <f t="shared" si="1057"/>
        <v>0</v>
      </c>
      <c r="BC1277" s="112">
        <f t="shared" si="1058"/>
        <v>0</v>
      </c>
      <c r="BD1277" s="12"/>
      <c r="BE1277" s="111">
        <f t="shared" si="1059"/>
        <v>0</v>
      </c>
      <c r="BF1277" s="12"/>
    </row>
    <row r="1278" spans="1:58">
      <c r="A1278">
        <f t="shared" si="1012"/>
        <v>21</v>
      </c>
      <c r="B1278" s="106">
        <v>0.88541666666666696</v>
      </c>
      <c r="C1278" s="6">
        <f t="shared" si="1013"/>
        <v>21.250000000000007</v>
      </c>
      <c r="D1278" s="7">
        <f t="shared" si="1060"/>
        <v>16</v>
      </c>
      <c r="E1278" s="7">
        <f t="shared" si="1061"/>
        <v>9</v>
      </c>
      <c r="F1278" s="7">
        <f t="shared" si="1062"/>
        <v>2022</v>
      </c>
      <c r="G1278" s="12"/>
      <c r="H1278" s="101">
        <f t="shared" si="1014"/>
        <v>9.0702581253862462</v>
      </c>
      <c r="I1278" s="102">
        <f t="shared" si="1015"/>
        <v>9.1687122550486162</v>
      </c>
      <c r="J1278" s="101">
        <f t="shared" si="1016"/>
        <v>59.957850838467117</v>
      </c>
      <c r="K1278" s="101">
        <f t="shared" si="1017"/>
        <v>62.139618446193992</v>
      </c>
      <c r="L1278" s="11">
        <f t="shared" si="1018"/>
        <v>2459839.3854166665</v>
      </c>
      <c r="M1278" s="108">
        <f t="shared" si="1019"/>
        <v>0.22708789641797431</v>
      </c>
      <c r="N1278" s="11">
        <f t="shared" si="1020"/>
        <v>324.2831125841476</v>
      </c>
      <c r="O1278" s="5">
        <f t="shared" si="1021"/>
        <v>0.19007386062770593</v>
      </c>
      <c r="P1278" s="11">
        <f t="shared" si="1022"/>
        <v>15191.110923826713</v>
      </c>
      <c r="Q1278" s="6">
        <f t="shared" si="1023"/>
        <v>2.4617857985720297</v>
      </c>
      <c r="R1278" s="13">
        <f t="shared" si="1024"/>
        <v>4.4065446112713174</v>
      </c>
      <c r="S1278" s="13">
        <f t="shared" si="1025"/>
        <v>4.4090774950967209</v>
      </c>
      <c r="T1278" s="13">
        <f t="shared" si="1026"/>
        <v>0.39445393088845099</v>
      </c>
      <c r="U1278" s="13">
        <f t="shared" si="1027"/>
        <v>0.46701873740128086</v>
      </c>
      <c r="V1278" s="13">
        <f t="shared" si="1028"/>
        <v>-8.4237010593049906</v>
      </c>
      <c r="W1278" s="8">
        <f t="shared" si="1029"/>
        <v>362.42496724329544</v>
      </c>
      <c r="X1278" s="13">
        <f t="shared" si="1030"/>
        <v>1.2679178724461395</v>
      </c>
      <c r="Y1278" s="11">
        <f t="shared" si="1031"/>
        <v>72.646342860370439</v>
      </c>
      <c r="Z1278" s="13">
        <f t="shared" si="1032"/>
        <v>4.2181774909309112E-2</v>
      </c>
      <c r="AA1278" s="13">
        <f t="shared" si="1033"/>
        <v>0.29800355519399507</v>
      </c>
      <c r="AB1278" s="13">
        <f t="shared" si="1034"/>
        <v>0.95363286122714586</v>
      </c>
      <c r="AC1278" s="13">
        <f t="shared" si="1035"/>
        <v>4.216926700177278E-2</v>
      </c>
      <c r="AD1278" s="13">
        <f t="shared" si="1036"/>
        <v>0.85818855226531332</v>
      </c>
      <c r="AE1278" s="13">
        <f t="shared" si="1037"/>
        <v>0.41797881507620127</v>
      </c>
      <c r="AF1278" s="13">
        <f t="shared" si="1038"/>
        <v>0.90845677395652391</v>
      </c>
      <c r="AG1278" s="11">
        <f t="shared" si="1039"/>
        <v>24.707047250359725</v>
      </c>
      <c r="AH1278" s="13">
        <f t="shared" si="1040"/>
        <v>4.7233724266365549</v>
      </c>
      <c r="AI1278" s="11">
        <f t="shared" si="1041"/>
        <v>253.43252618459928</v>
      </c>
      <c r="AJ1278" s="6">
        <f t="shared" si="1042"/>
        <v>0.91397873861902468</v>
      </c>
      <c r="AK1278" s="13">
        <f t="shared" si="1043"/>
        <v>9.9685457744717496</v>
      </c>
      <c r="AL1278" s="6">
        <f t="shared" si="1044"/>
        <v>0.89828764908550407</v>
      </c>
      <c r="AM1278" s="6">
        <f t="shared" si="1045"/>
        <v>9.0702581253862462</v>
      </c>
      <c r="AN1278" s="11">
        <f t="shared" si="1046"/>
        <v>175.80556195658392</v>
      </c>
      <c r="AO1278" s="6">
        <f t="shared" si="1047"/>
        <v>173.99250058401037</v>
      </c>
      <c r="AP1278" s="6">
        <f t="shared" si="1048"/>
        <v>101.33593125174058</v>
      </c>
      <c r="AQ1278" s="8">
        <f t="shared" si="1049"/>
        <v>78.512331994994824</v>
      </c>
      <c r="AR1278" s="109">
        <f t="shared" si="1050"/>
        <v>-0.95848460218443543</v>
      </c>
      <c r="AS1278" s="109">
        <f t="shared" si="1051"/>
        <v>-0.50664321775314258</v>
      </c>
      <c r="AT1278" s="109">
        <f t="shared" si="1052"/>
        <v>242.13961844619399</v>
      </c>
      <c r="AU1278" s="10">
        <f t="shared" si="1053"/>
        <v>399855.41626186448</v>
      </c>
      <c r="AV1278" s="8">
        <f t="shared" si="1054"/>
        <v>29.884068814455244</v>
      </c>
      <c r="AW1278" s="12"/>
      <c r="AX1278" s="110">
        <f t="shared" si="1055"/>
        <v>62.1</v>
      </c>
      <c r="AY1278" s="111">
        <f t="shared" si="1056"/>
        <v>0</v>
      </c>
      <c r="AZ1278" s="12"/>
      <c r="BA1278" s="14">
        <f t="shared" si="1063"/>
        <v>9.1999999999999993</v>
      </c>
      <c r="BB1278" s="112">
        <f t="shared" si="1057"/>
        <v>0</v>
      </c>
      <c r="BC1278" s="112">
        <f t="shared" si="1058"/>
        <v>0</v>
      </c>
      <c r="BD1278" s="12"/>
      <c r="BE1278" s="111">
        <f t="shared" si="1059"/>
        <v>0</v>
      </c>
      <c r="BF1278" s="12"/>
    </row>
    <row r="1279" spans="1:58">
      <c r="A1279">
        <f t="shared" si="1012"/>
        <v>21</v>
      </c>
      <c r="B1279" s="106">
        <v>0.88611111111111096</v>
      </c>
      <c r="C1279" s="6">
        <f t="shared" si="1013"/>
        <v>21.266666666666662</v>
      </c>
      <c r="D1279" s="7">
        <f t="shared" si="1060"/>
        <v>16</v>
      </c>
      <c r="E1279" s="7">
        <f t="shared" si="1061"/>
        <v>9</v>
      </c>
      <c r="F1279" s="7">
        <f t="shared" si="1062"/>
        <v>2022</v>
      </c>
      <c r="G1279" s="12"/>
      <c r="H1279" s="101">
        <f t="shared" si="1014"/>
        <v>9.2024947666255272</v>
      </c>
      <c r="I1279" s="102">
        <f t="shared" si="1015"/>
        <v>9.2996785774987423</v>
      </c>
      <c r="J1279" s="101">
        <f t="shared" si="1016"/>
        <v>59.951272139842203</v>
      </c>
      <c r="K1279" s="101">
        <f t="shared" si="1017"/>
        <v>62.317860357197105</v>
      </c>
      <c r="L1279" s="11">
        <f t="shared" si="1018"/>
        <v>2459839.3861111109</v>
      </c>
      <c r="M1279" s="108">
        <f t="shared" si="1019"/>
        <v>0.22708791543082585</v>
      </c>
      <c r="N1279" s="11">
        <f t="shared" si="1020"/>
        <v>324.53379704616964</v>
      </c>
      <c r="O1279" s="5">
        <f t="shared" si="1021"/>
        <v>0.19009927805763027</v>
      </c>
      <c r="P1279" s="11">
        <f t="shared" si="1022"/>
        <v>15188.321485867682</v>
      </c>
      <c r="Q1279" s="6">
        <f t="shared" si="1023"/>
        <v>2.4619441507458903</v>
      </c>
      <c r="R1279" s="13">
        <f t="shared" si="1024"/>
        <v>4.4065565570829932</v>
      </c>
      <c r="S1279" s="13">
        <f t="shared" si="1025"/>
        <v>4.4092252511367098</v>
      </c>
      <c r="T1279" s="13">
        <f t="shared" si="1026"/>
        <v>0.39461427512850361</v>
      </c>
      <c r="U1279" s="13">
        <f t="shared" si="1027"/>
        <v>0.4671659999050492</v>
      </c>
      <c r="V1279" s="13">
        <f t="shared" si="1028"/>
        <v>-8.4238362271449159</v>
      </c>
      <c r="W1279" s="8">
        <f t="shared" si="1029"/>
        <v>362.38247311357759</v>
      </c>
      <c r="X1279" s="13">
        <f t="shared" si="1030"/>
        <v>1.2680640512915349</v>
      </c>
      <c r="Y1279" s="11">
        <f t="shared" si="1031"/>
        <v>72.654718291265695</v>
      </c>
      <c r="Z1279" s="13">
        <f t="shared" si="1032"/>
        <v>4.2193374864740278E-2</v>
      </c>
      <c r="AA1279" s="13">
        <f t="shared" si="1033"/>
        <v>0.29786400520652656</v>
      </c>
      <c r="AB1279" s="13">
        <f t="shared" si="1034"/>
        <v>0.95367594587248605</v>
      </c>
      <c r="AC1279" s="13">
        <f t="shared" si="1035"/>
        <v>4.2180856635983928E-2</v>
      </c>
      <c r="AD1279" s="13">
        <f t="shared" si="1036"/>
        <v>0.85822347299164548</v>
      </c>
      <c r="AE1279" s="13">
        <f t="shared" si="1037"/>
        <v>0.41800658464728113</v>
      </c>
      <c r="AF1279" s="13">
        <f t="shared" si="1038"/>
        <v>0.90844399672820531</v>
      </c>
      <c r="AG1279" s="11">
        <f t="shared" si="1039"/>
        <v>24.708798671513055</v>
      </c>
      <c r="AH1279" s="13">
        <f t="shared" si="1040"/>
        <v>4.7239748875149301</v>
      </c>
      <c r="AI1279" s="11">
        <f t="shared" si="1041"/>
        <v>253.67417373344568</v>
      </c>
      <c r="AJ1279" s="6">
        <f t="shared" si="1042"/>
        <v>0.91397351456481124</v>
      </c>
      <c r="AK1279" s="13">
        <f t="shared" si="1043"/>
        <v>10.100411506305722</v>
      </c>
      <c r="AL1279" s="6">
        <f t="shared" si="1044"/>
        <v>0.89791673968019525</v>
      </c>
      <c r="AM1279" s="6">
        <f t="shared" si="1045"/>
        <v>9.2024947666255272</v>
      </c>
      <c r="AN1279" s="11">
        <f t="shared" si="1046"/>
        <v>175.80624643387819</v>
      </c>
      <c r="AO1279" s="6">
        <f t="shared" si="1047"/>
        <v>173.99317779654302</v>
      </c>
      <c r="AP1279" s="6">
        <f t="shared" si="1048"/>
        <v>101.32823453576472</v>
      </c>
      <c r="AQ1279" s="8">
        <f t="shared" si="1049"/>
        <v>78.520024627434609</v>
      </c>
      <c r="AR1279" s="109">
        <f t="shared" si="1050"/>
        <v>-0.95967868300445147</v>
      </c>
      <c r="AS1279" s="109">
        <f t="shared" si="1051"/>
        <v>-0.50346102439717244</v>
      </c>
      <c r="AT1279" s="109">
        <f t="shared" si="1052"/>
        <v>242.31786035719711</v>
      </c>
      <c r="AU1279" s="10">
        <f t="shared" si="1053"/>
        <v>399857.76479139196</v>
      </c>
      <c r="AV1279" s="8">
        <f t="shared" si="1054"/>
        <v>29.883893301839091</v>
      </c>
      <c r="AW1279" s="12"/>
      <c r="AX1279" s="110">
        <f t="shared" si="1055"/>
        <v>62.3</v>
      </c>
      <c r="AY1279" s="111">
        <f t="shared" si="1056"/>
        <v>0</v>
      </c>
      <c r="AZ1279" s="12"/>
      <c r="BA1279" s="14">
        <f t="shared" si="1063"/>
        <v>9.3000000000000007</v>
      </c>
      <c r="BB1279" s="112">
        <f t="shared" si="1057"/>
        <v>0</v>
      </c>
      <c r="BC1279" s="112">
        <f t="shared" si="1058"/>
        <v>0</v>
      </c>
      <c r="BD1279" s="12"/>
      <c r="BE1279" s="111">
        <f t="shared" si="1059"/>
        <v>0</v>
      </c>
      <c r="BF1279" s="12"/>
    </row>
    <row r="1280" spans="1:58">
      <c r="A1280">
        <f t="shared" si="1012"/>
        <v>21</v>
      </c>
      <c r="B1280" s="106">
        <v>0.88680555555555596</v>
      </c>
      <c r="C1280" s="6">
        <f t="shared" si="1013"/>
        <v>21.283333333333342</v>
      </c>
      <c r="D1280" s="7">
        <f t="shared" si="1060"/>
        <v>16</v>
      </c>
      <c r="E1280" s="7">
        <f t="shared" si="1061"/>
        <v>9</v>
      </c>
      <c r="F1280" s="7">
        <f t="shared" si="1062"/>
        <v>2022</v>
      </c>
      <c r="G1280" s="12"/>
      <c r="H1280" s="101">
        <f t="shared" si="1014"/>
        <v>9.3349480740334023</v>
      </c>
      <c r="I1280" s="102">
        <f t="shared" si="1015"/>
        <v>9.4308897870286756</v>
      </c>
      <c r="J1280" s="101">
        <f t="shared" si="1016"/>
        <v>59.944693338066003</v>
      </c>
      <c r="K1280" s="101">
        <f t="shared" si="1017"/>
        <v>62.496010003115344</v>
      </c>
      <c r="L1280" s="11">
        <f t="shared" si="1018"/>
        <v>2459839.3868055558</v>
      </c>
      <c r="M1280" s="108">
        <f t="shared" si="1019"/>
        <v>0.22708793444369016</v>
      </c>
      <c r="N1280" s="11">
        <f t="shared" si="1020"/>
        <v>324.78448167676106</v>
      </c>
      <c r="O1280" s="5">
        <f t="shared" si="1021"/>
        <v>0.19012469550466449</v>
      </c>
      <c r="P1280" s="11">
        <f t="shared" si="1022"/>
        <v>15185.531720133138</v>
      </c>
      <c r="Q1280" s="6">
        <f t="shared" si="1023"/>
        <v>2.462102503025827</v>
      </c>
      <c r="R1280" s="13">
        <f t="shared" si="1024"/>
        <v>4.4065685029027053</v>
      </c>
      <c r="S1280" s="13">
        <f t="shared" si="1025"/>
        <v>4.4093730072756321</v>
      </c>
      <c r="T1280" s="13">
        <f t="shared" si="1026"/>
        <v>0.39477461947606074</v>
      </c>
      <c r="U1280" s="13">
        <f t="shared" si="1027"/>
        <v>0.46731326078206659</v>
      </c>
      <c r="V1280" s="13">
        <f t="shared" si="1028"/>
        <v>-8.4239713950752027</v>
      </c>
      <c r="W1280" s="8">
        <f t="shared" si="1029"/>
        <v>362.33997444247842</v>
      </c>
      <c r="X1280" s="13">
        <f t="shared" si="1030"/>
        <v>1.2682102286553345</v>
      </c>
      <c r="Y1280" s="11">
        <f t="shared" si="1031"/>
        <v>72.663093637271757</v>
      </c>
      <c r="Z1280" s="13">
        <f t="shared" si="1032"/>
        <v>4.2204973790837062E-2</v>
      </c>
      <c r="AA1280" s="13">
        <f t="shared" si="1033"/>
        <v>0.29772445037665585</v>
      </c>
      <c r="AB1280" s="13">
        <f t="shared" si="1034"/>
        <v>0.9537190095688125</v>
      </c>
      <c r="AC1280" s="13">
        <f t="shared" si="1035"/>
        <v>4.2192445236101495E-2</v>
      </c>
      <c r="AD1280" s="13">
        <f t="shared" si="1036"/>
        <v>0.85825837490849555</v>
      </c>
      <c r="AE1280" s="13">
        <f t="shared" si="1037"/>
        <v>0.41803434493752584</v>
      </c>
      <c r="AF1280" s="13">
        <f t="shared" si="1038"/>
        <v>0.90843122274207067</v>
      </c>
      <c r="AG1280" s="11">
        <f t="shared" si="1039"/>
        <v>24.710549531948502</v>
      </c>
      <c r="AH1280" s="13">
        <f t="shared" si="1040"/>
        <v>4.7245773586420219</v>
      </c>
      <c r="AI1280" s="11">
        <f t="shared" si="1041"/>
        <v>253.91582129713072</v>
      </c>
      <c r="AJ1280" s="6">
        <f t="shared" si="1042"/>
        <v>0.91396829180836181</v>
      </c>
      <c r="AK1280" s="13">
        <f t="shared" si="1043"/>
        <v>10.232488555703636</v>
      </c>
      <c r="AL1280" s="6">
        <f t="shared" si="1044"/>
        <v>0.89754048167023326</v>
      </c>
      <c r="AM1280" s="6">
        <f t="shared" si="1045"/>
        <v>9.3349480740334023</v>
      </c>
      <c r="AN1280" s="11">
        <f t="shared" si="1046"/>
        <v>175.80693091163266</v>
      </c>
      <c r="AO1280" s="6">
        <f t="shared" si="1047"/>
        <v>173.99385500978465</v>
      </c>
      <c r="AP1280" s="6">
        <f t="shared" si="1048"/>
        <v>101.32053791171396</v>
      </c>
      <c r="AQ1280" s="8">
        <f t="shared" si="1049"/>
        <v>78.527717170737461</v>
      </c>
      <c r="AR1280" s="109">
        <f t="shared" si="1050"/>
        <v>-0.96085569345572652</v>
      </c>
      <c r="AS1280" s="109">
        <f t="shared" si="1051"/>
        <v>-0.50027486271700916</v>
      </c>
      <c r="AT1280" s="109">
        <f t="shared" si="1052"/>
        <v>242.49601000311534</v>
      </c>
      <c r="AU1280" s="10">
        <f t="shared" si="1053"/>
        <v>399860.11278862174</v>
      </c>
      <c r="AV1280" s="8">
        <f t="shared" si="1054"/>
        <v>29.883717831063965</v>
      </c>
      <c r="AW1280" s="12"/>
      <c r="AX1280" s="110">
        <f t="shared" si="1055"/>
        <v>62.5</v>
      </c>
      <c r="AY1280" s="111">
        <f t="shared" si="1056"/>
        <v>0</v>
      </c>
      <c r="AZ1280" s="12"/>
      <c r="BA1280" s="14">
        <f t="shared" si="1063"/>
        <v>9.4</v>
      </c>
      <c r="BB1280" s="112">
        <f t="shared" si="1057"/>
        <v>0</v>
      </c>
      <c r="BC1280" s="112">
        <f t="shared" si="1058"/>
        <v>0</v>
      </c>
      <c r="BD1280" s="12"/>
      <c r="BE1280" s="111">
        <f t="shared" si="1059"/>
        <v>0</v>
      </c>
      <c r="BF1280" s="12"/>
    </row>
    <row r="1281" spans="1:58">
      <c r="A1281">
        <f t="shared" si="1012"/>
        <v>21</v>
      </c>
      <c r="B1281" s="106">
        <v>0.88749999999999996</v>
      </c>
      <c r="C1281" s="6">
        <f t="shared" si="1013"/>
        <v>21.299999999999997</v>
      </c>
      <c r="D1281" s="7">
        <f t="shared" si="1060"/>
        <v>16</v>
      </c>
      <c r="E1281" s="7">
        <f t="shared" si="1061"/>
        <v>9</v>
      </c>
      <c r="F1281" s="7">
        <f t="shared" si="1062"/>
        <v>2022</v>
      </c>
      <c r="G1281" s="12"/>
      <c r="H1281" s="101">
        <f t="shared" si="1014"/>
        <v>9.4676165196211528</v>
      </c>
      <c r="I1281" s="102">
        <f t="shared" si="1015"/>
        <v>9.5623434663785467</v>
      </c>
      <c r="J1281" s="101">
        <f t="shared" si="1016"/>
        <v>59.938114442103405</v>
      </c>
      <c r="K1281" s="101">
        <f t="shared" si="1017"/>
        <v>62.674068770191411</v>
      </c>
      <c r="L1281" s="11">
        <f t="shared" si="1018"/>
        <v>2459839.3875000002</v>
      </c>
      <c r="M1281" s="108">
        <f t="shared" si="1019"/>
        <v>0.22708795345654173</v>
      </c>
      <c r="N1281" s="11">
        <f t="shared" si="1020"/>
        <v>325.03516613924876</v>
      </c>
      <c r="O1281" s="5">
        <f t="shared" si="1021"/>
        <v>0.19015011293458883</v>
      </c>
      <c r="P1281" s="11">
        <f t="shared" si="1022"/>
        <v>15182.741630470735</v>
      </c>
      <c r="Q1281" s="6">
        <f t="shared" si="1023"/>
        <v>2.4622608551996876</v>
      </c>
      <c r="R1281" s="13">
        <f t="shared" si="1024"/>
        <v>4.4065804487144034</v>
      </c>
      <c r="S1281" s="13">
        <f t="shared" si="1025"/>
        <v>4.409520763315621</v>
      </c>
      <c r="T1281" s="13">
        <f t="shared" si="1026"/>
        <v>0.39493496371611336</v>
      </c>
      <c r="U1281" s="13">
        <f t="shared" si="1027"/>
        <v>0.46746051983533943</v>
      </c>
      <c r="V1281" s="13">
        <f t="shared" si="1028"/>
        <v>-8.4241065629151279</v>
      </c>
      <c r="W1281" s="8">
        <f t="shared" si="1029"/>
        <v>362.29747128767093</v>
      </c>
      <c r="X1281" s="13">
        <f t="shared" si="1030"/>
        <v>1.2683564043411828</v>
      </c>
      <c r="Y1281" s="11">
        <f t="shared" si="1031"/>
        <v>72.671468887138303</v>
      </c>
      <c r="Z1281" s="13">
        <f t="shared" si="1032"/>
        <v>4.2216571671862171E-2</v>
      </c>
      <c r="AA1281" s="13">
        <f t="shared" si="1033"/>
        <v>0.29758489089508583</v>
      </c>
      <c r="AB1281" s="13">
        <f t="shared" si="1034"/>
        <v>0.95376205225806931</v>
      </c>
      <c r="AC1281" s="13">
        <f t="shared" si="1035"/>
        <v>4.2204032786402175E-2</v>
      </c>
      <c r="AD1281" s="13">
        <f t="shared" si="1036"/>
        <v>0.85829325796885048</v>
      </c>
      <c r="AE1281" s="13">
        <f t="shared" si="1037"/>
        <v>0.41806209590941862</v>
      </c>
      <c r="AF1281" s="13">
        <f t="shared" si="1038"/>
        <v>0.90841845201637339</v>
      </c>
      <c r="AG1281" s="11">
        <f t="shared" si="1039"/>
        <v>24.712299829277782</v>
      </c>
      <c r="AH1281" s="13">
        <f t="shared" si="1040"/>
        <v>4.7251798392044204</v>
      </c>
      <c r="AI1281" s="11">
        <f t="shared" si="1041"/>
        <v>254.15746855118243</v>
      </c>
      <c r="AJ1281" s="6">
        <f t="shared" si="1042"/>
        <v>0.91396307035674396</v>
      </c>
      <c r="AK1281" s="13">
        <f t="shared" si="1043"/>
        <v>10.364775378272071</v>
      </c>
      <c r="AL1281" s="6">
        <f t="shared" si="1044"/>
        <v>0.8971588586509186</v>
      </c>
      <c r="AM1281" s="6">
        <f t="shared" si="1045"/>
        <v>9.4676165196211528</v>
      </c>
      <c r="AN1281" s="11">
        <f t="shared" si="1046"/>
        <v>175.80761538892875</v>
      </c>
      <c r="AO1281" s="6">
        <f t="shared" si="1047"/>
        <v>173.99453222282636</v>
      </c>
      <c r="AP1281" s="6">
        <f t="shared" si="1048"/>
        <v>101.31284138992993</v>
      </c>
      <c r="AQ1281" s="8">
        <f t="shared" si="1049"/>
        <v>78.535409614567172</v>
      </c>
      <c r="AR1281" s="109">
        <f t="shared" si="1050"/>
        <v>-0.96201561105285027</v>
      </c>
      <c r="AS1281" s="109">
        <f t="shared" si="1051"/>
        <v>-0.49708479407320894</v>
      </c>
      <c r="AT1281" s="109">
        <f t="shared" si="1052"/>
        <v>242.67406877019141</v>
      </c>
      <c r="AU1281" s="10">
        <f t="shared" si="1053"/>
        <v>399862.46025034477</v>
      </c>
      <c r="AV1281" s="8">
        <f t="shared" si="1054"/>
        <v>29.883542402368274</v>
      </c>
      <c r="AW1281" s="12"/>
      <c r="AX1281" s="110">
        <f t="shared" si="1055"/>
        <v>62.7</v>
      </c>
      <c r="AY1281" s="111">
        <f t="shared" si="1056"/>
        <v>0</v>
      </c>
      <c r="AZ1281" s="12"/>
      <c r="BA1281" s="14">
        <f t="shared" si="1063"/>
        <v>9.6</v>
      </c>
      <c r="BB1281" s="112">
        <f t="shared" si="1057"/>
        <v>0</v>
      </c>
      <c r="BC1281" s="112">
        <f t="shared" si="1058"/>
        <v>0</v>
      </c>
      <c r="BD1281" s="12"/>
      <c r="BE1281" s="111">
        <f t="shared" si="1059"/>
        <v>0</v>
      </c>
      <c r="BF1281" s="12"/>
    </row>
    <row r="1282" spans="1:58">
      <c r="A1282">
        <f t="shared" si="1012"/>
        <v>21</v>
      </c>
      <c r="B1282" s="106">
        <v>0.88819444444444495</v>
      </c>
      <c r="C1282" s="6">
        <f t="shared" si="1013"/>
        <v>21.316666666666677</v>
      </c>
      <c r="D1282" s="7">
        <f t="shared" si="1060"/>
        <v>16</v>
      </c>
      <c r="E1282" s="7">
        <f t="shared" si="1061"/>
        <v>9</v>
      </c>
      <c r="F1282" s="7">
        <f t="shared" si="1062"/>
        <v>2022</v>
      </c>
      <c r="G1282" s="12"/>
      <c r="H1282" s="101">
        <f t="shared" si="1014"/>
        <v>9.6004988436686887</v>
      </c>
      <c r="I1282" s="102">
        <f t="shared" si="1015"/>
        <v>9.6940374997694931</v>
      </c>
      <c r="J1282" s="101">
        <f t="shared" si="1016"/>
        <v>59.931535447619936</v>
      </c>
      <c r="K1282" s="101">
        <f t="shared" si="1017"/>
        <v>62.852038412464879</v>
      </c>
      <c r="L1282" s="11">
        <f t="shared" si="1018"/>
        <v>2459839.3881944446</v>
      </c>
      <c r="M1282" s="108">
        <f t="shared" si="1019"/>
        <v>0.22708797246939327</v>
      </c>
      <c r="N1282" s="11">
        <f t="shared" si="1020"/>
        <v>325.28585060173646</v>
      </c>
      <c r="O1282" s="5">
        <f t="shared" si="1021"/>
        <v>0.19017553036451318</v>
      </c>
      <c r="P1282" s="11">
        <f t="shared" si="1022"/>
        <v>15179.951215127039</v>
      </c>
      <c r="Q1282" s="6">
        <f t="shared" si="1023"/>
        <v>2.4624192073731916</v>
      </c>
      <c r="R1282" s="13">
        <f t="shared" si="1024"/>
        <v>4.4065923945261014</v>
      </c>
      <c r="S1282" s="13">
        <f t="shared" si="1025"/>
        <v>4.4096685193552538</v>
      </c>
      <c r="T1282" s="13">
        <f t="shared" si="1026"/>
        <v>0.39509530795616599</v>
      </c>
      <c r="U1282" s="13">
        <f t="shared" si="1027"/>
        <v>0.46760777716412105</v>
      </c>
      <c r="V1282" s="13">
        <f t="shared" si="1028"/>
        <v>-8.4242417307543409</v>
      </c>
      <c r="W1282" s="8">
        <f t="shared" si="1029"/>
        <v>362.25496362185584</v>
      </c>
      <c r="X1282" s="13">
        <f t="shared" si="1030"/>
        <v>1.2685025784480835</v>
      </c>
      <c r="Y1282" s="11">
        <f t="shared" si="1031"/>
        <v>72.679844046537795</v>
      </c>
      <c r="Z1282" s="13">
        <f t="shared" si="1032"/>
        <v>4.2228168515414909E-2</v>
      </c>
      <c r="AA1282" s="13">
        <f t="shared" si="1033"/>
        <v>0.29744532667054424</v>
      </c>
      <c r="AB1282" s="13">
        <f t="shared" si="1034"/>
        <v>0.95380507396922409</v>
      </c>
      <c r="AC1282" s="13">
        <f t="shared" si="1035"/>
        <v>4.2215619294478465E-2</v>
      </c>
      <c r="AD1282" s="13">
        <f t="shared" si="1036"/>
        <v>0.85832812219626875</v>
      </c>
      <c r="AE1282" s="13">
        <f t="shared" si="1037"/>
        <v>0.41808983758144685</v>
      </c>
      <c r="AF1282" s="13">
        <f t="shared" si="1038"/>
        <v>0.90840568454359605</v>
      </c>
      <c r="AG1282" s="11">
        <f t="shared" si="1039"/>
        <v>24.714049564644842</v>
      </c>
      <c r="AH1282" s="13">
        <f t="shared" si="1040"/>
        <v>4.7257823296060923</v>
      </c>
      <c r="AI1282" s="11">
        <f t="shared" si="1041"/>
        <v>254.39911565764507</v>
      </c>
      <c r="AJ1282" s="6">
        <f t="shared" si="1042"/>
        <v>0.9139578502065413</v>
      </c>
      <c r="AK1282" s="13">
        <f t="shared" si="1043"/>
        <v>10.497270697331386</v>
      </c>
      <c r="AL1282" s="6">
        <f t="shared" si="1044"/>
        <v>0.89677185366269729</v>
      </c>
      <c r="AM1282" s="6">
        <f t="shared" si="1045"/>
        <v>9.6004988436686887</v>
      </c>
      <c r="AN1282" s="11">
        <f t="shared" si="1046"/>
        <v>175.80829986622302</v>
      </c>
      <c r="AO1282" s="6">
        <f t="shared" si="1047"/>
        <v>173.99520943611989</v>
      </c>
      <c r="AP1282" s="6">
        <f t="shared" si="1048"/>
        <v>101.30514496519513</v>
      </c>
      <c r="AQ1282" s="8">
        <f t="shared" si="1049"/>
        <v>78.543101964138472</v>
      </c>
      <c r="AR1282" s="109">
        <f t="shared" si="1050"/>
        <v>-0.96315841598999252</v>
      </c>
      <c r="AS1282" s="109">
        <f t="shared" si="1051"/>
        <v>-0.49389087348216432</v>
      </c>
      <c r="AT1282" s="109">
        <f t="shared" si="1052"/>
        <v>242.85203841246488</v>
      </c>
      <c r="AU1282" s="10">
        <f t="shared" si="1053"/>
        <v>399864.80717806512</v>
      </c>
      <c r="AV1282" s="8">
        <f t="shared" si="1054"/>
        <v>29.883367015638143</v>
      </c>
      <c r="AW1282" s="12"/>
      <c r="AX1282" s="110">
        <f t="shared" si="1055"/>
        <v>62.9</v>
      </c>
      <c r="AY1282" s="111">
        <f t="shared" si="1056"/>
        <v>0</v>
      </c>
      <c r="AZ1282" s="12"/>
      <c r="BA1282" s="14">
        <f t="shared" si="1063"/>
        <v>9.6999999999999993</v>
      </c>
      <c r="BB1282" s="112">
        <f t="shared" si="1057"/>
        <v>0</v>
      </c>
      <c r="BC1282" s="112">
        <f t="shared" si="1058"/>
        <v>0</v>
      </c>
      <c r="BD1282" s="12"/>
      <c r="BE1282" s="111">
        <f t="shared" si="1059"/>
        <v>0</v>
      </c>
      <c r="BF1282" s="12"/>
    </row>
    <row r="1283" spans="1:58">
      <c r="A1283">
        <f t="shared" si="1012"/>
        <v>21</v>
      </c>
      <c r="B1283" s="106">
        <v>0.88888888888888895</v>
      </c>
      <c r="C1283" s="6">
        <f t="shared" si="1013"/>
        <v>21.333333333333336</v>
      </c>
      <c r="D1283" s="7">
        <f t="shared" si="1060"/>
        <v>16</v>
      </c>
      <c r="E1283" s="7">
        <f t="shared" si="1061"/>
        <v>9</v>
      </c>
      <c r="F1283" s="7">
        <f t="shared" si="1062"/>
        <v>2022</v>
      </c>
      <c r="G1283" s="12"/>
      <c r="H1283" s="101">
        <f t="shared" si="1014"/>
        <v>9.7335936993640768</v>
      </c>
      <c r="I1283" s="102">
        <f t="shared" si="1015"/>
        <v>9.8259697191808542</v>
      </c>
      <c r="J1283" s="101">
        <f t="shared" si="1016"/>
        <v>59.924956354720948</v>
      </c>
      <c r="K1283" s="101">
        <f t="shared" si="1017"/>
        <v>63.029920573618199</v>
      </c>
      <c r="L1283" s="11">
        <f t="shared" si="1018"/>
        <v>2459839.388888889</v>
      </c>
      <c r="M1283" s="108">
        <f t="shared" si="1019"/>
        <v>0.22708799148224482</v>
      </c>
      <c r="N1283" s="11">
        <f t="shared" si="1020"/>
        <v>325.53653506422415</v>
      </c>
      <c r="O1283" s="5">
        <f t="shared" si="1021"/>
        <v>0.19020094779443752</v>
      </c>
      <c r="P1283" s="11">
        <f t="shared" si="1022"/>
        <v>15177.160474199836</v>
      </c>
      <c r="Q1283" s="6">
        <f t="shared" si="1023"/>
        <v>2.4625775595470523</v>
      </c>
      <c r="R1283" s="13">
        <f t="shared" si="1024"/>
        <v>4.4066043403378004</v>
      </c>
      <c r="S1283" s="13">
        <f t="shared" si="1025"/>
        <v>4.4098162753952428</v>
      </c>
      <c r="T1283" s="13">
        <f t="shared" si="1026"/>
        <v>0.39525565219586145</v>
      </c>
      <c r="U1283" s="13">
        <f t="shared" si="1027"/>
        <v>0.46775503276848107</v>
      </c>
      <c r="V1283" s="13">
        <f t="shared" si="1028"/>
        <v>-8.4243768985946232</v>
      </c>
      <c r="W1283" s="8">
        <f t="shared" si="1029"/>
        <v>362.21245144529621</v>
      </c>
      <c r="X1283" s="13">
        <f t="shared" si="1030"/>
        <v>1.268648750976511</v>
      </c>
      <c r="Y1283" s="11">
        <f t="shared" si="1031"/>
        <v>72.688219115497461</v>
      </c>
      <c r="Z1283" s="13">
        <f t="shared" si="1032"/>
        <v>4.2239764321277018E-2</v>
      </c>
      <c r="AA1283" s="13">
        <f t="shared" si="1033"/>
        <v>0.29730575770582196</v>
      </c>
      <c r="AB1283" s="13">
        <f t="shared" si="1034"/>
        <v>0.953848074702211</v>
      </c>
      <c r="AC1283" s="13">
        <f t="shared" si="1035"/>
        <v>4.2227204760112269E-2</v>
      </c>
      <c r="AD1283" s="13">
        <f t="shared" si="1036"/>
        <v>0.85836296759077624</v>
      </c>
      <c r="AE1283" s="13">
        <f t="shared" si="1037"/>
        <v>0.41811756995338428</v>
      </c>
      <c r="AF1283" s="13">
        <f t="shared" si="1038"/>
        <v>0.9083929203248321</v>
      </c>
      <c r="AG1283" s="11">
        <f t="shared" si="1039"/>
        <v>24.715798738013337</v>
      </c>
      <c r="AH1283" s="13">
        <f t="shared" si="1040"/>
        <v>4.7263848298449131</v>
      </c>
      <c r="AI1283" s="11">
        <f t="shared" si="1041"/>
        <v>254.64076261655046</v>
      </c>
      <c r="AJ1283" s="6">
        <f t="shared" si="1042"/>
        <v>0.91395263135780114</v>
      </c>
      <c r="AK1283" s="13">
        <f t="shared" si="1043"/>
        <v>10.629973149562135</v>
      </c>
      <c r="AL1283" s="6">
        <f t="shared" si="1044"/>
        <v>0.89637945019805843</v>
      </c>
      <c r="AM1283" s="6">
        <f t="shared" si="1045"/>
        <v>9.7335936993640768</v>
      </c>
      <c r="AN1283" s="11">
        <f t="shared" si="1046"/>
        <v>175.8089843435173</v>
      </c>
      <c r="AO1283" s="6">
        <f t="shared" si="1047"/>
        <v>173.995886649667</v>
      </c>
      <c r="AP1283" s="6">
        <f t="shared" si="1048"/>
        <v>101.29744863748638</v>
      </c>
      <c r="AQ1283" s="8">
        <f t="shared" si="1049"/>
        <v>78.550794219474497</v>
      </c>
      <c r="AR1283" s="109">
        <f t="shared" si="1050"/>
        <v>-0.96428408797091891</v>
      </c>
      <c r="AS1283" s="109">
        <f t="shared" si="1051"/>
        <v>-0.49069315816324732</v>
      </c>
      <c r="AT1283" s="109">
        <f t="shared" si="1052"/>
        <v>243.0299205736182</v>
      </c>
      <c r="AU1283" s="10">
        <f t="shared" si="1053"/>
        <v>399867.15357172972</v>
      </c>
      <c r="AV1283" s="8">
        <f t="shared" si="1054"/>
        <v>29.883191670876119</v>
      </c>
      <c r="AW1283" s="12"/>
      <c r="AX1283" s="110">
        <f t="shared" si="1055"/>
        <v>63</v>
      </c>
      <c r="AY1283" s="111">
        <f t="shared" si="1056"/>
        <v>0</v>
      </c>
      <c r="AZ1283" s="12"/>
      <c r="BA1283" s="14">
        <f t="shared" si="1063"/>
        <v>9.8000000000000007</v>
      </c>
      <c r="BB1283" s="112">
        <f t="shared" si="1057"/>
        <v>0</v>
      </c>
      <c r="BC1283" s="112">
        <f t="shared" si="1058"/>
        <v>0</v>
      </c>
      <c r="BD1283" s="12"/>
      <c r="BE1283" s="111">
        <f t="shared" si="1059"/>
        <v>0</v>
      </c>
      <c r="BF1283" s="12"/>
    </row>
    <row r="1284" spans="1:58">
      <c r="A1284">
        <f t="shared" ref="A1284:A1347" si="1064">HOUR(B1284)</f>
        <v>21</v>
      </c>
      <c r="B1284" s="106">
        <v>0.88958333333333295</v>
      </c>
      <c r="C1284" s="6">
        <f t="shared" ref="C1284:C1347" si="1065">B1284*24</f>
        <v>21.349999999999991</v>
      </c>
      <c r="D1284" s="7">
        <f t="shared" si="1060"/>
        <v>16</v>
      </c>
      <c r="E1284" s="7">
        <f t="shared" si="1061"/>
        <v>9</v>
      </c>
      <c r="F1284" s="7">
        <f t="shared" si="1062"/>
        <v>2022</v>
      </c>
      <c r="G1284" s="12"/>
      <c r="H1284" s="101">
        <f t="shared" ref="H1284:H1347" si="1066">AM1284</f>
        <v>9.8668997412578179</v>
      </c>
      <c r="I1284" s="102">
        <f t="shared" ref="I1284:I1347" si="1067">H1284+1.02/(TAN($G$7*(H1284+10.3/(H1284+5.11)))*60)</f>
        <v>9.9581379903448735</v>
      </c>
      <c r="J1284" s="101">
        <f t="shared" ref="J1284:J1347" si="1068">100*(1+COS($G$7*AQ1284))/2</f>
        <v>59.918377163490398</v>
      </c>
      <c r="K1284" s="101">
        <f t="shared" ref="K1284:K1347" si="1069">IF(AI1284&gt;180, AT1284-180,AT1284+180)</f>
        <v>63.207716906088081</v>
      </c>
      <c r="L1284" s="11">
        <f t="shared" ref="L1284:L1347" si="1070">INT(365.25*IF(E1284&gt;2,F1284+4716,F1284-1+4716))+INT(30.6001*IF(E1284&gt;2,E1284+1,E1284+12+1))+D1284+C1284/24+2-INT(IF(E1284&gt;2,F1284,F1284-1)/100)+INT(INT(IF(E1284&gt;2,F1284,F1284-1)/100)/4)-1524.5</f>
        <v>2459839.3895833334</v>
      </c>
      <c r="M1284" s="108">
        <f t="shared" ref="M1284:M1347" si="1071">(L1284-2451545)/36525</f>
        <v>0.22708801049509639</v>
      </c>
      <c r="N1284" s="11">
        <f t="shared" ref="N1284:N1347" si="1072">MOD(280.46061837+360.98564736629*(L1284-2451545)+0.000387933*M1284^2-M1284^3/38710000+$G$5,360)</f>
        <v>325.78721952624619</v>
      </c>
      <c r="O1284" s="5">
        <f t="shared" ref="O1284:O1347" si="1073">0.606433+1336.855225*M1284 - INT(0.606433+1336.855225*M1284)</f>
        <v>0.19022636522441871</v>
      </c>
      <c r="P1284" s="11">
        <f t="shared" ref="P1284:P1347" si="1074">22640*SIN(Q1284)-4586*SIN(Q1284-2*S1284)+2370*SIN(2*S1284)+769*SIN(2*Q1284)-668*SIN(R1284)-412*SIN(2*T1284)-212*SIN(2*Q1284-2*S1284)-206*SIN(Q1284+R1284-2*S1284)+192*SIN(Q1284+2*S1284)-165*SIN(R1284-2*S1284)-125*SIN(S1284)-110*SIN(Q1284+R1284)+148*SIN(Q1284-R1284)-55*SIN(2*T1284-2*S1284)</f>
        <v>15174.369407804254</v>
      </c>
      <c r="Q1284" s="6">
        <f t="shared" ref="Q1284:Q1347" si="1075">2*PI()*(0.374897+1325.55241*M1284 - INT(0.374897+1325.55241*M1284))</f>
        <v>2.4627359117209129</v>
      </c>
      <c r="R1284" s="13">
        <f t="shared" ref="R1284:R1347" si="1076">2*PI()*(0.993133+99.997361*M1284 - INT(0.993133+99.997361*M1284))</f>
        <v>4.4066162861494984</v>
      </c>
      <c r="S1284" s="13">
        <f t="shared" ref="S1284:S1347" si="1077">2*PI()*(0.827361+1236.853086*M1284 - INT(0.827361+1236.853086*M1284))</f>
        <v>4.4099640314352317</v>
      </c>
      <c r="T1284" s="13">
        <f t="shared" ref="T1284:T1347" si="1078">2*PI()*(0.259086+1342.227825*M1284 - INT(0.259086+1342.227825*M1284))</f>
        <v>0.39541599643591407</v>
      </c>
      <c r="U1284" s="13">
        <f t="shared" ref="U1284:U1347" si="1079">T1284+(P1284+412*SIN(2*T1284)+541*SIN(R1284))/206264.8062</f>
        <v>0.46790228664964756</v>
      </c>
      <c r="V1284" s="13">
        <f t="shared" ref="V1284:V1347" si="1080">T1284-2*S1284</f>
        <v>-8.4245120664345485</v>
      </c>
      <c r="W1284" s="8">
        <f t="shared" ref="W1284:W1347" si="1081">-526*SIN(V1284)+44*SIN(Q1284+V1284)-31*SIN(-Q1284+V1284)-23*SIN(R1284+V1284)+11*SIN(-R1284+V1284)-25*SIN(-2*Q1284+T1284)+21*SIN(-Q1284+T1284)</f>
        <v>362.1699347593447</v>
      </c>
      <c r="X1284" s="13">
        <f t="shared" ref="X1284:X1347" si="1082">2*PI()*(O1284+P1284/1296000-INT(O1284+P1284/1296000))</f>
        <v>1.2687949219273806</v>
      </c>
      <c r="Y1284" s="11">
        <f t="shared" ref="Y1284:Y1347" si="1083">X1284/$G$7</f>
        <v>72.696594094069695</v>
      </c>
      <c r="Z1284" s="13">
        <f t="shared" ref="Z1284:Z1347" si="1084">(18520*SIN(U1284)+W1284)/206264.8062</f>
        <v>4.2251359089328394E-2</v>
      </c>
      <c r="AA1284" s="13">
        <f t="shared" ref="AA1284:AA1347" si="1085">COS(Z1284)*COS(X1284)</f>
        <v>0.29716618400328809</v>
      </c>
      <c r="AB1284" s="13">
        <f t="shared" ref="AB1284:AB1347" si="1086">COS(Z1284)*SIN(X1284)</f>
        <v>0.95389105445709177</v>
      </c>
      <c r="AC1284" s="13">
        <f t="shared" ref="AC1284:AC1347" si="1087">SIN(Z1284)</f>
        <v>4.223878918318355E-2</v>
      </c>
      <c r="AD1284" s="13">
        <f t="shared" ref="AD1284:AD1347" si="1088">COS($G$7*(23.4393-46.815*M1284/3600))*AB1284-SIN($G$7*(23.4393-46.815*M1284/3600))*AC1284</f>
        <v>0.85839779415247752</v>
      </c>
      <c r="AE1284" s="13">
        <f t="shared" ref="AE1284:AE1347" si="1089">SIN($G$7*(23.4393-46.815*M1284/3600))*AB1284+COS($G$7*(23.4393-46.815*M1284/3600))*AC1284</f>
        <v>0.41814529302514536</v>
      </c>
      <c r="AF1284" s="13">
        <f t="shared" ref="AF1284:AF1347" si="1090">SQRT(1-AE1284*AE1284)</f>
        <v>0.90838015936110983</v>
      </c>
      <c r="AG1284" s="11">
        <f t="shared" ref="AG1284:AG1347" si="1091">ATAN(AE1284/AF1284)/$G$7</f>
        <v>24.717547349355819</v>
      </c>
      <c r="AH1284" s="13">
        <f t="shared" ref="AH1284:AH1347" si="1092">IF(24*ATAN(AD1284/(AA1284+AF1284))/PI()&gt;0,24*ATAN(AD1284/(AA1284+AF1284))/PI(),24*ATAN(AD1284/(AA1284+AF1284))/PI()+24)</f>
        <v>4.7269873399205471</v>
      </c>
      <c r="AI1284" s="11">
        <f t="shared" ref="AI1284:AI1347" si="1093">IF(N1284-15*AH1284&gt;0,N1284-15*AH1284,360+N1284-15*AH1284)</f>
        <v>254.88240942743798</v>
      </c>
      <c r="AJ1284" s="6">
        <f t="shared" ref="AJ1284:AJ1347" si="1094">0.950724+0.051818*COS(Q1284)+0.009531*COS(2*S1284-Q1284)+0.007843*COS(2*S1284)+0.002824*COS(2*Q1284)+0.000857*COS(2*S1284+Q1284)+0.000533*COS(2*S1284-R1284)*(1-0.002495*(L1284-2415020)/36525)+0.000401*COS(2*S1284-R1284-Q1284)*(1-0.002495*(L1284-2415020)/36525)+0.00032*COS(Q1284-R1284)*(1-0.002495*(L1284-2415020)/36525)-0.000271*COS(S1284)</f>
        <v>0.91394741381060607</v>
      </c>
      <c r="AK1284" s="13">
        <f t="shared" ref="AK1284:AK1347" si="1095">ASIN(COS($G$7*$G$3)*COS($G$7*AG1284)*COS($G$7*AI1284)+SIN($G$7*$G$3)*SIN($G$7*AG1284))/$G$7</f>
        <v>10.762881373210464</v>
      </c>
      <c r="AL1284" s="6">
        <f t="shared" ref="AL1284:AL1347" si="1096">ASIN((0.9983271+0.0016764*COS($G$7*2*$G$3))*COS($G$7*AK1284)*SIN($G$7*AJ1284))/$G$7</f>
        <v>0.89598163195264491</v>
      </c>
      <c r="AM1284" s="6">
        <f t="shared" ref="AM1284:AM1347" si="1097">AK1284-AL1284</f>
        <v>9.8668997412578179</v>
      </c>
      <c r="AN1284" s="11">
        <f t="shared" ref="AN1284:AN1347" si="1098" xml:space="preserve"> MOD(280.4664567 + 360007.6982779*M1284/10 + 0.03032028*M1284^2/100 + M1284^3/49931000,360)</f>
        <v>175.80966882081339</v>
      </c>
      <c r="AO1284" s="6">
        <f t="shared" ref="AO1284:AO1347" si="1099" xml:space="preserve"> AN1284 + (1.9146 - 0.004817*M1284 - 0.000014*M1284^2)*SIN(R1284)+ (0.019993 - 0.000101*M1284)*SIN(2*R1284)+ 0.00029*SIN(3*R1284)</f>
        <v>173.99656386346959</v>
      </c>
      <c r="AP1284" s="6">
        <f t="shared" ref="AP1284:AP1347" si="1100">ACOS(COS(X1284-$G$7*AO1284)*COS(Z1284))/$G$7</f>
        <v>101.2897524067554</v>
      </c>
      <c r="AQ1284" s="8">
        <f t="shared" ref="AQ1284:AQ1347" si="1101">180 - AP1284 -0.1468*(1-0.0549*SIN(R1284))*SIN($G$7*AP1284)/(1-0.0167*SIN($G$7*AO1284))</f>
        <v>78.558486380623464</v>
      </c>
      <c r="AR1284" s="109">
        <f t="shared" ref="AR1284:AR1347" si="1102">SIN($G$7*AI1284)</f>
        <v>-0.96539260700195983</v>
      </c>
      <c r="AS1284" s="109">
        <f t="shared" ref="AS1284:AS1347" si="1103">COS($G$7*AI1284)*SIN($G$7*$G$3) - TAN($G$7*AG1284)*COS($G$7*$G$3)</f>
        <v>-0.48749170540972359</v>
      </c>
      <c r="AT1284" s="109">
        <f t="shared" ref="AT1284:AT1347" si="1104">IF(OR(AND(AR1284*AS1284&gt;0), AND(AR1284&lt;0,AS1284&gt;0)), MOD(ATAN2(AS1284,AR1284)/$G$7+360,360),  ATAN2(AS1284,AR1284)/$G$7)</f>
        <v>243.20771690608808</v>
      </c>
      <c r="AU1284" s="10">
        <f t="shared" ref="AU1284:AU1347" si="1105" xml:space="preserve"> 385000.56 + (-20905355*COS(Q1284) - 3699111*COS(2*S1284-Q1284) - 2955968*COS(2*S1284) - 569925*COS(2*Q1284) + (1-0.002516*M1284)*48888*COS(R1284) - 3149*COS(2*T1284)  +246158*COS(2*S1284-2*Q1284) -(1-0.002516*M1284)*152138*COS(2*S1284-R1284-Q1284) -170733*COS(2*S1284+Q1284) -(1-0.002516*M1284)*204586*COS(2*S1284-R1284) -(1-0.002516*M1284)*129620*COS(R1284-Q1284)  + 108743*COS(S1284) +(1-0.002516*M1284)*104755*COS(R1284+Q1284) +10321*COS(2*S1284-2*T1284) +79661*COS(Q1284-2*T1284) -34782*COS(4*S1284-Q1284) -23210*COS(3*Q1284)  -21636*COS(4*S1284-2*Q1284) +(1-0.002516*M1284)*24208*COS(2*S1284+R1284-Q1284) +(1-0.002516*M1284)*30824*COS(2*S1284+R1284) -8379*COS(S1284-Q1284) -(1-0.002516*M1284)*16675*COS(S1284+R1284)  -(1-0.002516*M1284)*12831*COS(2*S1284-R1284+Q1284) -10445*COS(2*S1284+2*Q1284) -11650*COS(4*S1284) +14403*COS(2*S1284-3*Q1284) -(1-0.002516*M1284)*7003*COS(R1284-2*Q1284)  + (1-0.002516*M1284)*10056*COS(2*S1284-R1284-2*Q1284) +6322*COS(S1284+Q1284) -(1-0.002516*M1284)*(1-0.002516*M1284)*9884*COS(2*S1284-2*R1284) +(1-0.002516*M1284)*5751*COS(R1284+2*Q1284) -(1-0.002516*M1284)*(1-0.002516*M1284)*4950*COS(2*S1284-2*R1284-Q1284)  +4130*COS(2*S1284+Q1284-2*T1284) -(1-0.002516*M1284)*3958*COS(4*S1284-R1284-Q1284) +3258*COS(3*S1284-Q1284) +(1-0.002516*M1284)*2616*COS(2*S1284+R1284+Q1284) -(1-0.002516*M1284)*1897*COS(4*S1284-R1284-2*Q1284)  -(1-0.002516*M1284)*(1-0.002516*M1284)*2117*COS(2*R1284-Q1284) +(1-0.002516*M1284)*(1-0.002516*M1284)*2354*COS(2*S1284+2*R1284-Q1284) -1423*COS(4*S1284+Q1284) -1117*COS(4*Q1284) -(1-0.002516*M1284)*1571*COS(4*S1284-R1284)  -1739*COS(S1284-2*Q1284) -4421*COS(2*Q1284-2*T1284) +(1-0.002516*M1284)*(1-0.002516*M1284)*1165*COS(2*R1284+Q1284) +8752*COS(2*S1284-Q1284-2*T1284))/1000</f>
        <v>399869.49943127006</v>
      </c>
      <c r="AV1284" s="8">
        <f t="shared" ref="AV1284:AV1347" si="1106">60*ATAN(3476/AU1284)/$G$7</f>
        <v>29.883016368085869</v>
      </c>
      <c r="AW1284" s="12"/>
      <c r="AX1284" s="110">
        <f t="shared" ref="AX1284:AX1347" si="1107">ROUND(K1284,1)</f>
        <v>63.2</v>
      </c>
      <c r="AY1284" s="111">
        <f t="shared" ref="AY1284:AY1347" si="1108">IF(AND(AX1284&lt;=180.2,AX1284&gt;=179.8),B1284, 0)</f>
        <v>0</v>
      </c>
      <c r="AZ1284" s="12"/>
      <c r="BA1284" s="14">
        <f t="shared" si="1063"/>
        <v>10</v>
      </c>
      <c r="BB1284" s="112">
        <f t="shared" ref="BB1284:BB1347" si="1109">IF(AND(BA1284&gt;=0,BA1283&lt;0),B1284, 0)</f>
        <v>0</v>
      </c>
      <c r="BC1284" s="112">
        <f t="shared" ref="BC1284:BC1347" si="1110">IF(AND(BA1284&lt;=0,BA1283&gt;=0),B1284, 0)</f>
        <v>0</v>
      </c>
      <c r="BD1284" s="12"/>
      <c r="BE1284" s="111">
        <f t="shared" ref="BE1284:BE1347" si="1111">IF(K1284=$BE$1,B1284,0)</f>
        <v>0</v>
      </c>
      <c r="BF1284" s="12"/>
    </row>
    <row r="1285" spans="1:58">
      <c r="A1285">
        <f t="shared" si="1064"/>
        <v>21</v>
      </c>
      <c r="B1285" s="106">
        <v>0.89027777777777795</v>
      </c>
      <c r="C1285" s="6">
        <f t="shared" si="1065"/>
        <v>21.366666666666671</v>
      </c>
      <c r="D1285" s="7">
        <f t="shared" ref="D1285:D1348" si="1112">$D$3</f>
        <v>16</v>
      </c>
      <c r="E1285" s="7">
        <f t="shared" ref="E1285:E1348" si="1113">$E$3</f>
        <v>9</v>
      </c>
      <c r="F1285" s="7">
        <f t="shared" ref="F1285:F1348" si="1114">$F$3</f>
        <v>2022</v>
      </c>
      <c r="G1285" s="12"/>
      <c r="H1285" s="101">
        <f t="shared" si="1066"/>
        <v>10.000415626293096</v>
      </c>
      <c r="I1285" s="102">
        <f t="shared" si="1067"/>
        <v>10.090540212237231</v>
      </c>
      <c r="J1285" s="101">
        <f t="shared" si="1068"/>
        <v>59.911797874059701</v>
      </c>
      <c r="K1285" s="101">
        <f t="shared" si="1069"/>
        <v>63.385429072541285</v>
      </c>
      <c r="L1285" s="11">
        <f t="shared" si="1070"/>
        <v>2459839.3902777778</v>
      </c>
      <c r="M1285" s="108">
        <f t="shared" si="1071"/>
        <v>0.22708802950794793</v>
      </c>
      <c r="N1285" s="11">
        <f t="shared" si="1072"/>
        <v>326.03790398873389</v>
      </c>
      <c r="O1285" s="5">
        <f t="shared" si="1073"/>
        <v>0.19025178265434306</v>
      </c>
      <c r="P1285" s="11">
        <f t="shared" si="1074"/>
        <v>15171.578016056003</v>
      </c>
      <c r="Q1285" s="6">
        <f t="shared" si="1075"/>
        <v>2.4628942638944165</v>
      </c>
      <c r="R1285" s="13">
        <f t="shared" si="1076"/>
        <v>4.4066282319611743</v>
      </c>
      <c r="S1285" s="13">
        <f t="shared" si="1077"/>
        <v>4.4101117874748645</v>
      </c>
      <c r="T1285" s="13">
        <f t="shared" si="1078"/>
        <v>0.39557634067596675</v>
      </c>
      <c r="U1285" s="13">
        <f t="shared" si="1079"/>
        <v>0.46804953880777711</v>
      </c>
      <c r="V1285" s="13">
        <f t="shared" si="1080"/>
        <v>-8.4246472342737615</v>
      </c>
      <c r="W1285" s="8">
        <f t="shared" si="1081"/>
        <v>362.12741356497918</v>
      </c>
      <c r="X1285" s="13">
        <f t="shared" si="1082"/>
        <v>1.2689410913005386</v>
      </c>
      <c r="Y1285" s="11">
        <f t="shared" si="1083"/>
        <v>72.704968982245717</v>
      </c>
      <c r="Z1285" s="13">
        <f t="shared" si="1084"/>
        <v>4.2262952819361259E-2</v>
      </c>
      <c r="AA1285" s="13">
        <f t="shared" si="1085"/>
        <v>0.29702660556633237</v>
      </c>
      <c r="AB1285" s="13">
        <f t="shared" si="1086"/>
        <v>0.95393401323361426</v>
      </c>
      <c r="AC1285" s="13">
        <f t="shared" si="1087"/>
        <v>4.2250372563484698E-2</v>
      </c>
      <c r="AD1285" s="13">
        <f t="shared" si="1088"/>
        <v>0.85843260188122383</v>
      </c>
      <c r="AE1285" s="13">
        <f t="shared" si="1089"/>
        <v>0.41817300679643926</v>
      </c>
      <c r="AF1285" s="13">
        <f t="shared" si="1090"/>
        <v>0.90836740165355179</v>
      </c>
      <c r="AG1285" s="11">
        <f t="shared" si="1091"/>
        <v>24.719295398631875</v>
      </c>
      <c r="AH1285" s="13">
        <f t="shared" si="1092"/>
        <v>4.727589859828246</v>
      </c>
      <c r="AI1285" s="11">
        <f t="shared" si="1093"/>
        <v>255.12405609131019</v>
      </c>
      <c r="AJ1285" s="6">
        <f t="shared" si="1094"/>
        <v>0.91394219756503858</v>
      </c>
      <c r="AK1285" s="13">
        <f t="shared" si="1095"/>
        <v>10.895994009115952</v>
      </c>
      <c r="AL1285" s="6">
        <f t="shared" si="1096"/>
        <v>0.89557838282285673</v>
      </c>
      <c r="AM1285" s="6">
        <f t="shared" si="1097"/>
        <v>10.000415626293096</v>
      </c>
      <c r="AN1285" s="11">
        <f t="shared" si="1098"/>
        <v>175.81035329810766</v>
      </c>
      <c r="AO1285" s="6">
        <f t="shared" si="1099"/>
        <v>173.997241077524</v>
      </c>
      <c r="AP1285" s="6">
        <f t="shared" si="1100"/>
        <v>101.28205627300953</v>
      </c>
      <c r="AQ1285" s="8">
        <f t="shared" si="1101"/>
        <v>78.566178447578011</v>
      </c>
      <c r="AR1285" s="109">
        <f t="shared" si="1102"/>
        <v>-0.96648395340130255</v>
      </c>
      <c r="AS1285" s="109">
        <f t="shared" si="1103"/>
        <v>-0.48428657256135194</v>
      </c>
      <c r="AT1285" s="109">
        <f t="shared" si="1104"/>
        <v>243.38542907254129</v>
      </c>
      <c r="AU1285" s="10">
        <f t="shared" si="1105"/>
        <v>399871.84475661709</v>
      </c>
      <c r="AV1285" s="8">
        <f t="shared" si="1106"/>
        <v>29.882841107271119</v>
      </c>
      <c r="AW1285" s="12"/>
      <c r="AX1285" s="110">
        <f t="shared" si="1107"/>
        <v>63.4</v>
      </c>
      <c r="AY1285" s="111">
        <f t="shared" si="1108"/>
        <v>0</v>
      </c>
      <c r="AZ1285" s="12"/>
      <c r="BA1285" s="14">
        <f t="shared" ref="BA1285:BA1348" si="1115">ROUND(I1285,1)</f>
        <v>10.1</v>
      </c>
      <c r="BB1285" s="112">
        <f t="shared" si="1109"/>
        <v>0</v>
      </c>
      <c r="BC1285" s="112">
        <f t="shared" si="1110"/>
        <v>0</v>
      </c>
      <c r="BD1285" s="12"/>
      <c r="BE1285" s="111">
        <f t="shared" si="1111"/>
        <v>0</v>
      </c>
      <c r="BF1285" s="12"/>
    </row>
    <row r="1286" spans="1:58">
      <c r="A1286">
        <f t="shared" si="1064"/>
        <v>21</v>
      </c>
      <c r="B1286" s="106">
        <v>0.89097222222222205</v>
      </c>
      <c r="C1286" s="6">
        <f t="shared" si="1065"/>
        <v>21.383333333333329</v>
      </c>
      <c r="D1286" s="7">
        <f t="shared" si="1112"/>
        <v>16</v>
      </c>
      <c r="E1286" s="7">
        <f t="shared" si="1113"/>
        <v>9</v>
      </c>
      <c r="F1286" s="7">
        <f t="shared" si="1114"/>
        <v>2022</v>
      </c>
      <c r="G1286" s="12"/>
      <c r="H1286" s="101">
        <f t="shared" si="1066"/>
        <v>10.134140012197747</v>
      </c>
      <c r="I1286" s="102">
        <f t="shared" si="1067"/>
        <v>10.223174314035077</v>
      </c>
      <c r="J1286" s="101">
        <f t="shared" si="1068"/>
        <v>59.90521848650242</v>
      </c>
      <c r="K1286" s="101">
        <f t="shared" si="1069"/>
        <v>63.563058743698036</v>
      </c>
      <c r="L1286" s="11">
        <f t="shared" si="1070"/>
        <v>2459839.3909722222</v>
      </c>
      <c r="M1286" s="108">
        <f t="shared" si="1071"/>
        <v>0.2270880485207995</v>
      </c>
      <c r="N1286" s="11">
        <f t="shared" si="1072"/>
        <v>326.28858845122159</v>
      </c>
      <c r="O1286" s="5">
        <f t="shared" si="1073"/>
        <v>0.19027720008432425</v>
      </c>
      <c r="P1286" s="11">
        <f t="shared" si="1074"/>
        <v>15168.786299052657</v>
      </c>
      <c r="Q1286" s="6">
        <f t="shared" si="1075"/>
        <v>2.4630526160682775</v>
      </c>
      <c r="R1286" s="13">
        <f t="shared" si="1076"/>
        <v>4.4066401777728945</v>
      </c>
      <c r="S1286" s="13">
        <f t="shared" si="1077"/>
        <v>4.4102595435148535</v>
      </c>
      <c r="T1286" s="13">
        <f t="shared" si="1078"/>
        <v>0.39573668491601938</v>
      </c>
      <c r="U1286" s="13">
        <f t="shared" si="1079"/>
        <v>0.46819678924329633</v>
      </c>
      <c r="V1286" s="13">
        <f t="shared" si="1080"/>
        <v>-8.4247824021136868</v>
      </c>
      <c r="W1286" s="8">
        <f t="shared" si="1081"/>
        <v>362.08488786258772</v>
      </c>
      <c r="X1286" s="13">
        <f t="shared" si="1082"/>
        <v>1.2690872590971727</v>
      </c>
      <c r="Y1286" s="11">
        <f t="shared" si="1083"/>
        <v>72.713343780093581</v>
      </c>
      <c r="Z1286" s="13">
        <f t="shared" si="1084"/>
        <v>4.2274545511186631E-2</v>
      </c>
      <c r="AA1286" s="13">
        <f t="shared" si="1085"/>
        <v>0.29688702239706416</v>
      </c>
      <c r="AB1286" s="13">
        <f t="shared" si="1086"/>
        <v>0.95397695103192381</v>
      </c>
      <c r="AC1286" s="13">
        <f t="shared" si="1087"/>
        <v>4.2261954900826848E-2</v>
      </c>
      <c r="AD1286" s="13">
        <f t="shared" si="1088"/>
        <v>0.85846739077722367</v>
      </c>
      <c r="AE1286" s="13">
        <f t="shared" si="1089"/>
        <v>0.41820071126715058</v>
      </c>
      <c r="AF1286" s="13">
        <f t="shared" si="1090"/>
        <v>0.90835464720319969</v>
      </c>
      <c r="AG1286" s="11">
        <f t="shared" si="1091"/>
        <v>24.721042885812185</v>
      </c>
      <c r="AH1286" s="13">
        <f t="shared" si="1092"/>
        <v>4.7281923895688394</v>
      </c>
      <c r="AI1286" s="11">
        <f t="shared" si="1093"/>
        <v>255.365702607689</v>
      </c>
      <c r="AJ1286" s="6">
        <f t="shared" si="1094"/>
        <v>0.91393698262114531</v>
      </c>
      <c r="AK1286" s="13">
        <f t="shared" si="1095"/>
        <v>11.029309699108978</v>
      </c>
      <c r="AL1286" s="6">
        <f t="shared" si="1096"/>
        <v>0.89516968691123122</v>
      </c>
      <c r="AM1286" s="6">
        <f t="shared" si="1097"/>
        <v>10.134140012197747</v>
      </c>
      <c r="AN1286" s="11">
        <f t="shared" si="1098"/>
        <v>175.81103777540557</v>
      </c>
      <c r="AO1286" s="6">
        <f t="shared" si="1099"/>
        <v>173.99791829183565</v>
      </c>
      <c r="AP1286" s="6">
        <f t="shared" si="1100"/>
        <v>101.27436023618839</v>
      </c>
      <c r="AQ1286" s="8">
        <f t="shared" si="1101"/>
        <v>78.573870420398464</v>
      </c>
      <c r="AR1286" s="109">
        <f t="shared" si="1102"/>
        <v>-0.96755810778583962</v>
      </c>
      <c r="AS1286" s="109">
        <f t="shared" si="1103"/>
        <v>-0.48107781704294916</v>
      </c>
      <c r="AT1286" s="109">
        <f t="shared" si="1104"/>
        <v>243.56305874369804</v>
      </c>
      <c r="AU1286" s="10">
        <f t="shared" si="1105"/>
        <v>399874.18954771821</v>
      </c>
      <c r="AV1286" s="8">
        <f t="shared" si="1106"/>
        <v>29.882665888434353</v>
      </c>
      <c r="AW1286" s="12"/>
      <c r="AX1286" s="110">
        <f t="shared" si="1107"/>
        <v>63.6</v>
      </c>
      <c r="AY1286" s="111">
        <f t="shared" si="1108"/>
        <v>0</v>
      </c>
      <c r="AZ1286" s="12"/>
      <c r="BA1286" s="14">
        <f t="shared" si="1115"/>
        <v>10.199999999999999</v>
      </c>
      <c r="BB1286" s="112">
        <f t="shared" si="1109"/>
        <v>0</v>
      </c>
      <c r="BC1286" s="112">
        <f t="shared" si="1110"/>
        <v>0</v>
      </c>
      <c r="BD1286" s="12"/>
      <c r="BE1286" s="111">
        <f t="shared" si="1111"/>
        <v>0</v>
      </c>
      <c r="BF1286" s="12"/>
    </row>
    <row r="1287" spans="1:58">
      <c r="A1287">
        <f t="shared" si="1064"/>
        <v>21</v>
      </c>
      <c r="B1287" s="106">
        <v>0.89166666666666705</v>
      </c>
      <c r="C1287" s="6">
        <f t="shared" si="1065"/>
        <v>21.400000000000009</v>
      </c>
      <c r="D1287" s="7">
        <f t="shared" si="1112"/>
        <v>16</v>
      </c>
      <c r="E1287" s="7">
        <f t="shared" si="1113"/>
        <v>9</v>
      </c>
      <c r="F1287" s="7">
        <f t="shared" si="1114"/>
        <v>2022</v>
      </c>
      <c r="G1287" s="12"/>
      <c r="H1287" s="101">
        <f t="shared" si="1066"/>
        <v>10.268071558553588</v>
      </c>
      <c r="I1287" s="102">
        <f t="shared" si="1067"/>
        <v>10.35603825480784</v>
      </c>
      <c r="J1287" s="101">
        <f t="shared" si="1068"/>
        <v>59.898639000945209</v>
      </c>
      <c r="K1287" s="101">
        <f t="shared" si="1069"/>
        <v>63.740607599862642</v>
      </c>
      <c r="L1287" s="11">
        <f t="shared" si="1070"/>
        <v>2459839.3916666666</v>
      </c>
      <c r="M1287" s="108">
        <f t="shared" si="1071"/>
        <v>0.22708806753365104</v>
      </c>
      <c r="N1287" s="11">
        <f t="shared" si="1072"/>
        <v>326.53927291370928</v>
      </c>
      <c r="O1287" s="5">
        <f t="shared" si="1073"/>
        <v>0.1903026175142486</v>
      </c>
      <c r="P1287" s="11">
        <f t="shared" si="1074"/>
        <v>15165.994256917462</v>
      </c>
      <c r="Q1287" s="6">
        <f t="shared" si="1075"/>
        <v>2.4632109682417811</v>
      </c>
      <c r="R1287" s="13">
        <f t="shared" si="1076"/>
        <v>4.4066521235845704</v>
      </c>
      <c r="S1287" s="13">
        <f t="shared" si="1077"/>
        <v>4.4104072995548425</v>
      </c>
      <c r="T1287" s="13">
        <f t="shared" si="1078"/>
        <v>0.395897029156072</v>
      </c>
      <c r="U1287" s="13">
        <f t="shared" si="1079"/>
        <v>0.4683440379567565</v>
      </c>
      <c r="V1287" s="13">
        <f t="shared" si="1080"/>
        <v>-8.4249175699536121</v>
      </c>
      <c r="W1287" s="8">
        <f t="shared" si="1081"/>
        <v>362.04235765325836</v>
      </c>
      <c r="X1287" s="13">
        <f t="shared" si="1082"/>
        <v>1.2692334253171658</v>
      </c>
      <c r="Y1287" s="11">
        <f t="shared" si="1083"/>
        <v>72.721718487606566</v>
      </c>
      <c r="Z1287" s="13">
        <f t="shared" si="1084"/>
        <v>4.2286137164628958E-2</v>
      </c>
      <c r="AA1287" s="13">
        <f t="shared" si="1085"/>
        <v>0.29674743449883773</v>
      </c>
      <c r="AB1287" s="13">
        <f t="shared" si="1086"/>
        <v>0.9540198678517785</v>
      </c>
      <c r="AC1287" s="13">
        <f t="shared" si="1087"/>
        <v>4.2273536195034593E-2</v>
      </c>
      <c r="AD1287" s="13">
        <f t="shared" si="1088"/>
        <v>0.85850216084032482</v>
      </c>
      <c r="AE1287" s="13">
        <f t="shared" si="1089"/>
        <v>0.41822840643702203</v>
      </c>
      <c r="AF1287" s="13">
        <f t="shared" si="1090"/>
        <v>0.90834189601116</v>
      </c>
      <c r="AG1287" s="11">
        <f t="shared" si="1091"/>
        <v>24.722789810858455</v>
      </c>
      <c r="AH1287" s="13">
        <f t="shared" si="1092"/>
        <v>4.7287949291377132</v>
      </c>
      <c r="AI1287" s="11">
        <f t="shared" si="1093"/>
        <v>255.60734897664358</v>
      </c>
      <c r="AJ1287" s="6">
        <f t="shared" si="1094"/>
        <v>0.91393176897901807</v>
      </c>
      <c r="AK1287" s="13">
        <f t="shared" si="1095"/>
        <v>11.162827087077634</v>
      </c>
      <c r="AL1287" s="6">
        <f t="shared" si="1096"/>
        <v>0.89475552852404627</v>
      </c>
      <c r="AM1287" s="6">
        <f t="shared" si="1097"/>
        <v>10.268071558553588</v>
      </c>
      <c r="AN1287" s="11">
        <f t="shared" si="1098"/>
        <v>175.81172225269984</v>
      </c>
      <c r="AO1287" s="6">
        <f t="shared" si="1099"/>
        <v>173.99859550639732</v>
      </c>
      <c r="AP1287" s="6">
        <f t="shared" si="1100"/>
        <v>101.26666429629371</v>
      </c>
      <c r="AQ1287" s="8">
        <f t="shared" si="1101"/>
        <v>78.581562299083046</v>
      </c>
      <c r="AR1287" s="109">
        <f t="shared" si="1102"/>
        <v>-0.96861505108083512</v>
      </c>
      <c r="AS1287" s="109">
        <f t="shared" si="1103"/>
        <v>-0.47786549633606168</v>
      </c>
      <c r="AT1287" s="109">
        <f t="shared" si="1104"/>
        <v>243.74060759986264</v>
      </c>
      <c r="AU1287" s="10">
        <f t="shared" si="1105"/>
        <v>399876.53380450059</v>
      </c>
      <c r="AV1287" s="8">
        <f t="shared" si="1106"/>
        <v>29.882490711579567</v>
      </c>
      <c r="AW1287" s="12"/>
      <c r="AX1287" s="110">
        <f t="shared" si="1107"/>
        <v>63.7</v>
      </c>
      <c r="AY1287" s="111">
        <f t="shared" si="1108"/>
        <v>0</v>
      </c>
      <c r="AZ1287" s="12"/>
      <c r="BA1287" s="14">
        <f t="shared" si="1115"/>
        <v>10.4</v>
      </c>
      <c r="BB1287" s="112">
        <f t="shared" si="1109"/>
        <v>0</v>
      </c>
      <c r="BC1287" s="112">
        <f t="shared" si="1110"/>
        <v>0</v>
      </c>
      <c r="BD1287" s="12"/>
      <c r="BE1287" s="111">
        <f t="shared" si="1111"/>
        <v>0</v>
      </c>
      <c r="BF1287" s="12"/>
    </row>
    <row r="1288" spans="1:58">
      <c r="A1288">
        <f t="shared" si="1064"/>
        <v>21</v>
      </c>
      <c r="B1288" s="106">
        <v>0.89236111111111105</v>
      </c>
      <c r="C1288" s="6">
        <f t="shared" si="1065"/>
        <v>21.416666666666664</v>
      </c>
      <c r="D1288" s="7">
        <f t="shared" si="1112"/>
        <v>16</v>
      </c>
      <c r="E1288" s="7">
        <f t="shared" si="1113"/>
        <v>9</v>
      </c>
      <c r="F1288" s="7">
        <f t="shared" si="1114"/>
        <v>2022</v>
      </c>
      <c r="G1288" s="12"/>
      <c r="H1288" s="101">
        <f t="shared" si="1066"/>
        <v>10.402208926446606</v>
      </c>
      <c r="I1288" s="102">
        <f t="shared" si="1067"/>
        <v>10.489130021874571</v>
      </c>
      <c r="J1288" s="101">
        <f t="shared" si="1068"/>
        <v>59.892059417462384</v>
      </c>
      <c r="K1288" s="101">
        <f t="shared" si="1069"/>
        <v>63.918077330467099</v>
      </c>
      <c r="L1288" s="11">
        <f t="shared" si="1070"/>
        <v>2459839.392361111</v>
      </c>
      <c r="M1288" s="108">
        <f t="shared" si="1071"/>
        <v>0.22708808654650262</v>
      </c>
      <c r="N1288" s="11">
        <f t="shared" si="1072"/>
        <v>326.78995737619698</v>
      </c>
      <c r="O1288" s="5">
        <f t="shared" si="1073"/>
        <v>0.19032803494422978</v>
      </c>
      <c r="P1288" s="11">
        <f t="shared" si="1074"/>
        <v>15163.201889744545</v>
      </c>
      <c r="Q1288" s="6">
        <f t="shared" si="1075"/>
        <v>2.4633693204156417</v>
      </c>
      <c r="R1288" s="13">
        <f t="shared" si="1076"/>
        <v>4.4066640693962906</v>
      </c>
      <c r="S1288" s="13">
        <f t="shared" si="1077"/>
        <v>4.4105550555948323</v>
      </c>
      <c r="T1288" s="13">
        <f t="shared" si="1078"/>
        <v>0.39605737339612462</v>
      </c>
      <c r="U1288" s="13">
        <f t="shared" si="1079"/>
        <v>0.46849128494856757</v>
      </c>
      <c r="V1288" s="13">
        <f t="shared" si="1080"/>
        <v>-8.4250527377935391</v>
      </c>
      <c r="W1288" s="8">
        <f t="shared" si="1081"/>
        <v>361.99982293788355</v>
      </c>
      <c r="X1288" s="13">
        <f t="shared" si="1082"/>
        <v>1.2693795899616886</v>
      </c>
      <c r="Y1288" s="11">
        <f t="shared" si="1083"/>
        <v>72.730093104851761</v>
      </c>
      <c r="Z1288" s="13">
        <f t="shared" si="1084"/>
        <v>4.2297727779500444E-2</v>
      </c>
      <c r="AA1288" s="13">
        <f t="shared" si="1085"/>
        <v>0.29660784187377831</v>
      </c>
      <c r="AB1288" s="13">
        <f t="shared" si="1086"/>
        <v>0.95406276369331944</v>
      </c>
      <c r="AC1288" s="13">
        <f t="shared" si="1087"/>
        <v>4.2285116445920264E-2</v>
      </c>
      <c r="AD1288" s="13">
        <f t="shared" si="1088"/>
        <v>0.85853691207073135</v>
      </c>
      <c r="AE1288" s="13">
        <f t="shared" si="1089"/>
        <v>0.41825609230593763</v>
      </c>
      <c r="AF1288" s="13">
        <f t="shared" si="1090"/>
        <v>0.90832914807847431</v>
      </c>
      <c r="AG1288" s="11">
        <f t="shared" si="1091"/>
        <v>24.724536173741328</v>
      </c>
      <c r="AH1288" s="13">
        <f t="shared" si="1092"/>
        <v>4.7293974785356232</v>
      </c>
      <c r="AI1288" s="11">
        <f t="shared" si="1093"/>
        <v>255.84899519816264</v>
      </c>
      <c r="AJ1288" s="6">
        <f t="shared" si="1094"/>
        <v>0.91392655663870892</v>
      </c>
      <c r="AK1288" s="13">
        <f t="shared" si="1095"/>
        <v>11.296544818619539</v>
      </c>
      <c r="AL1288" s="6">
        <f t="shared" si="1096"/>
        <v>0.89433589217293252</v>
      </c>
      <c r="AM1288" s="6">
        <f t="shared" si="1097"/>
        <v>10.402208926446606</v>
      </c>
      <c r="AN1288" s="11">
        <f t="shared" si="1098"/>
        <v>175.81240672999593</v>
      </c>
      <c r="AO1288" s="6">
        <f t="shared" si="1099"/>
        <v>173.9992727212144</v>
      </c>
      <c r="AP1288" s="6">
        <f t="shared" si="1100"/>
        <v>101.25896845326604</v>
      </c>
      <c r="AQ1288" s="8">
        <f t="shared" si="1101"/>
        <v>78.589254083691159</v>
      </c>
      <c r="AR1288" s="109">
        <f t="shared" si="1102"/>
        <v>-0.96965476451739008</v>
      </c>
      <c r="AS1288" s="109">
        <f t="shared" si="1103"/>
        <v>-0.47464966798654912</v>
      </c>
      <c r="AT1288" s="109">
        <f t="shared" si="1104"/>
        <v>243.9180773304671</v>
      </c>
      <c r="AU1288" s="10">
        <f t="shared" si="1105"/>
        <v>399878.87752690871</v>
      </c>
      <c r="AV1288" s="8">
        <f t="shared" si="1106"/>
        <v>29.882315576709491</v>
      </c>
      <c r="AW1288" s="12"/>
      <c r="AX1288" s="110">
        <f t="shared" si="1107"/>
        <v>63.9</v>
      </c>
      <c r="AY1288" s="111">
        <f t="shared" si="1108"/>
        <v>0</v>
      </c>
      <c r="AZ1288" s="12"/>
      <c r="BA1288" s="14">
        <f t="shared" si="1115"/>
        <v>10.5</v>
      </c>
      <c r="BB1288" s="112">
        <f t="shared" si="1109"/>
        <v>0</v>
      </c>
      <c r="BC1288" s="112">
        <f t="shared" si="1110"/>
        <v>0</v>
      </c>
      <c r="BD1288" s="12"/>
      <c r="BE1288" s="111">
        <f t="shared" si="1111"/>
        <v>0</v>
      </c>
      <c r="BF1288" s="12"/>
    </row>
    <row r="1289" spans="1:58">
      <c r="A1289">
        <f t="shared" si="1064"/>
        <v>21</v>
      </c>
      <c r="B1289" s="106">
        <v>0.89305555555555605</v>
      </c>
      <c r="C1289" s="6">
        <f t="shared" si="1065"/>
        <v>21.433333333333344</v>
      </c>
      <c r="D1289" s="7">
        <f t="shared" si="1112"/>
        <v>16</v>
      </c>
      <c r="E1289" s="7">
        <f t="shared" si="1113"/>
        <v>9</v>
      </c>
      <c r="F1289" s="7">
        <f t="shared" si="1114"/>
        <v>2022</v>
      </c>
      <c r="G1289" s="12"/>
      <c r="H1289" s="101">
        <f t="shared" si="1066"/>
        <v>10.53655077826209</v>
      </c>
      <c r="I1289" s="102">
        <f t="shared" si="1067"/>
        <v>10.622447629373864</v>
      </c>
      <c r="J1289" s="101">
        <f t="shared" si="1068"/>
        <v>59.885479736183896</v>
      </c>
      <c r="K1289" s="101">
        <f t="shared" si="1069"/>
        <v>64.095469633880128</v>
      </c>
      <c r="L1289" s="11">
        <f t="shared" si="1070"/>
        <v>2459839.3930555554</v>
      </c>
      <c r="M1289" s="108">
        <f t="shared" si="1071"/>
        <v>0.22708810555935416</v>
      </c>
      <c r="N1289" s="11">
        <f t="shared" si="1072"/>
        <v>327.04064183821902</v>
      </c>
      <c r="O1289" s="5">
        <f t="shared" si="1073"/>
        <v>0.19035345237415413</v>
      </c>
      <c r="P1289" s="11">
        <f t="shared" si="1074"/>
        <v>15160.409197649602</v>
      </c>
      <c r="Q1289" s="6">
        <f t="shared" si="1075"/>
        <v>2.4635276725895028</v>
      </c>
      <c r="R1289" s="13">
        <f t="shared" si="1076"/>
        <v>4.4066760152079665</v>
      </c>
      <c r="S1289" s="13">
        <f t="shared" si="1077"/>
        <v>4.4107028116344642</v>
      </c>
      <c r="T1289" s="13">
        <f t="shared" si="1078"/>
        <v>0.39621771763582009</v>
      </c>
      <c r="U1289" s="13">
        <f t="shared" si="1079"/>
        <v>0.46863853021888613</v>
      </c>
      <c r="V1289" s="13">
        <f t="shared" si="1080"/>
        <v>-8.4251879056331092</v>
      </c>
      <c r="W1289" s="8">
        <f t="shared" si="1081"/>
        <v>361.95728371744184</v>
      </c>
      <c r="X1289" s="13">
        <f t="shared" si="1082"/>
        <v>1.2695257530305881</v>
      </c>
      <c r="Y1289" s="11">
        <f t="shared" si="1083"/>
        <v>72.738467631820384</v>
      </c>
      <c r="Z1289" s="13">
        <f t="shared" si="1084"/>
        <v>4.2309317355593429E-2</v>
      </c>
      <c r="AA1289" s="13">
        <f t="shared" si="1085"/>
        <v>0.29646824452527454</v>
      </c>
      <c r="AB1289" s="13">
        <f t="shared" si="1086"/>
        <v>0.95410563855629538</v>
      </c>
      <c r="AC1289" s="13">
        <f t="shared" si="1087"/>
        <v>4.2296695653276359E-2</v>
      </c>
      <c r="AD1289" s="13">
        <f t="shared" si="1088"/>
        <v>0.85857164446829526</v>
      </c>
      <c r="AE1289" s="13">
        <f t="shared" si="1089"/>
        <v>0.4182837688736073</v>
      </c>
      <c r="AF1289" s="13">
        <f t="shared" si="1090"/>
        <v>0.90831640340626385</v>
      </c>
      <c r="AG1289" s="11">
        <f t="shared" si="1091"/>
        <v>24.726281974420456</v>
      </c>
      <c r="AH1289" s="13">
        <f t="shared" si="1092"/>
        <v>4.7300000377578177</v>
      </c>
      <c r="AI1289" s="11">
        <f t="shared" si="1093"/>
        <v>256.09064127185172</v>
      </c>
      <c r="AJ1289" s="6">
        <f t="shared" si="1094"/>
        <v>0.91392134560030103</v>
      </c>
      <c r="AK1289" s="13">
        <f t="shared" si="1095"/>
        <v>11.430461540838333</v>
      </c>
      <c r="AL1289" s="6">
        <f t="shared" si="1096"/>
        <v>0.8939107625762438</v>
      </c>
      <c r="AM1289" s="6">
        <f t="shared" si="1097"/>
        <v>10.53655077826209</v>
      </c>
      <c r="AN1289" s="11">
        <f t="shared" si="1098"/>
        <v>175.81309120728838</v>
      </c>
      <c r="AO1289" s="6">
        <f t="shared" si="1099"/>
        <v>173.99994993628147</v>
      </c>
      <c r="AP1289" s="6">
        <f t="shared" si="1100"/>
        <v>101.25127270711097</v>
      </c>
      <c r="AQ1289" s="8">
        <f t="shared" si="1101"/>
        <v>78.596945774217161</v>
      </c>
      <c r="AR1289" s="109">
        <f t="shared" si="1102"/>
        <v>-0.97067722963153436</v>
      </c>
      <c r="AS1289" s="109">
        <f t="shared" si="1103"/>
        <v>-0.47143038960737005</v>
      </c>
      <c r="AT1289" s="109">
        <f t="shared" si="1104"/>
        <v>244.09546963388013</v>
      </c>
      <c r="AU1289" s="10">
        <f t="shared" si="1105"/>
        <v>399881.22071487381</v>
      </c>
      <c r="AV1289" s="8">
        <f t="shared" si="1106"/>
        <v>29.88214048382779</v>
      </c>
      <c r="AW1289" s="12"/>
      <c r="AX1289" s="110">
        <f t="shared" si="1107"/>
        <v>64.099999999999994</v>
      </c>
      <c r="AY1289" s="111">
        <f t="shared" si="1108"/>
        <v>0</v>
      </c>
      <c r="AZ1289" s="12"/>
      <c r="BA1289" s="14">
        <f t="shared" si="1115"/>
        <v>10.6</v>
      </c>
      <c r="BB1289" s="112">
        <f t="shared" si="1109"/>
        <v>0</v>
      </c>
      <c r="BC1289" s="112">
        <f t="shared" si="1110"/>
        <v>0</v>
      </c>
      <c r="BD1289" s="12"/>
      <c r="BE1289" s="111">
        <f t="shared" si="1111"/>
        <v>0</v>
      </c>
      <c r="BF1289" s="12"/>
    </row>
    <row r="1290" spans="1:58">
      <c r="A1290">
        <f t="shared" si="1064"/>
        <v>21</v>
      </c>
      <c r="B1290" s="106">
        <v>0.89375000000000004</v>
      </c>
      <c r="C1290" s="6">
        <f t="shared" si="1065"/>
        <v>21.450000000000003</v>
      </c>
      <c r="D1290" s="7">
        <f t="shared" si="1112"/>
        <v>16</v>
      </c>
      <c r="E1290" s="7">
        <f t="shared" si="1113"/>
        <v>9</v>
      </c>
      <c r="F1290" s="7">
        <f t="shared" si="1114"/>
        <v>2022</v>
      </c>
      <c r="G1290" s="12"/>
      <c r="H1290" s="101">
        <f t="shared" si="1066"/>
        <v>10.671095778624061</v>
      </c>
      <c r="I1290" s="102">
        <f t="shared" si="1067"/>
        <v>10.755989118034474</v>
      </c>
      <c r="J1290" s="101">
        <f t="shared" si="1068"/>
        <v>59.878899957198463</v>
      </c>
      <c r="K1290" s="101">
        <f t="shared" si="1069"/>
        <v>64.272786218678419</v>
      </c>
      <c r="L1290" s="11">
        <f t="shared" si="1070"/>
        <v>2459839.3937499998</v>
      </c>
      <c r="M1290" s="108">
        <f t="shared" si="1071"/>
        <v>0.2270881245722057</v>
      </c>
      <c r="N1290" s="11">
        <f t="shared" si="1072"/>
        <v>327.29132630070671</v>
      </c>
      <c r="O1290" s="5">
        <f t="shared" si="1073"/>
        <v>0.19037886980407848</v>
      </c>
      <c r="P1290" s="11">
        <f t="shared" si="1074"/>
        <v>15157.616180752952</v>
      </c>
      <c r="Q1290" s="6">
        <f t="shared" si="1075"/>
        <v>2.4636860247630064</v>
      </c>
      <c r="R1290" s="13">
        <f t="shared" si="1076"/>
        <v>4.4066879610196645</v>
      </c>
      <c r="S1290" s="13">
        <f t="shared" si="1077"/>
        <v>4.4108505676744532</v>
      </c>
      <c r="T1290" s="13">
        <f t="shared" si="1078"/>
        <v>0.39637806187587277</v>
      </c>
      <c r="U1290" s="13">
        <f t="shared" si="1079"/>
        <v>0.46878577376896557</v>
      </c>
      <c r="V1290" s="13">
        <f t="shared" si="1080"/>
        <v>-8.4253230734730344</v>
      </c>
      <c r="W1290" s="8">
        <f t="shared" si="1081"/>
        <v>361.91473999252702</v>
      </c>
      <c r="X1290" s="13">
        <f t="shared" si="1082"/>
        <v>1.2696719145248043</v>
      </c>
      <c r="Y1290" s="11">
        <f t="shared" si="1083"/>
        <v>72.746842068566295</v>
      </c>
      <c r="Z1290" s="13">
        <f t="shared" si="1084"/>
        <v>4.2320905892786274E-2</v>
      </c>
      <c r="AA1290" s="13">
        <f t="shared" si="1085"/>
        <v>0.29632864245567059</v>
      </c>
      <c r="AB1290" s="13">
        <f t="shared" si="1086"/>
        <v>0.9541484924407766</v>
      </c>
      <c r="AC1290" s="13">
        <f t="shared" si="1087"/>
        <v>4.2308273816981323E-2</v>
      </c>
      <c r="AD1290" s="13">
        <f t="shared" si="1088"/>
        <v>0.85860635803312946</v>
      </c>
      <c r="AE1290" s="13">
        <f t="shared" si="1089"/>
        <v>0.41831143613994703</v>
      </c>
      <c r="AF1290" s="13">
        <f t="shared" si="1090"/>
        <v>0.90830366199555479</v>
      </c>
      <c r="AG1290" s="11">
        <f t="shared" si="1091"/>
        <v>24.728027212868497</v>
      </c>
      <c r="AH1290" s="13">
        <f t="shared" si="1092"/>
        <v>4.7306026068040525</v>
      </c>
      <c r="AI1290" s="11">
        <f t="shared" si="1093"/>
        <v>256.33228719864593</v>
      </c>
      <c r="AJ1290" s="6">
        <f t="shared" si="1094"/>
        <v>0.913916135863867</v>
      </c>
      <c r="AK1290" s="13">
        <f t="shared" si="1095"/>
        <v>11.564575903280774</v>
      </c>
      <c r="AL1290" s="6">
        <f t="shared" si="1096"/>
        <v>0.89348012465671378</v>
      </c>
      <c r="AM1290" s="6">
        <f t="shared" si="1097"/>
        <v>10.671095778624061</v>
      </c>
      <c r="AN1290" s="11">
        <f t="shared" si="1098"/>
        <v>175.81377568458629</v>
      </c>
      <c r="AO1290" s="6">
        <f t="shared" si="1099"/>
        <v>174.00062715160766</v>
      </c>
      <c r="AP1290" s="6">
        <f t="shared" si="1100"/>
        <v>101.24357705778593</v>
      </c>
      <c r="AQ1290" s="8">
        <f t="shared" si="1101"/>
        <v>78.604637370703614</v>
      </c>
      <c r="AR1290" s="109">
        <f t="shared" si="1102"/>
        <v>-0.97168242827175277</v>
      </c>
      <c r="AS1290" s="109">
        <f t="shared" si="1103"/>
        <v>-0.46820771885488394</v>
      </c>
      <c r="AT1290" s="109">
        <f t="shared" si="1104"/>
        <v>244.27278621867842</v>
      </c>
      <c r="AU1290" s="10">
        <f t="shared" si="1105"/>
        <v>399883.56336833164</v>
      </c>
      <c r="AV1290" s="8">
        <f t="shared" si="1106"/>
        <v>29.881965432937854</v>
      </c>
      <c r="AW1290" s="12"/>
      <c r="AX1290" s="110">
        <f t="shared" si="1107"/>
        <v>64.3</v>
      </c>
      <c r="AY1290" s="111">
        <f t="shared" si="1108"/>
        <v>0</v>
      </c>
      <c r="AZ1290" s="12"/>
      <c r="BA1290" s="14">
        <f t="shared" si="1115"/>
        <v>10.8</v>
      </c>
      <c r="BB1290" s="112">
        <f t="shared" si="1109"/>
        <v>0</v>
      </c>
      <c r="BC1290" s="112">
        <f t="shared" si="1110"/>
        <v>0</v>
      </c>
      <c r="BD1290" s="12"/>
      <c r="BE1290" s="111">
        <f t="shared" si="1111"/>
        <v>0</v>
      </c>
      <c r="BF1290" s="12"/>
    </row>
    <row r="1291" spans="1:58">
      <c r="A1291">
        <f t="shared" si="1064"/>
        <v>21</v>
      </c>
      <c r="B1291" s="106">
        <v>0.89444444444444404</v>
      </c>
      <c r="C1291" s="6">
        <f t="shared" si="1065"/>
        <v>21.466666666666658</v>
      </c>
      <c r="D1291" s="7">
        <f t="shared" si="1112"/>
        <v>16</v>
      </c>
      <c r="E1291" s="7">
        <f t="shared" si="1113"/>
        <v>9</v>
      </c>
      <c r="F1291" s="7">
        <f t="shared" si="1114"/>
        <v>2022</v>
      </c>
      <c r="G1291" s="12"/>
      <c r="H1291" s="101">
        <f t="shared" si="1066"/>
        <v>10.805842592860946</v>
      </c>
      <c r="I1291" s="102">
        <f t="shared" si="1067"/>
        <v>10.889752552552025</v>
      </c>
      <c r="J1291" s="101">
        <f t="shared" si="1068"/>
        <v>59.872320080585887</v>
      </c>
      <c r="K1291" s="101">
        <f t="shared" si="1069"/>
        <v>64.45002880167317</v>
      </c>
      <c r="L1291" s="11">
        <f t="shared" si="1070"/>
        <v>2459839.3944444442</v>
      </c>
      <c r="M1291" s="108">
        <f t="shared" si="1071"/>
        <v>0.22708814358505727</v>
      </c>
      <c r="N1291" s="11">
        <f t="shared" si="1072"/>
        <v>327.54201076319441</v>
      </c>
      <c r="O1291" s="5">
        <f t="shared" si="1073"/>
        <v>0.19040428723405967</v>
      </c>
      <c r="P1291" s="11">
        <f t="shared" si="1074"/>
        <v>15154.822839147198</v>
      </c>
      <c r="Q1291" s="6">
        <f t="shared" si="1075"/>
        <v>2.463844376936867</v>
      </c>
      <c r="R1291" s="13">
        <f t="shared" si="1076"/>
        <v>4.4066999068313626</v>
      </c>
      <c r="S1291" s="13">
        <f t="shared" si="1077"/>
        <v>4.410998323714443</v>
      </c>
      <c r="T1291" s="13">
        <f t="shared" si="1078"/>
        <v>0.39653840611592539</v>
      </c>
      <c r="U1291" s="13">
        <f t="shared" si="1079"/>
        <v>0.46893301559885037</v>
      </c>
      <c r="V1291" s="13">
        <f t="shared" si="1080"/>
        <v>-8.4254582413129597</v>
      </c>
      <c r="W1291" s="8">
        <f t="shared" si="1081"/>
        <v>361.87219176415891</v>
      </c>
      <c r="X1291" s="13">
        <f t="shared" si="1082"/>
        <v>1.2698180744451437</v>
      </c>
      <c r="Y1291" s="11">
        <f t="shared" si="1083"/>
        <v>72.755216415135706</v>
      </c>
      <c r="Z1291" s="13">
        <f t="shared" si="1084"/>
        <v>4.2332493390862584E-2</v>
      </c>
      <c r="AA1291" s="13">
        <f t="shared" si="1085"/>
        <v>0.29618903566743915</v>
      </c>
      <c r="AB1291" s="13">
        <f t="shared" si="1086"/>
        <v>0.95419132534679751</v>
      </c>
      <c r="AC1291" s="13">
        <f t="shared" si="1087"/>
        <v>4.2319850936818927E-2</v>
      </c>
      <c r="AD1291" s="13">
        <f t="shared" si="1088"/>
        <v>0.85864105276535152</v>
      </c>
      <c r="AE1291" s="13">
        <f t="shared" si="1089"/>
        <v>0.41833909410477238</v>
      </c>
      <c r="AF1291" s="13">
        <f t="shared" si="1090"/>
        <v>0.90829092384741927</v>
      </c>
      <c r="AG1291" s="11">
        <f t="shared" si="1091"/>
        <v>24.729771889051769</v>
      </c>
      <c r="AH1291" s="13">
        <f t="shared" si="1092"/>
        <v>4.7312051856735771</v>
      </c>
      <c r="AI1291" s="11">
        <f t="shared" si="1093"/>
        <v>256.57393297809074</v>
      </c>
      <c r="AJ1291" s="6">
        <f t="shared" si="1094"/>
        <v>0.91391092742946267</v>
      </c>
      <c r="AK1291" s="13">
        <f t="shared" si="1095"/>
        <v>11.698886556407835</v>
      </c>
      <c r="AL1291" s="6">
        <f t="shared" si="1096"/>
        <v>0.89304396354688864</v>
      </c>
      <c r="AM1291" s="6">
        <f t="shared" si="1097"/>
        <v>10.805842592860946</v>
      </c>
      <c r="AN1291" s="11">
        <f t="shared" si="1098"/>
        <v>175.81446016188056</v>
      </c>
      <c r="AO1291" s="6">
        <f t="shared" si="1099"/>
        <v>174.00130436718379</v>
      </c>
      <c r="AP1291" s="6">
        <f t="shared" si="1100"/>
        <v>101.23588150523787</v>
      </c>
      <c r="AQ1291" s="8">
        <f t="shared" si="1101"/>
        <v>78.612328873203467</v>
      </c>
      <c r="AR1291" s="109">
        <f t="shared" si="1102"/>
        <v>-0.97267034258781315</v>
      </c>
      <c r="AS1291" s="109">
        <f t="shared" si="1103"/>
        <v>-0.46498171346405337</v>
      </c>
      <c r="AT1291" s="109">
        <f t="shared" si="1104"/>
        <v>244.45002880167317</v>
      </c>
      <c r="AU1291" s="10">
        <f t="shared" si="1105"/>
        <v>399885.9054872251</v>
      </c>
      <c r="AV1291" s="8">
        <f t="shared" si="1106"/>
        <v>29.881790424042499</v>
      </c>
      <c r="AW1291" s="12"/>
      <c r="AX1291" s="110">
        <f t="shared" si="1107"/>
        <v>64.5</v>
      </c>
      <c r="AY1291" s="111">
        <f t="shared" si="1108"/>
        <v>0</v>
      </c>
      <c r="AZ1291" s="12"/>
      <c r="BA1291" s="14">
        <f t="shared" si="1115"/>
        <v>10.9</v>
      </c>
      <c r="BB1291" s="112">
        <f t="shared" si="1109"/>
        <v>0</v>
      </c>
      <c r="BC1291" s="112">
        <f t="shared" si="1110"/>
        <v>0</v>
      </c>
      <c r="BD1291" s="12"/>
      <c r="BE1291" s="111">
        <f t="shared" si="1111"/>
        <v>0</v>
      </c>
      <c r="BF1291" s="12"/>
    </row>
    <row r="1292" spans="1:58">
      <c r="A1292">
        <f t="shared" si="1064"/>
        <v>21</v>
      </c>
      <c r="B1292" s="106">
        <v>0.89513888888888904</v>
      </c>
      <c r="C1292" s="6">
        <f t="shared" si="1065"/>
        <v>21.483333333333338</v>
      </c>
      <c r="D1292" s="7">
        <f t="shared" si="1112"/>
        <v>16</v>
      </c>
      <c r="E1292" s="7">
        <f t="shared" si="1113"/>
        <v>9</v>
      </c>
      <c r="F1292" s="7">
        <f t="shared" si="1114"/>
        <v>2022</v>
      </c>
      <c r="G1292" s="12"/>
      <c r="H1292" s="101">
        <f t="shared" si="1066"/>
        <v>10.940789978594616</v>
      </c>
      <c r="I1292" s="102">
        <f t="shared" si="1067"/>
        <v>11.023736111487166</v>
      </c>
      <c r="J1292" s="101">
        <f t="shared" si="1068"/>
        <v>59.865740102068976</v>
      </c>
      <c r="K1292" s="101">
        <f t="shared" si="1069"/>
        <v>64.627199228127381</v>
      </c>
      <c r="L1292" s="11">
        <f t="shared" si="1070"/>
        <v>2459839.3951388891</v>
      </c>
      <c r="M1292" s="108">
        <f t="shared" si="1071"/>
        <v>0.22708816259792158</v>
      </c>
      <c r="N1292" s="11">
        <f t="shared" si="1072"/>
        <v>327.79269539378583</v>
      </c>
      <c r="O1292" s="5">
        <f t="shared" si="1073"/>
        <v>0.19042970468103704</v>
      </c>
      <c r="P1292" s="11">
        <f t="shared" si="1074"/>
        <v>15152.0291710778</v>
      </c>
      <c r="Q1292" s="6">
        <f t="shared" si="1075"/>
        <v>2.4640027292168036</v>
      </c>
      <c r="R1292" s="13">
        <f t="shared" si="1076"/>
        <v>4.4067118526510747</v>
      </c>
      <c r="S1292" s="13">
        <f t="shared" si="1077"/>
        <v>4.4111460798533644</v>
      </c>
      <c r="T1292" s="13">
        <f t="shared" si="1078"/>
        <v>0.39669875046348246</v>
      </c>
      <c r="U1292" s="13">
        <f t="shared" si="1079"/>
        <v>0.46908025580778745</v>
      </c>
      <c r="V1292" s="13">
        <f t="shared" si="1080"/>
        <v>-8.4255934092432465</v>
      </c>
      <c r="W1292" s="8">
        <f t="shared" si="1081"/>
        <v>361.82963900474573</v>
      </c>
      <c r="X1292" s="13">
        <f t="shared" si="1082"/>
        <v>1.2699642328895326</v>
      </c>
      <c r="Y1292" s="11">
        <f t="shared" si="1083"/>
        <v>72.763590677139391</v>
      </c>
      <c r="Z1292" s="13">
        <f t="shared" si="1084"/>
        <v>4.2344079857412315E-2</v>
      </c>
      <c r="AA1292" s="13">
        <f t="shared" si="1085"/>
        <v>0.29604942407027962</v>
      </c>
      <c r="AB1292" s="13">
        <f t="shared" si="1086"/>
        <v>0.95423413730282913</v>
      </c>
      <c r="AC1292" s="13">
        <f t="shared" si="1087"/>
        <v>4.2331427020372299E-2</v>
      </c>
      <c r="AD1292" s="13">
        <f t="shared" si="1088"/>
        <v>0.85867572868806741</v>
      </c>
      <c r="AE1292" s="13">
        <f t="shared" si="1089"/>
        <v>0.41836674278636465</v>
      </c>
      <c r="AF1292" s="13">
        <f t="shared" si="1090"/>
        <v>0.90827818895442369</v>
      </c>
      <c r="AG1292" s="11">
        <f t="shared" si="1091"/>
        <v>24.731516004101454</v>
      </c>
      <c r="AH1292" s="13">
        <f t="shared" si="1092"/>
        <v>4.7318077747659943</v>
      </c>
      <c r="AI1292" s="11">
        <f t="shared" si="1093"/>
        <v>256.81557877229591</v>
      </c>
      <c r="AJ1292" s="6">
        <f t="shared" si="1094"/>
        <v>0.91390572029367989</v>
      </c>
      <c r="AK1292" s="13">
        <f t="shared" si="1095"/>
        <v>11.833392242883154</v>
      </c>
      <c r="AL1292" s="6">
        <f t="shared" si="1096"/>
        <v>0.89260226428853806</v>
      </c>
      <c r="AM1292" s="6">
        <f t="shared" si="1097"/>
        <v>10.940789978594616</v>
      </c>
      <c r="AN1292" s="11">
        <f t="shared" si="1098"/>
        <v>175.81514463963504</v>
      </c>
      <c r="AO1292" s="6">
        <f t="shared" si="1099"/>
        <v>174.00198158346893</v>
      </c>
      <c r="AP1292" s="6">
        <f t="shared" si="1100"/>
        <v>101.22818604431829</v>
      </c>
      <c r="AQ1292" s="8">
        <f t="shared" si="1101"/>
        <v>78.620020286862513</v>
      </c>
      <c r="AR1292" s="109">
        <f t="shared" si="1102"/>
        <v>-0.97364095568425502</v>
      </c>
      <c r="AS1292" s="109">
        <f t="shared" si="1103"/>
        <v>-0.46175242905522862</v>
      </c>
      <c r="AT1292" s="109">
        <f t="shared" si="1104"/>
        <v>244.62719922812738</v>
      </c>
      <c r="AU1292" s="10">
        <f t="shared" si="1105"/>
        <v>399888.24707305524</v>
      </c>
      <c r="AV1292" s="8">
        <f t="shared" si="1106"/>
        <v>29.881615457028122</v>
      </c>
      <c r="AW1292" s="12"/>
      <c r="AX1292" s="110">
        <f t="shared" si="1107"/>
        <v>64.599999999999994</v>
      </c>
      <c r="AY1292" s="111">
        <f t="shared" si="1108"/>
        <v>0</v>
      </c>
      <c r="AZ1292" s="12"/>
      <c r="BA1292" s="14">
        <f t="shared" si="1115"/>
        <v>11</v>
      </c>
      <c r="BB1292" s="112">
        <f t="shared" si="1109"/>
        <v>0</v>
      </c>
      <c r="BC1292" s="112">
        <f t="shared" si="1110"/>
        <v>0</v>
      </c>
      <c r="BD1292" s="12"/>
      <c r="BE1292" s="111">
        <f t="shared" si="1111"/>
        <v>0</v>
      </c>
      <c r="BF1292" s="12"/>
    </row>
    <row r="1293" spans="1:58">
      <c r="A1293">
        <f t="shared" si="1064"/>
        <v>21</v>
      </c>
      <c r="B1293" s="106">
        <v>0.89583333333333304</v>
      </c>
      <c r="C1293" s="6">
        <f t="shared" si="1065"/>
        <v>21.499999999999993</v>
      </c>
      <c r="D1293" s="7">
        <f t="shared" si="1112"/>
        <v>16</v>
      </c>
      <c r="E1293" s="7">
        <f t="shared" si="1113"/>
        <v>9</v>
      </c>
      <c r="F1293" s="7">
        <f t="shared" si="1114"/>
        <v>2022</v>
      </c>
      <c r="G1293" s="12"/>
      <c r="H1293" s="101">
        <f t="shared" si="1066"/>
        <v>11.075936423303354</v>
      </c>
      <c r="I1293" s="102">
        <f t="shared" si="1067"/>
        <v>11.157937726414184</v>
      </c>
      <c r="J1293" s="101">
        <f t="shared" si="1068"/>
        <v>59.859160030560588</v>
      </c>
      <c r="K1293" s="101">
        <f t="shared" si="1069"/>
        <v>64.804298996172122</v>
      </c>
      <c r="L1293" s="11">
        <f t="shared" si="1070"/>
        <v>2459839.3958333335</v>
      </c>
      <c r="M1293" s="108">
        <f t="shared" si="1071"/>
        <v>0.22708818161077313</v>
      </c>
      <c r="N1293" s="11">
        <f t="shared" si="1072"/>
        <v>328.04337985627353</v>
      </c>
      <c r="O1293" s="5">
        <f t="shared" si="1073"/>
        <v>0.19045512211096138</v>
      </c>
      <c r="P1293" s="11">
        <f t="shared" si="1074"/>
        <v>15149.235180395901</v>
      </c>
      <c r="Q1293" s="6">
        <f t="shared" si="1075"/>
        <v>2.4641610813906647</v>
      </c>
      <c r="R1293" s="13">
        <f t="shared" si="1076"/>
        <v>4.4067237984627505</v>
      </c>
      <c r="S1293" s="13">
        <f t="shared" si="1077"/>
        <v>4.4112938358929972</v>
      </c>
      <c r="T1293" s="13">
        <f t="shared" si="1078"/>
        <v>0.39685909470353514</v>
      </c>
      <c r="U1293" s="13">
        <f t="shared" si="1079"/>
        <v>0.46922749419880272</v>
      </c>
      <c r="V1293" s="13">
        <f t="shared" si="1080"/>
        <v>-8.4257285770824595</v>
      </c>
      <c r="W1293" s="8">
        <f t="shared" si="1081"/>
        <v>361.7870817722843</v>
      </c>
      <c r="X1293" s="13">
        <f t="shared" si="1082"/>
        <v>1.2701103896627046</v>
      </c>
      <c r="Y1293" s="11">
        <f t="shared" si="1083"/>
        <v>72.771964843389398</v>
      </c>
      <c r="Z1293" s="13">
        <f t="shared" si="1084"/>
        <v>4.2355665276715769E-2</v>
      </c>
      <c r="AA1293" s="13">
        <f t="shared" si="1085"/>
        <v>0.29590980785395427</v>
      </c>
      <c r="AB1293" s="13">
        <f t="shared" si="1086"/>
        <v>0.95427692825147226</v>
      </c>
      <c r="AC1293" s="13">
        <f t="shared" si="1087"/>
        <v>4.2343002051935801E-2</v>
      </c>
      <c r="AD1293" s="13">
        <f t="shared" si="1088"/>
        <v>0.85871038575486014</v>
      </c>
      <c r="AE1293" s="13">
        <f t="shared" si="1089"/>
        <v>0.41839438214748437</v>
      </c>
      <c r="AF1293" s="13">
        <f t="shared" si="1090"/>
        <v>0.9082654573347072</v>
      </c>
      <c r="AG1293" s="11">
        <f t="shared" si="1091"/>
        <v>24.733259555646402</v>
      </c>
      <c r="AH1293" s="13">
        <f t="shared" si="1092"/>
        <v>4.732410373272149</v>
      </c>
      <c r="AI1293" s="11">
        <f t="shared" si="1093"/>
        <v>257.05722425719131</v>
      </c>
      <c r="AJ1293" s="6">
        <f t="shared" si="1094"/>
        <v>0.91390051446356702</v>
      </c>
      <c r="AK1293" s="13">
        <f t="shared" si="1095"/>
        <v>11.968091436326114</v>
      </c>
      <c r="AL1293" s="6">
        <f t="shared" si="1096"/>
        <v>0.89215501302275957</v>
      </c>
      <c r="AM1293" s="6">
        <f t="shared" si="1097"/>
        <v>11.075936423303354</v>
      </c>
      <c r="AN1293" s="11">
        <f t="shared" si="1098"/>
        <v>175.81582911692931</v>
      </c>
      <c r="AO1293" s="6">
        <f t="shared" si="1099"/>
        <v>174.00265879955239</v>
      </c>
      <c r="AP1293" s="6">
        <f t="shared" si="1100"/>
        <v>101.22049068530463</v>
      </c>
      <c r="AQ1293" s="8">
        <f t="shared" si="1101"/>
        <v>78.627711601408677</v>
      </c>
      <c r="AR1293" s="109">
        <f t="shared" si="1102"/>
        <v>-0.97459424902638048</v>
      </c>
      <c r="AS1293" s="109">
        <f t="shared" si="1103"/>
        <v>-0.45851992780512013</v>
      </c>
      <c r="AT1293" s="109">
        <f t="shared" si="1104"/>
        <v>244.80429899617212</v>
      </c>
      <c r="AU1293" s="10">
        <f t="shared" si="1105"/>
        <v>399890.5881226206</v>
      </c>
      <c r="AV1293" s="8">
        <f t="shared" si="1106"/>
        <v>29.881440532132508</v>
      </c>
      <c r="AW1293" s="12"/>
      <c r="AX1293" s="110">
        <f t="shared" si="1107"/>
        <v>64.8</v>
      </c>
      <c r="AY1293" s="111">
        <f t="shared" si="1108"/>
        <v>0</v>
      </c>
      <c r="AZ1293" s="12"/>
      <c r="BA1293" s="14">
        <f t="shared" si="1115"/>
        <v>11.2</v>
      </c>
      <c r="BB1293" s="112">
        <f t="shared" si="1109"/>
        <v>0</v>
      </c>
      <c r="BC1293" s="112">
        <f t="shared" si="1110"/>
        <v>0</v>
      </c>
      <c r="BD1293" s="12"/>
      <c r="BE1293" s="111">
        <f t="shared" si="1111"/>
        <v>0</v>
      </c>
      <c r="BF1293" s="12"/>
    </row>
    <row r="1294" spans="1:58">
      <c r="A1294">
        <f t="shared" si="1064"/>
        <v>21</v>
      </c>
      <c r="B1294" s="106">
        <v>0.89652777777777803</v>
      </c>
      <c r="C1294" s="6">
        <f t="shared" si="1065"/>
        <v>21.516666666666673</v>
      </c>
      <c r="D1294" s="7">
        <f t="shared" si="1112"/>
        <v>16</v>
      </c>
      <c r="E1294" s="7">
        <f t="shared" si="1113"/>
        <v>9</v>
      </c>
      <c r="F1294" s="7">
        <f t="shared" si="1114"/>
        <v>2022</v>
      </c>
      <c r="G1294" s="12"/>
      <c r="H1294" s="101">
        <f t="shared" si="1066"/>
        <v>11.211280687014799</v>
      </c>
      <c r="I1294" s="102">
        <f t="shared" si="1067"/>
        <v>11.292355619800324</v>
      </c>
      <c r="J1294" s="101">
        <f t="shared" si="1068"/>
        <v>59.852579861728515</v>
      </c>
      <c r="K1294" s="101">
        <f t="shared" si="1069"/>
        <v>64.981329969359507</v>
      </c>
      <c r="L1294" s="11">
        <f t="shared" si="1070"/>
        <v>2459839.3965277779</v>
      </c>
      <c r="M1294" s="108">
        <f t="shared" si="1071"/>
        <v>0.2270882006236247</v>
      </c>
      <c r="N1294" s="11">
        <f t="shared" si="1072"/>
        <v>328.29406431829557</v>
      </c>
      <c r="O1294" s="5">
        <f t="shared" si="1073"/>
        <v>0.19048053954094257</v>
      </c>
      <c r="P1294" s="11">
        <f t="shared" si="1074"/>
        <v>15146.44086534467</v>
      </c>
      <c r="Q1294" s="6">
        <f t="shared" si="1075"/>
        <v>2.4643194335645253</v>
      </c>
      <c r="R1294" s="13">
        <f t="shared" si="1076"/>
        <v>4.4067357442744708</v>
      </c>
      <c r="S1294" s="13">
        <f t="shared" si="1077"/>
        <v>4.4114415919333432</v>
      </c>
      <c r="T1294" s="13">
        <f t="shared" si="1078"/>
        <v>0.39701943894358777</v>
      </c>
      <c r="U1294" s="13">
        <f t="shared" si="1079"/>
        <v>0.46937473087113185</v>
      </c>
      <c r="V1294" s="13">
        <f t="shared" si="1080"/>
        <v>-8.4258637449230989</v>
      </c>
      <c r="W1294" s="8">
        <f t="shared" si="1081"/>
        <v>361.74452003844056</v>
      </c>
      <c r="X1294" s="13">
        <f t="shared" si="1082"/>
        <v>1.2702565448636471</v>
      </c>
      <c r="Y1294" s="11">
        <f t="shared" si="1083"/>
        <v>72.780338919557295</v>
      </c>
      <c r="Z1294" s="13">
        <f t="shared" si="1084"/>
        <v>4.2367249656359025E-2</v>
      </c>
      <c r="AA1294" s="13">
        <f t="shared" si="1085"/>
        <v>0.29577018692715384</v>
      </c>
      <c r="AB1294" s="13">
        <f t="shared" si="1086"/>
        <v>0.95431969822152651</v>
      </c>
      <c r="AC1294" s="13">
        <f t="shared" si="1087"/>
        <v>4.2354576039088689E-2</v>
      </c>
      <c r="AD1294" s="13">
        <f t="shared" si="1088"/>
        <v>0.85874502398913866</v>
      </c>
      <c r="AE1294" s="13">
        <f t="shared" si="1089"/>
        <v>0.41842201220654007</v>
      </c>
      <c r="AF1294" s="13">
        <f t="shared" si="1090"/>
        <v>0.90825272898077769</v>
      </c>
      <c r="AG1294" s="11">
        <f t="shared" si="1091"/>
        <v>24.7350025448258</v>
      </c>
      <c r="AH1294" s="13">
        <f t="shared" si="1092"/>
        <v>4.7330129815960582</v>
      </c>
      <c r="AI1294" s="11">
        <f t="shared" si="1093"/>
        <v>257.2988695943547</v>
      </c>
      <c r="AJ1294" s="6">
        <f t="shared" si="1094"/>
        <v>0.91389530993569745</v>
      </c>
      <c r="AK1294" s="13">
        <f t="shared" si="1095"/>
        <v>12.102982882229153</v>
      </c>
      <c r="AL1294" s="6">
        <f t="shared" si="1096"/>
        <v>0.89170219521435312</v>
      </c>
      <c r="AM1294" s="6">
        <f t="shared" si="1097"/>
        <v>11.211280687014799</v>
      </c>
      <c r="AN1294" s="11">
        <f t="shared" si="1098"/>
        <v>175.81651359422358</v>
      </c>
      <c r="AO1294" s="6">
        <f t="shared" si="1099"/>
        <v>174.00333601588949</v>
      </c>
      <c r="AP1294" s="6">
        <f t="shared" si="1100"/>
        <v>101.21279542298386</v>
      </c>
      <c r="AQ1294" s="8">
        <f t="shared" si="1101"/>
        <v>78.6354028220522</v>
      </c>
      <c r="AR1294" s="109">
        <f t="shared" si="1102"/>
        <v>-0.97553020634418963</v>
      </c>
      <c r="AS1294" s="109">
        <f t="shared" si="1103"/>
        <v>-0.45528426545848422</v>
      </c>
      <c r="AT1294" s="109">
        <f t="shared" si="1104"/>
        <v>244.98132996935951</v>
      </c>
      <c r="AU1294" s="10">
        <f t="shared" si="1105"/>
        <v>399892.92863743065</v>
      </c>
      <c r="AV1294" s="8">
        <f t="shared" si="1106"/>
        <v>29.881265649241431</v>
      </c>
      <c r="AW1294" s="12"/>
      <c r="AX1294" s="110">
        <f t="shared" si="1107"/>
        <v>65</v>
      </c>
      <c r="AY1294" s="111">
        <f t="shared" si="1108"/>
        <v>0</v>
      </c>
      <c r="AZ1294" s="12"/>
      <c r="BA1294" s="14">
        <f t="shared" si="1115"/>
        <v>11.3</v>
      </c>
      <c r="BB1294" s="112">
        <f t="shared" si="1109"/>
        <v>0</v>
      </c>
      <c r="BC1294" s="112">
        <f t="shared" si="1110"/>
        <v>0</v>
      </c>
      <c r="BD1294" s="12"/>
      <c r="BE1294" s="111">
        <f t="shared" si="1111"/>
        <v>0</v>
      </c>
      <c r="BF1294" s="12"/>
    </row>
    <row r="1295" spans="1:58">
      <c r="A1295">
        <f t="shared" si="1064"/>
        <v>21</v>
      </c>
      <c r="B1295" s="106">
        <v>0.89722222222222203</v>
      </c>
      <c r="C1295" s="6">
        <f t="shared" si="1065"/>
        <v>21.533333333333328</v>
      </c>
      <c r="D1295" s="7">
        <f t="shared" si="1112"/>
        <v>16</v>
      </c>
      <c r="E1295" s="7">
        <f t="shared" si="1113"/>
        <v>9</v>
      </c>
      <c r="F1295" s="7">
        <f t="shared" si="1114"/>
        <v>2022</v>
      </c>
      <c r="G1295" s="12"/>
      <c r="H1295" s="101">
        <f t="shared" si="1066"/>
        <v>11.346821441515056</v>
      </c>
      <c r="I1295" s="102">
        <f t="shared" si="1067"/>
        <v>11.426987945915711</v>
      </c>
      <c r="J1295" s="101">
        <f t="shared" si="1068"/>
        <v>59.845999595711575</v>
      </c>
      <c r="K1295" s="101">
        <f t="shared" si="1069"/>
        <v>65.158293902859782</v>
      </c>
      <c r="L1295" s="11">
        <f t="shared" si="1070"/>
        <v>2459839.3972222223</v>
      </c>
      <c r="M1295" s="108">
        <f t="shared" si="1071"/>
        <v>0.22708821963647624</v>
      </c>
      <c r="N1295" s="11">
        <f t="shared" si="1072"/>
        <v>328.54474878078327</v>
      </c>
      <c r="O1295" s="5">
        <f t="shared" si="1073"/>
        <v>0.19050595697086692</v>
      </c>
      <c r="P1295" s="11">
        <f t="shared" si="1074"/>
        <v>15143.646226034652</v>
      </c>
      <c r="Q1295" s="6">
        <f t="shared" si="1075"/>
        <v>2.4644777857380289</v>
      </c>
      <c r="R1295" s="13">
        <f t="shared" si="1076"/>
        <v>4.4067476900861466</v>
      </c>
      <c r="S1295" s="13">
        <f t="shared" si="1077"/>
        <v>4.4115893479729751</v>
      </c>
      <c r="T1295" s="13">
        <f t="shared" si="1078"/>
        <v>0.39717978318328323</v>
      </c>
      <c r="U1295" s="13">
        <f t="shared" si="1079"/>
        <v>0.46952196582490668</v>
      </c>
      <c r="V1295" s="13">
        <f t="shared" si="1080"/>
        <v>-8.4259989127626671</v>
      </c>
      <c r="W1295" s="8">
        <f t="shared" si="1081"/>
        <v>361.70195380495204</v>
      </c>
      <c r="X1295" s="13">
        <f t="shared" si="1082"/>
        <v>1.2704026984921815</v>
      </c>
      <c r="Y1295" s="11">
        <f t="shared" si="1083"/>
        <v>72.788712905632835</v>
      </c>
      <c r="Z1295" s="13">
        <f t="shared" si="1084"/>
        <v>4.237883299613629E-2</v>
      </c>
      <c r="AA1295" s="13">
        <f t="shared" si="1085"/>
        <v>0.29563056129329029</v>
      </c>
      <c r="AB1295" s="13">
        <f t="shared" si="1086"/>
        <v>0.95436244721273522</v>
      </c>
      <c r="AC1295" s="13">
        <f t="shared" si="1087"/>
        <v>4.2366148981625336E-2</v>
      </c>
      <c r="AD1295" s="13">
        <f t="shared" si="1088"/>
        <v>0.85877964339074941</v>
      </c>
      <c r="AE1295" s="13">
        <f t="shared" si="1089"/>
        <v>0.41844963296324111</v>
      </c>
      <c r="AF1295" s="13">
        <f t="shared" si="1090"/>
        <v>0.90824000389375537</v>
      </c>
      <c r="AG1295" s="11">
        <f t="shared" si="1091"/>
        <v>24.736744971599293</v>
      </c>
      <c r="AH1295" s="13">
        <f t="shared" si="1092"/>
        <v>4.7336155997328495</v>
      </c>
      <c r="AI1295" s="11">
        <f t="shared" si="1093"/>
        <v>257.5405147847905</v>
      </c>
      <c r="AJ1295" s="6">
        <f t="shared" si="1094"/>
        <v>0.91389010671016191</v>
      </c>
      <c r="AK1295" s="13">
        <f t="shared" si="1095"/>
        <v>12.238065238345087</v>
      </c>
      <c r="AL1295" s="6">
        <f t="shared" si="1096"/>
        <v>0.89124379683003019</v>
      </c>
      <c r="AM1295" s="6">
        <f t="shared" si="1097"/>
        <v>11.346821441515056</v>
      </c>
      <c r="AN1295" s="11">
        <f t="shared" si="1098"/>
        <v>175.81719807152149</v>
      </c>
      <c r="AO1295" s="6">
        <f t="shared" si="1099"/>
        <v>174.0040132324838</v>
      </c>
      <c r="AP1295" s="6">
        <f t="shared" si="1100"/>
        <v>101.20510025737207</v>
      </c>
      <c r="AQ1295" s="8">
        <f t="shared" si="1101"/>
        <v>78.643093948777008</v>
      </c>
      <c r="AR1295" s="109">
        <f t="shared" si="1102"/>
        <v>-0.97644881102508641</v>
      </c>
      <c r="AS1295" s="109">
        <f t="shared" si="1103"/>
        <v>-0.45204549996046439</v>
      </c>
      <c r="AT1295" s="109">
        <f t="shared" si="1104"/>
        <v>245.15829390285978</v>
      </c>
      <c r="AU1295" s="10">
        <f t="shared" si="1105"/>
        <v>399895.26861741266</v>
      </c>
      <c r="AV1295" s="8">
        <f t="shared" si="1106"/>
        <v>29.881090808358863</v>
      </c>
      <c r="AW1295" s="12"/>
      <c r="AX1295" s="110">
        <f t="shared" si="1107"/>
        <v>65.2</v>
      </c>
      <c r="AY1295" s="111">
        <f t="shared" si="1108"/>
        <v>0</v>
      </c>
      <c r="AZ1295" s="12"/>
      <c r="BA1295" s="14">
        <f t="shared" si="1115"/>
        <v>11.4</v>
      </c>
      <c r="BB1295" s="112">
        <f t="shared" si="1109"/>
        <v>0</v>
      </c>
      <c r="BC1295" s="112">
        <f t="shared" si="1110"/>
        <v>0</v>
      </c>
      <c r="BD1295" s="12"/>
      <c r="BE1295" s="111">
        <f t="shared" si="1111"/>
        <v>0</v>
      </c>
      <c r="BF1295" s="12"/>
    </row>
    <row r="1296" spans="1:58">
      <c r="A1296">
        <f t="shared" si="1064"/>
        <v>21</v>
      </c>
      <c r="B1296" s="106">
        <v>0.89791666666666703</v>
      </c>
      <c r="C1296" s="6">
        <f t="shared" si="1065"/>
        <v>21.550000000000008</v>
      </c>
      <c r="D1296" s="7">
        <f t="shared" si="1112"/>
        <v>16</v>
      </c>
      <c r="E1296" s="7">
        <f t="shared" si="1113"/>
        <v>9</v>
      </c>
      <c r="F1296" s="7">
        <f t="shared" si="1114"/>
        <v>2022</v>
      </c>
      <c r="G1296" s="12"/>
      <c r="H1296" s="101">
        <f t="shared" si="1066"/>
        <v>11.482557359141994</v>
      </c>
      <c r="I1296" s="102">
        <f t="shared" si="1067"/>
        <v>11.561832878140217</v>
      </c>
      <c r="J1296" s="101">
        <f t="shared" si="1068"/>
        <v>59.83941923258822</v>
      </c>
      <c r="K1296" s="101">
        <f t="shared" si="1069"/>
        <v>65.335192560146936</v>
      </c>
      <c r="L1296" s="11">
        <f t="shared" si="1070"/>
        <v>2459839.3979166667</v>
      </c>
      <c r="M1296" s="108">
        <f t="shared" si="1071"/>
        <v>0.22708823864932778</v>
      </c>
      <c r="N1296" s="11">
        <f t="shared" si="1072"/>
        <v>328.79543324327096</v>
      </c>
      <c r="O1296" s="5">
        <f t="shared" si="1073"/>
        <v>0.19053137440079126</v>
      </c>
      <c r="P1296" s="11">
        <f t="shared" si="1074"/>
        <v>15140.851262570739</v>
      </c>
      <c r="Q1296" s="6">
        <f t="shared" si="1075"/>
        <v>2.4646361379115325</v>
      </c>
      <c r="R1296" s="13">
        <f t="shared" si="1076"/>
        <v>4.4067596358978447</v>
      </c>
      <c r="S1296" s="13">
        <f t="shared" si="1077"/>
        <v>4.4117371040126079</v>
      </c>
      <c r="T1296" s="13">
        <f t="shared" si="1078"/>
        <v>0.39734012742333585</v>
      </c>
      <c r="U1296" s="13">
        <f t="shared" si="1079"/>
        <v>0.46966919906130578</v>
      </c>
      <c r="V1296" s="13">
        <f t="shared" si="1080"/>
        <v>-8.4261340806018801</v>
      </c>
      <c r="W1296" s="8">
        <f t="shared" si="1081"/>
        <v>361.6593830724384</v>
      </c>
      <c r="X1296" s="13">
        <f t="shared" si="1082"/>
        <v>1.2705488505491733</v>
      </c>
      <c r="Y1296" s="11">
        <f t="shared" si="1083"/>
        <v>72.797086801665614</v>
      </c>
      <c r="Z1296" s="13">
        <f t="shared" si="1084"/>
        <v>4.2390415295920185E-2</v>
      </c>
      <c r="AA1296" s="13">
        <f t="shared" si="1085"/>
        <v>0.29549093095477785</v>
      </c>
      <c r="AB1296" s="13">
        <f t="shared" si="1086"/>
        <v>0.95440517522514767</v>
      </c>
      <c r="AC1296" s="13">
        <f t="shared" si="1087"/>
        <v>4.2377720879418455E-2</v>
      </c>
      <c r="AD1296" s="13">
        <f t="shared" si="1088"/>
        <v>0.85881424395978834</v>
      </c>
      <c r="AE1296" s="13">
        <f t="shared" si="1089"/>
        <v>0.41847724441749024</v>
      </c>
      <c r="AF1296" s="13">
        <f t="shared" si="1090"/>
        <v>0.90822728207467107</v>
      </c>
      <c r="AG1296" s="11">
        <f t="shared" si="1091"/>
        <v>24.738486835938705</v>
      </c>
      <c r="AH1296" s="13">
        <f t="shared" si="1092"/>
        <v>4.734218227681966</v>
      </c>
      <c r="AI1296" s="11">
        <f t="shared" si="1093"/>
        <v>257.78215982804147</v>
      </c>
      <c r="AJ1296" s="6">
        <f t="shared" si="1094"/>
        <v>0.91388490478701589</v>
      </c>
      <c r="AK1296" s="13">
        <f t="shared" si="1095"/>
        <v>12.373337163192023</v>
      </c>
      <c r="AL1296" s="6">
        <f t="shared" si="1096"/>
        <v>0.8907798040500281</v>
      </c>
      <c r="AM1296" s="6">
        <f t="shared" si="1097"/>
        <v>11.482557359141994</v>
      </c>
      <c r="AN1296" s="11">
        <f t="shared" si="1098"/>
        <v>175.81788254881576</v>
      </c>
      <c r="AO1296" s="6">
        <f t="shared" si="1099"/>
        <v>174.00469044932817</v>
      </c>
      <c r="AP1296" s="6">
        <f t="shared" si="1100"/>
        <v>101.19740518841468</v>
      </c>
      <c r="AQ1296" s="8">
        <f t="shared" si="1101"/>
        <v>78.650784981637571</v>
      </c>
      <c r="AR1296" s="109">
        <f t="shared" si="1102"/>
        <v>-0.977350046759494</v>
      </c>
      <c r="AS1296" s="109">
        <f t="shared" si="1103"/>
        <v>-0.44880368933096976</v>
      </c>
      <c r="AT1296" s="109">
        <f t="shared" si="1104"/>
        <v>245.33519256014694</v>
      </c>
      <c r="AU1296" s="10">
        <f t="shared" si="1105"/>
        <v>399897.60806251015</v>
      </c>
      <c r="AV1296" s="8">
        <f t="shared" si="1106"/>
        <v>29.880916009487613</v>
      </c>
      <c r="AW1296" s="12"/>
      <c r="AX1296" s="110">
        <f t="shared" si="1107"/>
        <v>65.3</v>
      </c>
      <c r="AY1296" s="111">
        <f t="shared" si="1108"/>
        <v>0</v>
      </c>
      <c r="AZ1296" s="12"/>
      <c r="BA1296" s="14">
        <f t="shared" si="1115"/>
        <v>11.6</v>
      </c>
      <c r="BB1296" s="112">
        <f t="shared" si="1109"/>
        <v>0</v>
      </c>
      <c r="BC1296" s="112">
        <f t="shared" si="1110"/>
        <v>0</v>
      </c>
      <c r="BD1296" s="12"/>
      <c r="BE1296" s="111">
        <f t="shared" si="1111"/>
        <v>0</v>
      </c>
      <c r="BF1296" s="12"/>
    </row>
    <row r="1297" spans="1:58">
      <c r="A1297">
        <f t="shared" si="1064"/>
        <v>21</v>
      </c>
      <c r="B1297" s="106">
        <v>0.89861111111111103</v>
      </c>
      <c r="C1297" s="6">
        <f t="shared" si="1065"/>
        <v>21.566666666666663</v>
      </c>
      <c r="D1297" s="7">
        <f t="shared" si="1112"/>
        <v>16</v>
      </c>
      <c r="E1297" s="7">
        <f t="shared" si="1113"/>
        <v>9</v>
      </c>
      <c r="F1297" s="7">
        <f t="shared" si="1114"/>
        <v>2022</v>
      </c>
      <c r="G1297" s="12"/>
      <c r="H1297" s="101">
        <f t="shared" si="1066"/>
        <v>11.618487113824932</v>
      </c>
      <c r="I1297" s="102">
        <f t="shared" si="1067"/>
        <v>11.696888609193852</v>
      </c>
      <c r="J1297" s="101">
        <f t="shared" si="1068"/>
        <v>59.832838772467291</v>
      </c>
      <c r="K1297" s="101">
        <f t="shared" si="1069"/>
        <v>65.512027714480269</v>
      </c>
      <c r="L1297" s="11">
        <f t="shared" si="1070"/>
        <v>2459839.3986111111</v>
      </c>
      <c r="M1297" s="108">
        <f t="shared" si="1071"/>
        <v>0.22708825766217935</v>
      </c>
      <c r="N1297" s="11">
        <f t="shared" si="1072"/>
        <v>329.04611770575866</v>
      </c>
      <c r="O1297" s="5">
        <f t="shared" si="1073"/>
        <v>0.19055679183071561</v>
      </c>
      <c r="P1297" s="11">
        <f t="shared" si="1074"/>
        <v>15138.055975048936</v>
      </c>
      <c r="Q1297" s="6">
        <f t="shared" si="1075"/>
        <v>2.4647944900857506</v>
      </c>
      <c r="R1297" s="13">
        <f t="shared" si="1076"/>
        <v>4.4067715817095428</v>
      </c>
      <c r="S1297" s="13">
        <f t="shared" si="1077"/>
        <v>4.4118848600525968</v>
      </c>
      <c r="T1297" s="13">
        <f t="shared" si="1078"/>
        <v>0.39750047166338848</v>
      </c>
      <c r="U1297" s="13">
        <f t="shared" si="1079"/>
        <v>0.46981643058039024</v>
      </c>
      <c r="V1297" s="13">
        <f t="shared" si="1080"/>
        <v>-8.4262692484418054</v>
      </c>
      <c r="W1297" s="8">
        <f t="shared" si="1081"/>
        <v>361.61680784141441</v>
      </c>
      <c r="X1297" s="13">
        <f t="shared" si="1082"/>
        <v>1.2706950010350881</v>
      </c>
      <c r="Y1297" s="11">
        <f t="shared" si="1083"/>
        <v>72.805460607682321</v>
      </c>
      <c r="Z1297" s="13">
        <f t="shared" si="1084"/>
        <v>4.2401996555493392E-2</v>
      </c>
      <c r="AA1297" s="13">
        <f t="shared" si="1085"/>
        <v>0.29535129591441339</v>
      </c>
      <c r="AB1297" s="13">
        <f t="shared" si="1086"/>
        <v>0.95444788225869859</v>
      </c>
      <c r="AC1297" s="13">
        <f t="shared" si="1087"/>
        <v>4.2389291732250901E-2</v>
      </c>
      <c r="AD1297" s="13">
        <f t="shared" si="1088"/>
        <v>0.85884882569628185</v>
      </c>
      <c r="AE1297" s="13">
        <f t="shared" si="1089"/>
        <v>0.41850484656906212</v>
      </c>
      <c r="AF1297" s="13">
        <f t="shared" si="1090"/>
        <v>0.90821456352461438</v>
      </c>
      <c r="AG1297" s="11">
        <f t="shared" si="1091"/>
        <v>24.740228137807808</v>
      </c>
      <c r="AH1297" s="13">
        <f t="shared" si="1092"/>
        <v>4.7348208654412245</v>
      </c>
      <c r="AI1297" s="11">
        <f t="shared" si="1093"/>
        <v>258.02380472414029</v>
      </c>
      <c r="AJ1297" s="6">
        <f t="shared" si="1094"/>
        <v>0.91387970416630837</v>
      </c>
      <c r="AK1297" s="13">
        <f t="shared" si="1095"/>
        <v>12.50879731709024</v>
      </c>
      <c r="AL1297" s="6">
        <f t="shared" si="1096"/>
        <v>0.8903102032653073</v>
      </c>
      <c r="AM1297" s="6">
        <f t="shared" si="1097"/>
        <v>11.618487113824932</v>
      </c>
      <c r="AN1297" s="11">
        <f t="shared" si="1098"/>
        <v>175.81856702611185</v>
      </c>
      <c r="AO1297" s="6">
        <f t="shared" si="1099"/>
        <v>174.00536766642799</v>
      </c>
      <c r="AP1297" s="6">
        <f t="shared" si="1100"/>
        <v>101.18971021609269</v>
      </c>
      <c r="AQ1297" s="8">
        <f t="shared" si="1101"/>
        <v>78.65847592065289</v>
      </c>
      <c r="AR1297" s="109">
        <f t="shared" si="1102"/>
        <v>-0.9782338975487378</v>
      </c>
      <c r="AS1297" s="109">
        <f t="shared" si="1103"/>
        <v>-0.44555889163706919</v>
      </c>
      <c r="AT1297" s="109">
        <f t="shared" si="1104"/>
        <v>245.51202771448027</v>
      </c>
      <c r="AU1297" s="10">
        <f t="shared" si="1105"/>
        <v>399899.94697266916</v>
      </c>
      <c r="AV1297" s="8">
        <f t="shared" si="1106"/>
        <v>29.880741252630251</v>
      </c>
      <c r="AW1297" s="12"/>
      <c r="AX1297" s="110">
        <f t="shared" si="1107"/>
        <v>65.5</v>
      </c>
      <c r="AY1297" s="111">
        <f t="shared" si="1108"/>
        <v>0</v>
      </c>
      <c r="AZ1297" s="12"/>
      <c r="BA1297" s="14">
        <f t="shared" si="1115"/>
        <v>11.7</v>
      </c>
      <c r="BB1297" s="112">
        <f t="shared" si="1109"/>
        <v>0</v>
      </c>
      <c r="BC1297" s="112">
        <f t="shared" si="1110"/>
        <v>0</v>
      </c>
      <c r="BD1297" s="12"/>
      <c r="BE1297" s="111">
        <f t="shared" si="1111"/>
        <v>0</v>
      </c>
      <c r="BF1297" s="12"/>
    </row>
    <row r="1298" spans="1:58">
      <c r="A1298">
        <f t="shared" si="1064"/>
        <v>21</v>
      </c>
      <c r="B1298" s="106">
        <v>0.89930555555555602</v>
      </c>
      <c r="C1298" s="6">
        <f t="shared" si="1065"/>
        <v>21.583333333333343</v>
      </c>
      <c r="D1298" s="7">
        <f t="shared" si="1112"/>
        <v>16</v>
      </c>
      <c r="E1298" s="7">
        <f t="shared" si="1113"/>
        <v>9</v>
      </c>
      <c r="F1298" s="7">
        <f t="shared" si="1114"/>
        <v>2022</v>
      </c>
      <c r="G1298" s="12"/>
      <c r="H1298" s="101">
        <f t="shared" si="1066"/>
        <v>11.754609380779446</v>
      </c>
      <c r="I1298" s="102">
        <f t="shared" si="1067"/>
        <v>11.832153350071749</v>
      </c>
      <c r="J1298" s="101">
        <f t="shared" si="1068"/>
        <v>59.826258215420623</v>
      </c>
      <c r="K1298" s="101">
        <f t="shared" si="1069"/>
        <v>65.688801148539483</v>
      </c>
      <c r="L1298" s="11">
        <f t="shared" si="1070"/>
        <v>2459839.3993055555</v>
      </c>
      <c r="M1298" s="108">
        <f t="shared" si="1071"/>
        <v>0.2270882766750309</v>
      </c>
      <c r="N1298" s="11">
        <f t="shared" si="1072"/>
        <v>329.29680216824636</v>
      </c>
      <c r="O1298" s="5">
        <f t="shared" si="1073"/>
        <v>0.1905822092606968</v>
      </c>
      <c r="P1298" s="11">
        <f t="shared" si="1074"/>
        <v>15135.260363607926</v>
      </c>
      <c r="Q1298" s="6">
        <f t="shared" si="1075"/>
        <v>2.4649528422592542</v>
      </c>
      <c r="R1298" s="13">
        <f t="shared" si="1076"/>
        <v>4.4067835275212408</v>
      </c>
      <c r="S1298" s="13">
        <f t="shared" si="1077"/>
        <v>4.4120326160925858</v>
      </c>
      <c r="T1298" s="13">
        <f t="shared" si="1078"/>
        <v>0.3976608159034411</v>
      </c>
      <c r="U1298" s="13">
        <f t="shared" si="1079"/>
        <v>0.46996366038278636</v>
      </c>
      <c r="V1298" s="13">
        <f t="shared" si="1080"/>
        <v>-8.4264044162817306</v>
      </c>
      <c r="W1298" s="8">
        <f t="shared" si="1081"/>
        <v>361.57422811293918</v>
      </c>
      <c r="X1298" s="13">
        <f t="shared" si="1082"/>
        <v>1.2708411499509555</v>
      </c>
      <c r="Y1298" s="11">
        <f t="shared" si="1083"/>
        <v>72.813834323741943</v>
      </c>
      <c r="Z1298" s="13">
        <f t="shared" si="1084"/>
        <v>4.2413576774686448E-2</v>
      </c>
      <c r="AA1298" s="13">
        <f t="shared" si="1085"/>
        <v>0.29521165617445499</v>
      </c>
      <c r="AB1298" s="13">
        <f t="shared" si="1086"/>
        <v>0.95449056831348789</v>
      </c>
      <c r="AC1298" s="13">
        <f t="shared" si="1087"/>
        <v>4.2400861539953344E-2</v>
      </c>
      <c r="AD1298" s="13">
        <f t="shared" si="1088"/>
        <v>0.85888338860038871</v>
      </c>
      <c r="AE1298" s="13">
        <f t="shared" si="1089"/>
        <v>0.41853243941784135</v>
      </c>
      <c r="AF1298" s="13">
        <f t="shared" si="1090"/>
        <v>0.90820184824462402</v>
      </c>
      <c r="AG1298" s="11">
        <f t="shared" si="1091"/>
        <v>24.741968877177289</v>
      </c>
      <c r="AH1298" s="13">
        <f t="shared" si="1092"/>
        <v>4.7354235130107671</v>
      </c>
      <c r="AI1298" s="11">
        <f t="shared" si="1093"/>
        <v>258.26544947308486</v>
      </c>
      <c r="AJ1298" s="6">
        <f t="shared" si="1094"/>
        <v>0.9138745048481477</v>
      </c>
      <c r="AK1298" s="13">
        <f t="shared" si="1095"/>
        <v>12.64444436185866</v>
      </c>
      <c r="AL1298" s="6">
        <f t="shared" si="1096"/>
        <v>0.88983498107921544</v>
      </c>
      <c r="AM1298" s="6">
        <f t="shared" si="1097"/>
        <v>11.754609380779446</v>
      </c>
      <c r="AN1298" s="11">
        <f t="shared" si="1098"/>
        <v>175.8192515034043</v>
      </c>
      <c r="AO1298" s="6">
        <f t="shared" si="1099"/>
        <v>174.0060448837778</v>
      </c>
      <c r="AP1298" s="6">
        <f t="shared" si="1100"/>
        <v>101.18201534034385</v>
      </c>
      <c r="AQ1298" s="8">
        <f t="shared" si="1101"/>
        <v>78.666166765885137</v>
      </c>
      <c r="AR1298" s="109">
        <f t="shared" si="1102"/>
        <v>-0.97910034770328969</v>
      </c>
      <c r="AS1298" s="109">
        <f t="shared" si="1103"/>
        <v>-0.4423111649992274</v>
      </c>
      <c r="AT1298" s="109">
        <f t="shared" si="1104"/>
        <v>245.68880114853948</v>
      </c>
      <c r="AU1298" s="10">
        <f t="shared" si="1105"/>
        <v>399902.28534780949</v>
      </c>
      <c r="AV1298" s="8">
        <f t="shared" si="1106"/>
        <v>29.880566537791356</v>
      </c>
      <c r="AW1298" s="12"/>
      <c r="AX1298" s="110">
        <f t="shared" si="1107"/>
        <v>65.7</v>
      </c>
      <c r="AY1298" s="111">
        <f t="shared" si="1108"/>
        <v>0</v>
      </c>
      <c r="AZ1298" s="12"/>
      <c r="BA1298" s="14">
        <f t="shared" si="1115"/>
        <v>11.8</v>
      </c>
      <c r="BB1298" s="112">
        <f t="shared" si="1109"/>
        <v>0</v>
      </c>
      <c r="BC1298" s="112">
        <f t="shared" si="1110"/>
        <v>0</v>
      </c>
      <c r="BD1298" s="12"/>
      <c r="BE1298" s="111">
        <f t="shared" si="1111"/>
        <v>0</v>
      </c>
      <c r="BF1298" s="12"/>
    </row>
    <row r="1299" spans="1:58">
      <c r="A1299">
        <f t="shared" si="1064"/>
        <v>21</v>
      </c>
      <c r="B1299" s="106">
        <v>0.9</v>
      </c>
      <c r="C1299" s="6">
        <f t="shared" si="1065"/>
        <v>21.6</v>
      </c>
      <c r="D1299" s="7">
        <f t="shared" si="1112"/>
        <v>16</v>
      </c>
      <c r="E1299" s="7">
        <f t="shared" si="1113"/>
        <v>9</v>
      </c>
      <c r="F1299" s="7">
        <f t="shared" si="1114"/>
        <v>2022</v>
      </c>
      <c r="G1299" s="12"/>
      <c r="H1299" s="101">
        <f t="shared" si="1066"/>
        <v>11.890922836271816</v>
      </c>
      <c r="I1299" s="102">
        <f t="shared" si="1067"/>
        <v>11.967625329086072</v>
      </c>
      <c r="J1299" s="101">
        <f t="shared" si="1068"/>
        <v>59.819677561595874</v>
      </c>
      <c r="K1299" s="101">
        <f t="shared" si="1069"/>
        <v>65.865514654212404</v>
      </c>
      <c r="L1299" s="11">
        <f t="shared" si="1070"/>
        <v>2459839.4</v>
      </c>
      <c r="M1299" s="108">
        <f t="shared" si="1071"/>
        <v>0.22708829568788247</v>
      </c>
      <c r="N1299" s="11">
        <f t="shared" si="1072"/>
        <v>329.54748663026839</v>
      </c>
      <c r="O1299" s="5">
        <f t="shared" si="1073"/>
        <v>0.19060762669062115</v>
      </c>
      <c r="P1299" s="11">
        <f t="shared" si="1074"/>
        <v>15132.464428334126</v>
      </c>
      <c r="Q1299" s="6">
        <f t="shared" si="1075"/>
        <v>2.4651111944331148</v>
      </c>
      <c r="R1299" s="13">
        <f t="shared" si="1076"/>
        <v>4.4067954733329397</v>
      </c>
      <c r="S1299" s="13">
        <f t="shared" si="1077"/>
        <v>4.4121803721325756</v>
      </c>
      <c r="T1299" s="13">
        <f t="shared" si="1078"/>
        <v>0.39782116014349378</v>
      </c>
      <c r="U1299" s="13">
        <f t="shared" si="1079"/>
        <v>0.47011088846886706</v>
      </c>
      <c r="V1299" s="13">
        <f t="shared" si="1080"/>
        <v>-8.4265395841216577</v>
      </c>
      <c r="W1299" s="8">
        <f t="shared" si="1081"/>
        <v>361.53164388791799</v>
      </c>
      <c r="X1299" s="13">
        <f t="shared" si="1082"/>
        <v>1.2709872972964802</v>
      </c>
      <c r="Y1299" s="11">
        <f t="shared" si="1083"/>
        <v>72.822207949827543</v>
      </c>
      <c r="Z1299" s="13">
        <f t="shared" si="1084"/>
        <v>4.2425155953308952E-2</v>
      </c>
      <c r="AA1299" s="13">
        <f t="shared" si="1085"/>
        <v>0.29507201173842496</v>
      </c>
      <c r="AB1299" s="13">
        <f t="shared" si="1086"/>
        <v>0.9545332333892248</v>
      </c>
      <c r="AC1299" s="13">
        <f t="shared" si="1087"/>
        <v>4.2412430302335533E-2</v>
      </c>
      <c r="AD1299" s="13">
        <f t="shared" si="1088"/>
        <v>0.85891793267191807</v>
      </c>
      <c r="AE1299" s="13">
        <f t="shared" si="1089"/>
        <v>0.41856002296353761</v>
      </c>
      <c r="AF1299" s="13">
        <f t="shared" si="1090"/>
        <v>0.90818913623581898</v>
      </c>
      <c r="AG1299" s="11">
        <f t="shared" si="1091"/>
        <v>24.743709054006821</v>
      </c>
      <c r="AH1299" s="13">
        <f t="shared" si="1092"/>
        <v>4.7360261703852267</v>
      </c>
      <c r="AI1299" s="11">
        <f t="shared" si="1093"/>
        <v>258.50709407449</v>
      </c>
      <c r="AJ1299" s="6">
        <f t="shared" si="1094"/>
        <v>0.9138693068325775</v>
      </c>
      <c r="AK1299" s="13">
        <f t="shared" si="1095"/>
        <v>12.780276960580599</v>
      </c>
      <c r="AL1299" s="6">
        <f t="shared" si="1096"/>
        <v>0.88935412430878191</v>
      </c>
      <c r="AM1299" s="6">
        <f t="shared" si="1097"/>
        <v>11.890922836271816</v>
      </c>
      <c r="AN1299" s="11">
        <f t="shared" si="1098"/>
        <v>175.81993598070039</v>
      </c>
      <c r="AO1299" s="6">
        <f t="shared" si="1099"/>
        <v>174.00672210138487</v>
      </c>
      <c r="AP1299" s="6">
        <f t="shared" si="1100"/>
        <v>101.17432056119456</v>
      </c>
      <c r="AQ1299" s="8">
        <f t="shared" si="1101"/>
        <v>78.673857517307894</v>
      </c>
      <c r="AR1299" s="109">
        <f t="shared" si="1102"/>
        <v>-0.97994938184184677</v>
      </c>
      <c r="AS1299" s="109">
        <f t="shared" si="1103"/>
        <v>-0.4390605675947612</v>
      </c>
      <c r="AT1299" s="109">
        <f t="shared" si="1104"/>
        <v>245.8655146542124</v>
      </c>
      <c r="AU1299" s="10">
        <f t="shared" si="1105"/>
        <v>399904.62318787968</v>
      </c>
      <c r="AV1299" s="8">
        <f t="shared" si="1106"/>
        <v>29.880391864973319</v>
      </c>
      <c r="AW1299" s="12"/>
      <c r="AX1299" s="110">
        <f t="shared" si="1107"/>
        <v>65.900000000000006</v>
      </c>
      <c r="AY1299" s="111">
        <f t="shared" si="1108"/>
        <v>0</v>
      </c>
      <c r="AZ1299" s="12"/>
      <c r="BA1299" s="14">
        <f t="shared" si="1115"/>
        <v>12</v>
      </c>
      <c r="BB1299" s="112">
        <f t="shared" si="1109"/>
        <v>0</v>
      </c>
      <c r="BC1299" s="112">
        <f t="shared" si="1110"/>
        <v>0</v>
      </c>
      <c r="BD1299" s="12"/>
      <c r="BE1299" s="111">
        <f t="shared" si="1111"/>
        <v>0</v>
      </c>
      <c r="BF1299" s="12"/>
    </row>
    <row r="1300" spans="1:58">
      <c r="A1300">
        <f t="shared" si="1064"/>
        <v>21</v>
      </c>
      <c r="B1300" s="106">
        <v>0.90069444444444402</v>
      </c>
      <c r="C1300" s="6">
        <f t="shared" si="1065"/>
        <v>21.616666666666656</v>
      </c>
      <c r="D1300" s="7">
        <f t="shared" si="1112"/>
        <v>16</v>
      </c>
      <c r="E1300" s="7">
        <f t="shared" si="1113"/>
        <v>9</v>
      </c>
      <c r="F1300" s="7">
        <f t="shared" si="1114"/>
        <v>2022</v>
      </c>
      <c r="G1300" s="12"/>
      <c r="H1300" s="101">
        <f t="shared" si="1066"/>
        <v>12.027426158558097</v>
      </c>
      <c r="I1300" s="102">
        <f t="shared" si="1067"/>
        <v>12.103302792111181</v>
      </c>
      <c r="J1300" s="101">
        <f t="shared" si="1068"/>
        <v>59.813096811070174</v>
      </c>
      <c r="K1300" s="101">
        <f t="shared" si="1069"/>
        <v>66.042170033869155</v>
      </c>
      <c r="L1300" s="11">
        <f t="shared" si="1070"/>
        <v>2459839.4006944443</v>
      </c>
      <c r="M1300" s="108">
        <f t="shared" si="1071"/>
        <v>0.22708831470073401</v>
      </c>
      <c r="N1300" s="11">
        <f t="shared" si="1072"/>
        <v>329.79817109275609</v>
      </c>
      <c r="O1300" s="5">
        <f t="shared" si="1073"/>
        <v>0.19063304412054549</v>
      </c>
      <c r="P1300" s="11">
        <f t="shared" si="1074"/>
        <v>15129.668169350942</v>
      </c>
      <c r="Q1300" s="6">
        <f t="shared" si="1075"/>
        <v>2.4652695466066188</v>
      </c>
      <c r="R1300" s="13">
        <f t="shared" si="1076"/>
        <v>4.4068074191446378</v>
      </c>
      <c r="S1300" s="13">
        <f t="shared" si="1077"/>
        <v>4.4123281281722075</v>
      </c>
      <c r="T1300" s="13">
        <f t="shared" si="1078"/>
        <v>0.39798150438318924</v>
      </c>
      <c r="U1300" s="13">
        <f t="shared" si="1079"/>
        <v>0.47025811483882618</v>
      </c>
      <c r="V1300" s="13">
        <f t="shared" si="1080"/>
        <v>-8.426674751961226</v>
      </c>
      <c r="W1300" s="8">
        <f t="shared" si="1081"/>
        <v>361.48905516731526</v>
      </c>
      <c r="X1300" s="13">
        <f t="shared" si="1082"/>
        <v>1.2711334430726173</v>
      </c>
      <c r="Y1300" s="11">
        <f t="shared" si="1083"/>
        <v>72.830581485993861</v>
      </c>
      <c r="Z1300" s="13">
        <f t="shared" si="1084"/>
        <v>4.2436734091156454E-2</v>
      </c>
      <c r="AA1300" s="13">
        <f t="shared" si="1085"/>
        <v>0.2949323626086523</v>
      </c>
      <c r="AB1300" s="13">
        <f t="shared" si="1086"/>
        <v>0.95457587748598915</v>
      </c>
      <c r="AC1300" s="13">
        <f t="shared" si="1087"/>
        <v>4.2423998019193186E-2</v>
      </c>
      <c r="AD1300" s="13">
        <f t="shared" si="1088"/>
        <v>0.85895245791102448</v>
      </c>
      <c r="AE1300" s="13">
        <f t="shared" si="1089"/>
        <v>0.41858759720599525</v>
      </c>
      <c r="AF1300" s="13">
        <f t="shared" si="1090"/>
        <v>0.90817642749925598</v>
      </c>
      <c r="AG1300" s="11">
        <f t="shared" si="1091"/>
        <v>24.745448668264562</v>
      </c>
      <c r="AH1300" s="13">
        <f t="shared" si="1092"/>
        <v>4.736628837564453</v>
      </c>
      <c r="AI1300" s="11">
        <f t="shared" si="1093"/>
        <v>258.74873852928931</v>
      </c>
      <c r="AJ1300" s="6">
        <f t="shared" si="1094"/>
        <v>0.91386411011968804</v>
      </c>
      <c r="AK1300" s="13">
        <f t="shared" si="1095"/>
        <v>12.91629377854021</v>
      </c>
      <c r="AL1300" s="6">
        <f t="shared" si="1096"/>
        <v>0.88886761998211261</v>
      </c>
      <c r="AM1300" s="6">
        <f t="shared" si="1097"/>
        <v>12.027426158558097</v>
      </c>
      <c r="AN1300" s="11">
        <f t="shared" si="1098"/>
        <v>175.82062045799648</v>
      </c>
      <c r="AO1300" s="6">
        <f t="shared" si="1099"/>
        <v>174.00739931924562</v>
      </c>
      <c r="AP1300" s="6">
        <f t="shared" si="1100"/>
        <v>101.16662587858876</v>
      </c>
      <c r="AQ1300" s="8">
        <f t="shared" si="1101"/>
        <v>78.681548174977166</v>
      </c>
      <c r="AR1300" s="109">
        <f t="shared" si="1102"/>
        <v>-0.98078098489753718</v>
      </c>
      <c r="AS1300" s="109">
        <f t="shared" si="1103"/>
        <v>-0.43580715763399758</v>
      </c>
      <c r="AT1300" s="109">
        <f t="shared" si="1104"/>
        <v>246.04217003386916</v>
      </c>
      <c r="AU1300" s="10">
        <f t="shared" si="1105"/>
        <v>399906.96049280732</v>
      </c>
      <c r="AV1300" s="8">
        <f t="shared" si="1106"/>
        <v>29.880217234180105</v>
      </c>
      <c r="AW1300" s="12"/>
      <c r="AX1300" s="110">
        <f t="shared" si="1107"/>
        <v>66</v>
      </c>
      <c r="AY1300" s="111">
        <f t="shared" si="1108"/>
        <v>0</v>
      </c>
      <c r="AZ1300" s="12"/>
      <c r="BA1300" s="14">
        <f t="shared" si="1115"/>
        <v>12.1</v>
      </c>
      <c r="BB1300" s="112">
        <f t="shared" si="1109"/>
        <v>0</v>
      </c>
      <c r="BC1300" s="112">
        <f t="shared" si="1110"/>
        <v>0</v>
      </c>
      <c r="BD1300" s="12"/>
      <c r="BE1300" s="111">
        <f t="shared" si="1111"/>
        <v>0</v>
      </c>
      <c r="BF1300" s="12"/>
    </row>
    <row r="1301" spans="1:58">
      <c r="A1301">
        <f t="shared" si="1064"/>
        <v>21</v>
      </c>
      <c r="B1301" s="106">
        <v>0.90138888888888902</v>
      </c>
      <c r="C1301" s="6">
        <f t="shared" si="1065"/>
        <v>21.633333333333336</v>
      </c>
      <c r="D1301" s="7">
        <f t="shared" si="1112"/>
        <v>16</v>
      </c>
      <c r="E1301" s="7">
        <f t="shared" si="1113"/>
        <v>9</v>
      </c>
      <c r="F1301" s="7">
        <f t="shared" si="1114"/>
        <v>2022</v>
      </c>
      <c r="G1301" s="12"/>
      <c r="H1301" s="101">
        <f t="shared" si="1066"/>
        <v>12.164118026340457</v>
      </c>
      <c r="I1301" s="102">
        <f t="shared" si="1067"/>
        <v>12.239184000395133</v>
      </c>
      <c r="J1301" s="101">
        <f t="shared" si="1068"/>
        <v>59.806515963927808</v>
      </c>
      <c r="K1301" s="101">
        <f t="shared" si="1069"/>
        <v>66.218769098408075</v>
      </c>
      <c r="L1301" s="11">
        <f t="shared" si="1070"/>
        <v>2459839.4013888887</v>
      </c>
      <c r="M1301" s="108">
        <f t="shared" si="1071"/>
        <v>0.22708833371358558</v>
      </c>
      <c r="N1301" s="11">
        <f t="shared" si="1072"/>
        <v>330.04885555524379</v>
      </c>
      <c r="O1301" s="5">
        <f t="shared" si="1073"/>
        <v>0.19065846155052668</v>
      </c>
      <c r="P1301" s="11">
        <f t="shared" si="1074"/>
        <v>15126.871586757277</v>
      </c>
      <c r="Q1301" s="6">
        <f t="shared" si="1075"/>
        <v>2.4654278987804794</v>
      </c>
      <c r="R1301" s="13">
        <f t="shared" si="1076"/>
        <v>4.4068193649563359</v>
      </c>
      <c r="S1301" s="13">
        <f t="shared" si="1077"/>
        <v>4.4124758842125544</v>
      </c>
      <c r="T1301" s="13">
        <f t="shared" si="1078"/>
        <v>0.39814184862324187</v>
      </c>
      <c r="U1301" s="13">
        <f t="shared" si="1079"/>
        <v>0.47040533949381352</v>
      </c>
      <c r="V1301" s="13">
        <f t="shared" si="1080"/>
        <v>-8.4268099198018671</v>
      </c>
      <c r="W1301" s="8">
        <f t="shared" si="1081"/>
        <v>361.44646195150983</v>
      </c>
      <c r="X1301" s="13">
        <f t="shared" si="1082"/>
        <v>1.2712795872802038</v>
      </c>
      <c r="Y1301" s="11">
        <f t="shared" si="1083"/>
        <v>72.838954932288857</v>
      </c>
      <c r="Z1301" s="13">
        <f t="shared" si="1084"/>
        <v>4.2448311188098185E-2</v>
      </c>
      <c r="AA1301" s="13">
        <f t="shared" si="1085"/>
        <v>0.29479270878757768</v>
      </c>
      <c r="AB1301" s="13">
        <f t="shared" si="1086"/>
        <v>0.95461850060382214</v>
      </c>
      <c r="AC1301" s="13">
        <f t="shared" si="1087"/>
        <v>4.2435564690395638E-2</v>
      </c>
      <c r="AD1301" s="13">
        <f t="shared" si="1088"/>
        <v>0.85898696431779742</v>
      </c>
      <c r="AE1301" s="13">
        <f t="shared" si="1089"/>
        <v>0.41861516214511074</v>
      </c>
      <c r="AF1301" s="13">
        <f t="shared" si="1090"/>
        <v>0.90816372203596785</v>
      </c>
      <c r="AG1301" s="11">
        <f t="shared" si="1091"/>
        <v>24.747187719921968</v>
      </c>
      <c r="AH1301" s="13">
        <f t="shared" si="1092"/>
        <v>4.7372315145477515</v>
      </c>
      <c r="AI1301" s="11">
        <f t="shared" si="1093"/>
        <v>258.99038283702748</v>
      </c>
      <c r="AJ1301" s="6">
        <f t="shared" si="1094"/>
        <v>0.9138589147095223</v>
      </c>
      <c r="AK1301" s="13">
        <f t="shared" si="1095"/>
        <v>13.052493481684722</v>
      </c>
      <c r="AL1301" s="6">
        <f t="shared" si="1096"/>
        <v>0.88837545534426443</v>
      </c>
      <c r="AM1301" s="6">
        <f t="shared" si="1097"/>
        <v>12.164118026340457</v>
      </c>
      <c r="AN1301" s="11">
        <f t="shared" si="1098"/>
        <v>175.82130493529075</v>
      </c>
      <c r="AO1301" s="6">
        <f t="shared" si="1099"/>
        <v>174.00807653735816</v>
      </c>
      <c r="AP1301" s="6">
        <f t="shared" si="1100"/>
        <v>101.15893129247881</v>
      </c>
      <c r="AQ1301" s="8">
        <f t="shared" si="1101"/>
        <v>78.689238738940546</v>
      </c>
      <c r="AR1301" s="109">
        <f t="shared" si="1102"/>
        <v>-0.98159514210868692</v>
      </c>
      <c r="AS1301" s="109">
        <f t="shared" si="1103"/>
        <v>-0.43255099339584657</v>
      </c>
      <c r="AT1301" s="109">
        <f t="shared" si="1104"/>
        <v>246.21876909840807</v>
      </c>
      <c r="AU1301" s="10">
        <f t="shared" si="1105"/>
        <v>399909.29726254154</v>
      </c>
      <c r="AV1301" s="8">
        <f t="shared" si="1106"/>
        <v>29.88004264541409</v>
      </c>
      <c r="AW1301" s="12"/>
      <c r="AX1301" s="110">
        <f t="shared" si="1107"/>
        <v>66.2</v>
      </c>
      <c r="AY1301" s="111">
        <f t="shared" si="1108"/>
        <v>0</v>
      </c>
      <c r="AZ1301" s="12"/>
      <c r="BA1301" s="14">
        <f t="shared" si="1115"/>
        <v>12.2</v>
      </c>
      <c r="BB1301" s="112">
        <f t="shared" si="1109"/>
        <v>0</v>
      </c>
      <c r="BC1301" s="112">
        <f t="shared" si="1110"/>
        <v>0</v>
      </c>
      <c r="BD1301" s="12"/>
      <c r="BE1301" s="111">
        <f t="shared" si="1111"/>
        <v>0</v>
      </c>
      <c r="BF1301" s="12"/>
    </row>
    <row r="1302" spans="1:58">
      <c r="A1302">
        <f t="shared" si="1064"/>
        <v>21</v>
      </c>
      <c r="B1302" s="106">
        <v>0.90208333333333302</v>
      </c>
      <c r="C1302" s="6">
        <f t="shared" si="1065"/>
        <v>21.649999999999991</v>
      </c>
      <c r="D1302" s="7">
        <f t="shared" si="1112"/>
        <v>16</v>
      </c>
      <c r="E1302" s="7">
        <f t="shared" si="1113"/>
        <v>9</v>
      </c>
      <c r="F1302" s="7">
        <f t="shared" si="1114"/>
        <v>2022</v>
      </c>
      <c r="G1302" s="12"/>
      <c r="H1302" s="101">
        <f t="shared" si="1066"/>
        <v>12.300997119797531</v>
      </c>
      <c r="I1302" s="102">
        <f t="shared" si="1067"/>
        <v>12.375267230961233</v>
      </c>
      <c r="J1302" s="101">
        <f t="shared" si="1068"/>
        <v>59.799935020307714</v>
      </c>
      <c r="K1302" s="101">
        <f t="shared" si="1069"/>
        <v>66.395313668712902</v>
      </c>
      <c r="L1302" s="11">
        <f t="shared" si="1070"/>
        <v>2459839.4020833331</v>
      </c>
      <c r="M1302" s="108">
        <f t="shared" si="1071"/>
        <v>0.22708835272643713</v>
      </c>
      <c r="N1302" s="11">
        <f t="shared" si="1072"/>
        <v>330.29954001773149</v>
      </c>
      <c r="O1302" s="5">
        <f t="shared" si="1073"/>
        <v>0.19068387898045103</v>
      </c>
      <c r="P1302" s="11">
        <f t="shared" si="1074"/>
        <v>15124.074680663693</v>
      </c>
      <c r="Q1302" s="6">
        <f t="shared" si="1075"/>
        <v>2.46558625095434</v>
      </c>
      <c r="R1302" s="13">
        <f t="shared" si="1076"/>
        <v>4.4068313107680339</v>
      </c>
      <c r="S1302" s="13">
        <f t="shared" si="1077"/>
        <v>4.4126236402521863</v>
      </c>
      <c r="T1302" s="13">
        <f t="shared" si="1078"/>
        <v>0.39830219286329449</v>
      </c>
      <c r="U1302" s="13">
        <f t="shared" si="1079"/>
        <v>0.47055256243396087</v>
      </c>
      <c r="V1302" s="13">
        <f t="shared" si="1080"/>
        <v>-8.4269450876410783</v>
      </c>
      <c r="W1302" s="8">
        <f t="shared" si="1081"/>
        <v>361.40386424224141</v>
      </c>
      <c r="X1302" s="13">
        <f t="shared" si="1082"/>
        <v>1.271425729919061</v>
      </c>
      <c r="Y1302" s="11">
        <f t="shared" si="1083"/>
        <v>72.847328288702272</v>
      </c>
      <c r="Z1302" s="13">
        <f t="shared" si="1084"/>
        <v>4.2459887243928573E-2</v>
      </c>
      <c r="AA1302" s="13">
        <f t="shared" si="1085"/>
        <v>0.29465305027861205</v>
      </c>
      <c r="AB1302" s="13">
        <f t="shared" si="1086"/>
        <v>0.95466110274246985</v>
      </c>
      <c r="AC1302" s="13">
        <f t="shared" si="1087"/>
        <v>4.2447130315737477E-2</v>
      </c>
      <c r="AD1302" s="13">
        <f t="shared" si="1088"/>
        <v>0.8590214518920859</v>
      </c>
      <c r="AE1302" s="13">
        <f t="shared" si="1089"/>
        <v>0.41864271778059453</v>
      </c>
      <c r="AF1302" s="13">
        <f t="shared" si="1090"/>
        <v>0.90815101984707236</v>
      </c>
      <c r="AG1302" s="11">
        <f t="shared" si="1091"/>
        <v>24.748926208938759</v>
      </c>
      <c r="AH1302" s="13">
        <f t="shared" si="1092"/>
        <v>4.7378342013302523</v>
      </c>
      <c r="AI1302" s="11">
        <f t="shared" si="1093"/>
        <v>259.23202699777772</v>
      </c>
      <c r="AJ1302" s="6">
        <f t="shared" si="1094"/>
        <v>0.9138537206021714</v>
      </c>
      <c r="AK1302" s="13">
        <f t="shared" si="1095"/>
        <v>13.188874737651844</v>
      </c>
      <c r="AL1302" s="6">
        <f t="shared" si="1096"/>
        <v>0.88787761785431385</v>
      </c>
      <c r="AM1302" s="6">
        <f t="shared" si="1097"/>
        <v>12.300997119797531</v>
      </c>
      <c r="AN1302" s="11">
        <f t="shared" si="1098"/>
        <v>175.82198941258684</v>
      </c>
      <c r="AO1302" s="6">
        <f t="shared" si="1099"/>
        <v>174.00875375572622</v>
      </c>
      <c r="AP1302" s="6">
        <f t="shared" si="1100"/>
        <v>101.15123680288089</v>
      </c>
      <c r="AQ1302" s="8">
        <f t="shared" si="1101"/>
        <v>78.696929209181803</v>
      </c>
      <c r="AR1302" s="109">
        <f t="shared" si="1102"/>
        <v>-0.98239183902583316</v>
      </c>
      <c r="AS1302" s="109">
        <f t="shared" si="1103"/>
        <v>-0.42929213320060422</v>
      </c>
      <c r="AT1302" s="109">
        <f t="shared" si="1104"/>
        <v>246.3953136687129</v>
      </c>
      <c r="AU1302" s="10">
        <f t="shared" si="1105"/>
        <v>399911.63349700958</v>
      </c>
      <c r="AV1302" s="8">
        <f t="shared" si="1106"/>
        <v>29.879868098679271</v>
      </c>
      <c r="AW1302" s="12"/>
      <c r="AX1302" s="110">
        <f t="shared" si="1107"/>
        <v>66.400000000000006</v>
      </c>
      <c r="AY1302" s="111">
        <f t="shared" si="1108"/>
        <v>0</v>
      </c>
      <c r="AZ1302" s="12"/>
      <c r="BA1302" s="14">
        <f t="shared" si="1115"/>
        <v>12.4</v>
      </c>
      <c r="BB1302" s="112">
        <f t="shared" si="1109"/>
        <v>0</v>
      </c>
      <c r="BC1302" s="112">
        <f t="shared" si="1110"/>
        <v>0</v>
      </c>
      <c r="BD1302" s="12"/>
      <c r="BE1302" s="111">
        <f t="shared" si="1111"/>
        <v>0</v>
      </c>
      <c r="BF1302" s="12"/>
    </row>
    <row r="1303" spans="1:58">
      <c r="A1303">
        <f t="shared" si="1064"/>
        <v>21</v>
      </c>
      <c r="B1303" s="106">
        <v>0.90277777777777801</v>
      </c>
      <c r="C1303" s="6">
        <f t="shared" si="1065"/>
        <v>21.666666666666671</v>
      </c>
      <c r="D1303" s="7">
        <f t="shared" si="1112"/>
        <v>16</v>
      </c>
      <c r="E1303" s="7">
        <f t="shared" si="1113"/>
        <v>9</v>
      </c>
      <c r="F1303" s="7">
        <f t="shared" si="1114"/>
        <v>2022</v>
      </c>
      <c r="G1303" s="12"/>
      <c r="H1303" s="101">
        <f t="shared" si="1066"/>
        <v>12.438062212212579</v>
      </c>
      <c r="I1303" s="102">
        <f t="shared" si="1067"/>
        <v>12.511550867126809</v>
      </c>
      <c r="J1303" s="101">
        <f t="shared" si="1068"/>
        <v>59.79335397587208</v>
      </c>
      <c r="K1303" s="101">
        <f t="shared" si="1069"/>
        <v>66.571805693569416</v>
      </c>
      <c r="L1303" s="11">
        <f t="shared" si="1070"/>
        <v>2459839.402777778</v>
      </c>
      <c r="M1303" s="108">
        <f t="shared" si="1071"/>
        <v>0.22708837173930144</v>
      </c>
      <c r="N1303" s="11">
        <f t="shared" si="1072"/>
        <v>330.55022464832291</v>
      </c>
      <c r="O1303" s="5">
        <f t="shared" si="1073"/>
        <v>0.1907092964274284</v>
      </c>
      <c r="P1303" s="11">
        <f t="shared" si="1074"/>
        <v>15121.277449310699</v>
      </c>
      <c r="Q1303" s="6">
        <f t="shared" si="1075"/>
        <v>2.4657446032342767</v>
      </c>
      <c r="R1303" s="13">
        <f t="shared" si="1076"/>
        <v>4.4068432565877238</v>
      </c>
      <c r="S1303" s="13">
        <f t="shared" si="1077"/>
        <v>4.4127713963911086</v>
      </c>
      <c r="T1303" s="13">
        <f t="shared" si="1078"/>
        <v>0.39846253721085162</v>
      </c>
      <c r="U1303" s="13">
        <f t="shared" si="1079"/>
        <v>0.47069978375849031</v>
      </c>
      <c r="V1303" s="13">
        <f t="shared" si="1080"/>
        <v>-8.4270802555713651</v>
      </c>
      <c r="W1303" s="8">
        <f t="shared" si="1081"/>
        <v>361.3612620111362</v>
      </c>
      <c r="X1303" s="13">
        <f t="shared" si="1082"/>
        <v>1.2715718710881638</v>
      </c>
      <c r="Y1303" s="11">
        <f t="shared" si="1083"/>
        <v>72.855701560904976</v>
      </c>
      <c r="Z1303" s="13">
        <f t="shared" si="1084"/>
        <v>4.247146226622555E-2</v>
      </c>
      <c r="AA1303" s="13">
        <f t="shared" si="1085"/>
        <v>0.29451338699040647</v>
      </c>
      <c r="AB1303" s="13">
        <f t="shared" si="1086"/>
        <v>0.95470368393056426</v>
      </c>
      <c r="AC1303" s="13">
        <f t="shared" si="1087"/>
        <v>4.2458694902789793E-2</v>
      </c>
      <c r="AD1303" s="13">
        <f t="shared" si="1088"/>
        <v>0.85905592065714831</v>
      </c>
      <c r="AE1303" s="13">
        <f t="shared" si="1089"/>
        <v>0.41867026413078118</v>
      </c>
      <c r="AF1303" s="13">
        <f t="shared" si="1090"/>
        <v>0.90813832092510105</v>
      </c>
      <c r="AG1303" s="11">
        <f t="shared" si="1091"/>
        <v>24.750664136449686</v>
      </c>
      <c r="AH1303" s="13">
        <f t="shared" si="1092"/>
        <v>4.7384368983160305</v>
      </c>
      <c r="AI1303" s="11">
        <f t="shared" si="1093"/>
        <v>259.47367117358243</v>
      </c>
      <c r="AJ1303" s="6">
        <f t="shared" si="1094"/>
        <v>0.91384852779421766</v>
      </c>
      <c r="AK1303" s="13">
        <f t="shared" si="1095"/>
        <v>13.325436307060079</v>
      </c>
      <c r="AL1303" s="6">
        <f t="shared" si="1096"/>
        <v>0.88737409484750029</v>
      </c>
      <c r="AM1303" s="6">
        <f t="shared" si="1097"/>
        <v>12.438062212212579</v>
      </c>
      <c r="AN1303" s="11">
        <f t="shared" si="1098"/>
        <v>175.8226738903395</v>
      </c>
      <c r="AO1303" s="6">
        <f t="shared" si="1099"/>
        <v>174.00943097479959</v>
      </c>
      <c r="AP1303" s="6">
        <f t="shared" si="1100"/>
        <v>101.14354240457725</v>
      </c>
      <c r="AQ1303" s="8">
        <f t="shared" si="1101"/>
        <v>78.704619590915968</v>
      </c>
      <c r="AR1303" s="109">
        <f t="shared" si="1102"/>
        <v>-0.98317106202654336</v>
      </c>
      <c r="AS1303" s="109">
        <f t="shared" si="1103"/>
        <v>-0.42603063322936585</v>
      </c>
      <c r="AT1303" s="109">
        <f t="shared" si="1104"/>
        <v>246.57180569356942</v>
      </c>
      <c r="AU1303" s="10">
        <f t="shared" si="1105"/>
        <v>399913.96919771691</v>
      </c>
      <c r="AV1303" s="8">
        <f t="shared" si="1106"/>
        <v>29.879693593861731</v>
      </c>
      <c r="AW1303" s="12"/>
      <c r="AX1303" s="110">
        <f t="shared" si="1107"/>
        <v>66.599999999999994</v>
      </c>
      <c r="AY1303" s="111">
        <f t="shared" si="1108"/>
        <v>0</v>
      </c>
      <c r="AZ1303" s="12"/>
      <c r="BA1303" s="14">
        <f t="shared" si="1115"/>
        <v>12.5</v>
      </c>
      <c r="BB1303" s="112">
        <f t="shared" si="1109"/>
        <v>0</v>
      </c>
      <c r="BC1303" s="112">
        <f t="shared" si="1110"/>
        <v>0</v>
      </c>
      <c r="BD1303" s="12"/>
      <c r="BE1303" s="111">
        <f t="shared" si="1111"/>
        <v>0</v>
      </c>
      <c r="BF1303" s="12"/>
    </row>
    <row r="1304" spans="1:58">
      <c r="A1304">
        <f t="shared" si="1064"/>
        <v>21</v>
      </c>
      <c r="B1304" s="106">
        <v>0.90347222222222201</v>
      </c>
      <c r="C1304" s="6">
        <f t="shared" si="1065"/>
        <v>21.68333333333333</v>
      </c>
      <c r="D1304" s="7">
        <f t="shared" si="1112"/>
        <v>16</v>
      </c>
      <c r="E1304" s="7">
        <f t="shared" si="1113"/>
        <v>9</v>
      </c>
      <c r="F1304" s="7">
        <f t="shared" si="1114"/>
        <v>2022</v>
      </c>
      <c r="G1304" s="12"/>
      <c r="H1304" s="101">
        <f t="shared" si="1066"/>
        <v>12.575311801954916</v>
      </c>
      <c r="I1304" s="102">
        <f t="shared" si="1067"/>
        <v>12.648033032008634</v>
      </c>
      <c r="J1304" s="101">
        <f t="shared" si="1068"/>
        <v>59.786772839558544</v>
      </c>
      <c r="K1304" s="101">
        <f t="shared" si="1069"/>
        <v>66.748246776077963</v>
      </c>
      <c r="L1304" s="11">
        <f t="shared" si="1070"/>
        <v>2459839.4034722224</v>
      </c>
      <c r="M1304" s="108">
        <f t="shared" si="1071"/>
        <v>0.22708839075215298</v>
      </c>
      <c r="N1304" s="11">
        <f t="shared" si="1072"/>
        <v>330.80090911034495</v>
      </c>
      <c r="O1304" s="5">
        <f t="shared" si="1073"/>
        <v>0.19073471385735274</v>
      </c>
      <c r="P1304" s="11">
        <f t="shared" si="1074"/>
        <v>15118.479896561963</v>
      </c>
      <c r="Q1304" s="6">
        <f t="shared" si="1075"/>
        <v>2.4659029554077807</v>
      </c>
      <c r="R1304" s="13">
        <f t="shared" si="1076"/>
        <v>4.4068552023994219</v>
      </c>
      <c r="S1304" s="13">
        <f t="shared" si="1077"/>
        <v>4.4129191524310976</v>
      </c>
      <c r="T1304" s="13">
        <f t="shared" si="1078"/>
        <v>0.39862288145090424</v>
      </c>
      <c r="U1304" s="13">
        <f t="shared" si="1079"/>
        <v>0.47084700327049045</v>
      </c>
      <c r="V1304" s="13">
        <f t="shared" si="1080"/>
        <v>-8.4272154234112904</v>
      </c>
      <c r="W1304" s="8">
        <f t="shared" si="1081"/>
        <v>361.318655316243</v>
      </c>
      <c r="X1304" s="13">
        <f t="shared" si="1082"/>
        <v>1.2717180105919486</v>
      </c>
      <c r="Y1304" s="11">
        <f t="shared" si="1083"/>
        <v>72.864074737691979</v>
      </c>
      <c r="Z1304" s="13">
        <f t="shared" si="1084"/>
        <v>4.2483036239287938E-2</v>
      </c>
      <c r="AA1304" s="13">
        <f t="shared" si="1085"/>
        <v>0.29437371911309629</v>
      </c>
      <c r="AB1304" s="13">
        <f t="shared" si="1086"/>
        <v>0.95474624411092324</v>
      </c>
      <c r="AC1304" s="13">
        <f t="shared" si="1087"/>
        <v>4.2470258435865549E-2</v>
      </c>
      <c r="AD1304" s="13">
        <f t="shared" si="1088"/>
        <v>0.85909037056675941</v>
      </c>
      <c r="AE1304" s="13">
        <f t="shared" si="1089"/>
        <v>0.4186978011585345</v>
      </c>
      <c r="AF1304" s="13">
        <f t="shared" si="1090"/>
        <v>0.90812562528815821</v>
      </c>
      <c r="AG1304" s="11">
        <f t="shared" si="1091"/>
        <v>24.752401500089775</v>
      </c>
      <c r="AH1304" s="13">
        <f t="shared" si="1092"/>
        <v>4.7390396046944323</v>
      </c>
      <c r="AI1304" s="11">
        <f t="shared" si="1093"/>
        <v>259.71531503992844</v>
      </c>
      <c r="AJ1304" s="6">
        <f t="shared" si="1094"/>
        <v>0.91384333629269876</v>
      </c>
      <c r="AK1304" s="13">
        <f t="shared" si="1095"/>
        <v>13.462176676846042</v>
      </c>
      <c r="AL1304" s="6">
        <f t="shared" si="1096"/>
        <v>0.88686487489112653</v>
      </c>
      <c r="AM1304" s="6">
        <f t="shared" si="1097"/>
        <v>12.575311801954916</v>
      </c>
      <c r="AN1304" s="11">
        <f t="shared" si="1098"/>
        <v>175.82335836763741</v>
      </c>
      <c r="AO1304" s="6">
        <f t="shared" si="1099"/>
        <v>174.0101081936767</v>
      </c>
      <c r="AP1304" s="6">
        <f t="shared" si="1100"/>
        <v>101.13584810787137</v>
      </c>
      <c r="AQ1304" s="8">
        <f t="shared" si="1101"/>
        <v>78.712309873844887</v>
      </c>
      <c r="AR1304" s="109">
        <f t="shared" si="1102"/>
        <v>-0.98393279623616692</v>
      </c>
      <c r="AS1304" s="109">
        <f t="shared" si="1103"/>
        <v>-0.42276655627784787</v>
      </c>
      <c r="AT1304" s="109">
        <f t="shared" si="1104"/>
        <v>246.74824677607796</v>
      </c>
      <c r="AU1304" s="10">
        <f t="shared" si="1105"/>
        <v>399916.30436146643</v>
      </c>
      <c r="AV1304" s="8">
        <f t="shared" si="1106"/>
        <v>29.87951913119889</v>
      </c>
      <c r="AW1304" s="12"/>
      <c r="AX1304" s="110">
        <f t="shared" si="1107"/>
        <v>66.7</v>
      </c>
      <c r="AY1304" s="111">
        <f t="shared" si="1108"/>
        <v>0</v>
      </c>
      <c r="AZ1304" s="12"/>
      <c r="BA1304" s="14">
        <f t="shared" si="1115"/>
        <v>12.6</v>
      </c>
      <c r="BB1304" s="112">
        <f t="shared" si="1109"/>
        <v>0</v>
      </c>
      <c r="BC1304" s="112">
        <f t="shared" si="1110"/>
        <v>0</v>
      </c>
      <c r="BD1304" s="12"/>
      <c r="BE1304" s="111">
        <f t="shared" si="1111"/>
        <v>0</v>
      </c>
      <c r="BF1304" s="12"/>
    </row>
    <row r="1305" spans="1:58">
      <c r="A1305">
        <f t="shared" si="1064"/>
        <v>21</v>
      </c>
      <c r="B1305" s="106">
        <v>0.90416666666666701</v>
      </c>
      <c r="C1305" s="6">
        <f t="shared" si="1065"/>
        <v>21.70000000000001</v>
      </c>
      <c r="D1305" s="7">
        <f t="shared" si="1112"/>
        <v>16</v>
      </c>
      <c r="E1305" s="7">
        <f t="shared" si="1113"/>
        <v>9</v>
      </c>
      <c r="F1305" s="7">
        <f t="shared" si="1114"/>
        <v>2022</v>
      </c>
      <c r="G1305" s="12"/>
      <c r="H1305" s="101">
        <f t="shared" si="1066"/>
        <v>12.712744664947165</v>
      </c>
      <c r="I1305" s="102">
        <f t="shared" si="1067"/>
        <v>12.784712137304146</v>
      </c>
      <c r="J1305" s="101">
        <f t="shared" si="1068"/>
        <v>59.780191607031306</v>
      </c>
      <c r="K1305" s="101">
        <f t="shared" si="1069"/>
        <v>66.924638885121283</v>
      </c>
      <c r="L1305" s="11">
        <f t="shared" si="1070"/>
        <v>2459839.4041666668</v>
      </c>
      <c r="M1305" s="108">
        <f t="shared" si="1071"/>
        <v>0.22708840976500455</v>
      </c>
      <c r="N1305" s="11">
        <f t="shared" si="1072"/>
        <v>331.05159357283264</v>
      </c>
      <c r="O1305" s="5">
        <f t="shared" si="1073"/>
        <v>0.19076013128733393</v>
      </c>
      <c r="P1305" s="11">
        <f t="shared" si="1074"/>
        <v>15115.682020637645</v>
      </c>
      <c r="Q1305" s="6">
        <f t="shared" si="1075"/>
        <v>2.4660613075816413</v>
      </c>
      <c r="R1305" s="13">
        <f t="shared" si="1076"/>
        <v>4.4068671482111199</v>
      </c>
      <c r="S1305" s="13">
        <f t="shared" si="1077"/>
        <v>4.4130669084710865</v>
      </c>
      <c r="T1305" s="13">
        <f t="shared" si="1078"/>
        <v>0.39878322569095687</v>
      </c>
      <c r="U1305" s="13">
        <f t="shared" si="1079"/>
        <v>0.47099422106908495</v>
      </c>
      <c r="V1305" s="13">
        <f t="shared" si="1080"/>
        <v>-8.4273505912512157</v>
      </c>
      <c r="W1305" s="8">
        <f t="shared" si="1081"/>
        <v>361.27604412998068</v>
      </c>
      <c r="X1305" s="13">
        <f t="shared" si="1082"/>
        <v>1.2718641485292912</v>
      </c>
      <c r="Y1305" s="11">
        <f t="shared" si="1083"/>
        <v>72.872447824728454</v>
      </c>
      <c r="Z1305" s="13">
        <f t="shared" si="1084"/>
        <v>4.2494609170690319E-2</v>
      </c>
      <c r="AA1305" s="13">
        <f t="shared" si="1085"/>
        <v>0.29423404655543084</v>
      </c>
      <c r="AB1305" s="13">
        <f t="shared" si="1086"/>
        <v>0.95478878331216388</v>
      </c>
      <c r="AC1305" s="13">
        <f t="shared" si="1087"/>
        <v>4.2481820922532484E-2</v>
      </c>
      <c r="AD1305" s="13">
        <f t="shared" si="1088"/>
        <v>0.85912480164416549</v>
      </c>
      <c r="AE1305" s="13">
        <f t="shared" si="1089"/>
        <v>0.41872532888217989</v>
      </c>
      <c r="AF1305" s="13">
        <f t="shared" si="1090"/>
        <v>0.9081129329287797</v>
      </c>
      <c r="AG1305" s="11">
        <f t="shared" si="1091"/>
        <v>24.754138300993187</v>
      </c>
      <c r="AH1305" s="13">
        <f t="shared" si="1092"/>
        <v>4.7396423208691143</v>
      </c>
      <c r="AI1305" s="11">
        <f t="shared" si="1093"/>
        <v>259.95695875979595</v>
      </c>
      <c r="AJ1305" s="6">
        <f t="shared" si="1094"/>
        <v>0.91383814609418867</v>
      </c>
      <c r="AK1305" s="13">
        <f t="shared" si="1095"/>
        <v>13.599094610702711</v>
      </c>
      <c r="AL1305" s="6">
        <f t="shared" si="1096"/>
        <v>0.88634994575554571</v>
      </c>
      <c r="AM1305" s="6">
        <f t="shared" si="1097"/>
        <v>12.712744664947165</v>
      </c>
      <c r="AN1305" s="11">
        <f t="shared" si="1098"/>
        <v>175.82404284493168</v>
      </c>
      <c r="AO1305" s="6">
        <f t="shared" si="1099"/>
        <v>174.01078541280387</v>
      </c>
      <c r="AP1305" s="6">
        <f t="shared" si="1100"/>
        <v>101.12815390754766</v>
      </c>
      <c r="AQ1305" s="8">
        <f t="shared" si="1101"/>
        <v>78.720000063181402</v>
      </c>
      <c r="AR1305" s="109">
        <f t="shared" si="1102"/>
        <v>-0.98467702866891205</v>
      </c>
      <c r="AS1305" s="109">
        <f t="shared" si="1103"/>
        <v>-0.41949995860832689</v>
      </c>
      <c r="AT1305" s="109">
        <f t="shared" si="1104"/>
        <v>246.92463888512128</v>
      </c>
      <c r="AU1305" s="10">
        <f t="shared" si="1105"/>
        <v>399918.63898976735</v>
      </c>
      <c r="AV1305" s="8">
        <f t="shared" si="1106"/>
        <v>29.879344710576564</v>
      </c>
      <c r="AW1305" s="12"/>
      <c r="AX1305" s="110">
        <f t="shared" si="1107"/>
        <v>66.900000000000006</v>
      </c>
      <c r="AY1305" s="111">
        <f t="shared" si="1108"/>
        <v>0</v>
      </c>
      <c r="AZ1305" s="12"/>
      <c r="BA1305" s="14">
        <f t="shared" si="1115"/>
        <v>12.8</v>
      </c>
      <c r="BB1305" s="112">
        <f t="shared" si="1109"/>
        <v>0</v>
      </c>
      <c r="BC1305" s="112">
        <f t="shared" si="1110"/>
        <v>0</v>
      </c>
      <c r="BD1305" s="12"/>
      <c r="BE1305" s="111">
        <f t="shared" si="1111"/>
        <v>0</v>
      </c>
      <c r="BF1305" s="12"/>
    </row>
    <row r="1306" spans="1:58">
      <c r="A1306">
        <f t="shared" si="1064"/>
        <v>21</v>
      </c>
      <c r="B1306" s="106">
        <v>0.90486111111111101</v>
      </c>
      <c r="C1306" s="6">
        <f t="shared" si="1065"/>
        <v>21.716666666666665</v>
      </c>
      <c r="D1306" s="7">
        <f t="shared" si="1112"/>
        <v>16</v>
      </c>
      <c r="E1306" s="7">
        <f t="shared" si="1113"/>
        <v>9</v>
      </c>
      <c r="F1306" s="7">
        <f t="shared" si="1114"/>
        <v>2022</v>
      </c>
      <c r="G1306" s="12"/>
      <c r="H1306" s="101">
        <f t="shared" si="1066"/>
        <v>12.850359485579064</v>
      </c>
      <c r="I1306" s="102">
        <f t="shared" si="1067"/>
        <v>12.921586515808173</v>
      </c>
      <c r="J1306" s="101">
        <f t="shared" si="1068"/>
        <v>59.773610278429359</v>
      </c>
      <c r="K1306" s="101">
        <f t="shared" si="1069"/>
        <v>67.100983879987552</v>
      </c>
      <c r="L1306" s="11">
        <f t="shared" si="1070"/>
        <v>2459839.4048611112</v>
      </c>
      <c r="M1306" s="108">
        <f t="shared" si="1071"/>
        <v>0.22708842877785609</v>
      </c>
      <c r="N1306" s="11">
        <f t="shared" si="1072"/>
        <v>331.30227803532034</v>
      </c>
      <c r="O1306" s="5">
        <f t="shared" si="1073"/>
        <v>0.19078554871725828</v>
      </c>
      <c r="P1306" s="11">
        <f t="shared" si="1074"/>
        <v>15112.88382165348</v>
      </c>
      <c r="Q1306" s="6">
        <f t="shared" si="1075"/>
        <v>2.4662196597555019</v>
      </c>
      <c r="R1306" s="13">
        <f t="shared" si="1076"/>
        <v>4.406879094022818</v>
      </c>
      <c r="S1306" s="13">
        <f t="shared" si="1077"/>
        <v>4.4132146645107193</v>
      </c>
      <c r="T1306" s="13">
        <f t="shared" si="1078"/>
        <v>0.39894356993065233</v>
      </c>
      <c r="U1306" s="13">
        <f t="shared" si="1079"/>
        <v>0.47114143715443063</v>
      </c>
      <c r="V1306" s="13">
        <f t="shared" si="1080"/>
        <v>-8.4274857590907857</v>
      </c>
      <c r="W1306" s="8">
        <f t="shared" si="1081"/>
        <v>361.23342845332587</v>
      </c>
      <c r="X1306" s="13">
        <f t="shared" si="1082"/>
        <v>1.2720102849000383</v>
      </c>
      <c r="Y1306" s="11">
        <f t="shared" si="1083"/>
        <v>72.880820822005617</v>
      </c>
      <c r="Z1306" s="13">
        <f t="shared" si="1084"/>
        <v>4.2506181060225481E-2</v>
      </c>
      <c r="AA1306" s="13">
        <f t="shared" si="1085"/>
        <v>0.29409436932079636</v>
      </c>
      <c r="AB1306" s="13">
        <f t="shared" si="1086"/>
        <v>0.95483130153404083</v>
      </c>
      <c r="AC1306" s="13">
        <f t="shared" si="1087"/>
        <v>4.2493382362583564E-2</v>
      </c>
      <c r="AD1306" s="13">
        <f t="shared" si="1088"/>
        <v>0.85915921388922356</v>
      </c>
      <c r="AE1306" s="13">
        <f t="shared" si="1089"/>
        <v>0.41875284730142986</v>
      </c>
      <c r="AF1306" s="13">
        <f t="shared" si="1090"/>
        <v>0.90810024384808163</v>
      </c>
      <c r="AG1306" s="11">
        <f t="shared" si="1091"/>
        <v>24.755874539119787</v>
      </c>
      <c r="AH1306" s="13">
        <f t="shared" si="1092"/>
        <v>4.7402450468352963</v>
      </c>
      <c r="AI1306" s="11">
        <f t="shared" si="1093"/>
        <v>260.19860233279087</v>
      </c>
      <c r="AJ1306" s="6">
        <f t="shared" si="1094"/>
        <v>0.91383295719876823</v>
      </c>
      <c r="AK1306" s="13">
        <f t="shared" si="1095"/>
        <v>13.736188781346314</v>
      </c>
      <c r="AL1306" s="6">
        <f t="shared" si="1096"/>
        <v>0.88582929576724989</v>
      </c>
      <c r="AM1306" s="6">
        <f t="shared" si="1097"/>
        <v>12.850359485579064</v>
      </c>
      <c r="AN1306" s="11">
        <f t="shared" si="1098"/>
        <v>175.82472732222777</v>
      </c>
      <c r="AO1306" s="6">
        <f t="shared" si="1099"/>
        <v>174.01146263218646</v>
      </c>
      <c r="AP1306" s="6">
        <f t="shared" si="1100"/>
        <v>101.12045980362248</v>
      </c>
      <c r="AQ1306" s="8">
        <f t="shared" si="1101"/>
        <v>78.727690158909127</v>
      </c>
      <c r="AR1306" s="109">
        <f t="shared" si="1102"/>
        <v>-0.98540374611771053</v>
      </c>
      <c r="AS1306" s="109">
        <f t="shared" si="1103"/>
        <v>-0.41623089873184504</v>
      </c>
      <c r="AT1306" s="109">
        <f t="shared" si="1104"/>
        <v>247.10098387998755</v>
      </c>
      <c r="AU1306" s="10">
        <f t="shared" si="1105"/>
        <v>399920.97308255144</v>
      </c>
      <c r="AV1306" s="8">
        <f t="shared" si="1106"/>
        <v>29.879170331998409</v>
      </c>
      <c r="AW1306" s="12"/>
      <c r="AX1306" s="110">
        <f t="shared" si="1107"/>
        <v>67.099999999999994</v>
      </c>
      <c r="AY1306" s="111">
        <f t="shared" si="1108"/>
        <v>0</v>
      </c>
      <c r="AZ1306" s="12"/>
      <c r="BA1306" s="14">
        <f t="shared" si="1115"/>
        <v>12.9</v>
      </c>
      <c r="BB1306" s="112">
        <f t="shared" si="1109"/>
        <v>0</v>
      </c>
      <c r="BC1306" s="112">
        <f t="shared" si="1110"/>
        <v>0</v>
      </c>
      <c r="BD1306" s="12"/>
      <c r="BE1306" s="111">
        <f t="shared" si="1111"/>
        <v>0</v>
      </c>
      <c r="BF1306" s="12"/>
    </row>
    <row r="1307" spans="1:58">
      <c r="A1307">
        <f t="shared" si="1064"/>
        <v>21</v>
      </c>
      <c r="B1307" s="106">
        <v>0.905555555555556</v>
      </c>
      <c r="C1307" s="6">
        <f t="shared" si="1065"/>
        <v>21.733333333333345</v>
      </c>
      <c r="D1307" s="7">
        <f t="shared" si="1112"/>
        <v>16</v>
      </c>
      <c r="E1307" s="7">
        <f t="shared" si="1113"/>
        <v>9</v>
      </c>
      <c r="F1307" s="7">
        <f t="shared" si="1114"/>
        <v>2022</v>
      </c>
      <c r="G1307" s="12"/>
      <c r="H1307" s="101">
        <f t="shared" si="1066"/>
        <v>12.988154949517842</v>
      </c>
      <c r="I1307" s="102">
        <f t="shared" si="1067"/>
        <v>13.058654513201938</v>
      </c>
      <c r="J1307" s="101">
        <f t="shared" si="1068"/>
        <v>59.767028853828975</v>
      </c>
      <c r="K1307" s="101">
        <f t="shared" si="1069"/>
        <v>67.27728363004087</v>
      </c>
      <c r="L1307" s="11">
        <f t="shared" si="1070"/>
        <v>2459839.4055555556</v>
      </c>
      <c r="M1307" s="108">
        <f t="shared" si="1071"/>
        <v>0.22708844779070764</v>
      </c>
      <c r="N1307" s="11">
        <f t="shared" si="1072"/>
        <v>331.55296249780804</v>
      </c>
      <c r="O1307" s="5">
        <f t="shared" si="1073"/>
        <v>0.19081096614718263</v>
      </c>
      <c r="P1307" s="11">
        <f t="shared" si="1074"/>
        <v>15110.085299729735</v>
      </c>
      <c r="Q1307" s="6">
        <f t="shared" si="1075"/>
        <v>2.4663780119290055</v>
      </c>
      <c r="R1307" s="13">
        <f t="shared" si="1076"/>
        <v>4.4068910398344938</v>
      </c>
      <c r="S1307" s="13">
        <f t="shared" si="1077"/>
        <v>4.4133624205507083</v>
      </c>
      <c r="T1307" s="13">
        <f t="shared" si="1078"/>
        <v>0.39910391417070501</v>
      </c>
      <c r="U1307" s="13">
        <f t="shared" si="1079"/>
        <v>0.47128865152778099</v>
      </c>
      <c r="V1307" s="13">
        <f t="shared" si="1080"/>
        <v>-8.427620926930711</v>
      </c>
      <c r="W1307" s="8">
        <f t="shared" si="1081"/>
        <v>361.19080828686992</v>
      </c>
      <c r="X1307" s="13">
        <f t="shared" si="1082"/>
        <v>1.27215641970513</v>
      </c>
      <c r="Y1307" s="11">
        <f t="shared" si="1083"/>
        <v>72.889193729577343</v>
      </c>
      <c r="Z1307" s="13">
        <f t="shared" si="1084"/>
        <v>4.2517751907772149E-2</v>
      </c>
      <c r="AA1307" s="13">
        <f t="shared" si="1085"/>
        <v>0.29395468741153374</v>
      </c>
      <c r="AB1307" s="13">
        <f t="shared" si="1086"/>
        <v>0.95487379877662648</v>
      </c>
      <c r="AC1307" s="13">
        <f t="shared" si="1087"/>
        <v>4.2504942755897605E-2</v>
      </c>
      <c r="AD1307" s="13">
        <f t="shared" si="1088"/>
        <v>0.8591936073020483</v>
      </c>
      <c r="AE1307" s="13">
        <f t="shared" si="1089"/>
        <v>0.41878035641620187</v>
      </c>
      <c r="AF1307" s="13">
        <f t="shared" si="1090"/>
        <v>0.90808755804708552</v>
      </c>
      <c r="AG1307" s="11">
        <f t="shared" si="1091"/>
        <v>24.757610214442362</v>
      </c>
      <c r="AH1307" s="13">
        <f t="shared" si="1092"/>
        <v>4.7408477825927049</v>
      </c>
      <c r="AI1307" s="11">
        <f t="shared" si="1093"/>
        <v>260.44024575891746</v>
      </c>
      <c r="AJ1307" s="6">
        <f t="shared" si="1094"/>
        <v>0.9138277696065098</v>
      </c>
      <c r="AK1307" s="13">
        <f t="shared" si="1095"/>
        <v>13.87345786298796</v>
      </c>
      <c r="AL1307" s="6">
        <f t="shared" si="1096"/>
        <v>0.88530291347011769</v>
      </c>
      <c r="AM1307" s="6">
        <f t="shared" si="1097"/>
        <v>12.988154949517842</v>
      </c>
      <c r="AN1307" s="11">
        <f t="shared" si="1098"/>
        <v>175.82541179952023</v>
      </c>
      <c r="AO1307" s="6">
        <f t="shared" si="1099"/>
        <v>174.01213985181911</v>
      </c>
      <c r="AP1307" s="6">
        <f t="shared" si="1100"/>
        <v>101.11276579603883</v>
      </c>
      <c r="AQ1307" s="8">
        <f t="shared" si="1101"/>
        <v>78.735380161085004</v>
      </c>
      <c r="AR1307" s="109">
        <f t="shared" si="1102"/>
        <v>-0.98611293568834335</v>
      </c>
      <c r="AS1307" s="109">
        <f t="shared" si="1103"/>
        <v>-0.41295943519769518</v>
      </c>
      <c r="AT1307" s="109">
        <f t="shared" si="1104"/>
        <v>247.27728363004087</v>
      </c>
      <c r="AU1307" s="10">
        <f t="shared" si="1105"/>
        <v>399923.3066397548</v>
      </c>
      <c r="AV1307" s="8">
        <f t="shared" si="1106"/>
        <v>29.878995995467765</v>
      </c>
      <c r="AW1307" s="12"/>
      <c r="AX1307" s="110">
        <f t="shared" si="1107"/>
        <v>67.3</v>
      </c>
      <c r="AY1307" s="111">
        <f t="shared" si="1108"/>
        <v>0</v>
      </c>
      <c r="AZ1307" s="12"/>
      <c r="BA1307" s="14">
        <f t="shared" si="1115"/>
        <v>13.1</v>
      </c>
      <c r="BB1307" s="112">
        <f t="shared" si="1109"/>
        <v>0</v>
      </c>
      <c r="BC1307" s="112">
        <f t="shared" si="1110"/>
        <v>0</v>
      </c>
      <c r="BD1307" s="12"/>
      <c r="BE1307" s="111">
        <f t="shared" si="1111"/>
        <v>0</v>
      </c>
      <c r="BF1307" s="12"/>
    </row>
    <row r="1308" spans="1:58">
      <c r="A1308">
        <f t="shared" si="1064"/>
        <v>21</v>
      </c>
      <c r="B1308" s="106">
        <v>0.90625</v>
      </c>
      <c r="C1308" s="6">
        <f t="shared" si="1065"/>
        <v>21.75</v>
      </c>
      <c r="D1308" s="7">
        <f t="shared" si="1112"/>
        <v>16</v>
      </c>
      <c r="E1308" s="7">
        <f t="shared" si="1113"/>
        <v>9</v>
      </c>
      <c r="F1308" s="7">
        <f t="shared" si="1114"/>
        <v>2022</v>
      </c>
      <c r="G1308" s="12"/>
      <c r="H1308" s="101">
        <f t="shared" si="1066"/>
        <v>13.126129743442553</v>
      </c>
      <c r="I1308" s="102">
        <f t="shared" si="1067"/>
        <v>13.195914487324609</v>
      </c>
      <c r="J1308" s="101">
        <f t="shared" si="1068"/>
        <v>59.760447333323754</v>
      </c>
      <c r="K1308" s="101">
        <f t="shared" si="1069"/>
        <v>67.453540014490784</v>
      </c>
      <c r="L1308" s="11">
        <f t="shared" si="1070"/>
        <v>2459839.40625</v>
      </c>
      <c r="M1308" s="108">
        <f t="shared" si="1071"/>
        <v>0.22708846680355921</v>
      </c>
      <c r="N1308" s="11">
        <f t="shared" si="1072"/>
        <v>331.80364696029574</v>
      </c>
      <c r="O1308" s="5">
        <f t="shared" si="1073"/>
        <v>0.19083638357716382</v>
      </c>
      <c r="P1308" s="11">
        <f t="shared" si="1074"/>
        <v>15107.286454959016</v>
      </c>
      <c r="Q1308" s="6">
        <f t="shared" si="1075"/>
        <v>2.4665363641028666</v>
      </c>
      <c r="R1308" s="13">
        <f t="shared" si="1076"/>
        <v>4.4069029856462141</v>
      </c>
      <c r="S1308" s="13">
        <f t="shared" si="1077"/>
        <v>4.4135101765906972</v>
      </c>
      <c r="T1308" s="13">
        <f t="shared" si="1078"/>
        <v>0.39926425841075763</v>
      </c>
      <c r="U1308" s="13">
        <f t="shared" si="1079"/>
        <v>0.47143586418918071</v>
      </c>
      <c r="V1308" s="13">
        <f t="shared" si="1080"/>
        <v>-8.4277560947706363</v>
      </c>
      <c r="W1308" s="8">
        <f t="shared" si="1081"/>
        <v>361.14818363163192</v>
      </c>
      <c r="X1308" s="13">
        <f t="shared" si="1082"/>
        <v>1.2723025529453724</v>
      </c>
      <c r="Y1308" s="11">
        <f t="shared" si="1083"/>
        <v>72.897566547489802</v>
      </c>
      <c r="Z1308" s="13">
        <f t="shared" si="1084"/>
        <v>4.2529321713114396E-2</v>
      </c>
      <c r="AA1308" s="13">
        <f t="shared" si="1085"/>
        <v>0.29381500083011292</v>
      </c>
      <c r="AB1308" s="13">
        <f t="shared" si="1086"/>
        <v>0.95491627503995835</v>
      </c>
      <c r="AC1308" s="13">
        <f t="shared" si="1087"/>
        <v>4.2516502102258866E-2</v>
      </c>
      <c r="AD1308" s="13">
        <f t="shared" si="1088"/>
        <v>0.85922798188276006</v>
      </c>
      <c r="AE1308" s="13">
        <f t="shared" si="1089"/>
        <v>0.418807856226313</v>
      </c>
      <c r="AF1308" s="13">
        <f t="shared" si="1090"/>
        <v>0.90807487552685873</v>
      </c>
      <c r="AG1308" s="11">
        <f t="shared" si="1091"/>
        <v>24.759345326927381</v>
      </c>
      <c r="AH1308" s="13">
        <f t="shared" si="1092"/>
        <v>4.7414505281405646</v>
      </c>
      <c r="AI1308" s="11">
        <f t="shared" si="1093"/>
        <v>260.68188903818725</v>
      </c>
      <c r="AJ1308" s="6">
        <f t="shared" si="1094"/>
        <v>0.91382258331746802</v>
      </c>
      <c r="AK1308" s="13">
        <f t="shared" si="1095"/>
        <v>14.010900531069465</v>
      </c>
      <c r="AL1308" s="6">
        <f t="shared" si="1096"/>
        <v>0.88477078762691308</v>
      </c>
      <c r="AM1308" s="6">
        <f t="shared" si="1097"/>
        <v>13.126129743442553</v>
      </c>
      <c r="AN1308" s="11">
        <f t="shared" si="1098"/>
        <v>175.82609627681632</v>
      </c>
      <c r="AO1308" s="6">
        <f t="shared" si="1099"/>
        <v>174.01281707170904</v>
      </c>
      <c r="AP1308" s="6">
        <f t="shared" si="1100"/>
        <v>101.10507188476001</v>
      </c>
      <c r="AQ1308" s="8">
        <f t="shared" si="1101"/>
        <v>78.743070069745698</v>
      </c>
      <c r="AR1308" s="109">
        <f t="shared" si="1102"/>
        <v>-0.98680458479841926</v>
      </c>
      <c r="AS1308" s="109">
        <f t="shared" si="1103"/>
        <v>-0.40968562659744689</v>
      </c>
      <c r="AT1308" s="109">
        <f t="shared" si="1104"/>
        <v>247.45354001449078</v>
      </c>
      <c r="AU1308" s="10">
        <f t="shared" si="1105"/>
        <v>399925.63966132078</v>
      </c>
      <c r="AV1308" s="8">
        <f t="shared" si="1106"/>
        <v>29.87882170098742</v>
      </c>
      <c r="AW1308" s="12"/>
      <c r="AX1308" s="110">
        <f t="shared" si="1107"/>
        <v>67.5</v>
      </c>
      <c r="AY1308" s="111">
        <f t="shared" si="1108"/>
        <v>0</v>
      </c>
      <c r="AZ1308" s="12"/>
      <c r="BA1308" s="14">
        <f t="shared" si="1115"/>
        <v>13.2</v>
      </c>
      <c r="BB1308" s="112">
        <f t="shared" si="1109"/>
        <v>0</v>
      </c>
      <c r="BC1308" s="112">
        <f t="shared" si="1110"/>
        <v>0</v>
      </c>
      <c r="BD1308" s="12"/>
      <c r="BE1308" s="111">
        <f t="shared" si="1111"/>
        <v>0</v>
      </c>
      <c r="BF1308" s="12"/>
    </row>
    <row r="1309" spans="1:58">
      <c r="A1309">
        <f t="shared" si="1064"/>
        <v>21</v>
      </c>
      <c r="B1309" s="106">
        <v>0.906944444444444</v>
      </c>
      <c r="C1309" s="6">
        <f t="shared" si="1065"/>
        <v>21.766666666666655</v>
      </c>
      <c r="D1309" s="7">
        <f t="shared" si="1112"/>
        <v>16</v>
      </c>
      <c r="E1309" s="7">
        <f t="shared" si="1113"/>
        <v>9</v>
      </c>
      <c r="F1309" s="7">
        <f t="shared" si="1114"/>
        <v>2022</v>
      </c>
      <c r="G1309" s="12"/>
      <c r="H1309" s="101">
        <f t="shared" si="1066"/>
        <v>13.264282554777814</v>
      </c>
      <c r="I1309" s="102">
        <f t="shared" si="1067"/>
        <v>13.33336480746569</v>
      </c>
      <c r="J1309" s="101">
        <f t="shared" si="1068"/>
        <v>59.753865717043062</v>
      </c>
      <c r="K1309" s="101">
        <f t="shared" si="1069"/>
        <v>67.629754922133372</v>
      </c>
      <c r="L1309" s="11">
        <f t="shared" si="1070"/>
        <v>2459839.4069444444</v>
      </c>
      <c r="M1309" s="108">
        <f t="shared" si="1071"/>
        <v>0.22708848581641075</v>
      </c>
      <c r="N1309" s="11">
        <f t="shared" si="1072"/>
        <v>332.05433142231777</v>
      </c>
      <c r="O1309" s="5">
        <f t="shared" si="1073"/>
        <v>0.19086180100708816</v>
      </c>
      <c r="P1309" s="11">
        <f t="shared" si="1074"/>
        <v>15104.48728746477</v>
      </c>
      <c r="Q1309" s="6">
        <f t="shared" si="1075"/>
        <v>2.4666947162763702</v>
      </c>
      <c r="R1309" s="13">
        <f t="shared" si="1076"/>
        <v>4.4069149314578899</v>
      </c>
      <c r="S1309" s="13">
        <f t="shared" si="1077"/>
        <v>4.41365793263033</v>
      </c>
      <c r="T1309" s="13">
        <f t="shared" si="1078"/>
        <v>0.3994246026504531</v>
      </c>
      <c r="U1309" s="13">
        <f t="shared" si="1079"/>
        <v>0.47158307513882419</v>
      </c>
      <c r="V1309" s="13">
        <f t="shared" si="1080"/>
        <v>-8.4278912626102063</v>
      </c>
      <c r="W1309" s="8">
        <f t="shared" si="1081"/>
        <v>361.10555448857366</v>
      </c>
      <c r="X1309" s="13">
        <f t="shared" si="1082"/>
        <v>1.2724486846206502</v>
      </c>
      <c r="Y1309" s="11">
        <f t="shared" si="1083"/>
        <v>72.905939275736401</v>
      </c>
      <c r="Z1309" s="13">
        <f t="shared" si="1084"/>
        <v>4.2540890476048067E-2</v>
      </c>
      <c r="AA1309" s="13">
        <f t="shared" si="1085"/>
        <v>0.29367530957988325</v>
      </c>
      <c r="AB1309" s="13">
        <f t="shared" si="1086"/>
        <v>0.95495873032380263</v>
      </c>
      <c r="AC1309" s="13">
        <f t="shared" si="1087"/>
        <v>4.2528060401463376E-2</v>
      </c>
      <c r="AD1309" s="13">
        <f t="shared" si="1088"/>
        <v>0.85926233763122539</v>
      </c>
      <c r="AE1309" s="13">
        <f t="shared" si="1089"/>
        <v>0.41883534673148315</v>
      </c>
      <c r="AF1309" s="13">
        <f t="shared" si="1090"/>
        <v>0.90806219628851326</v>
      </c>
      <c r="AG1309" s="11">
        <f t="shared" si="1091"/>
        <v>24.761079876535177</v>
      </c>
      <c r="AH1309" s="13">
        <f t="shared" si="1092"/>
        <v>4.7420532834742444</v>
      </c>
      <c r="AI1309" s="11">
        <f t="shared" si="1093"/>
        <v>260.92353217020411</v>
      </c>
      <c r="AJ1309" s="6">
        <f t="shared" si="1094"/>
        <v>0.91381739833173303</v>
      </c>
      <c r="AK1309" s="13">
        <f t="shared" si="1095"/>
        <v>14.148515461998704</v>
      </c>
      <c r="AL1309" s="6">
        <f t="shared" si="1096"/>
        <v>0.88423290722088999</v>
      </c>
      <c r="AM1309" s="6">
        <f t="shared" si="1097"/>
        <v>13.264282554777814</v>
      </c>
      <c r="AN1309" s="11">
        <f t="shared" si="1098"/>
        <v>175.82678075411241</v>
      </c>
      <c r="AO1309" s="6">
        <f t="shared" si="1099"/>
        <v>174.01349429185262</v>
      </c>
      <c r="AP1309" s="6">
        <f t="shared" si="1100"/>
        <v>101.09737806979112</v>
      </c>
      <c r="AQ1309" s="8">
        <f t="shared" si="1101"/>
        <v>78.750759884886051</v>
      </c>
      <c r="AR1309" s="109">
        <f t="shared" si="1102"/>
        <v>-0.98747868117645199</v>
      </c>
      <c r="AS1309" s="109">
        <f t="shared" si="1103"/>
        <v>-0.40640953156957182</v>
      </c>
      <c r="AT1309" s="109">
        <f t="shared" si="1104"/>
        <v>247.62975492213337</v>
      </c>
      <c r="AU1309" s="10">
        <f t="shared" si="1105"/>
        <v>399927.97214717721</v>
      </c>
      <c r="AV1309" s="8">
        <f t="shared" si="1106"/>
        <v>29.878647448561342</v>
      </c>
      <c r="AW1309" s="12"/>
      <c r="AX1309" s="110">
        <f t="shared" si="1107"/>
        <v>67.599999999999994</v>
      </c>
      <c r="AY1309" s="111">
        <f t="shared" si="1108"/>
        <v>0</v>
      </c>
      <c r="AZ1309" s="12"/>
      <c r="BA1309" s="14">
        <f t="shared" si="1115"/>
        <v>13.3</v>
      </c>
      <c r="BB1309" s="112">
        <f t="shared" si="1109"/>
        <v>0</v>
      </c>
      <c r="BC1309" s="112">
        <f t="shared" si="1110"/>
        <v>0</v>
      </c>
      <c r="BD1309" s="12"/>
      <c r="BE1309" s="111">
        <f t="shared" si="1111"/>
        <v>0</v>
      </c>
      <c r="BF1309" s="12"/>
    </row>
    <row r="1310" spans="1:58">
      <c r="A1310">
        <f t="shared" si="1064"/>
        <v>21</v>
      </c>
      <c r="B1310" s="106">
        <v>0.90763888888888899</v>
      </c>
      <c r="C1310" s="6">
        <f t="shared" si="1065"/>
        <v>21.783333333333335</v>
      </c>
      <c r="D1310" s="7">
        <f t="shared" si="1112"/>
        <v>16</v>
      </c>
      <c r="E1310" s="7">
        <f t="shared" si="1113"/>
        <v>9</v>
      </c>
      <c r="F1310" s="7">
        <f t="shared" si="1114"/>
        <v>2022</v>
      </c>
      <c r="G1310" s="12"/>
      <c r="H1310" s="101">
        <f t="shared" si="1066"/>
        <v>13.402612072655351</v>
      </c>
      <c r="I1310" s="102">
        <f t="shared" si="1067"/>
        <v>13.471003854899521</v>
      </c>
      <c r="J1310" s="101">
        <f t="shared" si="1068"/>
        <v>59.747284005054226</v>
      </c>
      <c r="K1310" s="101">
        <f t="shared" si="1069"/>
        <v>67.805930252649688</v>
      </c>
      <c r="L1310" s="11">
        <f t="shared" si="1070"/>
        <v>2459839.4076388888</v>
      </c>
      <c r="M1310" s="108">
        <f t="shared" si="1071"/>
        <v>0.22708850482926232</v>
      </c>
      <c r="N1310" s="11">
        <f t="shared" si="1072"/>
        <v>332.30501588480547</v>
      </c>
      <c r="O1310" s="5">
        <f t="shared" si="1073"/>
        <v>0.19088721843706935</v>
      </c>
      <c r="P1310" s="11">
        <f t="shared" si="1074"/>
        <v>15101.687797343931</v>
      </c>
      <c r="Q1310" s="6">
        <f t="shared" si="1075"/>
        <v>2.4668530684502308</v>
      </c>
      <c r="R1310" s="13">
        <f t="shared" si="1076"/>
        <v>4.4069268772696102</v>
      </c>
      <c r="S1310" s="13">
        <f t="shared" si="1077"/>
        <v>4.413805688670319</v>
      </c>
      <c r="T1310" s="13">
        <f t="shared" si="1078"/>
        <v>0.39958494689086288</v>
      </c>
      <c r="U1310" s="13">
        <f t="shared" si="1079"/>
        <v>0.47173028437820991</v>
      </c>
      <c r="V1310" s="13">
        <f t="shared" si="1080"/>
        <v>-8.4280264304497745</v>
      </c>
      <c r="W1310" s="8">
        <f t="shared" si="1081"/>
        <v>361.06292085845405</v>
      </c>
      <c r="X1310" s="13">
        <f t="shared" si="1082"/>
        <v>1.2725948147321471</v>
      </c>
      <c r="Y1310" s="11">
        <f t="shared" si="1083"/>
        <v>72.914311914384939</v>
      </c>
      <c r="Z1310" s="13">
        <f t="shared" si="1084"/>
        <v>4.2552458196472326E-2</v>
      </c>
      <c r="AA1310" s="13">
        <f t="shared" si="1085"/>
        <v>0.29353561366295206</v>
      </c>
      <c r="AB1310" s="13">
        <f t="shared" si="1086"/>
        <v>0.95500116462830342</v>
      </c>
      <c r="AC1310" s="13">
        <f t="shared" si="1087"/>
        <v>4.2539617653410376E-2</v>
      </c>
      <c r="AD1310" s="13">
        <f t="shared" si="1088"/>
        <v>0.8592966745476166</v>
      </c>
      <c r="AE1310" s="13">
        <f t="shared" si="1089"/>
        <v>0.41886282793167712</v>
      </c>
      <c r="AF1310" s="13">
        <f t="shared" si="1090"/>
        <v>0.90804952033304787</v>
      </c>
      <c r="AG1310" s="11">
        <f t="shared" si="1091"/>
        <v>24.762813863241544</v>
      </c>
      <c r="AH1310" s="13">
        <f t="shared" si="1092"/>
        <v>4.7426560485944789</v>
      </c>
      <c r="AI1310" s="11">
        <f t="shared" si="1093"/>
        <v>261.16517515588828</v>
      </c>
      <c r="AJ1310" s="6">
        <f t="shared" si="1094"/>
        <v>0.91381221464935014</v>
      </c>
      <c r="AK1310" s="13">
        <f t="shared" si="1095"/>
        <v>14.286301334107867</v>
      </c>
      <c r="AL1310" s="6">
        <f t="shared" si="1096"/>
        <v>0.88368926145251459</v>
      </c>
      <c r="AM1310" s="6">
        <f t="shared" si="1097"/>
        <v>13.402612072655351</v>
      </c>
      <c r="AN1310" s="11">
        <f t="shared" si="1098"/>
        <v>175.82746523140668</v>
      </c>
      <c r="AO1310" s="6">
        <f t="shared" si="1099"/>
        <v>174.01417151224803</v>
      </c>
      <c r="AP1310" s="6">
        <f t="shared" si="1100"/>
        <v>101.08968435106476</v>
      </c>
      <c r="AQ1310" s="8">
        <f t="shared" si="1101"/>
        <v>78.758449606573436</v>
      </c>
      <c r="AR1310" s="109">
        <f t="shared" si="1102"/>
        <v>-0.98813521286684658</v>
      </c>
      <c r="AS1310" s="109">
        <f t="shared" si="1103"/>
        <v>-0.40313120877514286</v>
      </c>
      <c r="AT1310" s="109">
        <f t="shared" si="1104"/>
        <v>247.80593025264969</v>
      </c>
      <c r="AU1310" s="10">
        <f t="shared" si="1105"/>
        <v>399930.30409727199</v>
      </c>
      <c r="AV1310" s="8">
        <f t="shared" si="1106"/>
        <v>29.878473238191972</v>
      </c>
      <c r="AW1310" s="12"/>
      <c r="AX1310" s="110">
        <f t="shared" si="1107"/>
        <v>67.8</v>
      </c>
      <c r="AY1310" s="111">
        <f t="shared" si="1108"/>
        <v>0</v>
      </c>
      <c r="AZ1310" s="12"/>
      <c r="BA1310" s="14">
        <f t="shared" si="1115"/>
        <v>13.5</v>
      </c>
      <c r="BB1310" s="112">
        <f t="shared" si="1109"/>
        <v>0</v>
      </c>
      <c r="BC1310" s="112">
        <f t="shared" si="1110"/>
        <v>0</v>
      </c>
      <c r="BD1310" s="12"/>
      <c r="BE1310" s="111">
        <f t="shared" si="1111"/>
        <v>0</v>
      </c>
      <c r="BF1310" s="12"/>
    </row>
    <row r="1311" spans="1:58">
      <c r="A1311">
        <f t="shared" si="1064"/>
        <v>21</v>
      </c>
      <c r="B1311" s="106">
        <v>0.90833333333333299</v>
      </c>
      <c r="C1311" s="6">
        <f t="shared" si="1065"/>
        <v>21.79999999999999</v>
      </c>
      <c r="D1311" s="7">
        <f t="shared" si="1112"/>
        <v>16</v>
      </c>
      <c r="E1311" s="7">
        <f t="shared" si="1113"/>
        <v>9</v>
      </c>
      <c r="F1311" s="7">
        <f t="shared" si="1114"/>
        <v>2022</v>
      </c>
      <c r="G1311" s="12"/>
      <c r="H1311" s="101">
        <f t="shared" si="1066"/>
        <v>13.541116986363855</v>
      </c>
      <c r="I1311" s="102">
        <f t="shared" si="1067"/>
        <v>13.608830020940236</v>
      </c>
      <c r="J1311" s="101">
        <f t="shared" si="1068"/>
        <v>59.740702197494677</v>
      </c>
      <c r="K1311" s="101">
        <f t="shared" si="1069"/>
        <v>67.982067914746636</v>
      </c>
      <c r="L1311" s="11">
        <f t="shared" si="1070"/>
        <v>2459839.4083333332</v>
      </c>
      <c r="M1311" s="108">
        <f t="shared" si="1071"/>
        <v>0.22708852384211387</v>
      </c>
      <c r="N1311" s="11">
        <f t="shared" si="1072"/>
        <v>332.55570034729317</v>
      </c>
      <c r="O1311" s="5">
        <f t="shared" si="1073"/>
        <v>0.1909126358669937</v>
      </c>
      <c r="P1311" s="11">
        <f t="shared" si="1074"/>
        <v>15098.887984712812</v>
      </c>
      <c r="Q1311" s="6">
        <f t="shared" si="1075"/>
        <v>2.4670114206240918</v>
      </c>
      <c r="R1311" s="13">
        <f t="shared" si="1076"/>
        <v>4.406938823081286</v>
      </c>
      <c r="S1311" s="13">
        <f t="shared" si="1077"/>
        <v>4.4139534447103079</v>
      </c>
      <c r="T1311" s="13">
        <f t="shared" si="1078"/>
        <v>0.39974529113055834</v>
      </c>
      <c r="U1311" s="13">
        <f t="shared" si="1079"/>
        <v>0.47187749190642325</v>
      </c>
      <c r="V1311" s="13">
        <f t="shared" si="1080"/>
        <v>-8.4281615982900568</v>
      </c>
      <c r="W1311" s="8">
        <f t="shared" si="1081"/>
        <v>361.02028274187387</v>
      </c>
      <c r="X1311" s="13">
        <f t="shared" si="1082"/>
        <v>1.272740943279713</v>
      </c>
      <c r="Y1311" s="11">
        <f t="shared" si="1083"/>
        <v>72.922684463426847</v>
      </c>
      <c r="Z1311" s="13">
        <f t="shared" si="1084"/>
        <v>4.2564024874092603E-2</v>
      </c>
      <c r="AA1311" s="13">
        <f t="shared" si="1085"/>
        <v>0.29339591308270291</v>
      </c>
      <c r="AB1311" s="13">
        <f t="shared" si="1086"/>
        <v>0.95504357795322081</v>
      </c>
      <c r="AC1311" s="13">
        <f t="shared" si="1087"/>
        <v>4.255117385780556E-2</v>
      </c>
      <c r="AD1311" s="13">
        <f t="shared" si="1088"/>
        <v>0.85933099263183066</v>
      </c>
      <c r="AE1311" s="13">
        <f t="shared" si="1089"/>
        <v>0.41889029982652937</v>
      </c>
      <c r="AF1311" s="13">
        <f t="shared" si="1090"/>
        <v>0.90803684766161352</v>
      </c>
      <c r="AG1311" s="11">
        <f t="shared" si="1091"/>
        <v>24.764547287001427</v>
      </c>
      <c r="AH1311" s="13">
        <f t="shared" si="1092"/>
        <v>4.7432588234965349</v>
      </c>
      <c r="AI1311" s="11">
        <f t="shared" si="1093"/>
        <v>261.40681799484514</v>
      </c>
      <c r="AJ1311" s="6">
        <f t="shared" si="1094"/>
        <v>0.91380703227040083</v>
      </c>
      <c r="AK1311" s="13">
        <f t="shared" si="1095"/>
        <v>14.424256826109891</v>
      </c>
      <c r="AL1311" s="6">
        <f t="shared" si="1096"/>
        <v>0.8831398397460366</v>
      </c>
      <c r="AM1311" s="6">
        <f t="shared" si="1097"/>
        <v>13.541116986363855</v>
      </c>
      <c r="AN1311" s="11">
        <f t="shared" si="1098"/>
        <v>175.82814970870277</v>
      </c>
      <c r="AO1311" s="6">
        <f t="shared" si="1099"/>
        <v>174.01484873289894</v>
      </c>
      <c r="AP1311" s="6">
        <f t="shared" si="1100"/>
        <v>101.08199072859546</v>
      </c>
      <c r="AQ1311" s="8">
        <f t="shared" si="1101"/>
        <v>78.766139234793258</v>
      </c>
      <c r="AR1311" s="109">
        <f t="shared" si="1102"/>
        <v>-0.98877416822277109</v>
      </c>
      <c r="AS1311" s="109">
        <f t="shared" si="1103"/>
        <v>-0.39985071693223467</v>
      </c>
      <c r="AT1311" s="109">
        <f t="shared" si="1104"/>
        <v>247.98206791474664</v>
      </c>
      <c r="AU1311" s="10">
        <f t="shared" si="1105"/>
        <v>399932.63551153679</v>
      </c>
      <c r="AV1311" s="8">
        <f t="shared" si="1106"/>
        <v>29.878299069882985</v>
      </c>
      <c r="AW1311" s="12"/>
      <c r="AX1311" s="110">
        <f t="shared" si="1107"/>
        <v>68</v>
      </c>
      <c r="AY1311" s="111">
        <f t="shared" si="1108"/>
        <v>0</v>
      </c>
      <c r="AZ1311" s="12"/>
      <c r="BA1311" s="14">
        <f t="shared" si="1115"/>
        <v>13.6</v>
      </c>
      <c r="BB1311" s="112">
        <f t="shared" si="1109"/>
        <v>0</v>
      </c>
      <c r="BC1311" s="112">
        <f t="shared" si="1110"/>
        <v>0</v>
      </c>
      <c r="BD1311" s="12"/>
      <c r="BE1311" s="111">
        <f t="shared" si="1111"/>
        <v>0</v>
      </c>
      <c r="BF1311" s="12"/>
    </row>
    <row r="1312" spans="1:58">
      <c r="A1312">
        <f t="shared" si="1064"/>
        <v>21</v>
      </c>
      <c r="B1312" s="106">
        <v>0.90902777777777799</v>
      </c>
      <c r="C1312" s="6">
        <f t="shared" si="1065"/>
        <v>21.81666666666667</v>
      </c>
      <c r="D1312" s="7">
        <f t="shared" si="1112"/>
        <v>16</v>
      </c>
      <c r="E1312" s="7">
        <f t="shared" si="1113"/>
        <v>9</v>
      </c>
      <c r="F1312" s="7">
        <f t="shared" si="1114"/>
        <v>2022</v>
      </c>
      <c r="G1312" s="12"/>
      <c r="H1312" s="101">
        <f t="shared" si="1066"/>
        <v>13.679795986319142</v>
      </c>
      <c r="I1312" s="102">
        <f t="shared" si="1067"/>
        <v>13.74684170752256</v>
      </c>
      <c r="J1312" s="101">
        <f t="shared" si="1068"/>
        <v>59.734120294444679</v>
      </c>
      <c r="K1312" s="101">
        <f t="shared" si="1069"/>
        <v>68.158169827441441</v>
      </c>
      <c r="L1312" s="11">
        <f t="shared" si="1070"/>
        <v>2459839.4090277776</v>
      </c>
      <c r="M1312" s="108">
        <f t="shared" si="1071"/>
        <v>0.22708854285496544</v>
      </c>
      <c r="N1312" s="11">
        <f t="shared" si="1072"/>
        <v>332.80638480978087</v>
      </c>
      <c r="O1312" s="5">
        <f t="shared" si="1073"/>
        <v>0.19093805329691804</v>
      </c>
      <c r="P1312" s="11">
        <f t="shared" si="1074"/>
        <v>15096.087849680389</v>
      </c>
      <c r="Q1312" s="6">
        <f t="shared" si="1075"/>
        <v>2.4671697727979525</v>
      </c>
      <c r="R1312" s="13">
        <f t="shared" si="1076"/>
        <v>4.4069507688930072</v>
      </c>
      <c r="S1312" s="13">
        <f t="shared" si="1077"/>
        <v>4.4141012007502978</v>
      </c>
      <c r="T1312" s="13">
        <f t="shared" si="1078"/>
        <v>0.39990563537061102</v>
      </c>
      <c r="U1312" s="13">
        <f t="shared" si="1079"/>
        <v>0.47202469772502109</v>
      </c>
      <c r="V1312" s="13">
        <f t="shared" si="1080"/>
        <v>-8.4282967661299839</v>
      </c>
      <c r="W1312" s="8">
        <f t="shared" si="1081"/>
        <v>360.97764014006964</v>
      </c>
      <c r="X1312" s="13">
        <f t="shared" si="1082"/>
        <v>1.272887070264233</v>
      </c>
      <c r="Y1312" s="11">
        <f t="shared" si="1083"/>
        <v>72.931056922912816</v>
      </c>
      <c r="Z1312" s="13">
        <f t="shared" si="1084"/>
        <v>4.2575590508815091E-2</v>
      </c>
      <c r="AA1312" s="13">
        <f t="shared" si="1085"/>
        <v>0.29325620784152789</v>
      </c>
      <c r="AB1312" s="13">
        <f t="shared" si="1086"/>
        <v>0.95508597029861153</v>
      </c>
      <c r="AC1312" s="13">
        <f t="shared" si="1087"/>
        <v>4.2562729014555191E-2</v>
      </c>
      <c r="AD1312" s="13">
        <f t="shared" si="1088"/>
        <v>0.85936529188395661</v>
      </c>
      <c r="AE1312" s="13">
        <f t="shared" si="1089"/>
        <v>0.41891776241597667</v>
      </c>
      <c r="AF1312" s="13">
        <f t="shared" si="1090"/>
        <v>0.90802417827522153</v>
      </c>
      <c r="AG1312" s="11">
        <f t="shared" si="1091"/>
        <v>24.766280147788855</v>
      </c>
      <c r="AH1312" s="13">
        <f t="shared" si="1092"/>
        <v>4.7438616081798948</v>
      </c>
      <c r="AI1312" s="11">
        <f t="shared" si="1093"/>
        <v>261.64846068708243</v>
      </c>
      <c r="AJ1312" s="6">
        <f t="shared" si="1094"/>
        <v>0.91380185119495405</v>
      </c>
      <c r="AK1312" s="13">
        <f t="shared" si="1095"/>
        <v>14.562380618065365</v>
      </c>
      <c r="AL1312" s="6">
        <f t="shared" si="1096"/>
        <v>0.88258463174622237</v>
      </c>
      <c r="AM1312" s="6">
        <f t="shared" si="1097"/>
        <v>13.679795986319142</v>
      </c>
      <c r="AN1312" s="11">
        <f t="shared" si="1098"/>
        <v>175.82883418599704</v>
      </c>
      <c r="AO1312" s="6">
        <f t="shared" si="1099"/>
        <v>174.01552595380167</v>
      </c>
      <c r="AP1312" s="6">
        <f t="shared" si="1100"/>
        <v>101.07429720233095</v>
      </c>
      <c r="AQ1312" s="8">
        <f t="shared" si="1101"/>
        <v>78.773828769597756</v>
      </c>
      <c r="AR1312" s="109">
        <f t="shared" si="1102"/>
        <v>-0.98939553591119289</v>
      </c>
      <c r="AS1312" s="109">
        <f t="shared" si="1103"/>
        <v>-0.39656811479196324</v>
      </c>
      <c r="AT1312" s="109">
        <f t="shared" si="1104"/>
        <v>248.15816982744144</v>
      </c>
      <c r="AU1312" s="10">
        <f t="shared" si="1105"/>
        <v>399934.96638990886</v>
      </c>
      <c r="AV1312" s="8">
        <f t="shared" si="1106"/>
        <v>29.878124943637641</v>
      </c>
      <c r="AW1312" s="12"/>
      <c r="AX1312" s="110">
        <f t="shared" si="1107"/>
        <v>68.2</v>
      </c>
      <c r="AY1312" s="111">
        <f t="shared" si="1108"/>
        <v>0</v>
      </c>
      <c r="AZ1312" s="12"/>
      <c r="BA1312" s="14">
        <f t="shared" si="1115"/>
        <v>13.7</v>
      </c>
      <c r="BB1312" s="112">
        <f t="shared" si="1109"/>
        <v>0</v>
      </c>
      <c r="BC1312" s="112">
        <f t="shared" si="1110"/>
        <v>0</v>
      </c>
      <c r="BD1312" s="12"/>
      <c r="BE1312" s="111">
        <f t="shared" si="1111"/>
        <v>0</v>
      </c>
      <c r="BF1312" s="12"/>
    </row>
    <row r="1313" spans="1:58">
      <c r="A1313">
        <f t="shared" si="1064"/>
        <v>21</v>
      </c>
      <c r="B1313" s="106">
        <v>0.90972222222222199</v>
      </c>
      <c r="C1313" s="6">
        <f t="shared" si="1065"/>
        <v>21.833333333333329</v>
      </c>
      <c r="D1313" s="7">
        <f t="shared" si="1112"/>
        <v>16</v>
      </c>
      <c r="E1313" s="7">
        <f t="shared" si="1113"/>
        <v>9</v>
      </c>
      <c r="F1313" s="7">
        <f t="shared" si="1114"/>
        <v>2022</v>
      </c>
      <c r="G1313" s="12"/>
      <c r="H1313" s="101">
        <f t="shared" si="1066"/>
        <v>13.818647763781879</v>
      </c>
      <c r="I1313" s="102">
        <f t="shared" si="1067"/>
        <v>13.885037326554025</v>
      </c>
      <c r="J1313" s="101">
        <f t="shared" si="1068"/>
        <v>59.727538295990797</v>
      </c>
      <c r="K1313" s="101">
        <f t="shared" si="1069"/>
        <v>68.33423791983148</v>
      </c>
      <c r="L1313" s="11">
        <f t="shared" si="1070"/>
        <v>2459839.409722222</v>
      </c>
      <c r="M1313" s="108">
        <f t="shared" si="1071"/>
        <v>0.22708856186781698</v>
      </c>
      <c r="N1313" s="11">
        <f t="shared" si="1072"/>
        <v>333.05706927226856</v>
      </c>
      <c r="O1313" s="5">
        <f t="shared" si="1073"/>
        <v>0.19096347072689923</v>
      </c>
      <c r="P1313" s="11">
        <f t="shared" si="1074"/>
        <v>15093.287392362363</v>
      </c>
      <c r="Q1313" s="6">
        <f t="shared" si="1075"/>
        <v>2.467328124971456</v>
      </c>
      <c r="R1313" s="13">
        <f t="shared" si="1076"/>
        <v>4.4069627147046821</v>
      </c>
      <c r="S1313" s="13">
        <f t="shared" si="1077"/>
        <v>4.4142489567899297</v>
      </c>
      <c r="T1313" s="13">
        <f t="shared" si="1078"/>
        <v>0.40006597961066365</v>
      </c>
      <c r="U1313" s="13">
        <f t="shared" si="1079"/>
        <v>0.47217190183416025</v>
      </c>
      <c r="V1313" s="13">
        <f t="shared" si="1080"/>
        <v>-8.4284319339691951</v>
      </c>
      <c r="W1313" s="8">
        <f t="shared" si="1081"/>
        <v>360.93499305401866</v>
      </c>
      <c r="X1313" s="13">
        <f t="shared" si="1082"/>
        <v>1.2730331956866257</v>
      </c>
      <c r="Y1313" s="11">
        <f t="shared" si="1083"/>
        <v>72.939429292895483</v>
      </c>
      <c r="Z1313" s="13">
        <f t="shared" si="1084"/>
        <v>4.2587155100432782E-2</v>
      </c>
      <c r="AA1313" s="13">
        <f t="shared" si="1085"/>
        <v>0.29311649794178829</v>
      </c>
      <c r="AB1313" s="13">
        <f t="shared" si="1086"/>
        <v>0.95512834166454597</v>
      </c>
      <c r="AC1313" s="13">
        <f t="shared" si="1087"/>
        <v>4.257428312345244E-2</v>
      </c>
      <c r="AD1313" s="13">
        <f t="shared" si="1088"/>
        <v>0.85939957230414177</v>
      </c>
      <c r="AE1313" s="13">
        <f t="shared" si="1089"/>
        <v>0.4189452156998571</v>
      </c>
      <c r="AF1313" s="13">
        <f t="shared" si="1090"/>
        <v>0.90801151217492837</v>
      </c>
      <c r="AG1313" s="11">
        <f t="shared" si="1091"/>
        <v>24.768012445571632</v>
      </c>
      <c r="AH1313" s="13">
        <f t="shared" si="1092"/>
        <v>4.7444644026442342</v>
      </c>
      <c r="AI1313" s="11">
        <f t="shared" si="1093"/>
        <v>261.89010323260504</v>
      </c>
      <c r="AJ1313" s="6">
        <f t="shared" si="1094"/>
        <v>0.91379667142309062</v>
      </c>
      <c r="AK1313" s="13">
        <f t="shared" si="1095"/>
        <v>14.700671391101848</v>
      </c>
      <c r="AL1313" s="6">
        <f t="shared" si="1096"/>
        <v>0.88202362731996931</v>
      </c>
      <c r="AM1313" s="6">
        <f t="shared" si="1097"/>
        <v>13.818647763781879</v>
      </c>
      <c r="AN1313" s="11">
        <f t="shared" si="1098"/>
        <v>175.82951866329495</v>
      </c>
      <c r="AO1313" s="6">
        <f t="shared" si="1099"/>
        <v>174.0162031749617</v>
      </c>
      <c r="AP1313" s="6">
        <f t="shared" si="1100"/>
        <v>101.06660377222639</v>
      </c>
      <c r="AQ1313" s="8">
        <f t="shared" si="1101"/>
        <v>78.781518211031724</v>
      </c>
      <c r="AR1313" s="109">
        <f t="shared" si="1102"/>
        <v>-0.98999930491193511</v>
      </c>
      <c r="AS1313" s="109">
        <f t="shared" si="1103"/>
        <v>-0.39328346114264284</v>
      </c>
      <c r="AT1313" s="109">
        <f t="shared" si="1104"/>
        <v>248.33423791983148</v>
      </c>
      <c r="AU1313" s="10">
        <f t="shared" si="1105"/>
        <v>399937.2967323201</v>
      </c>
      <c r="AV1313" s="8">
        <f t="shared" si="1106"/>
        <v>29.877950859459592</v>
      </c>
      <c r="AW1313" s="12"/>
      <c r="AX1313" s="110">
        <f t="shared" si="1107"/>
        <v>68.3</v>
      </c>
      <c r="AY1313" s="111">
        <f t="shared" si="1108"/>
        <v>0</v>
      </c>
      <c r="AZ1313" s="12"/>
      <c r="BA1313" s="14">
        <f t="shared" si="1115"/>
        <v>13.9</v>
      </c>
      <c r="BB1313" s="112">
        <f t="shared" si="1109"/>
        <v>0</v>
      </c>
      <c r="BC1313" s="112">
        <f t="shared" si="1110"/>
        <v>0</v>
      </c>
      <c r="BD1313" s="12"/>
      <c r="BE1313" s="111">
        <f t="shared" si="1111"/>
        <v>0</v>
      </c>
      <c r="BF1313" s="12"/>
    </row>
    <row r="1314" spans="1:58">
      <c r="A1314">
        <f t="shared" si="1064"/>
        <v>21</v>
      </c>
      <c r="B1314" s="106">
        <v>0.91041666666666698</v>
      </c>
      <c r="C1314" s="6">
        <f t="shared" si="1065"/>
        <v>21.850000000000009</v>
      </c>
      <c r="D1314" s="7">
        <f t="shared" si="1112"/>
        <v>16</v>
      </c>
      <c r="E1314" s="7">
        <f t="shared" si="1113"/>
        <v>9</v>
      </c>
      <c r="F1314" s="7">
        <f t="shared" si="1114"/>
        <v>2022</v>
      </c>
      <c r="G1314" s="12"/>
      <c r="H1314" s="101">
        <f t="shared" si="1066"/>
        <v>13.957671103882062</v>
      </c>
      <c r="I1314" s="102">
        <f t="shared" si="1067"/>
        <v>14.023415392161118</v>
      </c>
      <c r="J1314" s="101">
        <f t="shared" si="1068"/>
        <v>59.720956197847983</v>
      </c>
      <c r="K1314" s="101">
        <f t="shared" si="1069"/>
        <v>68.510274248894859</v>
      </c>
      <c r="L1314" s="11">
        <f t="shared" si="1070"/>
        <v>2459839.4104166669</v>
      </c>
      <c r="M1314" s="108">
        <f t="shared" si="1071"/>
        <v>0.22708858088068129</v>
      </c>
      <c r="N1314" s="11">
        <f t="shared" si="1072"/>
        <v>333.30775390239432</v>
      </c>
      <c r="O1314" s="5">
        <f t="shared" si="1073"/>
        <v>0.1909888881738766</v>
      </c>
      <c r="P1314" s="11">
        <f t="shared" si="1074"/>
        <v>15090.486610979737</v>
      </c>
      <c r="Q1314" s="6">
        <f t="shared" si="1075"/>
        <v>2.4674864772513927</v>
      </c>
      <c r="R1314" s="13">
        <f t="shared" si="1076"/>
        <v>4.4069746605243942</v>
      </c>
      <c r="S1314" s="13">
        <f t="shared" si="1077"/>
        <v>4.4143967129288519</v>
      </c>
      <c r="T1314" s="13">
        <f t="shared" si="1078"/>
        <v>0.40022632395822072</v>
      </c>
      <c r="U1314" s="13">
        <f t="shared" si="1079"/>
        <v>0.47231910433296714</v>
      </c>
      <c r="V1314" s="13">
        <f t="shared" si="1080"/>
        <v>-8.4285671018994837</v>
      </c>
      <c r="W1314" s="8">
        <f t="shared" si="1081"/>
        <v>360.89234145559431</v>
      </c>
      <c r="X1314" s="13">
        <f t="shared" si="1082"/>
        <v>1.273179319644699</v>
      </c>
      <c r="Y1314" s="11">
        <f t="shared" si="1083"/>
        <v>72.94780157897884</v>
      </c>
      <c r="Z1314" s="13">
        <f t="shared" si="1084"/>
        <v>4.2598718656510944E-2</v>
      </c>
      <c r="AA1314" s="13">
        <f t="shared" si="1085"/>
        <v>0.29297678329320243</v>
      </c>
      <c r="AB1314" s="13">
        <f t="shared" si="1086"/>
        <v>0.95517069207916505</v>
      </c>
      <c r="AC1314" s="13">
        <f t="shared" si="1087"/>
        <v>4.258583619205572E-2</v>
      </c>
      <c r="AD1314" s="13">
        <f t="shared" si="1088"/>
        <v>0.85943383391519901</v>
      </c>
      <c r="AE1314" s="13">
        <f t="shared" si="1089"/>
        <v>0.4189726596962981</v>
      </c>
      <c r="AF1314" s="13">
        <f t="shared" si="1090"/>
        <v>0.90799884935335129</v>
      </c>
      <c r="AG1314" s="11">
        <f t="shared" si="1091"/>
        <v>24.769744181471641</v>
      </c>
      <c r="AH1314" s="13">
        <f t="shared" si="1092"/>
        <v>4.7450672072888738</v>
      </c>
      <c r="AI1314" s="11">
        <f t="shared" si="1093"/>
        <v>262.13174579306121</v>
      </c>
      <c r="AJ1314" s="6">
        <f t="shared" si="1094"/>
        <v>0.91379149295138806</v>
      </c>
      <c r="AK1314" s="13">
        <f t="shared" si="1095"/>
        <v>14.839127920057832</v>
      </c>
      <c r="AL1314" s="6">
        <f t="shared" si="1096"/>
        <v>0.88145681617577121</v>
      </c>
      <c r="AM1314" s="6">
        <f t="shared" si="1097"/>
        <v>13.957671103882062</v>
      </c>
      <c r="AN1314" s="11">
        <f t="shared" si="1098"/>
        <v>175.8302031410476</v>
      </c>
      <c r="AO1314" s="6">
        <f t="shared" si="1099"/>
        <v>174.01688039682523</v>
      </c>
      <c r="AP1314" s="6">
        <f t="shared" si="1100"/>
        <v>101.05891043312725</v>
      </c>
      <c r="AQ1314" s="8">
        <f t="shared" si="1101"/>
        <v>78.789207564246951</v>
      </c>
      <c r="AR1314" s="109">
        <f t="shared" si="1102"/>
        <v>-0.99058546490409094</v>
      </c>
      <c r="AS1314" s="109">
        <f t="shared" si="1103"/>
        <v>-0.3899968126095148</v>
      </c>
      <c r="AT1314" s="109">
        <f t="shared" si="1104"/>
        <v>248.51027424889486</v>
      </c>
      <c r="AU1314" s="10">
        <f t="shared" si="1105"/>
        <v>399939.62654027855</v>
      </c>
      <c r="AV1314" s="8">
        <f t="shared" si="1106"/>
        <v>29.877776817234736</v>
      </c>
      <c r="AW1314" s="12"/>
      <c r="AX1314" s="110">
        <f t="shared" si="1107"/>
        <v>68.5</v>
      </c>
      <c r="AY1314" s="111">
        <f t="shared" si="1108"/>
        <v>0</v>
      </c>
      <c r="AZ1314" s="12"/>
      <c r="BA1314" s="14">
        <f t="shared" si="1115"/>
        <v>14</v>
      </c>
      <c r="BB1314" s="112">
        <f t="shared" si="1109"/>
        <v>0</v>
      </c>
      <c r="BC1314" s="112">
        <f t="shared" si="1110"/>
        <v>0</v>
      </c>
      <c r="BD1314" s="12"/>
      <c r="BE1314" s="111">
        <f t="shared" si="1111"/>
        <v>0</v>
      </c>
      <c r="BF1314" s="12"/>
    </row>
    <row r="1315" spans="1:58">
      <c r="A1315">
        <f t="shared" si="1064"/>
        <v>21</v>
      </c>
      <c r="B1315" s="106">
        <v>0.91111111111111098</v>
      </c>
      <c r="C1315" s="6">
        <f t="shared" si="1065"/>
        <v>21.866666666666664</v>
      </c>
      <c r="D1315" s="7">
        <f t="shared" si="1112"/>
        <v>16</v>
      </c>
      <c r="E1315" s="7">
        <f t="shared" si="1113"/>
        <v>9</v>
      </c>
      <c r="F1315" s="7">
        <f t="shared" si="1114"/>
        <v>2022</v>
      </c>
      <c r="G1315" s="12"/>
      <c r="H1315" s="101">
        <f t="shared" si="1066"/>
        <v>14.096864513563368</v>
      </c>
      <c r="I1315" s="102">
        <f t="shared" si="1067"/>
        <v>14.16197415001797</v>
      </c>
      <c r="J1315" s="101">
        <f t="shared" si="1068"/>
        <v>59.714374008936119</v>
      </c>
      <c r="K1315" s="101">
        <f t="shared" si="1069"/>
        <v>68.686280528642669</v>
      </c>
      <c r="L1315" s="11">
        <f t="shared" si="1070"/>
        <v>2459839.4111111113</v>
      </c>
      <c r="M1315" s="108">
        <f t="shared" si="1071"/>
        <v>0.22708859989353283</v>
      </c>
      <c r="N1315" s="11">
        <f t="shared" si="1072"/>
        <v>333.55843836488202</v>
      </c>
      <c r="O1315" s="5">
        <f t="shared" si="1073"/>
        <v>0.19101430560380095</v>
      </c>
      <c r="P1315" s="11">
        <f t="shared" si="1074"/>
        <v>15087.685509401106</v>
      </c>
      <c r="Q1315" s="6">
        <f t="shared" si="1075"/>
        <v>2.4676448294252538</v>
      </c>
      <c r="R1315" s="13">
        <f t="shared" si="1076"/>
        <v>4.4069866063360923</v>
      </c>
      <c r="S1315" s="13">
        <f t="shared" si="1077"/>
        <v>4.4145444689688409</v>
      </c>
      <c r="T1315" s="13">
        <f t="shared" si="1078"/>
        <v>0.40038666819791624</v>
      </c>
      <c r="U1315" s="13">
        <f t="shared" si="1079"/>
        <v>0.4724663050241989</v>
      </c>
      <c r="V1315" s="13">
        <f t="shared" si="1080"/>
        <v>-8.428702269739766</v>
      </c>
      <c r="W1315" s="8">
        <f t="shared" si="1081"/>
        <v>360.84968540278606</v>
      </c>
      <c r="X1315" s="13">
        <f t="shared" si="1082"/>
        <v>1.2733254419432709</v>
      </c>
      <c r="Y1315" s="11">
        <f t="shared" si="1083"/>
        <v>72.956173769979756</v>
      </c>
      <c r="Z1315" s="13">
        <f t="shared" si="1084"/>
        <v>4.2610281161334917E-2</v>
      </c>
      <c r="AA1315" s="13">
        <f t="shared" si="1085"/>
        <v>0.29283706408563043</v>
      </c>
      <c r="AB1315" s="13">
        <f t="shared" si="1086"/>
        <v>0.95521302148570486</v>
      </c>
      <c r="AC1315" s="13">
        <f t="shared" si="1087"/>
        <v>4.2597388204664619E-2</v>
      </c>
      <c r="AD1315" s="13">
        <f t="shared" si="1088"/>
        <v>0.85946807667129177</v>
      </c>
      <c r="AE1315" s="13">
        <f t="shared" si="1089"/>
        <v>0.41900009436831775</v>
      </c>
      <c r="AF1315" s="13">
        <f t="shared" si="1090"/>
        <v>0.90798618982853518</v>
      </c>
      <c r="AG1315" s="11">
        <f t="shared" si="1091"/>
        <v>24.771475353133319</v>
      </c>
      <c r="AH1315" s="13">
        <f t="shared" si="1092"/>
        <v>4.745670021304508</v>
      </c>
      <c r="AI1315" s="11">
        <f t="shared" si="1093"/>
        <v>262.37338804531441</v>
      </c>
      <c r="AJ1315" s="6">
        <f t="shared" si="1094"/>
        <v>0.91378631578686398</v>
      </c>
      <c r="AK1315" s="13">
        <f t="shared" si="1095"/>
        <v>14.977748702947981</v>
      </c>
      <c r="AL1315" s="6">
        <f t="shared" si="1096"/>
        <v>0.88088418938461321</v>
      </c>
      <c r="AM1315" s="6">
        <f t="shared" si="1097"/>
        <v>14.096864513563368</v>
      </c>
      <c r="AN1315" s="11">
        <f t="shared" si="1098"/>
        <v>175.83088761834188</v>
      </c>
      <c r="AO1315" s="6">
        <f t="shared" si="1099"/>
        <v>174.01755761848898</v>
      </c>
      <c r="AP1315" s="6">
        <f t="shared" si="1100"/>
        <v>101.05121719531333</v>
      </c>
      <c r="AQ1315" s="8">
        <f t="shared" si="1101"/>
        <v>78.796896818968989</v>
      </c>
      <c r="AR1315" s="109">
        <f t="shared" si="1102"/>
        <v>-0.99115400470991344</v>
      </c>
      <c r="AS1315" s="109">
        <f t="shared" si="1103"/>
        <v>-0.3867082324473039</v>
      </c>
      <c r="AT1315" s="109">
        <f t="shared" si="1104"/>
        <v>248.68628052864267</v>
      </c>
      <c r="AU1315" s="10">
        <f t="shared" si="1105"/>
        <v>399941.95581059519</v>
      </c>
      <c r="AV1315" s="8">
        <f t="shared" si="1106"/>
        <v>29.877602817199872</v>
      </c>
      <c r="AW1315" s="12"/>
      <c r="AX1315" s="110">
        <f t="shared" si="1107"/>
        <v>68.7</v>
      </c>
      <c r="AY1315" s="111">
        <f t="shared" si="1108"/>
        <v>0</v>
      </c>
      <c r="AZ1315" s="12"/>
      <c r="BA1315" s="14">
        <f t="shared" si="1115"/>
        <v>14.2</v>
      </c>
      <c r="BB1315" s="112">
        <f t="shared" si="1109"/>
        <v>0</v>
      </c>
      <c r="BC1315" s="112">
        <f t="shared" si="1110"/>
        <v>0</v>
      </c>
      <c r="BD1315" s="12"/>
      <c r="BE1315" s="111">
        <f t="shared" si="1111"/>
        <v>0</v>
      </c>
      <c r="BF1315" s="12"/>
    </row>
    <row r="1316" spans="1:58">
      <c r="A1316">
        <f t="shared" si="1064"/>
        <v>21</v>
      </c>
      <c r="B1316" s="106">
        <v>0.91180555555555598</v>
      </c>
      <c r="C1316" s="6">
        <f t="shared" si="1065"/>
        <v>21.883333333333344</v>
      </c>
      <c r="D1316" s="7">
        <f t="shared" si="1112"/>
        <v>16</v>
      </c>
      <c r="E1316" s="7">
        <f t="shared" si="1113"/>
        <v>9</v>
      </c>
      <c r="F1316" s="7">
        <f t="shared" si="1114"/>
        <v>2022</v>
      </c>
      <c r="G1316" s="12"/>
      <c r="H1316" s="101">
        <f t="shared" si="1066"/>
        <v>14.236226779345166</v>
      </c>
      <c r="I1316" s="102">
        <f t="shared" si="1067"/>
        <v>14.300712132199976</v>
      </c>
      <c r="J1316" s="101">
        <f t="shared" si="1068"/>
        <v>59.707791724922721</v>
      </c>
      <c r="K1316" s="101">
        <f t="shared" si="1069"/>
        <v>68.862258836438627</v>
      </c>
      <c r="L1316" s="11">
        <f t="shared" si="1070"/>
        <v>2459839.4118055557</v>
      </c>
      <c r="M1316" s="108">
        <f t="shared" si="1071"/>
        <v>0.2270886189063844</v>
      </c>
      <c r="N1316" s="11">
        <f t="shared" si="1072"/>
        <v>333.80912282736972</v>
      </c>
      <c r="O1316" s="5">
        <f t="shared" si="1073"/>
        <v>0.19103972303378214</v>
      </c>
      <c r="P1316" s="11">
        <f t="shared" si="1074"/>
        <v>15084.88408585909</v>
      </c>
      <c r="Q1316" s="6">
        <f t="shared" si="1075"/>
        <v>2.4678031815991144</v>
      </c>
      <c r="R1316" s="13">
        <f t="shared" si="1076"/>
        <v>4.4069985521477903</v>
      </c>
      <c r="S1316" s="13">
        <f t="shared" si="1077"/>
        <v>4.4146922250088299</v>
      </c>
      <c r="T1316" s="13">
        <f t="shared" si="1078"/>
        <v>0.40054701243832602</v>
      </c>
      <c r="U1316" s="13">
        <f t="shared" si="1079"/>
        <v>0.47261350400811269</v>
      </c>
      <c r="V1316" s="13">
        <f t="shared" si="1080"/>
        <v>-8.4288374375793342</v>
      </c>
      <c r="W1316" s="8">
        <f t="shared" si="1081"/>
        <v>360.80702486832564</v>
      </c>
      <c r="X1316" s="13">
        <f t="shared" si="1082"/>
        <v>1.2734715626812776</v>
      </c>
      <c r="Y1316" s="11">
        <f t="shared" si="1083"/>
        <v>72.96454587156687</v>
      </c>
      <c r="Z1316" s="13">
        <f t="shared" si="1084"/>
        <v>4.2621842622565173E-2</v>
      </c>
      <c r="AA1316" s="13">
        <f t="shared" si="1085"/>
        <v>0.29269734022771521</v>
      </c>
      <c r="AB1316" s="13">
        <f t="shared" si="1086"/>
        <v>0.95525532991264661</v>
      </c>
      <c r="AC1316" s="13">
        <f t="shared" si="1087"/>
        <v>4.2608939168932651E-2</v>
      </c>
      <c r="AD1316" s="13">
        <f t="shared" si="1088"/>
        <v>0.8595023005955077</v>
      </c>
      <c r="AE1316" s="13">
        <f t="shared" si="1089"/>
        <v>0.41902751973426594</v>
      </c>
      <c r="AF1316" s="13">
        <f t="shared" si="1090"/>
        <v>0.90797353359299482</v>
      </c>
      <c r="AG1316" s="11">
        <f t="shared" si="1091"/>
        <v>24.773205961692579</v>
      </c>
      <c r="AH1316" s="13">
        <f t="shared" si="1092"/>
        <v>4.7462728450950973</v>
      </c>
      <c r="AI1316" s="11">
        <f t="shared" si="1093"/>
        <v>262.61503015094326</v>
      </c>
      <c r="AJ1316" s="6">
        <f t="shared" si="1094"/>
        <v>0.91378113992611842</v>
      </c>
      <c r="AK1316" s="13">
        <f t="shared" si="1095"/>
        <v>15.116532516451519</v>
      </c>
      <c r="AL1316" s="6">
        <f t="shared" si="1096"/>
        <v>0.88030573710635207</v>
      </c>
      <c r="AM1316" s="6">
        <f t="shared" si="1097"/>
        <v>14.236226779345166</v>
      </c>
      <c r="AN1316" s="11">
        <f t="shared" si="1098"/>
        <v>175.83157209563797</v>
      </c>
      <c r="AO1316" s="6">
        <f t="shared" si="1099"/>
        <v>174.01823484040816</v>
      </c>
      <c r="AP1316" s="6">
        <f t="shared" si="1100"/>
        <v>101.04352405357454</v>
      </c>
      <c r="AQ1316" s="8">
        <f t="shared" si="1101"/>
        <v>78.804585980405136</v>
      </c>
      <c r="AR1316" s="109">
        <f t="shared" si="1102"/>
        <v>-0.99170491464676913</v>
      </c>
      <c r="AS1316" s="109">
        <f t="shared" si="1103"/>
        <v>-0.38341777735294141</v>
      </c>
      <c r="AT1316" s="109">
        <f t="shared" si="1104"/>
        <v>248.86225883643863</v>
      </c>
      <c r="AU1316" s="10">
        <f t="shared" si="1105"/>
        <v>399944.28454476804</v>
      </c>
      <c r="AV1316" s="8">
        <f t="shared" si="1106"/>
        <v>29.877428859241661</v>
      </c>
      <c r="AW1316" s="12"/>
      <c r="AX1316" s="110">
        <f t="shared" si="1107"/>
        <v>68.900000000000006</v>
      </c>
      <c r="AY1316" s="111">
        <f t="shared" si="1108"/>
        <v>0</v>
      </c>
      <c r="AZ1316" s="12"/>
      <c r="BA1316" s="14">
        <f t="shared" si="1115"/>
        <v>14.3</v>
      </c>
      <c r="BB1316" s="112">
        <f t="shared" si="1109"/>
        <v>0</v>
      </c>
      <c r="BC1316" s="112">
        <f t="shared" si="1110"/>
        <v>0</v>
      </c>
      <c r="BD1316" s="12"/>
      <c r="BE1316" s="111">
        <f t="shared" si="1111"/>
        <v>0</v>
      </c>
      <c r="BF1316" s="12"/>
    </row>
    <row r="1317" spans="1:58">
      <c r="A1317">
        <f t="shared" si="1064"/>
        <v>21</v>
      </c>
      <c r="B1317" s="106">
        <v>0.91249999999999998</v>
      </c>
      <c r="C1317" s="6">
        <f t="shared" si="1065"/>
        <v>21.9</v>
      </c>
      <c r="D1317" s="7">
        <f t="shared" si="1112"/>
        <v>16</v>
      </c>
      <c r="E1317" s="7">
        <f t="shared" si="1113"/>
        <v>9</v>
      </c>
      <c r="F1317" s="7">
        <f t="shared" si="1114"/>
        <v>2022</v>
      </c>
      <c r="G1317" s="12"/>
      <c r="H1317" s="101">
        <f t="shared" si="1066"/>
        <v>14.375756595580452</v>
      </c>
      <c r="I1317" s="102">
        <f t="shared" si="1067"/>
        <v>14.439627786869082</v>
      </c>
      <c r="J1317" s="101">
        <f t="shared" si="1068"/>
        <v>59.701209345938921</v>
      </c>
      <c r="K1317" s="101">
        <f t="shared" si="1069"/>
        <v>69.038211142290123</v>
      </c>
      <c r="L1317" s="11">
        <f t="shared" si="1070"/>
        <v>2459839.4125000001</v>
      </c>
      <c r="M1317" s="108">
        <f t="shared" si="1071"/>
        <v>0.22708863791923595</v>
      </c>
      <c r="N1317" s="11">
        <f t="shared" si="1072"/>
        <v>334.05980728985742</v>
      </c>
      <c r="O1317" s="5">
        <f t="shared" si="1073"/>
        <v>0.19106514046370648</v>
      </c>
      <c r="P1317" s="11">
        <f t="shared" si="1074"/>
        <v>15082.082340470019</v>
      </c>
      <c r="Q1317" s="6">
        <f t="shared" si="1075"/>
        <v>2.467961533772618</v>
      </c>
      <c r="R1317" s="13">
        <f t="shared" si="1076"/>
        <v>4.4070104979594662</v>
      </c>
      <c r="S1317" s="13">
        <f t="shared" si="1077"/>
        <v>4.4148399810484626</v>
      </c>
      <c r="T1317" s="13">
        <f t="shared" si="1078"/>
        <v>0.40070735667802149</v>
      </c>
      <c r="U1317" s="13">
        <f t="shared" si="1079"/>
        <v>0.47276070128379422</v>
      </c>
      <c r="V1317" s="13">
        <f t="shared" si="1080"/>
        <v>-8.4289726054189043</v>
      </c>
      <c r="W1317" s="8">
        <f t="shared" si="1081"/>
        <v>360.76435985281279</v>
      </c>
      <c r="X1317" s="13">
        <f t="shared" si="1082"/>
        <v>1.2736176818585683</v>
      </c>
      <c r="Y1317" s="11">
        <f t="shared" si="1083"/>
        <v>72.972917883731554</v>
      </c>
      <c r="Z1317" s="13">
        <f t="shared" si="1084"/>
        <v>4.2633403039907342E-2</v>
      </c>
      <c r="AA1317" s="13">
        <f t="shared" si="1085"/>
        <v>0.29255761172284017</v>
      </c>
      <c r="AB1317" s="13">
        <f t="shared" si="1086"/>
        <v>0.9552976173597526</v>
      </c>
      <c r="AC1317" s="13">
        <f t="shared" si="1087"/>
        <v>4.2620489084565713E-2</v>
      </c>
      <c r="AD1317" s="13">
        <f t="shared" si="1088"/>
        <v>0.85953650568774576</v>
      </c>
      <c r="AE1317" s="13">
        <f t="shared" si="1089"/>
        <v>0.41905493579377839</v>
      </c>
      <c r="AF1317" s="13">
        <f t="shared" si="1090"/>
        <v>0.90796088064787916</v>
      </c>
      <c r="AG1317" s="11">
        <f t="shared" si="1091"/>
        <v>24.774936007104468</v>
      </c>
      <c r="AH1317" s="13">
        <f t="shared" si="1092"/>
        <v>4.7468756786559014</v>
      </c>
      <c r="AI1317" s="11">
        <f t="shared" si="1093"/>
        <v>262.85667211001891</v>
      </c>
      <c r="AJ1317" s="6">
        <f t="shared" si="1094"/>
        <v>0.91377596536923222</v>
      </c>
      <c r="AK1317" s="13">
        <f t="shared" si="1095"/>
        <v>15.255478045682892</v>
      </c>
      <c r="AL1317" s="6">
        <f t="shared" si="1096"/>
        <v>0.87972145010244018</v>
      </c>
      <c r="AM1317" s="6">
        <f t="shared" si="1097"/>
        <v>14.375756595580452</v>
      </c>
      <c r="AN1317" s="11">
        <f t="shared" si="1098"/>
        <v>175.83225657293224</v>
      </c>
      <c r="AO1317" s="6">
        <f t="shared" si="1099"/>
        <v>174.0189120625792</v>
      </c>
      <c r="AP1317" s="6">
        <f t="shared" si="1100"/>
        <v>101.03583100791818</v>
      </c>
      <c r="AQ1317" s="8">
        <f t="shared" si="1101"/>
        <v>78.812275048548116</v>
      </c>
      <c r="AR1317" s="109">
        <f t="shared" si="1102"/>
        <v>-0.99223818494795468</v>
      </c>
      <c r="AS1317" s="109">
        <f t="shared" si="1103"/>
        <v>-0.38012550625215624</v>
      </c>
      <c r="AT1317" s="109">
        <f t="shared" si="1104"/>
        <v>249.03821114229012</v>
      </c>
      <c r="AU1317" s="10">
        <f t="shared" si="1105"/>
        <v>399946.6127427289</v>
      </c>
      <c r="AV1317" s="8">
        <f t="shared" si="1106"/>
        <v>29.877254943363759</v>
      </c>
      <c r="AW1317" s="12"/>
      <c r="AX1317" s="110">
        <f t="shared" si="1107"/>
        <v>69</v>
      </c>
      <c r="AY1317" s="111">
        <f t="shared" si="1108"/>
        <v>0</v>
      </c>
      <c r="AZ1317" s="12"/>
      <c r="BA1317" s="14">
        <f t="shared" si="1115"/>
        <v>14.4</v>
      </c>
      <c r="BB1317" s="112">
        <f t="shared" si="1109"/>
        <v>0</v>
      </c>
      <c r="BC1317" s="112">
        <f t="shared" si="1110"/>
        <v>0</v>
      </c>
      <c r="BD1317" s="12"/>
      <c r="BE1317" s="111">
        <f t="shared" si="1111"/>
        <v>0</v>
      </c>
      <c r="BF1317" s="12"/>
    </row>
    <row r="1318" spans="1:58">
      <c r="A1318">
        <f t="shared" si="1064"/>
        <v>21</v>
      </c>
      <c r="B1318" s="106">
        <v>0.91319444444444497</v>
      </c>
      <c r="C1318" s="6">
        <f t="shared" si="1065"/>
        <v>21.916666666666679</v>
      </c>
      <c r="D1318" s="7">
        <f t="shared" si="1112"/>
        <v>16</v>
      </c>
      <c r="E1318" s="7">
        <f t="shared" si="1113"/>
        <v>9</v>
      </c>
      <c r="F1318" s="7">
        <f t="shared" si="1114"/>
        <v>2022</v>
      </c>
      <c r="G1318" s="12"/>
      <c r="H1318" s="101">
        <f t="shared" si="1066"/>
        <v>14.515452657280763</v>
      </c>
      <c r="I1318" s="102">
        <f t="shared" si="1067"/>
        <v>14.578719570371716</v>
      </c>
      <c r="J1318" s="101">
        <f t="shared" si="1068"/>
        <v>59.694626872075609</v>
      </c>
      <c r="K1318" s="101">
        <f t="shared" si="1069"/>
        <v>69.214139426503777</v>
      </c>
      <c r="L1318" s="11">
        <f t="shared" si="1070"/>
        <v>2459839.4131944445</v>
      </c>
      <c r="M1318" s="108">
        <f t="shared" si="1071"/>
        <v>0.22708865693208752</v>
      </c>
      <c r="N1318" s="11">
        <f t="shared" si="1072"/>
        <v>334.31049175234511</v>
      </c>
      <c r="O1318" s="5">
        <f t="shared" si="1073"/>
        <v>0.19109055789363083</v>
      </c>
      <c r="P1318" s="11">
        <f t="shared" si="1074"/>
        <v>15079.280273330814</v>
      </c>
      <c r="Q1318" s="6">
        <f t="shared" si="1075"/>
        <v>2.468119885946479</v>
      </c>
      <c r="R1318" s="13">
        <f t="shared" si="1076"/>
        <v>4.4070224437711873</v>
      </c>
      <c r="S1318" s="13">
        <f t="shared" si="1077"/>
        <v>4.4149877370884516</v>
      </c>
      <c r="T1318" s="13">
        <f t="shared" si="1078"/>
        <v>0.40086770091807411</v>
      </c>
      <c r="U1318" s="13">
        <f t="shared" si="1079"/>
        <v>0.47290789685274182</v>
      </c>
      <c r="V1318" s="13">
        <f t="shared" si="1080"/>
        <v>-8.4291077732588295</v>
      </c>
      <c r="W1318" s="8">
        <f t="shared" si="1081"/>
        <v>360.72169035700591</v>
      </c>
      <c r="X1318" s="13">
        <f t="shared" si="1082"/>
        <v>1.2737637994759705</v>
      </c>
      <c r="Y1318" s="11">
        <f t="shared" si="1083"/>
        <v>72.981289806521204</v>
      </c>
      <c r="Z1318" s="13">
        <f t="shared" si="1084"/>
        <v>4.2644962413260754E-2</v>
      </c>
      <c r="AA1318" s="13">
        <f t="shared" si="1085"/>
        <v>0.2924178785734512</v>
      </c>
      <c r="AB1318" s="13">
        <f t="shared" si="1086"/>
        <v>0.95533988382706347</v>
      </c>
      <c r="AC1318" s="13">
        <f t="shared" si="1087"/>
        <v>4.2632037951463232E-2</v>
      </c>
      <c r="AD1318" s="13">
        <f t="shared" si="1088"/>
        <v>0.859570691948083</v>
      </c>
      <c r="AE1318" s="13">
        <f t="shared" si="1089"/>
        <v>0.41908234254677901</v>
      </c>
      <c r="AF1318" s="13">
        <f t="shared" si="1090"/>
        <v>0.90794823099420385</v>
      </c>
      <c r="AG1318" s="11">
        <f t="shared" si="1091"/>
        <v>24.776665489342214</v>
      </c>
      <c r="AH1318" s="13">
        <f t="shared" si="1092"/>
        <v>4.7474785219861531</v>
      </c>
      <c r="AI1318" s="11">
        <f t="shared" si="1093"/>
        <v>263.09831392255285</v>
      </c>
      <c r="AJ1318" s="6">
        <f t="shared" si="1094"/>
        <v>0.91377079211625056</v>
      </c>
      <c r="AK1318" s="13">
        <f t="shared" si="1095"/>
        <v>15.394583976640373</v>
      </c>
      <c r="AL1318" s="6">
        <f t="shared" si="1096"/>
        <v>0.87913131935961031</v>
      </c>
      <c r="AM1318" s="6">
        <f t="shared" si="1097"/>
        <v>14.515452657280763</v>
      </c>
      <c r="AN1318" s="11">
        <f t="shared" si="1098"/>
        <v>175.83294105023015</v>
      </c>
      <c r="AO1318" s="6">
        <f t="shared" si="1099"/>
        <v>174.01958928500753</v>
      </c>
      <c r="AP1318" s="6">
        <f t="shared" si="1100"/>
        <v>101.02813805830442</v>
      </c>
      <c r="AQ1318" s="8">
        <f t="shared" si="1101"/>
        <v>78.819964023437677</v>
      </c>
      <c r="AR1318" s="109">
        <f t="shared" si="1102"/>
        <v>-0.99275380616040365</v>
      </c>
      <c r="AS1318" s="109">
        <f t="shared" si="1103"/>
        <v>-0.37683147810373352</v>
      </c>
      <c r="AT1318" s="109">
        <f t="shared" si="1104"/>
        <v>249.21413942650378</v>
      </c>
      <c r="AU1318" s="10">
        <f t="shared" si="1105"/>
        <v>399948.94040442578</v>
      </c>
      <c r="AV1318" s="8">
        <f t="shared" si="1106"/>
        <v>29.877081069568625</v>
      </c>
      <c r="AW1318" s="12"/>
      <c r="AX1318" s="110">
        <f t="shared" si="1107"/>
        <v>69.2</v>
      </c>
      <c r="AY1318" s="111">
        <f t="shared" si="1108"/>
        <v>0</v>
      </c>
      <c r="AZ1318" s="12"/>
      <c r="BA1318" s="14">
        <f t="shared" si="1115"/>
        <v>14.6</v>
      </c>
      <c r="BB1318" s="112">
        <f t="shared" si="1109"/>
        <v>0</v>
      </c>
      <c r="BC1318" s="112">
        <f t="shared" si="1110"/>
        <v>0</v>
      </c>
      <c r="BD1318" s="12"/>
      <c r="BE1318" s="111">
        <f t="shared" si="1111"/>
        <v>0</v>
      </c>
      <c r="BF1318" s="12"/>
    </row>
    <row r="1319" spans="1:58">
      <c r="A1319">
        <f t="shared" si="1064"/>
        <v>21</v>
      </c>
      <c r="B1319" s="106">
        <v>0.91388888888888897</v>
      </c>
      <c r="C1319" s="6">
        <f t="shared" si="1065"/>
        <v>21.933333333333337</v>
      </c>
      <c r="D1319" s="7">
        <f t="shared" si="1112"/>
        <v>16</v>
      </c>
      <c r="E1319" s="7">
        <f t="shared" si="1113"/>
        <v>9</v>
      </c>
      <c r="F1319" s="7">
        <f t="shared" si="1114"/>
        <v>2022</v>
      </c>
      <c r="G1319" s="12"/>
      <c r="H1319" s="101">
        <f t="shared" si="1066"/>
        <v>14.655313659834682</v>
      </c>
      <c r="I1319" s="102">
        <f t="shared" si="1067"/>
        <v>14.717985946678988</v>
      </c>
      <c r="J1319" s="101">
        <f t="shared" si="1068"/>
        <v>59.688044303422537</v>
      </c>
      <c r="K1319" s="101">
        <f t="shared" si="1069"/>
        <v>69.390045679474326</v>
      </c>
      <c r="L1319" s="11">
        <f t="shared" si="1070"/>
        <v>2459839.4138888889</v>
      </c>
      <c r="M1319" s="108">
        <f t="shared" si="1071"/>
        <v>0.22708867594493906</v>
      </c>
      <c r="N1319" s="11">
        <f t="shared" si="1072"/>
        <v>334.56117621436715</v>
      </c>
      <c r="O1319" s="5">
        <f t="shared" si="1073"/>
        <v>0.19111597532355518</v>
      </c>
      <c r="P1319" s="11">
        <f t="shared" si="1074"/>
        <v>15076.477884564933</v>
      </c>
      <c r="Q1319" s="6">
        <f t="shared" si="1075"/>
        <v>2.4682782381199826</v>
      </c>
      <c r="R1319" s="13">
        <f t="shared" si="1076"/>
        <v>4.4070343895828632</v>
      </c>
      <c r="S1319" s="13">
        <f t="shared" si="1077"/>
        <v>4.4151354931284406</v>
      </c>
      <c r="T1319" s="13">
        <f t="shared" si="1078"/>
        <v>0.40102804515812673</v>
      </c>
      <c r="U1319" s="13">
        <f t="shared" si="1079"/>
        <v>0.47305509071515028</v>
      </c>
      <c r="V1319" s="13">
        <f t="shared" si="1080"/>
        <v>-8.4292429410987548</v>
      </c>
      <c r="W1319" s="8">
        <f t="shared" si="1081"/>
        <v>360.67901638186549</v>
      </c>
      <c r="X1319" s="13">
        <f t="shared" si="1082"/>
        <v>1.2739099155340825</v>
      </c>
      <c r="Y1319" s="11">
        <f t="shared" si="1083"/>
        <v>72.989661639970109</v>
      </c>
      <c r="Z1319" s="13">
        <f t="shared" si="1084"/>
        <v>4.2656520742421503E-2</v>
      </c>
      <c r="AA1319" s="13">
        <f t="shared" si="1085"/>
        <v>0.2922781407822147</v>
      </c>
      <c r="AB1319" s="13">
        <f t="shared" si="1086"/>
        <v>0.95538212931455746</v>
      </c>
      <c r="AC1319" s="13">
        <f t="shared" si="1087"/>
        <v>4.2643585769421483E-2</v>
      </c>
      <c r="AD1319" s="13">
        <f t="shared" si="1088"/>
        <v>0.85960485937658082</v>
      </c>
      <c r="AE1319" s="13">
        <f t="shared" si="1089"/>
        <v>0.41910973999307205</v>
      </c>
      <c r="AF1319" s="13">
        <f t="shared" si="1090"/>
        <v>0.90793558463303969</v>
      </c>
      <c r="AG1319" s="11">
        <f t="shared" si="1091"/>
        <v>24.778394408371501</v>
      </c>
      <c r="AH1319" s="13">
        <f t="shared" si="1092"/>
        <v>4.7480813750841833</v>
      </c>
      <c r="AI1319" s="11">
        <f t="shared" si="1093"/>
        <v>263.33995558810443</v>
      </c>
      <c r="AJ1319" s="6">
        <f t="shared" si="1094"/>
        <v>0.91376562016726304</v>
      </c>
      <c r="AK1319" s="13">
        <f t="shared" si="1095"/>
        <v>15.533848995926302</v>
      </c>
      <c r="AL1319" s="6">
        <f t="shared" si="1096"/>
        <v>0.87853533609161927</v>
      </c>
      <c r="AM1319" s="6">
        <f t="shared" si="1097"/>
        <v>14.655313659834682</v>
      </c>
      <c r="AN1319" s="11">
        <f t="shared" si="1098"/>
        <v>175.8336255275226</v>
      </c>
      <c r="AO1319" s="6">
        <f t="shared" si="1099"/>
        <v>174.02026650768411</v>
      </c>
      <c r="AP1319" s="6">
        <f t="shared" si="1100"/>
        <v>101.02044520469218</v>
      </c>
      <c r="AQ1319" s="8">
        <f t="shared" si="1101"/>
        <v>78.82765290511486</v>
      </c>
      <c r="AR1319" s="109">
        <f t="shared" si="1102"/>
        <v>-0.99325176914408042</v>
      </c>
      <c r="AS1319" s="109">
        <f t="shared" si="1103"/>
        <v>-0.37353575190352628</v>
      </c>
      <c r="AT1319" s="109">
        <f t="shared" si="1104"/>
        <v>249.39004567947433</v>
      </c>
      <c r="AU1319" s="10">
        <f t="shared" si="1105"/>
        <v>399951.26752978691</v>
      </c>
      <c r="AV1319" s="8">
        <f t="shared" si="1106"/>
        <v>29.87690723786017</v>
      </c>
      <c r="AW1319" s="12"/>
      <c r="AX1319" s="110">
        <f t="shared" si="1107"/>
        <v>69.400000000000006</v>
      </c>
      <c r="AY1319" s="111">
        <f t="shared" si="1108"/>
        <v>0</v>
      </c>
      <c r="AZ1319" s="12"/>
      <c r="BA1319" s="14">
        <f t="shared" si="1115"/>
        <v>14.7</v>
      </c>
      <c r="BB1319" s="112">
        <f t="shared" si="1109"/>
        <v>0</v>
      </c>
      <c r="BC1319" s="112">
        <f t="shared" si="1110"/>
        <v>0</v>
      </c>
      <c r="BD1319" s="12"/>
      <c r="BE1319" s="111">
        <f t="shared" si="1111"/>
        <v>0</v>
      </c>
      <c r="BF1319" s="12"/>
    </row>
    <row r="1320" spans="1:58">
      <c r="A1320">
        <f t="shared" si="1064"/>
        <v>21</v>
      </c>
      <c r="B1320" s="106">
        <v>0.91458333333333297</v>
      </c>
      <c r="C1320" s="6">
        <f t="shared" si="1065"/>
        <v>21.949999999999992</v>
      </c>
      <c r="D1320" s="7">
        <f t="shared" si="1112"/>
        <v>16</v>
      </c>
      <c r="E1320" s="7">
        <f t="shared" si="1113"/>
        <v>9</v>
      </c>
      <c r="F1320" s="7">
        <f t="shared" si="1114"/>
        <v>2022</v>
      </c>
      <c r="G1320" s="12"/>
      <c r="H1320" s="101">
        <f t="shared" si="1066"/>
        <v>14.795338300030826</v>
      </c>
      <c r="I1320" s="102">
        <f t="shared" si="1067"/>
        <v>14.857425388137989</v>
      </c>
      <c r="J1320" s="101">
        <f t="shared" si="1068"/>
        <v>59.681461640074716</v>
      </c>
      <c r="K1320" s="101">
        <f t="shared" si="1069"/>
        <v>69.565931903085215</v>
      </c>
      <c r="L1320" s="11">
        <f t="shared" si="1070"/>
        <v>2459839.4145833333</v>
      </c>
      <c r="M1320" s="108">
        <f t="shared" si="1071"/>
        <v>0.2270886949577906</v>
      </c>
      <c r="N1320" s="11">
        <f t="shared" si="1072"/>
        <v>334.81186067685485</v>
      </c>
      <c r="O1320" s="5">
        <f t="shared" si="1073"/>
        <v>0.19114139275353637</v>
      </c>
      <c r="P1320" s="11">
        <f t="shared" si="1074"/>
        <v>15073.675174264961</v>
      </c>
      <c r="Q1320" s="6">
        <f t="shared" si="1075"/>
        <v>2.4684365902938432</v>
      </c>
      <c r="R1320" s="13">
        <f t="shared" si="1076"/>
        <v>4.4070463353945613</v>
      </c>
      <c r="S1320" s="13">
        <f t="shared" si="1077"/>
        <v>4.4152832491680734</v>
      </c>
      <c r="T1320" s="13">
        <f t="shared" si="1078"/>
        <v>0.40118838939782225</v>
      </c>
      <c r="U1320" s="13">
        <f t="shared" si="1079"/>
        <v>0.47320228287106436</v>
      </c>
      <c r="V1320" s="13">
        <f t="shared" si="1080"/>
        <v>-8.4293781089383248</v>
      </c>
      <c r="W1320" s="8">
        <f t="shared" si="1081"/>
        <v>360.63633792840972</v>
      </c>
      <c r="X1320" s="13">
        <f t="shared" si="1082"/>
        <v>1.2740560300337105</v>
      </c>
      <c r="Y1320" s="11">
        <f t="shared" si="1083"/>
        <v>72.998033384124469</v>
      </c>
      <c r="Z1320" s="13">
        <f t="shared" si="1084"/>
        <v>4.2668078027174046E-2</v>
      </c>
      <c r="AA1320" s="13">
        <f t="shared" si="1085"/>
        <v>0.29213839835159805</v>
      </c>
      <c r="AB1320" s="13">
        <f t="shared" si="1086"/>
        <v>0.95542435382227386</v>
      </c>
      <c r="AC1320" s="13">
        <f t="shared" si="1087"/>
        <v>4.2655132538225123E-2</v>
      </c>
      <c r="AD1320" s="13">
        <f t="shared" si="1088"/>
        <v>0.85963900797336068</v>
      </c>
      <c r="AE1320" s="13">
        <f t="shared" si="1089"/>
        <v>0.41913712813247578</v>
      </c>
      <c r="AF1320" s="13">
        <f t="shared" si="1090"/>
        <v>0.9079229415654505</v>
      </c>
      <c r="AG1320" s="11">
        <f t="shared" si="1091"/>
        <v>24.780122764158907</v>
      </c>
      <c r="AH1320" s="13">
        <f t="shared" si="1092"/>
        <v>4.7486842379491936</v>
      </c>
      <c r="AI1320" s="11">
        <f t="shared" si="1093"/>
        <v>263.58159710761697</v>
      </c>
      <c r="AJ1320" s="6">
        <f t="shared" si="1094"/>
        <v>0.91376044952232327</v>
      </c>
      <c r="AK1320" s="13">
        <f t="shared" si="1095"/>
        <v>15.673271791766131</v>
      </c>
      <c r="AL1320" s="6">
        <f t="shared" si="1096"/>
        <v>0.87793349173530577</v>
      </c>
      <c r="AM1320" s="6">
        <f t="shared" si="1097"/>
        <v>14.795338300030826</v>
      </c>
      <c r="AN1320" s="11">
        <f t="shared" si="1098"/>
        <v>175.83431000481869</v>
      </c>
      <c r="AO1320" s="6">
        <f t="shared" si="1099"/>
        <v>174.02094373061794</v>
      </c>
      <c r="AP1320" s="6">
        <f t="shared" si="1100"/>
        <v>101.01275244704651</v>
      </c>
      <c r="AQ1320" s="8">
        <f t="shared" si="1101"/>
        <v>78.835341693614566</v>
      </c>
      <c r="AR1320" s="109">
        <f t="shared" si="1102"/>
        <v>-0.9937320650758894</v>
      </c>
      <c r="AS1320" s="109">
        <f t="shared" si="1103"/>
        <v>-0.370238386658298</v>
      </c>
      <c r="AT1320" s="109">
        <f t="shared" si="1104"/>
        <v>249.56593190308521</v>
      </c>
      <c r="AU1320" s="10">
        <f t="shared" si="1105"/>
        <v>399953.59411875578</v>
      </c>
      <c r="AV1320" s="8">
        <f t="shared" si="1106"/>
        <v>29.8767334482412</v>
      </c>
      <c r="AW1320" s="12"/>
      <c r="AX1320" s="110">
        <f t="shared" si="1107"/>
        <v>69.599999999999994</v>
      </c>
      <c r="AY1320" s="111">
        <f t="shared" si="1108"/>
        <v>0</v>
      </c>
      <c r="AZ1320" s="12"/>
      <c r="BA1320" s="14">
        <f t="shared" si="1115"/>
        <v>14.9</v>
      </c>
      <c r="BB1320" s="112">
        <f t="shared" si="1109"/>
        <v>0</v>
      </c>
      <c r="BC1320" s="112">
        <f t="shared" si="1110"/>
        <v>0</v>
      </c>
      <c r="BD1320" s="12"/>
      <c r="BE1320" s="111">
        <f t="shared" si="1111"/>
        <v>0</v>
      </c>
      <c r="BF1320" s="12"/>
    </row>
    <row r="1321" spans="1:58">
      <c r="A1321">
        <f t="shared" si="1064"/>
        <v>21</v>
      </c>
      <c r="B1321" s="106">
        <v>0.91527777777777797</v>
      </c>
      <c r="C1321" s="6">
        <f t="shared" si="1065"/>
        <v>21.966666666666672</v>
      </c>
      <c r="D1321" s="7">
        <f t="shared" si="1112"/>
        <v>16</v>
      </c>
      <c r="E1321" s="7">
        <f t="shared" si="1113"/>
        <v>9</v>
      </c>
      <c r="F1321" s="7">
        <f t="shared" si="1114"/>
        <v>2022</v>
      </c>
      <c r="G1321" s="12"/>
      <c r="H1321" s="101">
        <f t="shared" si="1066"/>
        <v>14.935525274460327</v>
      </c>
      <c r="I1321" s="102">
        <f t="shared" si="1067"/>
        <v>14.997036373625225</v>
      </c>
      <c r="J1321" s="101">
        <f t="shared" si="1068"/>
        <v>59.674878882160733</v>
      </c>
      <c r="K1321" s="101">
        <f t="shared" si="1069"/>
        <v>69.741800108777454</v>
      </c>
      <c r="L1321" s="11">
        <f t="shared" si="1070"/>
        <v>2459839.4152777777</v>
      </c>
      <c r="M1321" s="108">
        <f t="shared" si="1071"/>
        <v>0.22708871397064218</v>
      </c>
      <c r="N1321" s="11">
        <f t="shared" si="1072"/>
        <v>335.06254513934255</v>
      </c>
      <c r="O1321" s="5">
        <f t="shared" si="1073"/>
        <v>0.19116681018346071</v>
      </c>
      <c r="P1321" s="11">
        <f t="shared" si="1074"/>
        <v>15070.872142550958</v>
      </c>
      <c r="Q1321" s="6">
        <f t="shared" si="1075"/>
        <v>2.4685949424677043</v>
      </c>
      <c r="R1321" s="13">
        <f t="shared" si="1076"/>
        <v>4.4070582812062593</v>
      </c>
      <c r="S1321" s="13">
        <f t="shared" si="1077"/>
        <v>4.4154310052080623</v>
      </c>
      <c r="T1321" s="13">
        <f t="shared" si="1078"/>
        <v>0.40134873363823204</v>
      </c>
      <c r="U1321" s="13">
        <f t="shared" si="1079"/>
        <v>0.47334947332209482</v>
      </c>
      <c r="V1321" s="13">
        <f t="shared" si="1080"/>
        <v>-8.4295132767778931</v>
      </c>
      <c r="W1321" s="8">
        <f t="shared" si="1081"/>
        <v>360.59365499735344</v>
      </c>
      <c r="X1321" s="13">
        <f t="shared" si="1082"/>
        <v>1.2742021429747221</v>
      </c>
      <c r="Y1321" s="11">
        <f t="shared" si="1083"/>
        <v>73.006405038976681</v>
      </c>
      <c r="Z1321" s="13">
        <f t="shared" si="1084"/>
        <v>4.2679634267426492E-2</v>
      </c>
      <c r="AA1321" s="13">
        <f t="shared" si="1085"/>
        <v>0.29199865128496372</v>
      </c>
      <c r="AB1321" s="13">
        <f t="shared" si="1086"/>
        <v>0.95546655734997288</v>
      </c>
      <c r="AC1321" s="13">
        <f t="shared" si="1087"/>
        <v>4.2666678257782344E-2</v>
      </c>
      <c r="AD1321" s="13">
        <f t="shared" si="1088"/>
        <v>0.85967313773823917</v>
      </c>
      <c r="AE1321" s="13">
        <f t="shared" si="1089"/>
        <v>0.41916450696481039</v>
      </c>
      <c r="AF1321" s="13">
        <f t="shared" si="1090"/>
        <v>0.90791030179249943</v>
      </c>
      <c r="AG1321" s="11">
        <f t="shared" si="1091"/>
        <v>24.78185055667112</v>
      </c>
      <c r="AH1321" s="13">
        <f t="shared" si="1092"/>
        <v>4.7492871105764056</v>
      </c>
      <c r="AI1321" s="11">
        <f t="shared" si="1093"/>
        <v>263.82323848069643</v>
      </c>
      <c r="AJ1321" s="6">
        <f t="shared" si="1094"/>
        <v>0.91375528018150287</v>
      </c>
      <c r="AK1321" s="13">
        <f t="shared" si="1095"/>
        <v>15.81285105241818</v>
      </c>
      <c r="AL1321" s="6">
        <f t="shared" si="1096"/>
        <v>0.87732577795785283</v>
      </c>
      <c r="AM1321" s="6">
        <f t="shared" si="1097"/>
        <v>14.935525274460327</v>
      </c>
      <c r="AN1321" s="11">
        <f t="shared" si="1098"/>
        <v>175.83499448211296</v>
      </c>
      <c r="AO1321" s="6">
        <f t="shared" si="1099"/>
        <v>174.02162095380362</v>
      </c>
      <c r="AP1321" s="6">
        <f t="shared" si="1100"/>
        <v>101.00505978537169</v>
      </c>
      <c r="AQ1321" s="8">
        <f t="shared" si="1101"/>
        <v>78.84303038893249</v>
      </c>
      <c r="AR1321" s="109">
        <f t="shared" si="1102"/>
        <v>-0.99419468544421408</v>
      </c>
      <c r="AS1321" s="109">
        <f t="shared" si="1103"/>
        <v>-0.36693944142203133</v>
      </c>
      <c r="AT1321" s="109">
        <f t="shared" si="1104"/>
        <v>249.74180010877745</v>
      </c>
      <c r="AU1321" s="10">
        <f t="shared" si="1105"/>
        <v>399955.92017126898</v>
      </c>
      <c r="AV1321" s="8">
        <f t="shared" si="1106"/>
        <v>29.876559700715003</v>
      </c>
      <c r="AW1321" s="12"/>
      <c r="AX1321" s="110">
        <f t="shared" si="1107"/>
        <v>69.7</v>
      </c>
      <c r="AY1321" s="111">
        <f t="shared" si="1108"/>
        <v>0</v>
      </c>
      <c r="AZ1321" s="12"/>
      <c r="BA1321" s="14">
        <f t="shared" si="1115"/>
        <v>15</v>
      </c>
      <c r="BB1321" s="112">
        <f t="shared" si="1109"/>
        <v>0</v>
      </c>
      <c r="BC1321" s="112">
        <f t="shared" si="1110"/>
        <v>0</v>
      </c>
      <c r="BD1321" s="12"/>
      <c r="BE1321" s="111">
        <f t="shared" si="1111"/>
        <v>0</v>
      </c>
      <c r="BF1321" s="12"/>
    </row>
    <row r="1322" spans="1:58">
      <c r="A1322">
        <f t="shared" si="1064"/>
        <v>21</v>
      </c>
      <c r="B1322" s="106">
        <v>0.91597222222222197</v>
      </c>
      <c r="C1322" s="6">
        <f t="shared" si="1065"/>
        <v>21.983333333333327</v>
      </c>
      <c r="D1322" s="7">
        <f t="shared" si="1112"/>
        <v>16</v>
      </c>
      <c r="E1322" s="7">
        <f t="shared" si="1113"/>
        <v>9</v>
      </c>
      <c r="F1322" s="7">
        <f t="shared" si="1114"/>
        <v>2022</v>
      </c>
      <c r="G1322" s="12"/>
      <c r="H1322" s="101">
        <f t="shared" si="1066"/>
        <v>15.075873280470965</v>
      </c>
      <c r="I1322" s="102">
        <f t="shared" si="1067"/>
        <v>15.13681738925178</v>
      </c>
      <c r="J1322" s="101">
        <f t="shared" si="1068"/>
        <v>59.668296029766999</v>
      </c>
      <c r="K1322" s="101">
        <f t="shared" si="1069"/>
        <v>69.91765231888769</v>
      </c>
      <c r="L1322" s="11">
        <f t="shared" si="1070"/>
        <v>2459839.4159722221</v>
      </c>
      <c r="M1322" s="108">
        <f t="shared" si="1071"/>
        <v>0.22708873298349372</v>
      </c>
      <c r="N1322" s="11">
        <f t="shared" si="1072"/>
        <v>335.31322960183024</v>
      </c>
      <c r="O1322" s="5">
        <f t="shared" si="1073"/>
        <v>0.19119222761338506</v>
      </c>
      <c r="P1322" s="11">
        <f t="shared" si="1074"/>
        <v>15068.068789539286</v>
      </c>
      <c r="Q1322" s="6">
        <f t="shared" si="1075"/>
        <v>2.4687532946412079</v>
      </c>
      <c r="R1322" s="13">
        <f t="shared" si="1076"/>
        <v>4.4070702270179574</v>
      </c>
      <c r="S1322" s="13">
        <f t="shared" si="1077"/>
        <v>4.4155787612480513</v>
      </c>
      <c r="T1322" s="13">
        <f t="shared" si="1078"/>
        <v>0.4015090778779275</v>
      </c>
      <c r="U1322" s="13">
        <f t="shared" si="1079"/>
        <v>0.47349666206732743</v>
      </c>
      <c r="V1322" s="13">
        <f t="shared" si="1080"/>
        <v>-8.4296484446181754</v>
      </c>
      <c r="W1322" s="8">
        <f t="shared" si="1081"/>
        <v>360.55096758929608</v>
      </c>
      <c r="X1322" s="13">
        <f t="shared" si="1082"/>
        <v>1.2743482543580387</v>
      </c>
      <c r="Y1322" s="11">
        <f t="shared" si="1083"/>
        <v>73.014776604579538</v>
      </c>
      <c r="Z1322" s="13">
        <f t="shared" si="1084"/>
        <v>4.2691189462884672E-2</v>
      </c>
      <c r="AA1322" s="13">
        <f t="shared" si="1085"/>
        <v>0.29185889958466993</v>
      </c>
      <c r="AB1322" s="13">
        <f t="shared" si="1086"/>
        <v>0.95550873989773155</v>
      </c>
      <c r="AC1322" s="13">
        <f t="shared" si="1087"/>
        <v>4.2678222927799249E-2</v>
      </c>
      <c r="AD1322" s="13">
        <f t="shared" si="1088"/>
        <v>0.8597072486714038</v>
      </c>
      <c r="AE1322" s="13">
        <f t="shared" si="1089"/>
        <v>0.41919187648983702</v>
      </c>
      <c r="AF1322" s="13">
        <f t="shared" si="1090"/>
        <v>0.90789766531527616</v>
      </c>
      <c r="AG1322" s="11">
        <f t="shared" si="1091"/>
        <v>24.783577785871113</v>
      </c>
      <c r="AH1322" s="13">
        <f t="shared" si="1092"/>
        <v>4.7498899929655405</v>
      </c>
      <c r="AI1322" s="11">
        <f t="shared" si="1093"/>
        <v>264.06487970734713</v>
      </c>
      <c r="AJ1322" s="6">
        <f t="shared" si="1094"/>
        <v>0.91375011214488222</v>
      </c>
      <c r="AK1322" s="13">
        <f t="shared" si="1095"/>
        <v>15.952585467124187</v>
      </c>
      <c r="AL1322" s="6">
        <f t="shared" si="1096"/>
        <v>0.8767121866532217</v>
      </c>
      <c r="AM1322" s="6">
        <f t="shared" si="1097"/>
        <v>15.075873280470965</v>
      </c>
      <c r="AN1322" s="11">
        <f t="shared" si="1098"/>
        <v>175.83567895941087</v>
      </c>
      <c r="AO1322" s="6">
        <f t="shared" si="1099"/>
        <v>174.02229817724668</v>
      </c>
      <c r="AP1322" s="6">
        <f t="shared" si="1100"/>
        <v>100.99736721962275</v>
      </c>
      <c r="AQ1322" s="8">
        <f t="shared" si="1101"/>
        <v>78.850718991113524</v>
      </c>
      <c r="AR1322" s="109">
        <f t="shared" si="1102"/>
        <v>-0.99463962205268852</v>
      </c>
      <c r="AS1322" s="109">
        <f t="shared" si="1103"/>
        <v>-0.36363897527099687</v>
      </c>
      <c r="AT1322" s="109">
        <f t="shared" si="1104"/>
        <v>249.91765231888769</v>
      </c>
      <c r="AU1322" s="10">
        <f t="shared" si="1105"/>
        <v>399958.24568725831</v>
      </c>
      <c r="AV1322" s="8">
        <f t="shared" si="1106"/>
        <v>29.876385995285236</v>
      </c>
      <c r="AW1322" s="12"/>
      <c r="AX1322" s="110">
        <f t="shared" si="1107"/>
        <v>69.900000000000006</v>
      </c>
      <c r="AY1322" s="111">
        <f t="shared" si="1108"/>
        <v>0</v>
      </c>
      <c r="AZ1322" s="12"/>
      <c r="BA1322" s="14">
        <f t="shared" si="1115"/>
        <v>15.1</v>
      </c>
      <c r="BB1322" s="112">
        <f t="shared" si="1109"/>
        <v>0</v>
      </c>
      <c r="BC1322" s="112">
        <f t="shared" si="1110"/>
        <v>0</v>
      </c>
      <c r="BD1322" s="12"/>
      <c r="BE1322" s="111">
        <f t="shared" si="1111"/>
        <v>0</v>
      </c>
      <c r="BF1322" s="12"/>
    </row>
    <row r="1323" spans="1:58">
      <c r="A1323">
        <f t="shared" si="1064"/>
        <v>22</v>
      </c>
      <c r="B1323" s="106">
        <v>0.91666666666666696</v>
      </c>
      <c r="C1323" s="6">
        <f t="shared" si="1065"/>
        <v>22.000000000000007</v>
      </c>
      <c r="D1323" s="7">
        <f t="shared" si="1112"/>
        <v>16</v>
      </c>
      <c r="E1323" s="7">
        <f t="shared" si="1113"/>
        <v>9</v>
      </c>
      <c r="F1323" s="7">
        <f t="shared" si="1114"/>
        <v>2022</v>
      </c>
      <c r="G1323" s="12"/>
      <c r="H1323" s="101">
        <f t="shared" si="1066"/>
        <v>15.21638101591652</v>
      </c>
      <c r="I1323" s="102">
        <f t="shared" si="1067"/>
        <v>15.276766927879297</v>
      </c>
      <c r="J1323" s="101">
        <f t="shared" si="1068"/>
        <v>59.661713082974167</v>
      </c>
      <c r="K1323" s="101">
        <f t="shared" si="1069"/>
        <v>70.093490566418154</v>
      </c>
      <c r="L1323" s="11">
        <f t="shared" si="1070"/>
        <v>2459839.4166666665</v>
      </c>
      <c r="M1323" s="108">
        <f t="shared" si="1071"/>
        <v>0.22708875199634529</v>
      </c>
      <c r="N1323" s="11">
        <f t="shared" si="1072"/>
        <v>335.56391406431794</v>
      </c>
      <c r="O1323" s="5">
        <f t="shared" si="1073"/>
        <v>0.19121764504336625</v>
      </c>
      <c r="P1323" s="11">
        <f t="shared" si="1074"/>
        <v>15065.265115323422</v>
      </c>
      <c r="Q1323" s="6">
        <f t="shared" si="1075"/>
        <v>2.4689116468150685</v>
      </c>
      <c r="R1323" s="13">
        <f t="shared" si="1076"/>
        <v>4.4070821728296554</v>
      </c>
      <c r="S1323" s="13">
        <f t="shared" si="1077"/>
        <v>4.4157265172880411</v>
      </c>
      <c r="T1323" s="13">
        <f t="shared" si="1078"/>
        <v>0.40166942211798012</v>
      </c>
      <c r="U1323" s="13">
        <f t="shared" si="1079"/>
        <v>0.47364384910824403</v>
      </c>
      <c r="V1323" s="13">
        <f t="shared" si="1080"/>
        <v>-8.4297836124581025</v>
      </c>
      <c r="W1323" s="8">
        <f t="shared" si="1081"/>
        <v>360.5082757055016</v>
      </c>
      <c r="X1323" s="13">
        <f t="shared" si="1082"/>
        <v>1.2744943641844706</v>
      </c>
      <c r="Y1323" s="11">
        <f t="shared" si="1083"/>
        <v>73.023148080979468</v>
      </c>
      <c r="Z1323" s="13">
        <f t="shared" si="1084"/>
        <v>4.270274361344914E-2</v>
      </c>
      <c r="AA1323" s="13">
        <f t="shared" si="1085"/>
        <v>0.29171914325317788</v>
      </c>
      <c r="AB1323" s="13">
        <f t="shared" si="1086"/>
        <v>0.95555090146558597</v>
      </c>
      <c r="AC1323" s="13">
        <f t="shared" si="1087"/>
        <v>4.2689766548176487E-2</v>
      </c>
      <c r="AD1323" s="13">
        <f t="shared" si="1088"/>
        <v>0.8597413407729273</v>
      </c>
      <c r="AE1323" s="13">
        <f t="shared" si="1089"/>
        <v>0.41921923670747885</v>
      </c>
      <c r="AF1323" s="13">
        <f t="shared" si="1090"/>
        <v>0.90788503213479554</v>
      </c>
      <c r="AG1323" s="11">
        <f t="shared" si="1091"/>
        <v>24.785304451732088</v>
      </c>
      <c r="AH1323" s="13">
        <f t="shared" si="1092"/>
        <v>4.7504928851157535</v>
      </c>
      <c r="AI1323" s="11">
        <f t="shared" si="1093"/>
        <v>264.30652078758163</v>
      </c>
      <c r="AJ1323" s="6">
        <f t="shared" si="1094"/>
        <v>0.91374494541251239</v>
      </c>
      <c r="AK1323" s="13">
        <f t="shared" si="1095"/>
        <v>16.092473725860142</v>
      </c>
      <c r="AL1323" s="6">
        <f t="shared" si="1096"/>
        <v>0.87609270994362243</v>
      </c>
      <c r="AM1323" s="6">
        <f t="shared" si="1097"/>
        <v>15.21638101591652</v>
      </c>
      <c r="AN1323" s="11">
        <f t="shared" si="1098"/>
        <v>175.83636343670514</v>
      </c>
      <c r="AO1323" s="6">
        <f t="shared" si="1099"/>
        <v>174.02297540093969</v>
      </c>
      <c r="AP1323" s="6">
        <f t="shared" si="1100"/>
        <v>100.98967474974798</v>
      </c>
      <c r="AQ1323" s="8">
        <f t="shared" si="1101"/>
        <v>78.858407500209353</v>
      </c>
      <c r="AR1323" s="109">
        <f t="shared" si="1102"/>
        <v>-0.99506686701952074</v>
      </c>
      <c r="AS1323" s="109">
        <f t="shared" si="1103"/>
        <v>-0.36033704730824034</v>
      </c>
      <c r="AT1323" s="109">
        <f t="shared" si="1104"/>
        <v>250.09349056641815</v>
      </c>
      <c r="AU1323" s="10">
        <f t="shared" si="1105"/>
        <v>399960.57066666917</v>
      </c>
      <c r="AV1323" s="8">
        <f t="shared" si="1106"/>
        <v>29.876212331954569</v>
      </c>
      <c r="AW1323" s="12"/>
      <c r="AX1323" s="110">
        <f t="shared" si="1107"/>
        <v>70.099999999999994</v>
      </c>
      <c r="AY1323" s="111">
        <f t="shared" si="1108"/>
        <v>0</v>
      </c>
      <c r="AZ1323" s="12"/>
      <c r="BA1323" s="14">
        <f t="shared" si="1115"/>
        <v>15.3</v>
      </c>
      <c r="BB1323" s="112">
        <f t="shared" si="1109"/>
        <v>0</v>
      </c>
      <c r="BC1323" s="112">
        <f t="shared" si="1110"/>
        <v>0</v>
      </c>
      <c r="BD1323" s="12"/>
      <c r="BE1323" s="111">
        <f t="shared" si="1111"/>
        <v>0</v>
      </c>
      <c r="BF1323" s="12"/>
    </row>
    <row r="1324" spans="1:58">
      <c r="A1324">
        <f t="shared" si="1064"/>
        <v>22</v>
      </c>
      <c r="B1324" s="106">
        <v>0.91736111111111096</v>
      </c>
      <c r="C1324" s="6">
        <f t="shared" si="1065"/>
        <v>22.016666666666662</v>
      </c>
      <c r="D1324" s="7">
        <f t="shared" si="1112"/>
        <v>16</v>
      </c>
      <c r="E1324" s="7">
        <f t="shared" si="1113"/>
        <v>9</v>
      </c>
      <c r="F1324" s="7">
        <f t="shared" si="1114"/>
        <v>2022</v>
      </c>
      <c r="G1324" s="12"/>
      <c r="H1324" s="101">
        <f t="shared" si="1066"/>
        <v>15.357047178861277</v>
      </c>
      <c r="I1324" s="102">
        <f t="shared" si="1067"/>
        <v>15.416883488601094</v>
      </c>
      <c r="J1324" s="101">
        <f t="shared" si="1068"/>
        <v>59.655130041918234</v>
      </c>
      <c r="K1324" s="101">
        <f t="shared" si="1069"/>
        <v>70.269316894815489</v>
      </c>
      <c r="L1324" s="11">
        <f t="shared" si="1070"/>
        <v>2459839.4173611109</v>
      </c>
      <c r="M1324" s="108">
        <f t="shared" si="1071"/>
        <v>0.22708877100919683</v>
      </c>
      <c r="N1324" s="11">
        <f t="shared" si="1072"/>
        <v>335.81459852633998</v>
      </c>
      <c r="O1324" s="5">
        <f t="shared" si="1073"/>
        <v>0.19124306247329059</v>
      </c>
      <c r="P1324" s="11">
        <f t="shared" si="1074"/>
        <v>15062.461120019105</v>
      </c>
      <c r="Q1324" s="6">
        <f t="shared" si="1075"/>
        <v>2.4690699989889291</v>
      </c>
      <c r="R1324" s="13">
        <f t="shared" si="1076"/>
        <v>4.4070941186413535</v>
      </c>
      <c r="S1324" s="13">
        <f t="shared" si="1077"/>
        <v>4.415874273327673</v>
      </c>
      <c r="T1324" s="13">
        <f t="shared" si="1078"/>
        <v>0.40182976635803275</v>
      </c>
      <c r="U1324" s="13">
        <f t="shared" si="1079"/>
        <v>0.47379103444500187</v>
      </c>
      <c r="V1324" s="13">
        <f t="shared" si="1080"/>
        <v>-8.4299187802973137</v>
      </c>
      <c r="W1324" s="8">
        <f t="shared" si="1081"/>
        <v>360.4655793469471</v>
      </c>
      <c r="X1324" s="13">
        <f t="shared" si="1082"/>
        <v>1.2746404724538645</v>
      </c>
      <c r="Y1324" s="11">
        <f t="shared" si="1083"/>
        <v>73.031519468167701</v>
      </c>
      <c r="Z1324" s="13">
        <f t="shared" si="1084"/>
        <v>4.2714296718913185E-2</v>
      </c>
      <c r="AA1324" s="13">
        <f t="shared" si="1085"/>
        <v>0.29157938229387148</v>
      </c>
      <c r="AB1324" s="13">
        <f t="shared" si="1086"/>
        <v>0.95559304205329643</v>
      </c>
      <c r="AC1324" s="13">
        <f t="shared" si="1087"/>
        <v>4.2701309118707544E-2</v>
      </c>
      <c r="AD1324" s="13">
        <f t="shared" si="1088"/>
        <v>0.85977541404267177</v>
      </c>
      <c r="AE1324" s="13">
        <f t="shared" si="1089"/>
        <v>0.41924658761745093</v>
      </c>
      <c r="AF1324" s="13">
        <f t="shared" si="1090"/>
        <v>0.90787240225216836</v>
      </c>
      <c r="AG1324" s="11">
        <f t="shared" si="1091"/>
        <v>24.787030554214112</v>
      </c>
      <c r="AH1324" s="13">
        <f t="shared" si="1092"/>
        <v>4.7510957870222326</v>
      </c>
      <c r="AI1324" s="11">
        <f t="shared" si="1093"/>
        <v>264.54816172100652</v>
      </c>
      <c r="AJ1324" s="6">
        <f t="shared" si="1094"/>
        <v>0.91373977998447387</v>
      </c>
      <c r="AK1324" s="13">
        <f t="shared" si="1095"/>
        <v>16.232514519042603</v>
      </c>
      <c r="AL1324" s="6">
        <f t="shared" si="1096"/>
        <v>0.87546734018132566</v>
      </c>
      <c r="AM1324" s="6">
        <f t="shared" si="1097"/>
        <v>15.357047178861277</v>
      </c>
      <c r="AN1324" s="11">
        <f t="shared" si="1098"/>
        <v>175.83704791399759</v>
      </c>
      <c r="AO1324" s="6">
        <f t="shared" si="1099"/>
        <v>174.02365262488462</v>
      </c>
      <c r="AP1324" s="6">
        <f t="shared" si="1100"/>
        <v>100.98198237576038</v>
      </c>
      <c r="AQ1324" s="8">
        <f t="shared" si="1101"/>
        <v>78.866095916206916</v>
      </c>
      <c r="AR1324" s="109">
        <f t="shared" si="1102"/>
        <v>-0.99547641277694165</v>
      </c>
      <c r="AS1324" s="109">
        <f t="shared" si="1103"/>
        <v>-0.35703371666792744</v>
      </c>
      <c r="AT1324" s="109">
        <f t="shared" si="1104"/>
        <v>250.26931689481549</v>
      </c>
      <c r="AU1324" s="10">
        <f t="shared" si="1105"/>
        <v>399962.89510943368</v>
      </c>
      <c r="AV1324" s="8">
        <f t="shared" si="1106"/>
        <v>29.876038710726615</v>
      </c>
      <c r="AW1324" s="12"/>
      <c r="AX1324" s="110">
        <f t="shared" si="1107"/>
        <v>70.3</v>
      </c>
      <c r="AY1324" s="111">
        <f t="shared" si="1108"/>
        <v>0</v>
      </c>
      <c r="AZ1324" s="12"/>
      <c r="BA1324" s="14">
        <f t="shared" si="1115"/>
        <v>15.4</v>
      </c>
      <c r="BB1324" s="112">
        <f t="shared" si="1109"/>
        <v>0</v>
      </c>
      <c r="BC1324" s="112">
        <f t="shared" si="1110"/>
        <v>0</v>
      </c>
      <c r="BD1324" s="12"/>
      <c r="BE1324" s="111">
        <f t="shared" si="1111"/>
        <v>0</v>
      </c>
      <c r="BF1324" s="12"/>
    </row>
    <row r="1325" spans="1:58">
      <c r="A1325">
        <f t="shared" si="1064"/>
        <v>22</v>
      </c>
      <c r="B1325" s="106">
        <v>0.91805555555555596</v>
      </c>
      <c r="C1325" s="6">
        <f t="shared" si="1065"/>
        <v>22.033333333333342</v>
      </c>
      <c r="D1325" s="7">
        <f t="shared" si="1112"/>
        <v>16</v>
      </c>
      <c r="E1325" s="7">
        <f t="shared" si="1113"/>
        <v>9</v>
      </c>
      <c r="F1325" s="7">
        <f t="shared" si="1114"/>
        <v>2022</v>
      </c>
      <c r="G1325" s="12"/>
      <c r="H1325" s="101">
        <f t="shared" si="1066"/>
        <v>15.497870563043485</v>
      </c>
      <c r="I1325" s="102">
        <f t="shared" si="1067"/>
        <v>15.557165671626583</v>
      </c>
      <c r="J1325" s="101">
        <f t="shared" si="1068"/>
        <v>59.648546902269132</v>
      </c>
      <c r="K1325" s="101">
        <f t="shared" si="1069"/>
        <v>70.445133477188108</v>
      </c>
      <c r="L1325" s="11">
        <f t="shared" si="1070"/>
        <v>2459839.4180555558</v>
      </c>
      <c r="M1325" s="108">
        <f t="shared" si="1071"/>
        <v>0.22708879002206114</v>
      </c>
      <c r="N1325" s="11">
        <f t="shared" si="1072"/>
        <v>336.0652831569314</v>
      </c>
      <c r="O1325" s="5">
        <f t="shared" si="1073"/>
        <v>0.19126847992026796</v>
      </c>
      <c r="P1325" s="11">
        <f t="shared" si="1074"/>
        <v>15059.656801862076</v>
      </c>
      <c r="Q1325" s="6">
        <f t="shared" si="1075"/>
        <v>2.4692283512688658</v>
      </c>
      <c r="R1325" s="13">
        <f t="shared" si="1076"/>
        <v>4.4071060644610434</v>
      </c>
      <c r="S1325" s="13">
        <f t="shared" si="1077"/>
        <v>4.4160220294669523</v>
      </c>
      <c r="T1325" s="13">
        <f t="shared" si="1078"/>
        <v>0.40199011070558988</v>
      </c>
      <c r="U1325" s="13">
        <f t="shared" si="1079"/>
        <v>0.4739382181767981</v>
      </c>
      <c r="V1325" s="13">
        <f t="shared" si="1080"/>
        <v>-8.4300539482283146</v>
      </c>
      <c r="W1325" s="8">
        <f t="shared" si="1081"/>
        <v>360.42287848518799</v>
      </c>
      <c r="X1325" s="13">
        <f t="shared" si="1082"/>
        <v>1.2747865792651716</v>
      </c>
      <c r="Y1325" s="11">
        <f t="shared" si="1083"/>
        <v>73.039890771813717</v>
      </c>
      <c r="Z1325" s="13">
        <f t="shared" si="1084"/>
        <v>4.2725848786839944E-2</v>
      </c>
      <c r="AA1325" s="13">
        <f t="shared" si="1085"/>
        <v>0.2914396166153293</v>
      </c>
      <c r="AB1325" s="13">
        <f t="shared" si="1086"/>
        <v>0.95563516168918838</v>
      </c>
      <c r="AC1325" s="13">
        <f t="shared" si="1087"/>
        <v>4.2712850646948651E-2</v>
      </c>
      <c r="AD1325" s="13">
        <f t="shared" si="1088"/>
        <v>0.8598094685036205</v>
      </c>
      <c r="AE1325" s="13">
        <f t="shared" si="1089"/>
        <v>0.4192739292379522</v>
      </c>
      <c r="AF1325" s="13">
        <f t="shared" si="1090"/>
        <v>0.90785977565996867</v>
      </c>
      <c r="AG1325" s="11">
        <f t="shared" si="1091"/>
        <v>24.788756094443787</v>
      </c>
      <c r="AH1325" s="13">
        <f t="shared" si="1092"/>
        <v>4.7516986990891654</v>
      </c>
      <c r="AI1325" s="11">
        <f t="shared" si="1093"/>
        <v>264.78980267059393</v>
      </c>
      <c r="AJ1325" s="6">
        <f t="shared" si="1094"/>
        <v>0.91373461585736704</v>
      </c>
      <c r="AK1325" s="13">
        <f t="shared" si="1095"/>
        <v>16.372706632562924</v>
      </c>
      <c r="AL1325" s="6">
        <f t="shared" si="1096"/>
        <v>0.87483606951943838</v>
      </c>
      <c r="AM1325" s="6">
        <f t="shared" si="1097"/>
        <v>15.497870563043485</v>
      </c>
      <c r="AN1325" s="11">
        <f t="shared" si="1098"/>
        <v>175.83773239175389</v>
      </c>
      <c r="AO1325" s="6">
        <f t="shared" si="1099"/>
        <v>174.02432984954214</v>
      </c>
      <c r="AP1325" s="6">
        <f t="shared" si="1100"/>
        <v>100.97429009245447</v>
      </c>
      <c r="AQ1325" s="8">
        <f t="shared" si="1101"/>
        <v>78.873784244309022</v>
      </c>
      <c r="AR1325" s="109">
        <f t="shared" si="1102"/>
        <v>-0.99586825233105358</v>
      </c>
      <c r="AS1325" s="109">
        <f t="shared" si="1103"/>
        <v>-0.35372904027426083</v>
      </c>
      <c r="AT1325" s="109">
        <f t="shared" si="1104"/>
        <v>250.44513347718811</v>
      </c>
      <c r="AU1325" s="10">
        <f t="shared" si="1105"/>
        <v>399965.21901704982</v>
      </c>
      <c r="AV1325" s="8">
        <f t="shared" si="1106"/>
        <v>29.875865131488066</v>
      </c>
      <c r="AW1325" s="12"/>
      <c r="AX1325" s="110">
        <f t="shared" si="1107"/>
        <v>70.400000000000006</v>
      </c>
      <c r="AY1325" s="111">
        <f t="shared" si="1108"/>
        <v>0</v>
      </c>
      <c r="AZ1325" s="12"/>
      <c r="BA1325" s="14">
        <f t="shared" si="1115"/>
        <v>15.6</v>
      </c>
      <c r="BB1325" s="112">
        <f t="shared" si="1109"/>
        <v>0</v>
      </c>
      <c r="BC1325" s="112">
        <f t="shared" si="1110"/>
        <v>0</v>
      </c>
      <c r="BD1325" s="12"/>
      <c r="BE1325" s="111">
        <f t="shared" si="1111"/>
        <v>0</v>
      </c>
      <c r="BF1325" s="12"/>
    </row>
    <row r="1326" spans="1:58">
      <c r="A1326">
        <f t="shared" si="1064"/>
        <v>22</v>
      </c>
      <c r="B1326" s="106">
        <v>0.91874999999999996</v>
      </c>
      <c r="C1326" s="6">
        <f t="shared" si="1065"/>
        <v>22.049999999999997</v>
      </c>
      <c r="D1326" s="7">
        <f t="shared" si="1112"/>
        <v>16</v>
      </c>
      <c r="E1326" s="7">
        <f t="shared" si="1113"/>
        <v>9</v>
      </c>
      <c r="F1326" s="7">
        <f t="shared" si="1114"/>
        <v>2022</v>
      </c>
      <c r="G1326" s="12"/>
      <c r="H1326" s="101">
        <f t="shared" si="1066"/>
        <v>15.638849678436307</v>
      </c>
      <c r="I1326" s="102">
        <f t="shared" si="1067"/>
        <v>15.697611800088399</v>
      </c>
      <c r="J1326" s="101">
        <f t="shared" si="1068"/>
        <v>59.641963672955832</v>
      </c>
      <c r="K1326" s="101">
        <f t="shared" si="1069"/>
        <v>70.620942142828625</v>
      </c>
      <c r="L1326" s="11">
        <f t="shared" si="1070"/>
        <v>2459839.4187500002</v>
      </c>
      <c r="M1326" s="108">
        <f t="shared" si="1071"/>
        <v>0.22708880903491269</v>
      </c>
      <c r="N1326" s="11">
        <f t="shared" si="1072"/>
        <v>336.3159676194191</v>
      </c>
      <c r="O1326" s="5">
        <f t="shared" si="1073"/>
        <v>0.19129389735019231</v>
      </c>
      <c r="P1326" s="11">
        <f t="shared" si="1074"/>
        <v>15056.852164720576</v>
      </c>
      <c r="Q1326" s="6">
        <f t="shared" si="1075"/>
        <v>2.4693867034423698</v>
      </c>
      <c r="R1326" s="13">
        <f t="shared" si="1076"/>
        <v>4.4071180102727414</v>
      </c>
      <c r="S1326" s="13">
        <f t="shared" si="1077"/>
        <v>4.4161697855065842</v>
      </c>
      <c r="T1326" s="13">
        <f t="shared" si="1078"/>
        <v>0.40215045494528534</v>
      </c>
      <c r="U1326" s="13">
        <f t="shared" si="1079"/>
        <v>0.47408540010639011</v>
      </c>
      <c r="V1326" s="13">
        <f t="shared" si="1080"/>
        <v>-8.4301891160678828</v>
      </c>
      <c r="W1326" s="8">
        <f t="shared" si="1081"/>
        <v>360.38017317904155</v>
      </c>
      <c r="X1326" s="13">
        <f t="shared" si="1082"/>
        <v>1.274932684422851</v>
      </c>
      <c r="Y1326" s="11">
        <f t="shared" si="1083"/>
        <v>73.048261980713832</v>
      </c>
      <c r="Z1326" s="13">
        <f t="shared" si="1084"/>
        <v>4.2737399801532169E-2</v>
      </c>
      <c r="AA1326" s="13">
        <f t="shared" si="1085"/>
        <v>0.29129984640784273</v>
      </c>
      <c r="AB1326" s="13">
        <f t="shared" si="1086"/>
        <v>0.95567726031669831</v>
      </c>
      <c r="AC1326" s="13">
        <f t="shared" si="1087"/>
        <v>4.2724391117216903E-2</v>
      </c>
      <c r="AD1326" s="13">
        <f t="shared" si="1088"/>
        <v>0.85984350411011412</v>
      </c>
      <c r="AE1326" s="13">
        <f t="shared" si="1089"/>
        <v>0.4193012615320964</v>
      </c>
      <c r="AF1326" s="13">
        <f t="shared" si="1090"/>
        <v>0.9078471523762095</v>
      </c>
      <c r="AG1326" s="11">
        <f t="shared" si="1091"/>
        <v>24.790481070071269</v>
      </c>
      <c r="AH1326" s="13">
        <f t="shared" si="1092"/>
        <v>4.7523016205054951</v>
      </c>
      <c r="AI1326" s="11">
        <f t="shared" si="1093"/>
        <v>265.03144331183665</v>
      </c>
      <c r="AJ1326" s="6">
        <f t="shared" si="1094"/>
        <v>0.91372945303819952</v>
      </c>
      <c r="AK1326" s="13">
        <f t="shared" si="1095"/>
        <v>16.51304857005297</v>
      </c>
      <c r="AL1326" s="6">
        <f t="shared" si="1096"/>
        <v>0.87419889161666353</v>
      </c>
      <c r="AM1326" s="6">
        <f t="shared" si="1097"/>
        <v>15.638849678436307</v>
      </c>
      <c r="AN1326" s="11">
        <f t="shared" si="1098"/>
        <v>175.83841686904816</v>
      </c>
      <c r="AO1326" s="6">
        <f t="shared" si="1099"/>
        <v>174.02500707399622</v>
      </c>
      <c r="AP1326" s="6">
        <f t="shared" si="1100"/>
        <v>100.96659791011774</v>
      </c>
      <c r="AQ1326" s="8">
        <f t="shared" si="1101"/>
        <v>78.881472474233433</v>
      </c>
      <c r="AR1326" s="109">
        <f t="shared" si="1102"/>
        <v>-0.9962423782182448</v>
      </c>
      <c r="AS1326" s="109">
        <f t="shared" si="1103"/>
        <v>-0.35042308174231918</v>
      </c>
      <c r="AT1326" s="109">
        <f t="shared" si="1104"/>
        <v>250.62094214282862</v>
      </c>
      <c r="AU1326" s="10">
        <f t="shared" si="1105"/>
        <v>399967.54238633253</v>
      </c>
      <c r="AV1326" s="8">
        <f t="shared" si="1106"/>
        <v>29.875691594475374</v>
      </c>
      <c r="AW1326" s="12"/>
      <c r="AX1326" s="110">
        <f t="shared" si="1107"/>
        <v>70.599999999999994</v>
      </c>
      <c r="AY1326" s="111">
        <f t="shared" si="1108"/>
        <v>0</v>
      </c>
      <c r="AZ1326" s="12"/>
      <c r="BA1326" s="14">
        <f t="shared" si="1115"/>
        <v>15.7</v>
      </c>
      <c r="BB1326" s="112">
        <f t="shared" si="1109"/>
        <v>0</v>
      </c>
      <c r="BC1326" s="112">
        <f t="shared" si="1110"/>
        <v>0</v>
      </c>
      <c r="BD1326" s="12"/>
      <c r="BE1326" s="111">
        <f t="shared" si="1111"/>
        <v>0</v>
      </c>
      <c r="BF1326" s="12"/>
    </row>
    <row r="1327" spans="1:58">
      <c r="A1327">
        <f t="shared" si="1064"/>
        <v>22</v>
      </c>
      <c r="B1327" s="106">
        <v>0.91944444444444495</v>
      </c>
      <c r="C1327" s="6">
        <f t="shared" si="1065"/>
        <v>22.066666666666677</v>
      </c>
      <c r="D1327" s="7">
        <f t="shared" si="1112"/>
        <v>16</v>
      </c>
      <c r="E1327" s="7">
        <f t="shared" si="1113"/>
        <v>9</v>
      </c>
      <c r="F1327" s="7">
        <f t="shared" si="1114"/>
        <v>2022</v>
      </c>
      <c r="G1327" s="12"/>
      <c r="H1327" s="101">
        <f t="shared" si="1066"/>
        <v>15.779983318855759</v>
      </c>
      <c r="I1327" s="102">
        <f t="shared" si="1067"/>
        <v>15.838220485271505</v>
      </c>
      <c r="J1327" s="101">
        <f t="shared" si="1068"/>
        <v>59.635380349652245</v>
      </c>
      <c r="K1327" s="101">
        <f t="shared" si="1069"/>
        <v>70.796745085982366</v>
      </c>
      <c r="L1327" s="11">
        <f t="shared" si="1070"/>
        <v>2459839.4194444446</v>
      </c>
      <c r="M1327" s="108">
        <f t="shared" si="1071"/>
        <v>0.22708882804776426</v>
      </c>
      <c r="N1327" s="11">
        <f t="shared" si="1072"/>
        <v>336.5666520819068</v>
      </c>
      <c r="O1327" s="5">
        <f t="shared" si="1073"/>
        <v>0.1913193147801735</v>
      </c>
      <c r="P1327" s="11">
        <f t="shared" si="1074"/>
        <v>15054.047206814506</v>
      </c>
      <c r="Q1327" s="6">
        <f t="shared" si="1075"/>
        <v>2.4695450556162304</v>
      </c>
      <c r="R1327" s="13">
        <f t="shared" si="1076"/>
        <v>4.4071299560844395</v>
      </c>
      <c r="S1327" s="13">
        <f t="shared" si="1077"/>
        <v>4.4163175415465732</v>
      </c>
      <c r="T1327" s="13">
        <f t="shared" si="1078"/>
        <v>0.40231079918569512</v>
      </c>
      <c r="U1327" s="13">
        <f t="shared" si="1079"/>
        <v>0.4742325803339727</v>
      </c>
      <c r="V1327" s="13">
        <f t="shared" si="1080"/>
        <v>-8.430324283907451</v>
      </c>
      <c r="W1327" s="8">
        <f t="shared" si="1081"/>
        <v>360.33746340047117</v>
      </c>
      <c r="X1327" s="13">
        <f t="shared" si="1082"/>
        <v>1.275078788025777</v>
      </c>
      <c r="Y1327" s="11">
        <f t="shared" si="1083"/>
        <v>73.056633100533148</v>
      </c>
      <c r="Z1327" s="13">
        <f t="shared" si="1084"/>
        <v>4.2748949770635265E-2</v>
      </c>
      <c r="AA1327" s="13">
        <f t="shared" si="1085"/>
        <v>0.29116007158006685</v>
      </c>
      <c r="AB1327" s="13">
        <f t="shared" si="1086"/>
        <v>0.95571933796413999</v>
      </c>
      <c r="AC1327" s="13">
        <f t="shared" si="1087"/>
        <v>4.2735930537150725E-2</v>
      </c>
      <c r="AD1327" s="13">
        <f t="shared" si="1088"/>
        <v>0.85987752088509228</v>
      </c>
      <c r="AE1327" s="13">
        <f t="shared" si="1089"/>
        <v>0.41932858451815314</v>
      </c>
      <c r="AF1327" s="13">
        <f t="shared" si="1090"/>
        <v>0.90783453239343237</v>
      </c>
      <c r="AG1327" s="11">
        <f t="shared" si="1091"/>
        <v>24.792205482227608</v>
      </c>
      <c r="AH1327" s="13">
        <f t="shared" si="1092"/>
        <v>4.7529045516750266</v>
      </c>
      <c r="AI1327" s="11">
        <f t="shared" si="1093"/>
        <v>265.27308380678141</v>
      </c>
      <c r="AJ1327" s="6">
        <f t="shared" si="1094"/>
        <v>0.91372429152355339</v>
      </c>
      <c r="AK1327" s="13">
        <f t="shared" si="1095"/>
        <v>16.653539117949119</v>
      </c>
      <c r="AL1327" s="6">
        <f t="shared" si="1096"/>
        <v>0.87355579909336023</v>
      </c>
      <c r="AM1327" s="6">
        <f t="shared" si="1097"/>
        <v>15.779983318855759</v>
      </c>
      <c r="AN1327" s="11">
        <f t="shared" si="1098"/>
        <v>175.83910134634607</v>
      </c>
      <c r="AO1327" s="6">
        <f t="shared" si="1099"/>
        <v>174.0256842987076</v>
      </c>
      <c r="AP1327" s="6">
        <f t="shared" si="1100"/>
        <v>100.95890582354919</v>
      </c>
      <c r="AQ1327" s="8">
        <f t="shared" si="1101"/>
        <v>78.889160611178426</v>
      </c>
      <c r="AR1327" s="109">
        <f t="shared" si="1102"/>
        <v>-0.99659878408495817</v>
      </c>
      <c r="AS1327" s="109">
        <f t="shared" si="1103"/>
        <v>-0.34711589805612242</v>
      </c>
      <c r="AT1327" s="109">
        <f t="shared" si="1104"/>
        <v>250.79674508598237</v>
      </c>
      <c r="AU1327" s="10">
        <f t="shared" si="1105"/>
        <v>399969.86521878809</v>
      </c>
      <c r="AV1327" s="8">
        <f t="shared" si="1106"/>
        <v>29.875518099574617</v>
      </c>
      <c r="AW1327" s="12"/>
      <c r="AX1327" s="110">
        <f t="shared" si="1107"/>
        <v>70.8</v>
      </c>
      <c r="AY1327" s="111">
        <f t="shared" si="1108"/>
        <v>0</v>
      </c>
      <c r="AZ1327" s="12"/>
      <c r="BA1327" s="14">
        <f t="shared" si="1115"/>
        <v>15.8</v>
      </c>
      <c r="BB1327" s="112">
        <f t="shared" si="1109"/>
        <v>0</v>
      </c>
      <c r="BC1327" s="112">
        <f t="shared" si="1110"/>
        <v>0</v>
      </c>
      <c r="BD1327" s="12"/>
      <c r="BE1327" s="111">
        <f t="shared" si="1111"/>
        <v>0</v>
      </c>
      <c r="BF1327" s="12"/>
    </row>
    <row r="1328" spans="1:58">
      <c r="A1328">
        <f t="shared" si="1064"/>
        <v>22</v>
      </c>
      <c r="B1328" s="106">
        <v>0.92013888888888895</v>
      </c>
      <c r="C1328" s="6">
        <f t="shared" si="1065"/>
        <v>22.083333333333336</v>
      </c>
      <c r="D1328" s="7">
        <f t="shared" si="1112"/>
        <v>16</v>
      </c>
      <c r="E1328" s="7">
        <f t="shared" si="1113"/>
        <v>9</v>
      </c>
      <c r="F1328" s="7">
        <f t="shared" si="1114"/>
        <v>2022</v>
      </c>
      <c r="G1328" s="12"/>
      <c r="H1328" s="101">
        <f t="shared" si="1066"/>
        <v>15.921270184055947</v>
      </c>
      <c r="I1328" s="102">
        <f t="shared" si="1067"/>
        <v>15.978990249977283</v>
      </c>
      <c r="J1328" s="101">
        <f t="shared" si="1068"/>
        <v>59.628796932484697</v>
      </c>
      <c r="K1328" s="101">
        <f t="shared" si="1069"/>
        <v>70.972544394065437</v>
      </c>
      <c r="L1328" s="11">
        <f t="shared" si="1070"/>
        <v>2459839.420138889</v>
      </c>
      <c r="M1328" s="108">
        <f t="shared" si="1071"/>
        <v>0.2270888470606158</v>
      </c>
      <c r="N1328" s="11">
        <f t="shared" si="1072"/>
        <v>336.81733654439449</v>
      </c>
      <c r="O1328" s="5">
        <f t="shared" si="1073"/>
        <v>0.19134473221009785</v>
      </c>
      <c r="P1328" s="11">
        <f t="shared" si="1074"/>
        <v>15051.241928260219</v>
      </c>
      <c r="Q1328" s="6">
        <f t="shared" si="1075"/>
        <v>2.469703407790091</v>
      </c>
      <c r="R1328" s="13">
        <f t="shared" si="1076"/>
        <v>4.4071419018961375</v>
      </c>
      <c r="S1328" s="13">
        <f t="shared" si="1077"/>
        <v>4.416465297586563</v>
      </c>
      <c r="T1328" s="13">
        <f t="shared" si="1078"/>
        <v>0.40247114342539064</v>
      </c>
      <c r="U1328" s="13">
        <f t="shared" si="1079"/>
        <v>0.47437975885863182</v>
      </c>
      <c r="V1328" s="13">
        <f t="shared" si="1080"/>
        <v>-8.4304594517477351</v>
      </c>
      <c r="W1328" s="8">
        <f t="shared" si="1081"/>
        <v>360.29474915007563</v>
      </c>
      <c r="X1328" s="13">
        <f t="shared" si="1082"/>
        <v>1.2752248900737995</v>
      </c>
      <c r="Y1328" s="11">
        <f t="shared" si="1083"/>
        <v>73.065004131263052</v>
      </c>
      <c r="Z1328" s="13">
        <f t="shared" si="1084"/>
        <v>4.2760498693855273E-2</v>
      </c>
      <c r="AA1328" s="13">
        <f t="shared" si="1085"/>
        <v>0.29102029213538255</v>
      </c>
      <c r="AB1328" s="13">
        <f t="shared" si="1086"/>
        <v>0.95576139463127929</v>
      </c>
      <c r="AC1328" s="13">
        <f t="shared" si="1087"/>
        <v>4.2747468906456441E-2</v>
      </c>
      <c r="AD1328" s="13">
        <f t="shared" si="1088"/>
        <v>0.85991151882845718</v>
      </c>
      <c r="AE1328" s="13">
        <f t="shared" si="1089"/>
        <v>0.41935589819575975</v>
      </c>
      <c r="AF1328" s="13">
        <f t="shared" si="1090"/>
        <v>0.90782191571278315</v>
      </c>
      <c r="AG1328" s="11">
        <f t="shared" si="1091"/>
        <v>24.793929330867972</v>
      </c>
      <c r="AH1328" s="13">
        <f t="shared" si="1092"/>
        <v>4.7535074925930054</v>
      </c>
      <c r="AI1328" s="11">
        <f t="shared" si="1093"/>
        <v>265.51472415549938</v>
      </c>
      <c r="AJ1328" s="6">
        <f t="shared" si="1094"/>
        <v>0.91371913131350868</v>
      </c>
      <c r="AK1328" s="13">
        <f t="shared" si="1095"/>
        <v>16.794176969278507</v>
      </c>
      <c r="AL1328" s="6">
        <f t="shared" si="1096"/>
        <v>0.87290678522256004</v>
      </c>
      <c r="AM1328" s="6">
        <f t="shared" si="1097"/>
        <v>15.921270184055947</v>
      </c>
      <c r="AN1328" s="11">
        <f t="shared" si="1098"/>
        <v>175.83978582363852</v>
      </c>
      <c r="AO1328" s="6">
        <f t="shared" si="1099"/>
        <v>174.02636152366719</v>
      </c>
      <c r="AP1328" s="6">
        <f t="shared" si="1100"/>
        <v>100.95121383275054</v>
      </c>
      <c r="AQ1328" s="8">
        <f t="shared" si="1101"/>
        <v>78.89684865514225</v>
      </c>
      <c r="AR1328" s="109">
        <f t="shared" si="1102"/>
        <v>-0.99693746362422409</v>
      </c>
      <c r="AS1328" s="109">
        <f t="shared" si="1103"/>
        <v>-0.34380754843566608</v>
      </c>
      <c r="AT1328" s="109">
        <f t="shared" si="1104"/>
        <v>250.97254439406544</v>
      </c>
      <c r="AU1328" s="10">
        <f t="shared" si="1105"/>
        <v>399972.1875143486</v>
      </c>
      <c r="AV1328" s="8">
        <f t="shared" si="1106"/>
        <v>29.875344646789429</v>
      </c>
      <c r="AW1328" s="12"/>
      <c r="AX1328" s="110">
        <f t="shared" si="1107"/>
        <v>71</v>
      </c>
      <c r="AY1328" s="111">
        <f t="shared" si="1108"/>
        <v>0</v>
      </c>
      <c r="AZ1328" s="12"/>
      <c r="BA1328" s="14">
        <f t="shared" si="1115"/>
        <v>16</v>
      </c>
      <c r="BB1328" s="112">
        <f t="shared" si="1109"/>
        <v>0</v>
      </c>
      <c r="BC1328" s="112">
        <f t="shared" si="1110"/>
        <v>0</v>
      </c>
      <c r="BD1328" s="12"/>
      <c r="BE1328" s="111">
        <f t="shared" si="1111"/>
        <v>0</v>
      </c>
      <c r="BF1328" s="12"/>
    </row>
    <row r="1329" spans="1:58">
      <c r="A1329">
        <f t="shared" si="1064"/>
        <v>22</v>
      </c>
      <c r="B1329" s="106">
        <v>0.92083333333333295</v>
      </c>
      <c r="C1329" s="6">
        <f t="shared" si="1065"/>
        <v>22.099999999999991</v>
      </c>
      <c r="D1329" s="7">
        <f t="shared" si="1112"/>
        <v>16</v>
      </c>
      <c r="E1329" s="7">
        <f t="shared" si="1113"/>
        <v>9</v>
      </c>
      <c r="F1329" s="7">
        <f t="shared" si="1114"/>
        <v>2022</v>
      </c>
      <c r="G1329" s="12"/>
      <c r="H1329" s="101">
        <f t="shared" si="1066"/>
        <v>16.062708973743625</v>
      </c>
      <c r="I1329" s="102">
        <f t="shared" si="1067"/>
        <v>16.119919621992082</v>
      </c>
      <c r="J1329" s="101">
        <f t="shared" si="1068"/>
        <v>59.622213421528315</v>
      </c>
      <c r="K1329" s="101">
        <f t="shared" si="1069"/>
        <v>71.148342165163569</v>
      </c>
      <c r="L1329" s="11">
        <f t="shared" si="1070"/>
        <v>2459839.4208333334</v>
      </c>
      <c r="M1329" s="108">
        <f t="shared" si="1071"/>
        <v>0.22708886607346737</v>
      </c>
      <c r="N1329" s="11">
        <f t="shared" si="1072"/>
        <v>337.06802100641653</v>
      </c>
      <c r="O1329" s="5">
        <f t="shared" si="1073"/>
        <v>0.19137014964007903</v>
      </c>
      <c r="P1329" s="11">
        <f t="shared" si="1074"/>
        <v>15048.436329166621</v>
      </c>
      <c r="Q1329" s="6">
        <f t="shared" si="1075"/>
        <v>2.4698617599639521</v>
      </c>
      <c r="R1329" s="13">
        <f t="shared" si="1076"/>
        <v>4.4071538477078356</v>
      </c>
      <c r="S1329" s="13">
        <f t="shared" si="1077"/>
        <v>4.416613053626552</v>
      </c>
      <c r="T1329" s="13">
        <f t="shared" si="1078"/>
        <v>0.40263148766544327</v>
      </c>
      <c r="U1329" s="13">
        <f t="shared" si="1079"/>
        <v>0.47452693568192411</v>
      </c>
      <c r="V1329" s="13">
        <f t="shared" si="1080"/>
        <v>-8.4305946195876604</v>
      </c>
      <c r="W1329" s="8">
        <f t="shared" si="1081"/>
        <v>360.25203042909186</v>
      </c>
      <c r="X1329" s="13">
        <f t="shared" si="1082"/>
        <v>1.2753709905681607</v>
      </c>
      <c r="Y1329" s="11">
        <f t="shared" si="1083"/>
        <v>73.073375072974727</v>
      </c>
      <c r="Z1329" s="13">
        <f t="shared" si="1084"/>
        <v>4.2772046571098669E-2</v>
      </c>
      <c r="AA1329" s="13">
        <f t="shared" si="1085"/>
        <v>0.29088050807583743</v>
      </c>
      <c r="AB1329" s="13">
        <f t="shared" si="1086"/>
        <v>0.9558034303182793</v>
      </c>
      <c r="AC1329" s="13">
        <f t="shared" si="1087"/>
        <v>4.2759006225040627E-2</v>
      </c>
      <c r="AD1329" s="13">
        <f t="shared" si="1088"/>
        <v>0.85994549794039543</v>
      </c>
      <c r="AE1329" s="13">
        <f t="shared" si="1089"/>
        <v>0.41938320256489553</v>
      </c>
      <c r="AF1329" s="13">
        <f t="shared" si="1090"/>
        <v>0.90780930233524915</v>
      </c>
      <c r="AG1329" s="11">
        <f t="shared" si="1091"/>
        <v>24.795652615969132</v>
      </c>
      <c r="AH1329" s="13">
        <f t="shared" si="1092"/>
        <v>4.7541104432603749</v>
      </c>
      <c r="AI1329" s="11">
        <f t="shared" si="1093"/>
        <v>265.7563643575109</v>
      </c>
      <c r="AJ1329" s="6">
        <f t="shared" si="1094"/>
        <v>0.91371397240813368</v>
      </c>
      <c r="AK1329" s="13">
        <f t="shared" si="1095"/>
        <v>16.934960817254318</v>
      </c>
      <c r="AL1329" s="6">
        <f t="shared" si="1096"/>
        <v>0.87225184351069351</v>
      </c>
      <c r="AM1329" s="6">
        <f t="shared" si="1097"/>
        <v>16.062708973743625</v>
      </c>
      <c r="AN1329" s="11">
        <f t="shared" si="1098"/>
        <v>175.84047030093643</v>
      </c>
      <c r="AO1329" s="6">
        <f t="shared" si="1099"/>
        <v>174.0270387488859</v>
      </c>
      <c r="AP1329" s="6">
        <f t="shared" si="1100"/>
        <v>100.94352193766376</v>
      </c>
      <c r="AQ1329" s="8">
        <f t="shared" si="1101"/>
        <v>78.904536606182901</v>
      </c>
      <c r="AR1329" s="109">
        <f t="shared" si="1102"/>
        <v>-0.99725841084365052</v>
      </c>
      <c r="AS1329" s="109">
        <f t="shared" si="1103"/>
        <v>-0.34049809212925958</v>
      </c>
      <c r="AT1329" s="109">
        <f t="shared" si="1104"/>
        <v>251.14834216516357</v>
      </c>
      <c r="AU1329" s="10">
        <f t="shared" si="1105"/>
        <v>399974.50927295175</v>
      </c>
      <c r="AV1329" s="8">
        <f t="shared" si="1106"/>
        <v>29.87517123612303</v>
      </c>
      <c r="AW1329" s="12"/>
      <c r="AX1329" s="110">
        <f t="shared" si="1107"/>
        <v>71.099999999999994</v>
      </c>
      <c r="AY1329" s="111">
        <f t="shared" si="1108"/>
        <v>0</v>
      </c>
      <c r="AZ1329" s="12"/>
      <c r="BA1329" s="14">
        <f t="shared" si="1115"/>
        <v>16.100000000000001</v>
      </c>
      <c r="BB1329" s="112">
        <f t="shared" si="1109"/>
        <v>0</v>
      </c>
      <c r="BC1329" s="112">
        <f t="shared" si="1110"/>
        <v>0</v>
      </c>
      <c r="BD1329" s="12"/>
      <c r="BE1329" s="111">
        <f t="shared" si="1111"/>
        <v>0</v>
      </c>
      <c r="BF1329" s="12"/>
    </row>
    <row r="1330" spans="1:58">
      <c r="A1330">
        <f t="shared" si="1064"/>
        <v>22</v>
      </c>
      <c r="B1330" s="106">
        <v>0.92152777777777795</v>
      </c>
      <c r="C1330" s="6">
        <f t="shared" si="1065"/>
        <v>22.116666666666671</v>
      </c>
      <c r="D1330" s="7">
        <f t="shared" si="1112"/>
        <v>16</v>
      </c>
      <c r="E1330" s="7">
        <f t="shared" si="1113"/>
        <v>9</v>
      </c>
      <c r="F1330" s="7">
        <f t="shared" si="1114"/>
        <v>2022</v>
      </c>
      <c r="G1330" s="12"/>
      <c r="H1330" s="101">
        <f t="shared" si="1066"/>
        <v>16.204298388686492</v>
      </c>
      <c r="I1330" s="102">
        <f t="shared" si="1067"/>
        <v>16.261007135017323</v>
      </c>
      <c r="J1330" s="101">
        <f t="shared" si="1068"/>
        <v>59.615629816908033</v>
      </c>
      <c r="K1330" s="101">
        <f t="shared" si="1069"/>
        <v>71.324140509622055</v>
      </c>
      <c r="L1330" s="11">
        <f t="shared" si="1070"/>
        <v>2459839.4215277778</v>
      </c>
      <c r="M1330" s="108">
        <f t="shared" si="1071"/>
        <v>0.22708888508631891</v>
      </c>
      <c r="N1330" s="11">
        <f t="shared" si="1072"/>
        <v>337.31870546890423</v>
      </c>
      <c r="O1330" s="5">
        <f t="shared" si="1073"/>
        <v>0.19139556707000338</v>
      </c>
      <c r="P1330" s="11">
        <f t="shared" si="1074"/>
        <v>15045.630409649488</v>
      </c>
      <c r="Q1330" s="6">
        <f t="shared" si="1075"/>
        <v>2.4700201121374556</v>
      </c>
      <c r="R1330" s="13">
        <f t="shared" si="1076"/>
        <v>4.4071657935195336</v>
      </c>
      <c r="S1330" s="13">
        <f t="shared" si="1077"/>
        <v>4.4167608096661839</v>
      </c>
      <c r="T1330" s="13">
        <f t="shared" si="1078"/>
        <v>0.40279183190549589</v>
      </c>
      <c r="U1330" s="13">
        <f t="shared" si="1079"/>
        <v>0.47467411080400712</v>
      </c>
      <c r="V1330" s="13">
        <f t="shared" si="1080"/>
        <v>-8.4307297874268716</v>
      </c>
      <c r="W1330" s="8">
        <f t="shared" si="1081"/>
        <v>360.20930723849455</v>
      </c>
      <c r="X1330" s="13">
        <f t="shared" si="1082"/>
        <v>1.2755170895087078</v>
      </c>
      <c r="Y1330" s="11">
        <f t="shared" si="1083"/>
        <v>73.081745925659405</v>
      </c>
      <c r="Z1330" s="13">
        <f t="shared" si="1084"/>
        <v>4.2783593402158981E-2</v>
      </c>
      <c r="AA1330" s="13">
        <f t="shared" si="1085"/>
        <v>0.29074071940481355</v>
      </c>
      <c r="AB1330" s="13">
        <f t="shared" si="1086"/>
        <v>0.95584544502490143</v>
      </c>
      <c r="AC1330" s="13">
        <f t="shared" si="1087"/>
        <v>4.2770542492697003E-2</v>
      </c>
      <c r="AD1330" s="13">
        <f t="shared" si="1088"/>
        <v>0.85997945822077027</v>
      </c>
      <c r="AE1330" s="13">
        <f t="shared" si="1089"/>
        <v>0.4194104976252761</v>
      </c>
      <c r="AF1330" s="13">
        <f t="shared" si="1090"/>
        <v>0.90779669226193938</v>
      </c>
      <c r="AG1330" s="11">
        <f t="shared" si="1091"/>
        <v>24.797375337491196</v>
      </c>
      <c r="AH1330" s="13">
        <f t="shared" si="1092"/>
        <v>4.7547134036723167</v>
      </c>
      <c r="AI1330" s="11">
        <f t="shared" si="1093"/>
        <v>265.99800441381944</v>
      </c>
      <c r="AJ1330" s="6">
        <f t="shared" si="1094"/>
        <v>0.91370881480750854</v>
      </c>
      <c r="AK1330" s="13">
        <f t="shared" si="1095"/>
        <v>17.075889356379427</v>
      </c>
      <c r="AL1330" s="6">
        <f t="shared" si="1096"/>
        <v>0.87159096769293465</v>
      </c>
      <c r="AM1330" s="6">
        <f t="shared" si="1097"/>
        <v>16.204298388686492</v>
      </c>
      <c r="AN1330" s="11">
        <f t="shared" si="1098"/>
        <v>175.84115477822888</v>
      </c>
      <c r="AO1330" s="6">
        <f t="shared" si="1099"/>
        <v>174.02771597435287</v>
      </c>
      <c r="AP1330" s="6">
        <f t="shared" si="1100"/>
        <v>100.93583013828889</v>
      </c>
      <c r="AQ1330" s="8">
        <f t="shared" si="1101"/>
        <v>78.91222446430028</v>
      </c>
      <c r="AR1330" s="109">
        <f t="shared" si="1102"/>
        <v>-0.99756162006820825</v>
      </c>
      <c r="AS1330" s="109">
        <f t="shared" si="1103"/>
        <v>-0.33718758838393414</v>
      </c>
      <c r="AT1330" s="109">
        <f t="shared" si="1104"/>
        <v>251.32414050962205</v>
      </c>
      <c r="AU1330" s="10">
        <f t="shared" si="1105"/>
        <v>399976.83049452986</v>
      </c>
      <c r="AV1330" s="8">
        <f t="shared" si="1106"/>
        <v>29.87499786757904</v>
      </c>
      <c r="AW1330" s="12"/>
      <c r="AX1330" s="110">
        <f t="shared" si="1107"/>
        <v>71.3</v>
      </c>
      <c r="AY1330" s="111">
        <f t="shared" si="1108"/>
        <v>0</v>
      </c>
      <c r="AZ1330" s="12"/>
      <c r="BA1330" s="14">
        <f t="shared" si="1115"/>
        <v>16.3</v>
      </c>
      <c r="BB1330" s="112">
        <f t="shared" si="1109"/>
        <v>0</v>
      </c>
      <c r="BC1330" s="112">
        <f t="shared" si="1110"/>
        <v>0</v>
      </c>
      <c r="BD1330" s="12"/>
      <c r="BE1330" s="111">
        <f t="shared" si="1111"/>
        <v>0</v>
      </c>
      <c r="BF1330" s="12"/>
    </row>
    <row r="1331" spans="1:58">
      <c r="A1331">
        <f t="shared" si="1064"/>
        <v>22</v>
      </c>
      <c r="B1331" s="106">
        <v>0.92222222222222205</v>
      </c>
      <c r="C1331" s="6">
        <f t="shared" si="1065"/>
        <v>22.133333333333329</v>
      </c>
      <c r="D1331" s="7">
        <f t="shared" si="1112"/>
        <v>16</v>
      </c>
      <c r="E1331" s="7">
        <f t="shared" si="1113"/>
        <v>9</v>
      </c>
      <c r="F1331" s="7">
        <f t="shared" si="1114"/>
        <v>2022</v>
      </c>
      <c r="G1331" s="12"/>
      <c r="H1331" s="101">
        <f t="shared" si="1066"/>
        <v>16.346037128974622</v>
      </c>
      <c r="I1331" s="102">
        <f t="shared" si="1067"/>
        <v>16.402251326770028</v>
      </c>
      <c r="J1331" s="101">
        <f t="shared" si="1068"/>
        <v>59.609046118701634</v>
      </c>
      <c r="K1331" s="101">
        <f t="shared" si="1069"/>
        <v>71.499941547934469</v>
      </c>
      <c r="L1331" s="11">
        <f t="shared" si="1070"/>
        <v>2459839.4222222222</v>
      </c>
      <c r="M1331" s="108">
        <f t="shared" si="1071"/>
        <v>0.22708890409917049</v>
      </c>
      <c r="N1331" s="11">
        <f t="shared" si="1072"/>
        <v>337.56938993139192</v>
      </c>
      <c r="O1331" s="5">
        <f t="shared" si="1073"/>
        <v>0.19142098449998457</v>
      </c>
      <c r="P1331" s="11">
        <f t="shared" si="1074"/>
        <v>15042.824169806299</v>
      </c>
      <c r="Q1331" s="6">
        <f t="shared" si="1075"/>
        <v>2.4701784643113163</v>
      </c>
      <c r="R1331" s="13">
        <f t="shared" si="1076"/>
        <v>4.4071777393312317</v>
      </c>
      <c r="S1331" s="13">
        <f t="shared" si="1077"/>
        <v>4.4169085657061737</v>
      </c>
      <c r="T1331" s="13">
        <f t="shared" si="1078"/>
        <v>0.40295217614554851</v>
      </c>
      <c r="U1331" s="13">
        <f t="shared" si="1079"/>
        <v>0.47482128422530778</v>
      </c>
      <c r="V1331" s="13">
        <f t="shared" si="1080"/>
        <v>-8.4308649552667987</v>
      </c>
      <c r="W1331" s="8">
        <f t="shared" si="1081"/>
        <v>360.16657957866187</v>
      </c>
      <c r="X1331" s="13">
        <f t="shared" si="1082"/>
        <v>1.2756631868966273</v>
      </c>
      <c r="Y1331" s="11">
        <f t="shared" si="1083"/>
        <v>73.090116689385084</v>
      </c>
      <c r="Z1331" s="13">
        <f t="shared" si="1084"/>
        <v>4.2795139186848324E-2</v>
      </c>
      <c r="AA1331" s="13">
        <f t="shared" si="1085"/>
        <v>0.29060092612441252</v>
      </c>
      <c r="AB1331" s="13">
        <f t="shared" si="1086"/>
        <v>0.95588743875129689</v>
      </c>
      <c r="AC1331" s="13">
        <f t="shared" si="1087"/>
        <v>4.2782077709237872E-2</v>
      </c>
      <c r="AD1331" s="13">
        <f t="shared" si="1088"/>
        <v>0.86001339966979518</v>
      </c>
      <c r="AE1331" s="13">
        <f t="shared" si="1089"/>
        <v>0.41943778337678961</v>
      </c>
      <c r="AF1331" s="13">
        <f t="shared" si="1090"/>
        <v>0.9077840854938829</v>
      </c>
      <c r="AG1331" s="11">
        <f t="shared" si="1091"/>
        <v>24.799097495405185</v>
      </c>
      <c r="AH1331" s="13">
        <f t="shared" si="1092"/>
        <v>4.7553163738295865</v>
      </c>
      <c r="AI1331" s="11">
        <f t="shared" si="1093"/>
        <v>266.23964432394814</v>
      </c>
      <c r="AJ1331" s="6">
        <f t="shared" si="1094"/>
        <v>0.91370365851167723</v>
      </c>
      <c r="AK1331" s="13">
        <f t="shared" si="1095"/>
        <v>17.216961280716188</v>
      </c>
      <c r="AL1331" s="6">
        <f t="shared" si="1096"/>
        <v>0.8709241517415649</v>
      </c>
      <c r="AM1331" s="6">
        <f t="shared" si="1097"/>
        <v>16.346037128974622</v>
      </c>
      <c r="AN1331" s="11">
        <f t="shared" si="1098"/>
        <v>175.84183925552679</v>
      </c>
      <c r="AO1331" s="6">
        <f t="shared" si="1099"/>
        <v>174.02839320007897</v>
      </c>
      <c r="AP1331" s="6">
        <f t="shared" si="1100"/>
        <v>100.92813843457101</v>
      </c>
      <c r="AQ1331" s="8">
        <f t="shared" si="1101"/>
        <v>78.919912229549269</v>
      </c>
      <c r="AR1331" s="109">
        <f t="shared" si="1102"/>
        <v>-0.99784708593639349</v>
      </c>
      <c r="AS1331" s="109">
        <f t="shared" si="1103"/>
        <v>-0.33387609648560307</v>
      </c>
      <c r="AT1331" s="109">
        <f t="shared" si="1104"/>
        <v>251.49994154793447</v>
      </c>
      <c r="AU1331" s="10">
        <f t="shared" si="1105"/>
        <v>399979.151179031</v>
      </c>
      <c r="AV1331" s="8">
        <f t="shared" si="1106"/>
        <v>29.874824541159906</v>
      </c>
      <c r="AW1331" s="12"/>
      <c r="AX1331" s="110">
        <f t="shared" si="1107"/>
        <v>71.5</v>
      </c>
      <c r="AY1331" s="111">
        <f t="shared" si="1108"/>
        <v>0</v>
      </c>
      <c r="AZ1331" s="12"/>
      <c r="BA1331" s="14">
        <f t="shared" si="1115"/>
        <v>16.399999999999999</v>
      </c>
      <c r="BB1331" s="112">
        <f t="shared" si="1109"/>
        <v>0</v>
      </c>
      <c r="BC1331" s="112">
        <f t="shared" si="1110"/>
        <v>0</v>
      </c>
      <c r="BD1331" s="12"/>
      <c r="BE1331" s="111">
        <f t="shared" si="1111"/>
        <v>0</v>
      </c>
      <c r="BF1331" s="12"/>
    </row>
    <row r="1332" spans="1:58">
      <c r="A1332">
        <f t="shared" si="1064"/>
        <v>22</v>
      </c>
      <c r="B1332" s="106">
        <v>0.92291666666666705</v>
      </c>
      <c r="C1332" s="6">
        <f t="shared" si="1065"/>
        <v>22.150000000000009</v>
      </c>
      <c r="D1332" s="7">
        <f t="shared" si="1112"/>
        <v>16</v>
      </c>
      <c r="E1332" s="7">
        <f t="shared" si="1113"/>
        <v>9</v>
      </c>
      <c r="F1332" s="7">
        <f t="shared" si="1114"/>
        <v>2022</v>
      </c>
      <c r="G1332" s="12"/>
      <c r="H1332" s="101">
        <f t="shared" si="1066"/>
        <v>16.487923895136433</v>
      </c>
      <c r="I1332" s="102">
        <f t="shared" si="1067"/>
        <v>16.543650739934357</v>
      </c>
      <c r="J1332" s="101">
        <f t="shared" si="1068"/>
        <v>59.602462327033749</v>
      </c>
      <c r="K1332" s="101">
        <f t="shared" si="1069"/>
        <v>71.675747412319254</v>
      </c>
      <c r="L1332" s="11">
        <f t="shared" si="1070"/>
        <v>2459839.4229166666</v>
      </c>
      <c r="M1332" s="108">
        <f t="shared" si="1071"/>
        <v>0.22708892311202203</v>
      </c>
      <c r="N1332" s="11">
        <f t="shared" si="1072"/>
        <v>337.82007439387962</v>
      </c>
      <c r="O1332" s="5">
        <f t="shared" si="1073"/>
        <v>0.19144640192990892</v>
      </c>
      <c r="P1332" s="11">
        <f t="shared" si="1074"/>
        <v>15040.01760976052</v>
      </c>
      <c r="Q1332" s="6">
        <f t="shared" si="1075"/>
        <v>2.4703368164848198</v>
      </c>
      <c r="R1332" s="13">
        <f t="shared" si="1076"/>
        <v>4.4071896851429306</v>
      </c>
      <c r="S1332" s="13">
        <f t="shared" si="1077"/>
        <v>4.4170563217461627</v>
      </c>
      <c r="T1332" s="13">
        <f t="shared" si="1078"/>
        <v>0.40311252038524398</v>
      </c>
      <c r="U1332" s="13">
        <f t="shared" si="1079"/>
        <v>0.474968455946021</v>
      </c>
      <c r="V1332" s="13">
        <f t="shared" si="1080"/>
        <v>-8.431000123107081</v>
      </c>
      <c r="W1332" s="8">
        <f t="shared" si="1081"/>
        <v>360.12384745055562</v>
      </c>
      <c r="X1332" s="13">
        <f t="shared" si="1082"/>
        <v>1.2758092827318037</v>
      </c>
      <c r="Y1332" s="11">
        <f t="shared" si="1083"/>
        <v>73.098487364145129</v>
      </c>
      <c r="Z1332" s="13">
        <f t="shared" si="1084"/>
        <v>4.2806683924963208E-2</v>
      </c>
      <c r="AA1332" s="13">
        <f t="shared" si="1085"/>
        <v>0.29046112823798043</v>
      </c>
      <c r="AB1332" s="13">
        <f t="shared" si="1086"/>
        <v>0.95592941149723898</v>
      </c>
      <c r="AC1332" s="13">
        <f t="shared" si="1087"/>
        <v>4.2793611874459944E-2</v>
      </c>
      <c r="AD1332" s="13">
        <f t="shared" si="1088"/>
        <v>0.86004732228734282</v>
      </c>
      <c r="AE1332" s="13">
        <f t="shared" si="1089"/>
        <v>0.41946505981915932</v>
      </c>
      <c r="AF1332" s="13">
        <f t="shared" si="1090"/>
        <v>0.90777148203218472</v>
      </c>
      <c r="AG1332" s="11">
        <f t="shared" si="1091"/>
        <v>24.800819089671702</v>
      </c>
      <c r="AH1332" s="13">
        <f t="shared" si="1092"/>
        <v>4.7559193537275215</v>
      </c>
      <c r="AI1332" s="11">
        <f t="shared" si="1093"/>
        <v>266.4812840879668</v>
      </c>
      <c r="AJ1332" s="6">
        <f t="shared" si="1094"/>
        <v>0.9136985035207289</v>
      </c>
      <c r="AK1332" s="13">
        <f t="shared" si="1095"/>
        <v>17.358175284997778</v>
      </c>
      <c r="AL1332" s="6">
        <f t="shared" si="1096"/>
        <v>0.8702513898613452</v>
      </c>
      <c r="AM1332" s="6">
        <f t="shared" si="1097"/>
        <v>16.487923895136433</v>
      </c>
      <c r="AN1332" s="11">
        <f t="shared" si="1098"/>
        <v>175.84252373282106</v>
      </c>
      <c r="AO1332" s="6">
        <f t="shared" si="1099"/>
        <v>174.02907042605509</v>
      </c>
      <c r="AP1332" s="6">
        <f t="shared" si="1100"/>
        <v>100.92044682650985</v>
      </c>
      <c r="AQ1332" s="8">
        <f t="shared" si="1101"/>
        <v>78.927599901930094</v>
      </c>
      <c r="AR1332" s="109">
        <f t="shared" si="1102"/>
        <v>-0.99811480340303738</v>
      </c>
      <c r="AS1332" s="109">
        <f t="shared" si="1103"/>
        <v>-0.33056367572978496</v>
      </c>
      <c r="AT1332" s="109">
        <f t="shared" si="1104"/>
        <v>251.67574741231925</v>
      </c>
      <c r="AU1332" s="10">
        <f t="shared" si="1105"/>
        <v>399981.47132638365</v>
      </c>
      <c r="AV1332" s="8">
        <f t="shared" si="1106"/>
        <v>29.874651256869548</v>
      </c>
      <c r="AW1332" s="12"/>
      <c r="AX1332" s="110">
        <f t="shared" si="1107"/>
        <v>71.7</v>
      </c>
      <c r="AY1332" s="111">
        <f t="shared" si="1108"/>
        <v>0</v>
      </c>
      <c r="AZ1332" s="12"/>
      <c r="BA1332" s="14">
        <f t="shared" si="1115"/>
        <v>16.5</v>
      </c>
      <c r="BB1332" s="112">
        <f t="shared" si="1109"/>
        <v>0</v>
      </c>
      <c r="BC1332" s="112">
        <f t="shared" si="1110"/>
        <v>0</v>
      </c>
      <c r="BD1332" s="12"/>
      <c r="BE1332" s="111">
        <f t="shared" si="1111"/>
        <v>0</v>
      </c>
      <c r="BF1332" s="12"/>
    </row>
    <row r="1333" spans="1:58">
      <c r="A1333">
        <f t="shared" si="1064"/>
        <v>22</v>
      </c>
      <c r="B1333" s="106">
        <v>0.92361111111111105</v>
      </c>
      <c r="C1333" s="6">
        <f t="shared" si="1065"/>
        <v>22.166666666666664</v>
      </c>
      <c r="D1333" s="7">
        <f t="shared" si="1112"/>
        <v>16</v>
      </c>
      <c r="E1333" s="7">
        <f t="shared" si="1113"/>
        <v>9</v>
      </c>
      <c r="F1333" s="7">
        <f t="shared" si="1114"/>
        <v>2022</v>
      </c>
      <c r="G1333" s="12"/>
      <c r="H1333" s="101">
        <f t="shared" si="1066"/>
        <v>16.629957387762662</v>
      </c>
      <c r="I1333" s="102">
        <f t="shared" si="1067"/>
        <v>16.685203921632919</v>
      </c>
      <c r="J1333" s="101">
        <f t="shared" si="1068"/>
        <v>59.595878441993236</v>
      </c>
      <c r="K1333" s="101">
        <f t="shared" si="1069"/>
        <v>71.851560246343297</v>
      </c>
      <c r="L1333" s="11">
        <f t="shared" si="1070"/>
        <v>2459839.423611111</v>
      </c>
      <c r="M1333" s="108">
        <f t="shared" si="1071"/>
        <v>0.22708894212487357</v>
      </c>
      <c r="N1333" s="11">
        <f t="shared" si="1072"/>
        <v>338.07075885636732</v>
      </c>
      <c r="O1333" s="5">
        <f t="shared" si="1073"/>
        <v>0.19147181935983326</v>
      </c>
      <c r="P1333" s="11">
        <f t="shared" si="1074"/>
        <v>15037.210729604099</v>
      </c>
      <c r="Q1333" s="6">
        <f t="shared" si="1075"/>
        <v>2.4704951686586809</v>
      </c>
      <c r="R1333" s="13">
        <f t="shared" si="1076"/>
        <v>4.4072016309546065</v>
      </c>
      <c r="S1333" s="13">
        <f t="shared" si="1077"/>
        <v>4.4172040777857946</v>
      </c>
      <c r="T1333" s="13">
        <f t="shared" si="1078"/>
        <v>0.4032728646252966</v>
      </c>
      <c r="U1333" s="13">
        <f t="shared" si="1079"/>
        <v>0.47511562596726314</v>
      </c>
      <c r="V1333" s="13">
        <f t="shared" si="1080"/>
        <v>-8.4311352909462922</v>
      </c>
      <c r="W1333" s="8">
        <f t="shared" si="1081"/>
        <v>360.0811108555688</v>
      </c>
      <c r="X1333" s="13">
        <f t="shared" si="1082"/>
        <v>1.27595537701504</v>
      </c>
      <c r="Y1333" s="11">
        <f t="shared" si="1083"/>
        <v>73.106857949985567</v>
      </c>
      <c r="Z1333" s="13">
        <f t="shared" si="1084"/>
        <v>4.2818227616375784E-2</v>
      </c>
      <c r="AA1333" s="13">
        <f t="shared" si="1085"/>
        <v>0.29032132574798436</v>
      </c>
      <c r="AB1333" s="13">
        <f t="shared" si="1086"/>
        <v>0.95597136326276466</v>
      </c>
      <c r="AC1333" s="13">
        <f t="shared" si="1087"/>
        <v>4.2805144988235497E-2</v>
      </c>
      <c r="AD1333" s="13">
        <f t="shared" si="1088"/>
        <v>0.86008122607349813</v>
      </c>
      <c r="AE1333" s="13">
        <f t="shared" si="1089"/>
        <v>0.41949232695228267</v>
      </c>
      <c r="AF1333" s="13">
        <f t="shared" si="1090"/>
        <v>0.90775888187786913</v>
      </c>
      <c r="AG1333" s="11">
        <f t="shared" si="1091"/>
        <v>24.802540120262353</v>
      </c>
      <c r="AH1333" s="13">
        <f t="shared" si="1092"/>
        <v>4.7565223433652397</v>
      </c>
      <c r="AI1333" s="11">
        <f t="shared" si="1093"/>
        <v>266.72292370588872</v>
      </c>
      <c r="AJ1333" s="6">
        <f t="shared" si="1094"/>
        <v>0.91369334983471662</v>
      </c>
      <c r="AK1333" s="13">
        <f t="shared" si="1095"/>
        <v>17.499530064254241</v>
      </c>
      <c r="AL1333" s="6">
        <f t="shared" si="1096"/>
        <v>0.86957267649157999</v>
      </c>
      <c r="AM1333" s="6">
        <f t="shared" si="1097"/>
        <v>16.629957387762662</v>
      </c>
      <c r="AN1333" s="11">
        <f t="shared" si="1098"/>
        <v>175.84320821011352</v>
      </c>
      <c r="AO1333" s="6">
        <f t="shared" si="1099"/>
        <v>174.02974765228311</v>
      </c>
      <c r="AP1333" s="6">
        <f t="shared" si="1100"/>
        <v>100.91275531406343</v>
      </c>
      <c r="AQ1333" s="8">
        <f t="shared" si="1101"/>
        <v>78.935287481484679</v>
      </c>
      <c r="AR1333" s="109">
        <f t="shared" si="1102"/>
        <v>-0.99836476773859117</v>
      </c>
      <c r="AS1333" s="109">
        <f t="shared" si="1103"/>
        <v>-0.32725038542914464</v>
      </c>
      <c r="AT1333" s="109">
        <f t="shared" si="1104"/>
        <v>251.8515602463433</v>
      </c>
      <c r="AU1333" s="10">
        <f t="shared" si="1105"/>
        <v>399983.79093653191</v>
      </c>
      <c r="AV1333" s="8">
        <f t="shared" si="1106"/>
        <v>29.874478014710697</v>
      </c>
      <c r="AW1333" s="12"/>
      <c r="AX1333" s="110">
        <f t="shared" si="1107"/>
        <v>71.900000000000006</v>
      </c>
      <c r="AY1333" s="111">
        <f t="shared" si="1108"/>
        <v>0</v>
      </c>
      <c r="AZ1333" s="12"/>
      <c r="BA1333" s="14">
        <f t="shared" si="1115"/>
        <v>16.7</v>
      </c>
      <c r="BB1333" s="112">
        <f t="shared" si="1109"/>
        <v>0</v>
      </c>
      <c r="BC1333" s="112">
        <f t="shared" si="1110"/>
        <v>0</v>
      </c>
      <c r="BD1333" s="12"/>
      <c r="BE1333" s="111">
        <f t="shared" si="1111"/>
        <v>0</v>
      </c>
      <c r="BF1333" s="12"/>
    </row>
    <row r="1334" spans="1:58">
      <c r="A1334">
        <f t="shared" si="1064"/>
        <v>22</v>
      </c>
      <c r="B1334" s="106">
        <v>0.92430555555555605</v>
      </c>
      <c r="C1334" s="6">
        <f t="shared" si="1065"/>
        <v>22.183333333333344</v>
      </c>
      <c r="D1334" s="7">
        <f t="shared" si="1112"/>
        <v>16</v>
      </c>
      <c r="E1334" s="7">
        <f t="shared" si="1113"/>
        <v>9</v>
      </c>
      <c r="F1334" s="7">
        <f t="shared" si="1114"/>
        <v>2022</v>
      </c>
      <c r="G1334" s="12"/>
      <c r="H1334" s="101">
        <f t="shared" si="1066"/>
        <v>16.772136307207369</v>
      </c>
      <c r="I1334" s="102">
        <f t="shared" si="1067"/>
        <v>16.826909422980908</v>
      </c>
      <c r="J1334" s="101">
        <f t="shared" si="1068"/>
        <v>59.589294463666732</v>
      </c>
      <c r="K1334" s="101">
        <f t="shared" si="1069"/>
        <v>72.027382204706583</v>
      </c>
      <c r="L1334" s="11">
        <f t="shared" si="1070"/>
        <v>2459839.4243055554</v>
      </c>
      <c r="M1334" s="108">
        <f t="shared" si="1071"/>
        <v>0.22708896113772514</v>
      </c>
      <c r="N1334" s="11">
        <f t="shared" si="1072"/>
        <v>338.32144331838936</v>
      </c>
      <c r="O1334" s="5">
        <f t="shared" si="1073"/>
        <v>0.19149723678981445</v>
      </c>
      <c r="P1334" s="11">
        <f t="shared" si="1074"/>
        <v>15034.403529457953</v>
      </c>
      <c r="Q1334" s="6">
        <f t="shared" si="1075"/>
        <v>2.4706535208325415</v>
      </c>
      <c r="R1334" s="13">
        <f t="shared" si="1076"/>
        <v>4.4072135767663267</v>
      </c>
      <c r="S1334" s="13">
        <f t="shared" si="1077"/>
        <v>4.4173518338257844</v>
      </c>
      <c r="T1334" s="13">
        <f t="shared" si="1078"/>
        <v>0.40343320886534928</v>
      </c>
      <c r="U1334" s="13">
        <f t="shared" si="1079"/>
        <v>0.47526279428921675</v>
      </c>
      <c r="V1334" s="13">
        <f t="shared" si="1080"/>
        <v>-8.4312704587862193</v>
      </c>
      <c r="W1334" s="8">
        <f t="shared" si="1081"/>
        <v>360.0383697939115</v>
      </c>
      <c r="X1334" s="13">
        <f t="shared" si="1082"/>
        <v>1.2761014697472794</v>
      </c>
      <c r="Y1334" s="11">
        <f t="shared" si="1083"/>
        <v>73.115228446960415</v>
      </c>
      <c r="Z1334" s="13">
        <f t="shared" si="1084"/>
        <v>4.2829770260877961E-2</v>
      </c>
      <c r="AA1334" s="13">
        <f t="shared" si="1085"/>
        <v>0.29018151865675812</v>
      </c>
      <c r="AB1334" s="13">
        <f t="shared" si="1086"/>
        <v>0.95601329404795576</v>
      </c>
      <c r="AC1334" s="13">
        <f t="shared" si="1087"/>
        <v>4.2816677050356654E-2</v>
      </c>
      <c r="AD1334" s="13">
        <f t="shared" si="1088"/>
        <v>0.86011511102841876</v>
      </c>
      <c r="AE1334" s="13">
        <f t="shared" si="1089"/>
        <v>0.41951958477600149</v>
      </c>
      <c r="AF1334" s="13">
        <f t="shared" si="1090"/>
        <v>0.90774628503198584</v>
      </c>
      <c r="AG1334" s="11">
        <f t="shared" si="1091"/>
        <v>24.804260587145233</v>
      </c>
      <c r="AH1334" s="13">
        <f t="shared" si="1092"/>
        <v>4.7571253427424924</v>
      </c>
      <c r="AI1334" s="11">
        <f t="shared" si="1093"/>
        <v>266.96456317725199</v>
      </c>
      <c r="AJ1334" s="6">
        <f t="shared" si="1094"/>
        <v>0.91368819745371133</v>
      </c>
      <c r="AK1334" s="13">
        <f t="shared" si="1095"/>
        <v>17.641024313515381</v>
      </c>
      <c r="AL1334" s="6">
        <f t="shared" si="1096"/>
        <v>0.86888800630801244</v>
      </c>
      <c r="AM1334" s="6">
        <f t="shared" si="1097"/>
        <v>16.772136307207369</v>
      </c>
      <c r="AN1334" s="11">
        <f t="shared" si="1098"/>
        <v>175.84389268741143</v>
      </c>
      <c r="AO1334" s="6">
        <f t="shared" si="1099"/>
        <v>174.03042487877025</v>
      </c>
      <c r="AP1334" s="6">
        <f t="shared" si="1100"/>
        <v>100.90506389718712</v>
      </c>
      <c r="AQ1334" s="8">
        <f t="shared" si="1101"/>
        <v>78.942974968257602</v>
      </c>
      <c r="AR1334" s="109">
        <f t="shared" si="1102"/>
        <v>-0.99859697452884322</v>
      </c>
      <c r="AS1334" s="109">
        <f t="shared" si="1103"/>
        <v>-0.32393628491803006</v>
      </c>
      <c r="AT1334" s="109">
        <f t="shared" si="1104"/>
        <v>252.02738220470658</v>
      </c>
      <c r="AU1334" s="10">
        <f t="shared" si="1105"/>
        <v>399986.11000941234</v>
      </c>
      <c r="AV1334" s="8">
        <f t="shared" si="1106"/>
        <v>29.874304814686667</v>
      </c>
      <c r="AW1334" s="12"/>
      <c r="AX1334" s="110">
        <f t="shared" si="1107"/>
        <v>72</v>
      </c>
      <c r="AY1334" s="111">
        <f t="shared" si="1108"/>
        <v>0</v>
      </c>
      <c r="AZ1334" s="12"/>
      <c r="BA1334" s="14">
        <f t="shared" si="1115"/>
        <v>16.8</v>
      </c>
      <c r="BB1334" s="112">
        <f t="shared" si="1109"/>
        <v>0</v>
      </c>
      <c r="BC1334" s="112">
        <f t="shared" si="1110"/>
        <v>0</v>
      </c>
      <c r="BD1334" s="12"/>
      <c r="BE1334" s="111">
        <f t="shared" si="1111"/>
        <v>0</v>
      </c>
      <c r="BF1334" s="12"/>
    </row>
    <row r="1335" spans="1:58">
      <c r="A1335">
        <f t="shared" si="1064"/>
        <v>22</v>
      </c>
      <c r="B1335" s="106">
        <v>0.92500000000000004</v>
      </c>
      <c r="C1335" s="6">
        <f t="shared" si="1065"/>
        <v>22.200000000000003</v>
      </c>
      <c r="D1335" s="7">
        <f t="shared" si="1112"/>
        <v>16</v>
      </c>
      <c r="E1335" s="7">
        <f t="shared" si="1113"/>
        <v>9</v>
      </c>
      <c r="F1335" s="7">
        <f t="shared" si="1114"/>
        <v>2022</v>
      </c>
      <c r="G1335" s="12"/>
      <c r="H1335" s="101">
        <f t="shared" si="1066"/>
        <v>16.914459354673571</v>
      </c>
      <c r="I1335" s="102">
        <f t="shared" si="1067"/>
        <v>16.968765800026141</v>
      </c>
      <c r="J1335" s="101">
        <f t="shared" si="1068"/>
        <v>59.582710392180736</v>
      </c>
      <c r="K1335" s="101">
        <f t="shared" si="1069"/>
        <v>72.203215454748062</v>
      </c>
      <c r="L1335" s="11">
        <f t="shared" si="1070"/>
        <v>2459839.4249999998</v>
      </c>
      <c r="M1335" s="108">
        <f t="shared" si="1071"/>
        <v>0.22708898015057669</v>
      </c>
      <c r="N1335" s="11">
        <f t="shared" si="1072"/>
        <v>338.57212778087705</v>
      </c>
      <c r="O1335" s="5">
        <f t="shared" si="1073"/>
        <v>0.1915226542197388</v>
      </c>
      <c r="P1335" s="11">
        <f t="shared" si="1074"/>
        <v>15031.596009437601</v>
      </c>
      <c r="Q1335" s="6">
        <f t="shared" si="1075"/>
        <v>2.4708118730060451</v>
      </c>
      <c r="R1335" s="13">
        <f t="shared" si="1076"/>
        <v>4.4072255225780026</v>
      </c>
      <c r="S1335" s="13">
        <f t="shared" si="1077"/>
        <v>4.4174995898657734</v>
      </c>
      <c r="T1335" s="13">
        <f t="shared" si="1078"/>
        <v>0.4035935531054019</v>
      </c>
      <c r="U1335" s="13">
        <f t="shared" si="1079"/>
        <v>0.47540996091239618</v>
      </c>
      <c r="V1335" s="13">
        <f t="shared" si="1080"/>
        <v>-8.4314056266261446</v>
      </c>
      <c r="W1335" s="8">
        <f t="shared" si="1081"/>
        <v>359.99562426668433</v>
      </c>
      <c r="X1335" s="13">
        <f t="shared" si="1082"/>
        <v>1.2762475609283677</v>
      </c>
      <c r="Y1335" s="11">
        <f t="shared" si="1083"/>
        <v>73.123598855060848</v>
      </c>
      <c r="Z1335" s="13">
        <f t="shared" si="1084"/>
        <v>4.2841311858292451E-2</v>
      </c>
      <c r="AA1335" s="13">
        <f t="shared" si="1085"/>
        <v>0.29004170696768417</v>
      </c>
      <c r="AB1335" s="13">
        <f t="shared" si="1086"/>
        <v>0.95605520385257359</v>
      </c>
      <c r="AC1335" s="13">
        <f t="shared" si="1087"/>
        <v>4.2828208060646293E-2</v>
      </c>
      <c r="AD1335" s="13">
        <f t="shared" si="1088"/>
        <v>0.86014897715195593</v>
      </c>
      <c r="AE1335" s="13">
        <f t="shared" si="1089"/>
        <v>0.41954683329005837</v>
      </c>
      <c r="AF1335" s="13">
        <f t="shared" si="1090"/>
        <v>0.90773369149563021</v>
      </c>
      <c r="AG1335" s="11">
        <f t="shared" si="1091"/>
        <v>24.805980490282177</v>
      </c>
      <c r="AH1335" s="13">
        <f t="shared" si="1092"/>
        <v>4.7577283518544311</v>
      </c>
      <c r="AI1335" s="11">
        <f t="shared" si="1093"/>
        <v>267.20620250306058</v>
      </c>
      <c r="AJ1335" s="6">
        <f t="shared" si="1094"/>
        <v>0.91368304637779285</v>
      </c>
      <c r="AK1335" s="13">
        <f t="shared" si="1095"/>
        <v>17.782656728891588</v>
      </c>
      <c r="AL1335" s="6">
        <f t="shared" si="1096"/>
        <v>0.86819737421801679</v>
      </c>
      <c r="AM1335" s="6">
        <f t="shared" si="1097"/>
        <v>16.914459354673571</v>
      </c>
      <c r="AN1335" s="11">
        <f t="shared" si="1098"/>
        <v>175.8445771647057</v>
      </c>
      <c r="AO1335" s="6">
        <f t="shared" si="1099"/>
        <v>174.03110210550744</v>
      </c>
      <c r="AP1335" s="6">
        <f t="shared" si="1100"/>
        <v>100.89737257588293</v>
      </c>
      <c r="AQ1335" s="8">
        <f t="shared" si="1101"/>
        <v>78.950662362246845</v>
      </c>
      <c r="AR1335" s="109">
        <f t="shared" si="1102"/>
        <v>-0.99881141967682174</v>
      </c>
      <c r="AS1335" s="109">
        <f t="shared" si="1103"/>
        <v>-0.32062143352458178</v>
      </c>
      <c r="AT1335" s="109">
        <f t="shared" si="1104"/>
        <v>252.20321545474806</v>
      </c>
      <c r="AU1335" s="10">
        <f t="shared" si="1105"/>
        <v>399988.42854495742</v>
      </c>
      <c r="AV1335" s="8">
        <f t="shared" si="1106"/>
        <v>29.874131656801065</v>
      </c>
      <c r="AW1335" s="12"/>
      <c r="AX1335" s="110">
        <f t="shared" si="1107"/>
        <v>72.2</v>
      </c>
      <c r="AY1335" s="111">
        <f t="shared" si="1108"/>
        <v>0</v>
      </c>
      <c r="AZ1335" s="12"/>
      <c r="BA1335" s="14">
        <f t="shared" si="1115"/>
        <v>17</v>
      </c>
      <c r="BB1335" s="112">
        <f t="shared" si="1109"/>
        <v>0</v>
      </c>
      <c r="BC1335" s="112">
        <f t="shared" si="1110"/>
        <v>0</v>
      </c>
      <c r="BD1335" s="12"/>
      <c r="BE1335" s="111">
        <f t="shared" si="1111"/>
        <v>0</v>
      </c>
      <c r="BF1335" s="12"/>
    </row>
    <row r="1336" spans="1:58">
      <c r="A1336">
        <f t="shared" si="1064"/>
        <v>22</v>
      </c>
      <c r="B1336" s="106">
        <v>0.92569444444444404</v>
      </c>
      <c r="C1336" s="6">
        <f t="shared" si="1065"/>
        <v>22.216666666666658</v>
      </c>
      <c r="D1336" s="7">
        <f t="shared" si="1112"/>
        <v>16</v>
      </c>
      <c r="E1336" s="7">
        <f t="shared" si="1113"/>
        <v>9</v>
      </c>
      <c r="F1336" s="7">
        <f t="shared" si="1114"/>
        <v>2022</v>
      </c>
      <c r="G1336" s="12"/>
      <c r="H1336" s="101">
        <f t="shared" si="1066"/>
        <v>17.056925230474821</v>
      </c>
      <c r="I1336" s="102">
        <f t="shared" si="1067"/>
        <v>17.110771611879983</v>
      </c>
      <c r="J1336" s="101">
        <f t="shared" si="1068"/>
        <v>59.576126227626638</v>
      </c>
      <c r="K1336" s="101">
        <f t="shared" si="1069"/>
        <v>72.379062174380692</v>
      </c>
      <c r="L1336" s="11">
        <f t="shared" si="1070"/>
        <v>2459839.4256944442</v>
      </c>
      <c r="M1336" s="108">
        <f t="shared" si="1071"/>
        <v>0.22708899916342826</v>
      </c>
      <c r="N1336" s="11">
        <f t="shared" si="1072"/>
        <v>338.82281224336475</v>
      </c>
      <c r="O1336" s="5">
        <f t="shared" si="1073"/>
        <v>0.19154807164966314</v>
      </c>
      <c r="P1336" s="11">
        <f t="shared" si="1074"/>
        <v>15028.78816963709</v>
      </c>
      <c r="Q1336" s="6">
        <f t="shared" si="1075"/>
        <v>2.4709702251799062</v>
      </c>
      <c r="R1336" s="13">
        <f t="shared" si="1076"/>
        <v>4.4072374683897007</v>
      </c>
      <c r="S1336" s="13">
        <f t="shared" si="1077"/>
        <v>4.4176473459057624</v>
      </c>
      <c r="T1336" s="13">
        <f t="shared" si="1078"/>
        <v>0.40375389734545453</v>
      </c>
      <c r="U1336" s="13">
        <f t="shared" si="1079"/>
        <v>0.47555712583721199</v>
      </c>
      <c r="V1336" s="13">
        <f t="shared" si="1080"/>
        <v>-8.4315407944660699</v>
      </c>
      <c r="W1336" s="8">
        <f t="shared" si="1081"/>
        <v>359.95287427477518</v>
      </c>
      <c r="X1336" s="13">
        <f t="shared" si="1082"/>
        <v>1.276393650559118</v>
      </c>
      <c r="Y1336" s="11">
        <f t="shared" si="1083"/>
        <v>73.131969174333477</v>
      </c>
      <c r="Z1336" s="13">
        <f t="shared" si="1084"/>
        <v>4.2852852408432701E-2</v>
      </c>
      <c r="AA1336" s="13">
        <f t="shared" si="1085"/>
        <v>0.28990189068321975</v>
      </c>
      <c r="AB1336" s="13">
        <f t="shared" si="1086"/>
        <v>0.95609709267666154</v>
      </c>
      <c r="AC1336" s="13">
        <f t="shared" si="1087"/>
        <v>4.2839738018918057E-2</v>
      </c>
      <c r="AD1336" s="13">
        <f t="shared" si="1088"/>
        <v>0.86018282444422389</v>
      </c>
      <c r="AE1336" s="13">
        <f t="shared" si="1089"/>
        <v>0.41957407249429951</v>
      </c>
      <c r="AF1336" s="13">
        <f t="shared" si="1090"/>
        <v>0.90772110126984951</v>
      </c>
      <c r="AG1336" s="11">
        <f t="shared" si="1091"/>
        <v>24.807699829641564</v>
      </c>
      <c r="AH1336" s="13">
        <f t="shared" si="1092"/>
        <v>4.7583313707002484</v>
      </c>
      <c r="AI1336" s="11">
        <f t="shared" si="1093"/>
        <v>267.44784168286105</v>
      </c>
      <c r="AJ1336" s="6">
        <f t="shared" si="1094"/>
        <v>0.91367789660701104</v>
      </c>
      <c r="AK1336" s="13">
        <f t="shared" si="1095"/>
        <v>17.924426005844094</v>
      </c>
      <c r="AL1336" s="6">
        <f t="shared" si="1096"/>
        <v>0.86750077536927173</v>
      </c>
      <c r="AM1336" s="6">
        <f t="shared" si="1097"/>
        <v>17.056925230474821</v>
      </c>
      <c r="AN1336" s="11">
        <f t="shared" si="1098"/>
        <v>175.84526164200179</v>
      </c>
      <c r="AO1336" s="6">
        <f t="shared" si="1099"/>
        <v>174.03177933250012</v>
      </c>
      <c r="AP1336" s="6">
        <f t="shared" si="1100"/>
        <v>100.8896813501118</v>
      </c>
      <c r="AQ1336" s="8">
        <f t="shared" si="1101"/>
        <v>78.958349663491376</v>
      </c>
      <c r="AR1336" s="109">
        <f t="shared" si="1102"/>
        <v>-0.99900809940005608</v>
      </c>
      <c r="AS1336" s="109">
        <f t="shared" si="1103"/>
        <v>-0.3173058906102022</v>
      </c>
      <c r="AT1336" s="109">
        <f t="shared" si="1104"/>
        <v>252.37906217438069</v>
      </c>
      <c r="AU1336" s="10">
        <f t="shared" si="1105"/>
        <v>399990.7465431125</v>
      </c>
      <c r="AV1336" s="8">
        <f t="shared" si="1106"/>
        <v>29.873958541056556</v>
      </c>
      <c r="AW1336" s="12"/>
      <c r="AX1336" s="110">
        <f t="shared" si="1107"/>
        <v>72.400000000000006</v>
      </c>
      <c r="AY1336" s="111">
        <f t="shared" si="1108"/>
        <v>0</v>
      </c>
      <c r="AZ1336" s="12"/>
      <c r="BA1336" s="14">
        <f t="shared" si="1115"/>
        <v>17.100000000000001</v>
      </c>
      <c r="BB1336" s="112">
        <f t="shared" si="1109"/>
        <v>0</v>
      </c>
      <c r="BC1336" s="112">
        <f t="shared" si="1110"/>
        <v>0</v>
      </c>
      <c r="BD1336" s="12"/>
      <c r="BE1336" s="111">
        <f t="shared" si="1111"/>
        <v>0</v>
      </c>
      <c r="BF1336" s="12"/>
    </row>
    <row r="1337" spans="1:58">
      <c r="A1337">
        <f t="shared" si="1064"/>
        <v>22</v>
      </c>
      <c r="B1337" s="106">
        <v>0.92638888888888904</v>
      </c>
      <c r="C1337" s="6">
        <f t="shared" si="1065"/>
        <v>22.233333333333338</v>
      </c>
      <c r="D1337" s="7">
        <f t="shared" si="1112"/>
        <v>16</v>
      </c>
      <c r="E1337" s="7">
        <f t="shared" si="1113"/>
        <v>9</v>
      </c>
      <c r="F1337" s="7">
        <f t="shared" si="1114"/>
        <v>2022</v>
      </c>
      <c r="G1337" s="12"/>
      <c r="H1337" s="101">
        <f t="shared" si="1066"/>
        <v>17.199532730787087</v>
      </c>
      <c r="I1337" s="102">
        <f t="shared" si="1067"/>
        <v>17.252925517032523</v>
      </c>
      <c r="J1337" s="101">
        <f t="shared" si="1068"/>
        <v>59.569541965681651</v>
      </c>
      <c r="K1337" s="101">
        <f t="shared" si="1069"/>
        <v>72.554924671535105</v>
      </c>
      <c r="L1337" s="11">
        <f t="shared" si="1070"/>
        <v>2459839.4263888891</v>
      </c>
      <c r="M1337" s="108">
        <f t="shared" si="1071"/>
        <v>0.22708901817629254</v>
      </c>
      <c r="N1337" s="11">
        <f t="shared" si="1072"/>
        <v>339.07349687395617</v>
      </c>
      <c r="O1337" s="5">
        <f t="shared" si="1073"/>
        <v>0.19157348909664051</v>
      </c>
      <c r="P1337" s="11">
        <f t="shared" si="1074"/>
        <v>15025.980008290715</v>
      </c>
      <c r="Q1337" s="6">
        <f t="shared" si="1075"/>
        <v>2.4711285774598428</v>
      </c>
      <c r="R1337" s="13">
        <f t="shared" si="1076"/>
        <v>4.4072494142094127</v>
      </c>
      <c r="S1337" s="13">
        <f t="shared" si="1077"/>
        <v>4.4177951020443276</v>
      </c>
      <c r="T1337" s="13">
        <f t="shared" si="1078"/>
        <v>0.4039142416926545</v>
      </c>
      <c r="U1337" s="13">
        <f t="shared" si="1079"/>
        <v>0.47570428916249496</v>
      </c>
      <c r="V1337" s="13">
        <f t="shared" si="1080"/>
        <v>-8.4316759623960014</v>
      </c>
      <c r="W1337" s="8">
        <f t="shared" si="1081"/>
        <v>359.91011979058095</v>
      </c>
      <c r="X1337" s="13">
        <f t="shared" si="1082"/>
        <v>1.2765397387381174</v>
      </c>
      <c r="Y1337" s="11">
        <f t="shared" si="1083"/>
        <v>73.14033941042689</v>
      </c>
      <c r="Z1337" s="13">
        <f t="shared" si="1084"/>
        <v>4.2864391918829806E-2</v>
      </c>
      <c r="AA1337" s="13">
        <f t="shared" si="1085"/>
        <v>0.28976206971224111</v>
      </c>
      <c r="AB1337" s="13">
        <f t="shared" si="1086"/>
        <v>0.95613896054827785</v>
      </c>
      <c r="AC1337" s="13">
        <f t="shared" si="1087"/>
        <v>4.2851266932696135E-2</v>
      </c>
      <c r="AD1337" s="13">
        <f t="shared" si="1088"/>
        <v>0.86021665292797345</v>
      </c>
      <c r="AE1337" s="13">
        <f t="shared" si="1089"/>
        <v>0.41960130240678811</v>
      </c>
      <c r="AF1337" s="13">
        <f t="shared" si="1090"/>
        <v>0.90770851434726951</v>
      </c>
      <c r="AG1337" s="11">
        <f t="shared" si="1091"/>
        <v>24.809418606341659</v>
      </c>
      <c r="AH1337" s="13">
        <f t="shared" si="1092"/>
        <v>4.7589343996827367</v>
      </c>
      <c r="AI1337" s="11">
        <f t="shared" si="1093"/>
        <v>267.68948087871513</v>
      </c>
      <c r="AJ1337" s="6">
        <f t="shared" si="1094"/>
        <v>0.91367274813799759</v>
      </c>
      <c r="AK1337" s="13">
        <f t="shared" si="1095"/>
        <v>18.066330935459046</v>
      </c>
      <c r="AL1337" s="6">
        <f t="shared" si="1096"/>
        <v>0.86679820467195945</v>
      </c>
      <c r="AM1337" s="6">
        <f t="shared" si="1097"/>
        <v>17.199532730787087</v>
      </c>
      <c r="AN1337" s="11">
        <f t="shared" si="1098"/>
        <v>175.84594611975444</v>
      </c>
      <c r="AO1337" s="6">
        <f t="shared" si="1099"/>
        <v>174.03245656019823</v>
      </c>
      <c r="AP1337" s="6">
        <f t="shared" si="1100"/>
        <v>100.88199021467857</v>
      </c>
      <c r="AQ1337" s="8">
        <f t="shared" si="1101"/>
        <v>78.966036877183711</v>
      </c>
      <c r="AR1337" s="109">
        <f t="shared" si="1102"/>
        <v>-0.99918701034655477</v>
      </c>
      <c r="AS1337" s="109">
        <f t="shared" si="1103"/>
        <v>-0.31398971331772207</v>
      </c>
      <c r="AT1337" s="109">
        <f t="shared" si="1104"/>
        <v>252.5549246715351</v>
      </c>
      <c r="AU1337" s="10">
        <f t="shared" si="1105"/>
        <v>399993.06400536216</v>
      </c>
      <c r="AV1337" s="8">
        <f t="shared" si="1106"/>
        <v>29.873785467340817</v>
      </c>
      <c r="AW1337" s="12"/>
      <c r="AX1337" s="110">
        <f t="shared" si="1107"/>
        <v>72.599999999999994</v>
      </c>
      <c r="AY1337" s="111">
        <f t="shared" si="1108"/>
        <v>0</v>
      </c>
      <c r="AZ1337" s="12"/>
      <c r="BA1337" s="14">
        <f t="shared" si="1115"/>
        <v>17.3</v>
      </c>
      <c r="BB1337" s="112">
        <f t="shared" si="1109"/>
        <v>0</v>
      </c>
      <c r="BC1337" s="112">
        <f t="shared" si="1110"/>
        <v>0</v>
      </c>
      <c r="BD1337" s="12"/>
      <c r="BE1337" s="111">
        <f t="shared" si="1111"/>
        <v>0</v>
      </c>
      <c r="BF1337" s="12"/>
    </row>
    <row r="1338" spans="1:58">
      <c r="A1338">
        <f t="shared" si="1064"/>
        <v>22</v>
      </c>
      <c r="B1338" s="106">
        <v>0.92708333333333304</v>
      </c>
      <c r="C1338" s="6">
        <f t="shared" si="1065"/>
        <v>22.249999999999993</v>
      </c>
      <c r="D1338" s="7">
        <f t="shared" si="1112"/>
        <v>16</v>
      </c>
      <c r="E1338" s="7">
        <f t="shared" si="1113"/>
        <v>9</v>
      </c>
      <c r="F1338" s="7">
        <f t="shared" si="1114"/>
        <v>2022</v>
      </c>
      <c r="G1338" s="12"/>
      <c r="H1338" s="101">
        <f t="shared" si="1066"/>
        <v>17.342280364713641</v>
      </c>
      <c r="I1338" s="102">
        <f t="shared" si="1067"/>
        <v>17.395225891504872</v>
      </c>
      <c r="J1338" s="101">
        <f t="shared" si="1068"/>
        <v>59.562957615268886</v>
      </c>
      <c r="K1338" s="101">
        <f t="shared" si="1069"/>
        <v>72.730804912157168</v>
      </c>
      <c r="L1338" s="11">
        <f t="shared" si="1070"/>
        <v>2459839.4270833335</v>
      </c>
      <c r="M1338" s="108">
        <f t="shared" si="1071"/>
        <v>0.22708903718914411</v>
      </c>
      <c r="N1338" s="11">
        <f t="shared" si="1072"/>
        <v>339.32418133644387</v>
      </c>
      <c r="O1338" s="5">
        <f t="shared" si="1073"/>
        <v>0.1915989065266217</v>
      </c>
      <c r="P1338" s="11">
        <f t="shared" si="1074"/>
        <v>15023.171529273761</v>
      </c>
      <c r="Q1338" s="6">
        <f t="shared" si="1075"/>
        <v>2.4712869296337034</v>
      </c>
      <c r="R1338" s="13">
        <f t="shared" si="1076"/>
        <v>4.4072613600211108</v>
      </c>
      <c r="S1338" s="13">
        <f t="shared" si="1077"/>
        <v>4.4179428580843165</v>
      </c>
      <c r="T1338" s="13">
        <f t="shared" si="1078"/>
        <v>0.40407458593270712</v>
      </c>
      <c r="U1338" s="13">
        <f t="shared" si="1079"/>
        <v>0.47585145069211376</v>
      </c>
      <c r="V1338" s="13">
        <f t="shared" si="1080"/>
        <v>-8.4318111302359267</v>
      </c>
      <c r="W1338" s="8">
        <f t="shared" si="1081"/>
        <v>359.86736087185307</v>
      </c>
      <c r="X1338" s="13">
        <f t="shared" si="1082"/>
        <v>1.2766858252702162</v>
      </c>
      <c r="Y1338" s="11">
        <f t="shared" si="1083"/>
        <v>73.148709552159858</v>
      </c>
      <c r="Z1338" s="13">
        <f t="shared" si="1084"/>
        <v>4.2875930373884666E-2</v>
      </c>
      <c r="AA1338" s="13">
        <f t="shared" si="1085"/>
        <v>0.2896222442447603</v>
      </c>
      <c r="AB1338" s="13">
        <f t="shared" si="1086"/>
        <v>0.95618080741130118</v>
      </c>
      <c r="AC1338" s="13">
        <f t="shared" si="1087"/>
        <v>4.2862794786395778E-2</v>
      </c>
      <c r="AD1338" s="13">
        <f t="shared" si="1088"/>
        <v>0.8602504625579116</v>
      </c>
      <c r="AE1338" s="13">
        <f t="shared" si="1089"/>
        <v>0.41962852299090397</v>
      </c>
      <c r="AF1338" s="13">
        <f t="shared" si="1090"/>
        <v>0.90769593074579347</v>
      </c>
      <c r="AG1338" s="11">
        <f t="shared" si="1091"/>
        <v>24.81113681804905</v>
      </c>
      <c r="AH1338" s="13">
        <f t="shared" si="1092"/>
        <v>4.7595374379921447</v>
      </c>
      <c r="AI1338" s="11">
        <f t="shared" si="1093"/>
        <v>267.93111976656172</v>
      </c>
      <c r="AJ1338" s="6">
        <f t="shared" si="1094"/>
        <v>0.91366760097771105</v>
      </c>
      <c r="AK1338" s="13">
        <f t="shared" si="1095"/>
        <v>18.208370023402797</v>
      </c>
      <c r="AL1338" s="6">
        <f t="shared" si="1096"/>
        <v>0.86608965868915389</v>
      </c>
      <c r="AM1338" s="6">
        <f t="shared" si="1097"/>
        <v>17.342280364713641</v>
      </c>
      <c r="AN1338" s="11">
        <f t="shared" si="1098"/>
        <v>175.84663059705053</v>
      </c>
      <c r="AO1338" s="6">
        <f t="shared" si="1099"/>
        <v>174.03313378769826</v>
      </c>
      <c r="AP1338" s="6">
        <f t="shared" si="1100"/>
        <v>100.87429917986064</v>
      </c>
      <c r="AQ1338" s="8">
        <f t="shared" si="1101"/>
        <v>78.973723993051635</v>
      </c>
      <c r="AR1338" s="109">
        <f t="shared" si="1102"/>
        <v>-0.99934814912640413</v>
      </c>
      <c r="AS1338" s="109">
        <f t="shared" si="1103"/>
        <v>-0.31067296547261503</v>
      </c>
      <c r="AT1338" s="109">
        <f t="shared" si="1104"/>
        <v>252.73080491215717</v>
      </c>
      <c r="AU1338" s="10">
        <f t="shared" si="1105"/>
        <v>399995.38092854258</v>
      </c>
      <c r="AV1338" s="8">
        <f t="shared" si="1106"/>
        <v>29.87361243588872</v>
      </c>
      <c r="AW1338" s="12"/>
      <c r="AX1338" s="110">
        <f t="shared" si="1107"/>
        <v>72.7</v>
      </c>
      <c r="AY1338" s="111">
        <f t="shared" si="1108"/>
        <v>0</v>
      </c>
      <c r="AZ1338" s="12"/>
      <c r="BA1338" s="14">
        <f t="shared" si="1115"/>
        <v>17.399999999999999</v>
      </c>
      <c r="BB1338" s="112">
        <f t="shared" si="1109"/>
        <v>0</v>
      </c>
      <c r="BC1338" s="112">
        <f t="shared" si="1110"/>
        <v>0</v>
      </c>
      <c r="BD1338" s="12"/>
      <c r="BE1338" s="111">
        <f t="shared" si="1111"/>
        <v>0</v>
      </c>
      <c r="BF1338" s="12"/>
    </row>
    <row r="1339" spans="1:58">
      <c r="A1339">
        <f t="shared" si="1064"/>
        <v>22</v>
      </c>
      <c r="B1339" s="106">
        <v>0.92777777777777803</v>
      </c>
      <c r="C1339" s="6">
        <f t="shared" si="1065"/>
        <v>22.266666666666673</v>
      </c>
      <c r="D1339" s="7">
        <f t="shared" si="1112"/>
        <v>16</v>
      </c>
      <c r="E1339" s="7">
        <f t="shared" si="1113"/>
        <v>9</v>
      </c>
      <c r="F1339" s="7">
        <f t="shared" si="1114"/>
        <v>2022</v>
      </c>
      <c r="G1339" s="12"/>
      <c r="H1339" s="101">
        <f t="shared" si="1066"/>
        <v>17.485166927767736</v>
      </c>
      <c r="I1339" s="102">
        <f t="shared" si="1067"/>
        <v>17.537671400386738</v>
      </c>
      <c r="J1339" s="101">
        <f t="shared" si="1068"/>
        <v>59.556373172100642</v>
      </c>
      <c r="K1339" s="101">
        <f t="shared" si="1069"/>
        <v>72.906705227587793</v>
      </c>
      <c r="L1339" s="11">
        <f t="shared" si="1070"/>
        <v>2459839.4277777779</v>
      </c>
      <c r="M1339" s="108">
        <f t="shared" si="1071"/>
        <v>0.22708905620199565</v>
      </c>
      <c r="N1339" s="11">
        <f t="shared" si="1072"/>
        <v>339.57486579846591</v>
      </c>
      <c r="O1339" s="5">
        <f t="shared" si="1073"/>
        <v>0.19162432395654605</v>
      </c>
      <c r="P1339" s="11">
        <f t="shared" si="1074"/>
        <v>15020.362730820698</v>
      </c>
      <c r="Q1339" s="6">
        <f t="shared" si="1075"/>
        <v>2.471445281807207</v>
      </c>
      <c r="R1339" s="13">
        <f t="shared" si="1076"/>
        <v>4.4072733058327866</v>
      </c>
      <c r="S1339" s="13">
        <f t="shared" si="1077"/>
        <v>4.4180906141243064</v>
      </c>
      <c r="T1339" s="13">
        <f t="shared" si="1078"/>
        <v>0.40423493017275974</v>
      </c>
      <c r="U1339" s="13">
        <f t="shared" si="1079"/>
        <v>0.47599861052490028</v>
      </c>
      <c r="V1339" s="13">
        <f t="shared" si="1080"/>
        <v>-8.4319462980758537</v>
      </c>
      <c r="W1339" s="8">
        <f t="shared" si="1081"/>
        <v>359.82459749099087</v>
      </c>
      <c r="X1339" s="13">
        <f t="shared" si="1082"/>
        <v>1.2768319102532881</v>
      </c>
      <c r="Y1339" s="11">
        <f t="shared" si="1083"/>
        <v>73.157079605140112</v>
      </c>
      <c r="Z1339" s="13">
        <f t="shared" si="1084"/>
        <v>4.2887467781129118E-2</v>
      </c>
      <c r="AA1339" s="13">
        <f t="shared" si="1085"/>
        <v>0.2894824141903391</v>
      </c>
      <c r="AB1339" s="13">
        <f t="shared" si="1086"/>
        <v>0.95622263329359702</v>
      </c>
      <c r="AC1339" s="13">
        <f t="shared" si="1087"/>
        <v>4.2874321587541925E-2</v>
      </c>
      <c r="AD1339" s="13">
        <f t="shared" si="1088"/>
        <v>0.86028425335661207</v>
      </c>
      <c r="AE1339" s="13">
        <f t="shared" si="1089"/>
        <v>0.41965573426463409</v>
      </c>
      <c r="AF1339" s="13">
        <f t="shared" si="1090"/>
        <v>0.90768335045808279</v>
      </c>
      <c r="AG1339" s="11">
        <f t="shared" si="1091"/>
        <v>24.81285446587718</v>
      </c>
      <c r="AH1339" s="13">
        <f t="shared" si="1092"/>
        <v>4.760140486028277</v>
      </c>
      <c r="AI1339" s="11">
        <f t="shared" si="1093"/>
        <v>268.17275850804174</v>
      </c>
      <c r="AJ1339" s="6">
        <f t="shared" si="1094"/>
        <v>0.91366245512278232</v>
      </c>
      <c r="AK1339" s="13">
        <f t="shared" si="1095"/>
        <v>18.350542060579706</v>
      </c>
      <c r="AL1339" s="6">
        <f t="shared" si="1096"/>
        <v>0.86537513281196909</v>
      </c>
      <c r="AM1339" s="6">
        <f t="shared" si="1097"/>
        <v>17.485166927767736</v>
      </c>
      <c r="AN1339" s="11">
        <f t="shared" si="1098"/>
        <v>175.84731507434481</v>
      </c>
      <c r="AO1339" s="6">
        <f t="shared" si="1099"/>
        <v>174.03381101545023</v>
      </c>
      <c r="AP1339" s="6">
        <f t="shared" si="1100"/>
        <v>100.86660824050368</v>
      </c>
      <c r="AQ1339" s="8">
        <f t="shared" si="1101"/>
        <v>78.981411016246838</v>
      </c>
      <c r="AR1339" s="109">
        <f t="shared" si="1102"/>
        <v>-0.99949151303144768</v>
      </c>
      <c r="AS1339" s="109">
        <f t="shared" si="1103"/>
        <v>-0.30735570424469993</v>
      </c>
      <c r="AT1339" s="109">
        <f t="shared" si="1104"/>
        <v>252.90670522758779</v>
      </c>
      <c r="AU1339" s="10">
        <f t="shared" si="1105"/>
        <v>399997.69731413864</v>
      </c>
      <c r="AV1339" s="8">
        <f t="shared" si="1106"/>
        <v>29.873439446587927</v>
      </c>
      <c r="AW1339" s="12"/>
      <c r="AX1339" s="110">
        <f t="shared" si="1107"/>
        <v>72.900000000000006</v>
      </c>
      <c r="AY1339" s="111">
        <f t="shared" si="1108"/>
        <v>0</v>
      </c>
      <c r="AZ1339" s="12"/>
      <c r="BA1339" s="14">
        <f t="shared" si="1115"/>
        <v>17.5</v>
      </c>
      <c r="BB1339" s="112">
        <f t="shared" si="1109"/>
        <v>0</v>
      </c>
      <c r="BC1339" s="112">
        <f t="shared" si="1110"/>
        <v>0</v>
      </c>
      <c r="BD1339" s="12"/>
      <c r="BE1339" s="111">
        <f t="shared" si="1111"/>
        <v>0</v>
      </c>
      <c r="BF1339" s="12"/>
    </row>
    <row r="1340" spans="1:58">
      <c r="A1340">
        <f t="shared" si="1064"/>
        <v>22</v>
      </c>
      <c r="B1340" s="106">
        <v>0.92847222222222203</v>
      </c>
      <c r="C1340" s="6">
        <f t="shared" si="1065"/>
        <v>22.283333333333328</v>
      </c>
      <c r="D1340" s="7">
        <f t="shared" si="1112"/>
        <v>16</v>
      </c>
      <c r="E1340" s="7">
        <f t="shared" si="1113"/>
        <v>9</v>
      </c>
      <c r="F1340" s="7">
        <f t="shared" si="1114"/>
        <v>2022</v>
      </c>
      <c r="G1340" s="12"/>
      <c r="H1340" s="101">
        <f t="shared" si="1066"/>
        <v>17.628191120443752</v>
      </c>
      <c r="I1340" s="102">
        <f t="shared" si="1067"/>
        <v>17.680260617508981</v>
      </c>
      <c r="J1340" s="101">
        <f t="shared" si="1068"/>
        <v>59.549788636266712</v>
      </c>
      <c r="K1340" s="101">
        <f t="shared" si="1069"/>
        <v>73.082627844219189</v>
      </c>
      <c r="L1340" s="11">
        <f t="shared" si="1070"/>
        <v>2459839.4284722223</v>
      </c>
      <c r="M1340" s="108">
        <f t="shared" si="1071"/>
        <v>0.22708907521484722</v>
      </c>
      <c r="N1340" s="11">
        <f t="shared" si="1072"/>
        <v>339.82555026095361</v>
      </c>
      <c r="O1340" s="5">
        <f t="shared" si="1073"/>
        <v>0.1916497413864704</v>
      </c>
      <c r="P1340" s="11">
        <f t="shared" si="1074"/>
        <v>15017.55361302559</v>
      </c>
      <c r="Q1340" s="6">
        <f t="shared" si="1075"/>
        <v>2.4716036339810681</v>
      </c>
      <c r="R1340" s="13">
        <f t="shared" si="1076"/>
        <v>4.4072852516445069</v>
      </c>
      <c r="S1340" s="13">
        <f t="shared" si="1077"/>
        <v>4.4182383701642953</v>
      </c>
      <c r="T1340" s="13">
        <f t="shared" si="1078"/>
        <v>0.40439527441281237</v>
      </c>
      <c r="U1340" s="13">
        <f t="shared" si="1079"/>
        <v>0.47614576866126501</v>
      </c>
      <c r="V1340" s="13">
        <f t="shared" si="1080"/>
        <v>-8.432081465915779</v>
      </c>
      <c r="W1340" s="8">
        <f t="shared" si="1081"/>
        <v>359.78182964888367</v>
      </c>
      <c r="X1340" s="13">
        <f t="shared" si="1082"/>
        <v>1.2769779936881458</v>
      </c>
      <c r="Y1340" s="11">
        <f t="shared" si="1083"/>
        <v>73.165449569414235</v>
      </c>
      <c r="Z1340" s="13">
        <f t="shared" si="1084"/>
        <v>4.2899004140376687E-2</v>
      </c>
      <c r="AA1340" s="13">
        <f t="shared" si="1085"/>
        <v>0.28934257955143483</v>
      </c>
      <c r="AB1340" s="13">
        <f t="shared" si="1086"/>
        <v>0.95626443819520934</v>
      </c>
      <c r="AC1340" s="13">
        <f t="shared" si="1087"/>
        <v>4.2885847335948288E-2</v>
      </c>
      <c r="AD1340" s="13">
        <f t="shared" si="1088"/>
        <v>0.86031802532418955</v>
      </c>
      <c r="AE1340" s="13">
        <f t="shared" si="1089"/>
        <v>0.4196829362278251</v>
      </c>
      <c r="AF1340" s="13">
        <f t="shared" si="1090"/>
        <v>0.90767077348518344</v>
      </c>
      <c r="AG1340" s="11">
        <f t="shared" si="1091"/>
        <v>24.814571549794458</v>
      </c>
      <c r="AH1340" s="13">
        <f t="shared" si="1092"/>
        <v>4.7607435437903183</v>
      </c>
      <c r="AI1340" s="11">
        <f t="shared" si="1093"/>
        <v>268.41439710409884</v>
      </c>
      <c r="AJ1340" s="6">
        <f t="shared" si="1094"/>
        <v>0.91365731057326105</v>
      </c>
      <c r="AK1340" s="13">
        <f t="shared" si="1095"/>
        <v>18.492845743579188</v>
      </c>
      <c r="AL1340" s="6">
        <f t="shared" si="1096"/>
        <v>0.86465462313543673</v>
      </c>
      <c r="AM1340" s="6">
        <f t="shared" si="1097"/>
        <v>17.628191120443752</v>
      </c>
      <c r="AN1340" s="11">
        <f t="shared" si="1098"/>
        <v>175.8479995516409</v>
      </c>
      <c r="AO1340" s="6">
        <f t="shared" si="1099"/>
        <v>174.03448824345767</v>
      </c>
      <c r="AP1340" s="6">
        <f t="shared" si="1100"/>
        <v>100.85891739656684</v>
      </c>
      <c r="AQ1340" s="8">
        <f t="shared" si="1101"/>
        <v>78.989097946810105</v>
      </c>
      <c r="AR1340" s="109">
        <f t="shared" si="1102"/>
        <v>-0.99961709954452038</v>
      </c>
      <c r="AS1340" s="109">
        <f t="shared" si="1103"/>
        <v>-0.3040379890177487</v>
      </c>
      <c r="AT1340" s="109">
        <f t="shared" si="1104"/>
        <v>253.08262784421919</v>
      </c>
      <c r="AU1340" s="10">
        <f t="shared" si="1105"/>
        <v>400000.01316209591</v>
      </c>
      <c r="AV1340" s="8">
        <f t="shared" si="1106"/>
        <v>29.873266499441083</v>
      </c>
      <c r="AW1340" s="12"/>
      <c r="AX1340" s="110">
        <f t="shared" si="1107"/>
        <v>73.099999999999994</v>
      </c>
      <c r="AY1340" s="111">
        <f t="shared" si="1108"/>
        <v>0</v>
      </c>
      <c r="AZ1340" s="12"/>
      <c r="BA1340" s="14">
        <f t="shared" si="1115"/>
        <v>17.7</v>
      </c>
      <c r="BB1340" s="112">
        <f t="shared" si="1109"/>
        <v>0</v>
      </c>
      <c r="BC1340" s="112">
        <f t="shared" si="1110"/>
        <v>0</v>
      </c>
      <c r="BD1340" s="12"/>
      <c r="BE1340" s="111">
        <f t="shared" si="1111"/>
        <v>0</v>
      </c>
      <c r="BF1340" s="12"/>
    </row>
    <row r="1341" spans="1:58">
      <c r="A1341">
        <f t="shared" si="1064"/>
        <v>22</v>
      </c>
      <c r="B1341" s="106">
        <v>0.92916666666666703</v>
      </c>
      <c r="C1341" s="6">
        <f t="shared" si="1065"/>
        <v>22.300000000000008</v>
      </c>
      <c r="D1341" s="7">
        <f t="shared" si="1112"/>
        <v>16</v>
      </c>
      <c r="E1341" s="7">
        <f t="shared" si="1113"/>
        <v>9</v>
      </c>
      <c r="F1341" s="7">
        <f t="shared" si="1114"/>
        <v>2022</v>
      </c>
      <c r="G1341" s="12"/>
      <c r="H1341" s="101">
        <f t="shared" si="1066"/>
        <v>17.771351642149494</v>
      </c>
      <c r="I1341" s="102">
        <f t="shared" si="1067"/>
        <v>17.822992118962645</v>
      </c>
      <c r="J1341" s="101">
        <f t="shared" si="1068"/>
        <v>59.543204007862862</v>
      </c>
      <c r="K1341" s="101">
        <f t="shared" si="1069"/>
        <v>73.258574999520306</v>
      </c>
      <c r="L1341" s="11">
        <f t="shared" si="1070"/>
        <v>2459839.4291666667</v>
      </c>
      <c r="M1341" s="108">
        <f t="shared" si="1071"/>
        <v>0.22708909422769877</v>
      </c>
      <c r="N1341" s="11">
        <f t="shared" si="1072"/>
        <v>340.0762347234413</v>
      </c>
      <c r="O1341" s="5">
        <f t="shared" si="1073"/>
        <v>0.19167515881639474</v>
      </c>
      <c r="P1341" s="11">
        <f t="shared" si="1074"/>
        <v>15014.74417601172</v>
      </c>
      <c r="Q1341" s="6">
        <f t="shared" si="1075"/>
        <v>2.4717619861545717</v>
      </c>
      <c r="R1341" s="13">
        <f t="shared" si="1076"/>
        <v>4.4072971974561828</v>
      </c>
      <c r="S1341" s="13">
        <f t="shared" si="1077"/>
        <v>4.4183861262039272</v>
      </c>
      <c r="T1341" s="13">
        <f t="shared" si="1078"/>
        <v>0.40455561865286499</v>
      </c>
      <c r="U1341" s="13">
        <f t="shared" si="1079"/>
        <v>0.47629292510176024</v>
      </c>
      <c r="V1341" s="13">
        <f t="shared" si="1080"/>
        <v>-8.4322166337549902</v>
      </c>
      <c r="W1341" s="8">
        <f t="shared" si="1081"/>
        <v>359.7390573466156</v>
      </c>
      <c r="X1341" s="13">
        <f t="shared" si="1082"/>
        <v>1.2771240755753872</v>
      </c>
      <c r="Y1341" s="11">
        <f t="shared" si="1083"/>
        <v>73.173819445016463</v>
      </c>
      <c r="Z1341" s="13">
        <f t="shared" si="1084"/>
        <v>4.2910539451453227E-2</v>
      </c>
      <c r="AA1341" s="13">
        <f t="shared" si="1085"/>
        <v>0.28920274033070964</v>
      </c>
      <c r="AB1341" s="13">
        <f t="shared" si="1086"/>
        <v>0.95630622211611915</v>
      </c>
      <c r="AC1341" s="13">
        <f t="shared" si="1087"/>
        <v>4.2897372031440902E-2</v>
      </c>
      <c r="AD1341" s="13">
        <f t="shared" si="1088"/>
        <v>0.86035177846069566</v>
      </c>
      <c r="AE1341" s="13">
        <f t="shared" si="1089"/>
        <v>0.41971012888030979</v>
      </c>
      <c r="AF1341" s="13">
        <f t="shared" si="1090"/>
        <v>0.90765819982814777</v>
      </c>
      <c r="AG1341" s="11">
        <f t="shared" si="1091"/>
        <v>24.81628806976844</v>
      </c>
      <c r="AH1341" s="13">
        <f t="shared" si="1092"/>
        <v>4.7613466112765446</v>
      </c>
      <c r="AI1341" s="11">
        <f t="shared" si="1093"/>
        <v>268.65603555429311</v>
      </c>
      <c r="AJ1341" s="6">
        <f t="shared" si="1094"/>
        <v>0.91365216732923571</v>
      </c>
      <c r="AK1341" s="13">
        <f t="shared" si="1095"/>
        <v>18.63527976814752</v>
      </c>
      <c r="AL1341" s="6">
        <f t="shared" si="1096"/>
        <v>0.86392812599802593</v>
      </c>
      <c r="AM1341" s="6">
        <f t="shared" si="1097"/>
        <v>17.771351642149494</v>
      </c>
      <c r="AN1341" s="11">
        <f t="shared" si="1098"/>
        <v>175.84868402893699</v>
      </c>
      <c r="AO1341" s="6">
        <f t="shared" si="1099"/>
        <v>174.03516547171881</v>
      </c>
      <c r="AP1341" s="6">
        <f t="shared" si="1100"/>
        <v>100.85122664801629</v>
      </c>
      <c r="AQ1341" s="8">
        <f t="shared" si="1101"/>
        <v>78.99678478477523</v>
      </c>
      <c r="AR1341" s="109">
        <f t="shared" si="1102"/>
        <v>-0.9997249064638154</v>
      </c>
      <c r="AS1341" s="109">
        <f t="shared" si="1103"/>
        <v>-0.30071987920242027</v>
      </c>
      <c r="AT1341" s="109">
        <f t="shared" si="1104"/>
        <v>253.25857499952031</v>
      </c>
      <c r="AU1341" s="10">
        <f t="shared" si="1105"/>
        <v>400002.3284723431</v>
      </c>
      <c r="AV1341" s="8">
        <f t="shared" si="1106"/>
        <v>29.873093594452065</v>
      </c>
      <c r="AW1341" s="12"/>
      <c r="AX1341" s="110">
        <f t="shared" si="1107"/>
        <v>73.3</v>
      </c>
      <c r="AY1341" s="111">
        <f t="shared" si="1108"/>
        <v>0</v>
      </c>
      <c r="AZ1341" s="12"/>
      <c r="BA1341" s="14">
        <f t="shared" si="1115"/>
        <v>17.8</v>
      </c>
      <c r="BB1341" s="112">
        <f t="shared" si="1109"/>
        <v>0</v>
      </c>
      <c r="BC1341" s="112">
        <f t="shared" si="1110"/>
        <v>0</v>
      </c>
      <c r="BD1341" s="12"/>
      <c r="BE1341" s="111">
        <f t="shared" si="1111"/>
        <v>0</v>
      </c>
      <c r="BF1341" s="12"/>
    </row>
    <row r="1342" spans="1:58">
      <c r="A1342">
        <f t="shared" si="1064"/>
        <v>22</v>
      </c>
      <c r="B1342" s="106">
        <v>0.92986111111111103</v>
      </c>
      <c r="C1342" s="6">
        <f t="shared" si="1065"/>
        <v>22.316666666666663</v>
      </c>
      <c r="D1342" s="7">
        <f t="shared" si="1112"/>
        <v>16</v>
      </c>
      <c r="E1342" s="7">
        <f t="shared" si="1113"/>
        <v>9</v>
      </c>
      <c r="F1342" s="7">
        <f t="shared" si="1114"/>
        <v>2022</v>
      </c>
      <c r="G1342" s="12"/>
      <c r="H1342" s="101">
        <f t="shared" si="1066"/>
        <v>17.914647192235602</v>
      </c>
      <c r="I1342" s="102">
        <f t="shared" si="1067"/>
        <v>17.965864484017434</v>
      </c>
      <c r="J1342" s="101">
        <f t="shared" si="1068"/>
        <v>59.536619286975338</v>
      </c>
      <c r="K1342" s="101">
        <f t="shared" si="1069"/>
        <v>73.434548943475619</v>
      </c>
      <c r="L1342" s="11">
        <f t="shared" si="1070"/>
        <v>2459839.4298611111</v>
      </c>
      <c r="M1342" s="108">
        <f t="shared" si="1071"/>
        <v>0.22708911324055034</v>
      </c>
      <c r="N1342" s="11">
        <f t="shared" si="1072"/>
        <v>340.326919185929</v>
      </c>
      <c r="O1342" s="5">
        <f t="shared" si="1073"/>
        <v>0.19170057624637593</v>
      </c>
      <c r="P1342" s="11">
        <f t="shared" si="1074"/>
        <v>15011.934419868836</v>
      </c>
      <c r="Q1342" s="6">
        <f t="shared" si="1075"/>
        <v>2.4719203383287893</v>
      </c>
      <c r="R1342" s="13">
        <f t="shared" si="1076"/>
        <v>4.407309143267903</v>
      </c>
      <c r="S1342" s="13">
        <f t="shared" si="1077"/>
        <v>4.4185338822439171</v>
      </c>
      <c r="T1342" s="13">
        <f t="shared" si="1078"/>
        <v>0.40471596289291767</v>
      </c>
      <c r="U1342" s="13">
        <f t="shared" si="1079"/>
        <v>0.47644007984677555</v>
      </c>
      <c r="V1342" s="13">
        <f t="shared" si="1080"/>
        <v>-8.4323518015949173</v>
      </c>
      <c r="W1342" s="8">
        <f t="shared" si="1081"/>
        <v>359.69628058457783</v>
      </c>
      <c r="X1342" s="13">
        <f t="shared" si="1082"/>
        <v>1.2772701559158048</v>
      </c>
      <c r="Y1342" s="11">
        <f t="shared" si="1083"/>
        <v>73.18218923199224</v>
      </c>
      <c r="Z1342" s="13">
        <f t="shared" si="1084"/>
        <v>4.2922073714168223E-2</v>
      </c>
      <c r="AA1342" s="13">
        <f t="shared" si="1085"/>
        <v>0.28906289653063955</v>
      </c>
      <c r="AB1342" s="13">
        <f t="shared" si="1086"/>
        <v>0.95634798505636487</v>
      </c>
      <c r="AC1342" s="13">
        <f t="shared" si="1087"/>
        <v>4.290889567382946E-2</v>
      </c>
      <c r="AD1342" s="13">
        <f t="shared" si="1088"/>
        <v>0.86038551276624109</v>
      </c>
      <c r="AE1342" s="13">
        <f t="shared" si="1089"/>
        <v>0.41973731222192878</v>
      </c>
      <c r="AF1342" s="13">
        <f t="shared" si="1090"/>
        <v>0.90764562948802385</v>
      </c>
      <c r="AG1342" s="11">
        <f t="shared" si="1091"/>
        <v>24.818004025767173</v>
      </c>
      <c r="AH1342" s="13">
        <f t="shared" si="1092"/>
        <v>4.7619496884860562</v>
      </c>
      <c r="AI1342" s="11">
        <f t="shared" si="1093"/>
        <v>268.89767385863814</v>
      </c>
      <c r="AJ1342" s="6">
        <f t="shared" si="1094"/>
        <v>0.91364702539074116</v>
      </c>
      <c r="AK1342" s="13">
        <f t="shared" si="1095"/>
        <v>18.777842830212439</v>
      </c>
      <c r="AL1342" s="6">
        <f t="shared" si="1096"/>
        <v>0.86319563797683729</v>
      </c>
      <c r="AM1342" s="6">
        <f t="shared" si="1097"/>
        <v>17.914647192235602</v>
      </c>
      <c r="AN1342" s="11">
        <f t="shared" si="1098"/>
        <v>175.84936850623126</v>
      </c>
      <c r="AO1342" s="6">
        <f t="shared" si="1099"/>
        <v>174.0358427002318</v>
      </c>
      <c r="AP1342" s="6">
        <f t="shared" si="1100"/>
        <v>100.84353599480698</v>
      </c>
      <c r="AQ1342" s="8">
        <f t="shared" si="1101"/>
        <v>79.004471530187189</v>
      </c>
      <c r="AR1342" s="109">
        <f t="shared" si="1102"/>
        <v>-0.99981493190404747</v>
      </c>
      <c r="AS1342" s="109">
        <f t="shared" si="1103"/>
        <v>-0.29740143420983289</v>
      </c>
      <c r="AT1342" s="109">
        <f t="shared" si="1104"/>
        <v>253.43454894347562</v>
      </c>
      <c r="AU1342" s="10">
        <f t="shared" si="1105"/>
        <v>400004.64324483246</v>
      </c>
      <c r="AV1342" s="8">
        <f t="shared" si="1106"/>
        <v>29.872920731623026</v>
      </c>
      <c r="AW1342" s="12"/>
      <c r="AX1342" s="110">
        <f t="shared" si="1107"/>
        <v>73.400000000000006</v>
      </c>
      <c r="AY1342" s="111">
        <f t="shared" si="1108"/>
        <v>0</v>
      </c>
      <c r="AZ1342" s="12"/>
      <c r="BA1342" s="14">
        <f t="shared" si="1115"/>
        <v>18</v>
      </c>
      <c r="BB1342" s="112">
        <f t="shared" si="1109"/>
        <v>0</v>
      </c>
      <c r="BC1342" s="112">
        <f t="shared" si="1110"/>
        <v>0</v>
      </c>
      <c r="BD1342" s="12"/>
      <c r="BE1342" s="111">
        <f t="shared" si="1111"/>
        <v>0</v>
      </c>
      <c r="BF1342" s="12"/>
    </row>
    <row r="1343" spans="1:58">
      <c r="A1343">
        <f t="shared" si="1064"/>
        <v>22</v>
      </c>
      <c r="B1343" s="106">
        <v>0.93055555555555602</v>
      </c>
      <c r="C1343" s="6">
        <f t="shared" si="1065"/>
        <v>22.333333333333343</v>
      </c>
      <c r="D1343" s="7">
        <f t="shared" si="1112"/>
        <v>16</v>
      </c>
      <c r="E1343" s="7">
        <f t="shared" si="1113"/>
        <v>9</v>
      </c>
      <c r="F1343" s="7">
        <f t="shared" si="1114"/>
        <v>2022</v>
      </c>
      <c r="G1343" s="12"/>
      <c r="H1343" s="101">
        <f t="shared" si="1066"/>
        <v>18.058076469706986</v>
      </c>
      <c r="I1343" s="102">
        <f t="shared" si="1067"/>
        <v>18.108876294730333</v>
      </c>
      <c r="J1343" s="101">
        <f t="shared" si="1068"/>
        <v>59.530034473735846</v>
      </c>
      <c r="K1343" s="101">
        <f t="shared" si="1069"/>
        <v>73.610551938390842</v>
      </c>
      <c r="L1343" s="11">
        <f t="shared" si="1070"/>
        <v>2459839.4305555555</v>
      </c>
      <c r="M1343" s="108">
        <f t="shared" si="1071"/>
        <v>0.22708913225340188</v>
      </c>
      <c r="N1343" s="11">
        <f t="shared" si="1072"/>
        <v>340.5776036484167</v>
      </c>
      <c r="O1343" s="5">
        <f t="shared" si="1073"/>
        <v>0.19172599367630028</v>
      </c>
      <c r="P1343" s="11">
        <f t="shared" si="1074"/>
        <v>15009.124344735845</v>
      </c>
      <c r="Q1343" s="6">
        <f t="shared" si="1075"/>
        <v>2.4720786905022933</v>
      </c>
      <c r="R1343" s="13">
        <f t="shared" si="1076"/>
        <v>4.4073210890795789</v>
      </c>
      <c r="S1343" s="13">
        <f t="shared" si="1077"/>
        <v>4.418681638283906</v>
      </c>
      <c r="T1343" s="13">
        <f t="shared" si="1078"/>
        <v>0.40487630713261313</v>
      </c>
      <c r="U1343" s="13">
        <f t="shared" si="1079"/>
        <v>0.47658723289658084</v>
      </c>
      <c r="V1343" s="13">
        <f t="shared" si="1080"/>
        <v>-8.4324869694351996</v>
      </c>
      <c r="W1343" s="8">
        <f t="shared" si="1081"/>
        <v>359.65349936370205</v>
      </c>
      <c r="X1343" s="13">
        <f t="shared" si="1082"/>
        <v>1.2774162347093576</v>
      </c>
      <c r="Y1343" s="11">
        <f t="shared" si="1083"/>
        <v>73.190558930339165</v>
      </c>
      <c r="Z1343" s="13">
        <f t="shared" si="1084"/>
        <v>4.2933606928324285E-2</v>
      </c>
      <c r="AA1343" s="13">
        <f t="shared" si="1085"/>
        <v>0.28892304815449799</v>
      </c>
      <c r="AB1343" s="13">
        <f t="shared" si="1086"/>
        <v>0.95638972701574443</v>
      </c>
      <c r="AC1343" s="13">
        <f t="shared" si="1087"/>
        <v>4.2920418262916774E-2</v>
      </c>
      <c r="AD1343" s="13">
        <f t="shared" si="1088"/>
        <v>0.86041922824071926</v>
      </c>
      <c r="AE1343" s="13">
        <f t="shared" si="1089"/>
        <v>0.41976448625242102</v>
      </c>
      <c r="AF1343" s="13">
        <f t="shared" si="1090"/>
        <v>0.90763306246590703</v>
      </c>
      <c r="AG1343" s="11">
        <f t="shared" si="1091"/>
        <v>24.819719417752268</v>
      </c>
      <c r="AH1343" s="13">
        <f t="shared" si="1092"/>
        <v>4.762552775414477</v>
      </c>
      <c r="AI1343" s="11">
        <f t="shared" si="1093"/>
        <v>269.13931201719953</v>
      </c>
      <c r="AJ1343" s="6">
        <f t="shared" si="1094"/>
        <v>0.9136418847578831</v>
      </c>
      <c r="AK1343" s="13">
        <f t="shared" si="1095"/>
        <v>18.920533625596509</v>
      </c>
      <c r="AL1343" s="6">
        <f t="shared" si="1096"/>
        <v>0.86245715588952354</v>
      </c>
      <c r="AM1343" s="6">
        <f t="shared" si="1097"/>
        <v>18.058076469706986</v>
      </c>
      <c r="AN1343" s="11">
        <f t="shared" si="1098"/>
        <v>175.85005298352735</v>
      </c>
      <c r="AO1343" s="6">
        <f t="shared" si="1099"/>
        <v>174.03651992900035</v>
      </c>
      <c r="AP1343" s="6">
        <f t="shared" si="1100"/>
        <v>100.83584543694712</v>
      </c>
      <c r="AQ1343" s="8">
        <f t="shared" si="1101"/>
        <v>79.012158183037755</v>
      </c>
      <c r="AR1343" s="109">
        <f t="shared" si="1102"/>
        <v>-0.99988717429621332</v>
      </c>
      <c r="AS1343" s="109">
        <f t="shared" si="1103"/>
        <v>-0.29408271345596587</v>
      </c>
      <c r="AT1343" s="109">
        <f t="shared" si="1104"/>
        <v>253.61055193839084</v>
      </c>
      <c r="AU1343" s="10">
        <f t="shared" si="1105"/>
        <v>400006.95747948502</v>
      </c>
      <c r="AV1343" s="8">
        <f t="shared" si="1106"/>
        <v>29.872747910958424</v>
      </c>
      <c r="AW1343" s="12"/>
      <c r="AX1343" s="110">
        <f t="shared" si="1107"/>
        <v>73.599999999999994</v>
      </c>
      <c r="AY1343" s="111">
        <f t="shared" si="1108"/>
        <v>0</v>
      </c>
      <c r="AZ1343" s="12"/>
      <c r="BA1343" s="14">
        <f t="shared" si="1115"/>
        <v>18.100000000000001</v>
      </c>
      <c r="BB1343" s="112">
        <f t="shared" si="1109"/>
        <v>0</v>
      </c>
      <c r="BC1343" s="112">
        <f t="shared" si="1110"/>
        <v>0</v>
      </c>
      <c r="BD1343" s="12"/>
      <c r="BE1343" s="111">
        <f t="shared" si="1111"/>
        <v>0</v>
      </c>
      <c r="BF1343" s="12"/>
    </row>
    <row r="1344" spans="1:58">
      <c r="A1344">
        <f t="shared" si="1064"/>
        <v>22</v>
      </c>
      <c r="B1344" s="106">
        <v>0.93125000000000002</v>
      </c>
      <c r="C1344" s="6">
        <f t="shared" si="1065"/>
        <v>22.35</v>
      </c>
      <c r="D1344" s="7">
        <f t="shared" si="1112"/>
        <v>16</v>
      </c>
      <c r="E1344" s="7">
        <f t="shared" si="1113"/>
        <v>9</v>
      </c>
      <c r="F1344" s="7">
        <f t="shared" si="1114"/>
        <v>2022</v>
      </c>
      <c r="G1344" s="12"/>
      <c r="H1344" s="101">
        <f t="shared" si="1066"/>
        <v>18.201638172842461</v>
      </c>
      <c r="I1344" s="102">
        <f t="shared" si="1067"/>
        <v>18.252026135466568</v>
      </c>
      <c r="J1344" s="101">
        <f t="shared" si="1068"/>
        <v>59.523449568212442</v>
      </c>
      <c r="K1344" s="101">
        <f t="shared" si="1069"/>
        <v>73.786586258542968</v>
      </c>
      <c r="L1344" s="11">
        <f t="shared" si="1070"/>
        <v>2459839.4312499999</v>
      </c>
      <c r="M1344" s="108">
        <f t="shared" si="1071"/>
        <v>0.22708915126625345</v>
      </c>
      <c r="N1344" s="11">
        <f t="shared" si="1072"/>
        <v>340.82828811043873</v>
      </c>
      <c r="O1344" s="5">
        <f t="shared" si="1073"/>
        <v>0.19175141110628147</v>
      </c>
      <c r="P1344" s="11">
        <f t="shared" si="1074"/>
        <v>15006.313950698528</v>
      </c>
      <c r="Q1344" s="6">
        <f t="shared" si="1075"/>
        <v>2.472237042676154</v>
      </c>
      <c r="R1344" s="13">
        <f t="shared" si="1076"/>
        <v>4.4073330348912991</v>
      </c>
      <c r="S1344" s="13">
        <f t="shared" si="1077"/>
        <v>4.4188293943238959</v>
      </c>
      <c r="T1344" s="13">
        <f t="shared" si="1078"/>
        <v>0.40503665137302292</v>
      </c>
      <c r="U1344" s="13">
        <f t="shared" si="1079"/>
        <v>0.47673438425262082</v>
      </c>
      <c r="V1344" s="13">
        <f t="shared" si="1080"/>
        <v>-8.4326221372747696</v>
      </c>
      <c r="W1344" s="8">
        <f t="shared" si="1081"/>
        <v>359.61071368526586</v>
      </c>
      <c r="X1344" s="13">
        <f t="shared" si="1082"/>
        <v>1.2775623119571755</v>
      </c>
      <c r="Y1344" s="11">
        <f t="shared" si="1083"/>
        <v>73.198928540122026</v>
      </c>
      <c r="Z1344" s="13">
        <f t="shared" si="1084"/>
        <v>4.2945139093819459E-2</v>
      </c>
      <c r="AA1344" s="13">
        <f t="shared" si="1085"/>
        <v>0.28878319520443668</v>
      </c>
      <c r="AB1344" s="13">
        <f t="shared" si="1086"/>
        <v>0.95643144799439006</v>
      </c>
      <c r="AC1344" s="13">
        <f t="shared" si="1087"/>
        <v>4.2931939798601E-2</v>
      </c>
      <c r="AD1344" s="13">
        <f t="shared" si="1088"/>
        <v>0.86045292488429181</v>
      </c>
      <c r="AE1344" s="13">
        <f t="shared" si="1089"/>
        <v>0.41979165097174537</v>
      </c>
      <c r="AF1344" s="13">
        <f t="shared" si="1090"/>
        <v>0.90762049876279038</v>
      </c>
      <c r="AG1344" s="11">
        <f t="shared" si="1091"/>
        <v>24.821434245699248</v>
      </c>
      <c r="AH1344" s="13">
        <f t="shared" si="1092"/>
        <v>4.7631558720622609</v>
      </c>
      <c r="AI1344" s="11">
        <f t="shared" si="1093"/>
        <v>269.38095002950479</v>
      </c>
      <c r="AJ1344" s="6">
        <f t="shared" si="1094"/>
        <v>0.91363674543070228</v>
      </c>
      <c r="AK1344" s="13">
        <f t="shared" si="1095"/>
        <v>19.063350849638955</v>
      </c>
      <c r="AL1344" s="6">
        <f t="shared" si="1096"/>
        <v>0.86171267679649244</v>
      </c>
      <c r="AM1344" s="6">
        <f t="shared" si="1097"/>
        <v>18.201638172842461</v>
      </c>
      <c r="AN1344" s="11">
        <f t="shared" si="1098"/>
        <v>175.85073746082162</v>
      </c>
      <c r="AO1344" s="6">
        <f t="shared" si="1099"/>
        <v>174.03719715802075</v>
      </c>
      <c r="AP1344" s="6">
        <f t="shared" si="1100"/>
        <v>100.82815497437045</v>
      </c>
      <c r="AQ1344" s="8">
        <f t="shared" si="1101"/>
        <v>79.019844743393136</v>
      </c>
      <c r="AR1344" s="109">
        <f t="shared" si="1102"/>
        <v>-0.99994163238748768</v>
      </c>
      <c r="AS1344" s="109">
        <f t="shared" si="1103"/>
        <v>-0.29076377636902556</v>
      </c>
      <c r="AT1344" s="109">
        <f t="shared" si="1104"/>
        <v>253.78658625854297</v>
      </c>
      <c r="AU1344" s="10">
        <f t="shared" si="1105"/>
        <v>400009.27117625042</v>
      </c>
      <c r="AV1344" s="8">
        <f t="shared" si="1106"/>
        <v>29.8725751324606</v>
      </c>
      <c r="AW1344" s="12"/>
      <c r="AX1344" s="110">
        <f t="shared" si="1107"/>
        <v>73.8</v>
      </c>
      <c r="AY1344" s="111">
        <f t="shared" si="1108"/>
        <v>0</v>
      </c>
      <c r="AZ1344" s="12"/>
      <c r="BA1344" s="14">
        <f t="shared" si="1115"/>
        <v>18.3</v>
      </c>
      <c r="BB1344" s="112">
        <f t="shared" si="1109"/>
        <v>0</v>
      </c>
      <c r="BC1344" s="112">
        <f t="shared" si="1110"/>
        <v>0</v>
      </c>
      <c r="BD1344" s="12"/>
      <c r="BE1344" s="111">
        <f t="shared" si="1111"/>
        <v>0</v>
      </c>
      <c r="BF1344" s="12"/>
    </row>
    <row r="1345" spans="1:58">
      <c r="A1345">
        <f t="shared" si="1064"/>
        <v>22</v>
      </c>
      <c r="B1345" s="106">
        <v>0.93194444444444402</v>
      </c>
      <c r="C1345" s="6">
        <f t="shared" si="1065"/>
        <v>22.366666666666656</v>
      </c>
      <c r="D1345" s="7">
        <f t="shared" si="1112"/>
        <v>16</v>
      </c>
      <c r="E1345" s="7">
        <f t="shared" si="1113"/>
        <v>9</v>
      </c>
      <c r="F1345" s="7">
        <f t="shared" si="1114"/>
        <v>2022</v>
      </c>
      <c r="G1345" s="12"/>
      <c r="H1345" s="101">
        <f t="shared" si="1066"/>
        <v>18.34533100030383</v>
      </c>
      <c r="I1345" s="102">
        <f t="shared" si="1067"/>
        <v>18.395312593909441</v>
      </c>
      <c r="J1345" s="101">
        <f t="shared" si="1068"/>
        <v>59.516864570540342</v>
      </c>
      <c r="K1345" s="101">
        <f t="shared" si="1069"/>
        <v>73.962654191776664</v>
      </c>
      <c r="L1345" s="11">
        <f t="shared" si="1070"/>
        <v>2459839.4319444443</v>
      </c>
      <c r="M1345" s="108">
        <f t="shared" si="1071"/>
        <v>0.227089170279105</v>
      </c>
      <c r="N1345" s="11">
        <f t="shared" si="1072"/>
        <v>341.07897257292643</v>
      </c>
      <c r="O1345" s="5">
        <f t="shared" si="1073"/>
        <v>0.19177682853620581</v>
      </c>
      <c r="P1345" s="11">
        <f t="shared" si="1074"/>
        <v>15003.503237880926</v>
      </c>
      <c r="Q1345" s="6">
        <f t="shared" si="1075"/>
        <v>2.4723953948496575</v>
      </c>
      <c r="R1345" s="13">
        <f t="shared" si="1076"/>
        <v>4.407344980702975</v>
      </c>
      <c r="S1345" s="13">
        <f t="shared" si="1077"/>
        <v>4.4189771503635278</v>
      </c>
      <c r="T1345" s="13">
        <f t="shared" si="1078"/>
        <v>0.40519699561271838</v>
      </c>
      <c r="U1345" s="13">
        <f t="shared" si="1079"/>
        <v>0.47688153391401911</v>
      </c>
      <c r="V1345" s="13">
        <f t="shared" si="1080"/>
        <v>-8.4327573051143379</v>
      </c>
      <c r="W1345" s="8">
        <f t="shared" si="1081"/>
        <v>359.56792354985242</v>
      </c>
      <c r="X1345" s="13">
        <f t="shared" si="1082"/>
        <v>1.2777083876591462</v>
      </c>
      <c r="Y1345" s="11">
        <f t="shared" si="1083"/>
        <v>73.207298061334356</v>
      </c>
      <c r="Z1345" s="13">
        <f t="shared" si="1084"/>
        <v>4.295667021036325E-2</v>
      </c>
      <c r="AA1345" s="13">
        <f t="shared" si="1085"/>
        <v>0.28864333768379813</v>
      </c>
      <c r="AB1345" s="13">
        <f t="shared" si="1086"/>
        <v>0.95647314799208361</v>
      </c>
      <c r="AC1345" s="13">
        <f t="shared" si="1087"/>
        <v>4.2943460280591941E-2</v>
      </c>
      <c r="AD1345" s="13">
        <f t="shared" si="1088"/>
        <v>0.86048660269687394</v>
      </c>
      <c r="AE1345" s="13">
        <f t="shared" si="1089"/>
        <v>0.41981880637954899</v>
      </c>
      <c r="AF1345" s="13">
        <f t="shared" si="1090"/>
        <v>0.90760793837981091</v>
      </c>
      <c r="AG1345" s="11">
        <f t="shared" si="1091"/>
        <v>24.823148509563957</v>
      </c>
      <c r="AH1345" s="13">
        <f t="shared" si="1092"/>
        <v>4.7637589784247805</v>
      </c>
      <c r="AI1345" s="11">
        <f t="shared" si="1093"/>
        <v>269.62258789655471</v>
      </c>
      <c r="AJ1345" s="6">
        <f t="shared" si="1094"/>
        <v>0.91363160740928695</v>
      </c>
      <c r="AK1345" s="13">
        <f t="shared" si="1095"/>
        <v>19.206293198299488</v>
      </c>
      <c r="AL1345" s="6">
        <f t="shared" si="1096"/>
        <v>0.86096219799565876</v>
      </c>
      <c r="AM1345" s="6">
        <f t="shared" si="1097"/>
        <v>18.34533100030383</v>
      </c>
      <c r="AN1345" s="11">
        <f t="shared" si="1098"/>
        <v>175.85142193811771</v>
      </c>
      <c r="AO1345" s="6">
        <f t="shared" si="1099"/>
        <v>174.03787438729668</v>
      </c>
      <c r="AP1345" s="6">
        <f t="shared" si="1100"/>
        <v>100.82046460708924</v>
      </c>
      <c r="AQ1345" s="8">
        <f t="shared" si="1101"/>
        <v>79.027531211241012</v>
      </c>
      <c r="AR1345" s="109">
        <f t="shared" si="1102"/>
        <v>-0.99997830524167342</v>
      </c>
      <c r="AS1345" s="109">
        <f t="shared" si="1103"/>
        <v>-0.28744468236014142</v>
      </c>
      <c r="AT1345" s="109">
        <f t="shared" si="1104"/>
        <v>253.96265419177666</v>
      </c>
      <c r="AU1345" s="10">
        <f t="shared" si="1105"/>
        <v>400011.58433505718</v>
      </c>
      <c r="AV1345" s="8">
        <f t="shared" si="1106"/>
        <v>29.872402396133467</v>
      </c>
      <c r="AW1345" s="12"/>
      <c r="AX1345" s="110">
        <f t="shared" si="1107"/>
        <v>74</v>
      </c>
      <c r="AY1345" s="111">
        <f t="shared" si="1108"/>
        <v>0</v>
      </c>
      <c r="AZ1345" s="12"/>
      <c r="BA1345" s="14">
        <f t="shared" si="1115"/>
        <v>18.399999999999999</v>
      </c>
      <c r="BB1345" s="112">
        <f t="shared" si="1109"/>
        <v>0</v>
      </c>
      <c r="BC1345" s="112">
        <f t="shared" si="1110"/>
        <v>0</v>
      </c>
      <c r="BD1345" s="12"/>
      <c r="BE1345" s="111">
        <f t="shared" si="1111"/>
        <v>0</v>
      </c>
      <c r="BF1345" s="12"/>
    </row>
    <row r="1346" spans="1:58">
      <c r="A1346">
        <f t="shared" si="1064"/>
        <v>22</v>
      </c>
      <c r="B1346" s="106">
        <v>0.93263888888888902</v>
      </c>
      <c r="C1346" s="6">
        <f t="shared" si="1065"/>
        <v>22.383333333333336</v>
      </c>
      <c r="D1346" s="7">
        <f t="shared" si="1112"/>
        <v>16</v>
      </c>
      <c r="E1346" s="7">
        <f t="shared" si="1113"/>
        <v>9</v>
      </c>
      <c r="F1346" s="7">
        <f t="shared" si="1114"/>
        <v>2022</v>
      </c>
      <c r="G1346" s="12"/>
      <c r="H1346" s="101">
        <f t="shared" si="1066"/>
        <v>18.489153649666086</v>
      </c>
      <c r="I1346" s="102">
        <f t="shared" si="1067"/>
        <v>18.538734259502281</v>
      </c>
      <c r="J1346" s="101">
        <f t="shared" si="1068"/>
        <v>59.510279480802488</v>
      </c>
      <c r="K1346" s="101">
        <f t="shared" si="1069"/>
        <v>74.138758037773528</v>
      </c>
      <c r="L1346" s="11">
        <f t="shared" si="1070"/>
        <v>2459839.4326388887</v>
      </c>
      <c r="M1346" s="108">
        <f t="shared" si="1071"/>
        <v>0.22708918929195654</v>
      </c>
      <c r="N1346" s="11">
        <f t="shared" si="1072"/>
        <v>341.32965703587979</v>
      </c>
      <c r="O1346" s="5">
        <f t="shared" si="1073"/>
        <v>0.19180224596613016</v>
      </c>
      <c r="P1346" s="11">
        <f t="shared" si="1074"/>
        <v>15000.692206379908</v>
      </c>
      <c r="Q1346" s="6">
        <f t="shared" si="1075"/>
        <v>2.4725537470235182</v>
      </c>
      <c r="R1346" s="13">
        <f t="shared" si="1076"/>
        <v>4.407356926514673</v>
      </c>
      <c r="S1346" s="13">
        <f t="shared" si="1077"/>
        <v>4.4191249064035167</v>
      </c>
      <c r="T1346" s="13">
        <f t="shared" si="1078"/>
        <v>0.405357339852771</v>
      </c>
      <c r="U1346" s="13">
        <f t="shared" si="1079"/>
        <v>0.47702868188227415</v>
      </c>
      <c r="V1346" s="13">
        <f t="shared" si="1080"/>
        <v>-8.4328924729542631</v>
      </c>
      <c r="W1346" s="8">
        <f t="shared" si="1081"/>
        <v>359.52512895821496</v>
      </c>
      <c r="X1346" s="13">
        <f t="shared" si="1082"/>
        <v>1.2778544618160956</v>
      </c>
      <c r="Y1346" s="11">
        <f t="shared" si="1083"/>
        <v>73.215667494023492</v>
      </c>
      <c r="Z1346" s="13">
        <f t="shared" si="1084"/>
        <v>4.2968200277855514E-2</v>
      </c>
      <c r="AA1346" s="13">
        <f t="shared" si="1085"/>
        <v>0.28850347559502437</v>
      </c>
      <c r="AB1346" s="13">
        <f t="shared" si="1086"/>
        <v>0.95651482700887003</v>
      </c>
      <c r="AC1346" s="13">
        <f t="shared" si="1087"/>
        <v>4.295497970878958E-2</v>
      </c>
      <c r="AD1346" s="13">
        <f t="shared" si="1088"/>
        <v>0.86052026167854689</v>
      </c>
      <c r="AE1346" s="13">
        <f t="shared" si="1089"/>
        <v>0.4198459524757579</v>
      </c>
      <c r="AF1346" s="13">
        <f t="shared" si="1090"/>
        <v>0.90759538131797679</v>
      </c>
      <c r="AG1346" s="11">
        <f t="shared" si="1091"/>
        <v>24.824862209319825</v>
      </c>
      <c r="AH1346" s="13">
        <f t="shared" si="1092"/>
        <v>4.7643620945012195</v>
      </c>
      <c r="AI1346" s="11">
        <f t="shared" si="1093"/>
        <v>269.8642256183615</v>
      </c>
      <c r="AJ1346" s="6">
        <f t="shared" si="1094"/>
        <v>0.91362647069368075</v>
      </c>
      <c r="AK1346" s="13">
        <f t="shared" si="1095"/>
        <v>19.349359366696358</v>
      </c>
      <c r="AL1346" s="6">
        <f t="shared" si="1096"/>
        <v>0.86020571703027204</v>
      </c>
      <c r="AM1346" s="6">
        <f t="shared" si="1097"/>
        <v>18.489153649666086</v>
      </c>
      <c r="AN1346" s="11">
        <f t="shared" si="1098"/>
        <v>175.85210641541198</v>
      </c>
      <c r="AO1346" s="6">
        <f t="shared" si="1099"/>
        <v>174.03855161682449</v>
      </c>
      <c r="AP1346" s="6">
        <f t="shared" si="1100"/>
        <v>100.8127743350547</v>
      </c>
      <c r="AQ1346" s="8">
        <f t="shared" si="1101"/>
        <v>79.035217586630125</v>
      </c>
      <c r="AR1346" s="109">
        <f t="shared" si="1102"/>
        <v>-0.9999971922385732</v>
      </c>
      <c r="AS1346" s="109">
        <f t="shared" si="1103"/>
        <v>-0.28412549085683247</v>
      </c>
      <c r="AT1346" s="109">
        <f t="shared" si="1104"/>
        <v>254.13875803777353</v>
      </c>
      <c r="AU1346" s="10">
        <f t="shared" si="1105"/>
        <v>400013.89695585408</v>
      </c>
      <c r="AV1346" s="8">
        <f t="shared" si="1106"/>
        <v>29.8722297019794</v>
      </c>
      <c r="AW1346" s="12"/>
      <c r="AX1346" s="110">
        <f t="shared" si="1107"/>
        <v>74.099999999999994</v>
      </c>
      <c r="AY1346" s="111">
        <f t="shared" si="1108"/>
        <v>0</v>
      </c>
      <c r="AZ1346" s="12"/>
      <c r="BA1346" s="14">
        <f t="shared" si="1115"/>
        <v>18.5</v>
      </c>
      <c r="BB1346" s="112">
        <f t="shared" si="1109"/>
        <v>0</v>
      </c>
      <c r="BC1346" s="112">
        <f t="shared" si="1110"/>
        <v>0</v>
      </c>
      <c r="BD1346" s="12"/>
      <c r="BE1346" s="111">
        <f t="shared" si="1111"/>
        <v>0</v>
      </c>
      <c r="BF1346" s="12"/>
    </row>
    <row r="1347" spans="1:58">
      <c r="A1347">
        <f t="shared" si="1064"/>
        <v>22</v>
      </c>
      <c r="B1347" s="106">
        <v>0.93333333333333302</v>
      </c>
      <c r="C1347" s="6">
        <f t="shared" si="1065"/>
        <v>22.399999999999991</v>
      </c>
      <c r="D1347" s="7">
        <f t="shared" si="1112"/>
        <v>16</v>
      </c>
      <c r="E1347" s="7">
        <f t="shared" si="1113"/>
        <v>9</v>
      </c>
      <c r="F1347" s="7">
        <f t="shared" si="1114"/>
        <v>2022</v>
      </c>
      <c r="G1347" s="12"/>
      <c r="H1347" s="101">
        <f t="shared" si="1066"/>
        <v>18.633104817376623</v>
      </c>
      <c r="I1347" s="102">
        <f t="shared" si="1067"/>
        <v>18.682289723318561</v>
      </c>
      <c r="J1347" s="101">
        <f t="shared" si="1068"/>
        <v>59.503694299083477</v>
      </c>
      <c r="K1347" s="101">
        <f t="shared" si="1069"/>
        <v>74.314900108205336</v>
      </c>
      <c r="L1347" s="11">
        <f t="shared" si="1070"/>
        <v>2459839.4333333331</v>
      </c>
      <c r="M1347" s="108">
        <f t="shared" si="1071"/>
        <v>0.22708920830480811</v>
      </c>
      <c r="N1347" s="11">
        <f t="shared" si="1072"/>
        <v>341.58034149836749</v>
      </c>
      <c r="O1347" s="5">
        <f t="shared" si="1073"/>
        <v>0.19182766339611135</v>
      </c>
      <c r="P1347" s="11">
        <f t="shared" si="1074"/>
        <v>14997.880856311236</v>
      </c>
      <c r="Q1347" s="6">
        <f t="shared" si="1075"/>
        <v>2.4727120991973792</v>
      </c>
      <c r="R1347" s="13">
        <f t="shared" si="1076"/>
        <v>4.407368872326372</v>
      </c>
      <c r="S1347" s="13">
        <f t="shared" si="1077"/>
        <v>4.4192726624435066</v>
      </c>
      <c r="T1347" s="13">
        <f t="shared" si="1078"/>
        <v>0.40551768409282368</v>
      </c>
      <c r="U1347" s="13">
        <f t="shared" si="1079"/>
        <v>0.47717582815754378</v>
      </c>
      <c r="V1347" s="13">
        <f t="shared" si="1080"/>
        <v>-8.4330276407941902</v>
      </c>
      <c r="W1347" s="8">
        <f t="shared" si="1081"/>
        <v>359.48232991132619</v>
      </c>
      <c r="X1347" s="13">
        <f t="shared" si="1082"/>
        <v>1.2780005344289431</v>
      </c>
      <c r="Y1347" s="11">
        <f t="shared" si="1083"/>
        <v>73.2240368382421</v>
      </c>
      <c r="Z1347" s="13">
        <f t="shared" si="1084"/>
        <v>4.2979729296090174E-2</v>
      </c>
      <c r="AA1347" s="13">
        <f t="shared" si="1085"/>
        <v>0.2883636089404697</v>
      </c>
      <c r="AB1347" s="13">
        <f t="shared" si="1086"/>
        <v>0.95655648504482604</v>
      </c>
      <c r="AC1347" s="13">
        <f t="shared" si="1087"/>
        <v>4.2966498082988046E-2</v>
      </c>
      <c r="AD1347" s="13">
        <f t="shared" si="1088"/>
        <v>0.86055390182946279</v>
      </c>
      <c r="AE1347" s="13">
        <f t="shared" si="1089"/>
        <v>0.41987308926021377</v>
      </c>
      <c r="AF1347" s="13">
        <f t="shared" si="1090"/>
        <v>0.90758282757833431</v>
      </c>
      <c r="AG1347" s="11">
        <f t="shared" si="1091"/>
        <v>24.826575344934987</v>
      </c>
      <c r="AH1347" s="13">
        <f t="shared" si="1092"/>
        <v>4.7649652202912067</v>
      </c>
      <c r="AI1347" s="11">
        <f t="shared" si="1093"/>
        <v>270.10586319399937</v>
      </c>
      <c r="AJ1347" s="6">
        <f t="shared" si="1094"/>
        <v>0.91362133528396272</v>
      </c>
      <c r="AK1347" s="13">
        <f t="shared" si="1095"/>
        <v>19.492548049066297</v>
      </c>
      <c r="AL1347" s="6">
        <f t="shared" si="1096"/>
        <v>0.85944323168967329</v>
      </c>
      <c r="AM1347" s="6">
        <f t="shared" si="1097"/>
        <v>18.633104817376623</v>
      </c>
      <c r="AN1347" s="11">
        <f t="shared" si="1098"/>
        <v>175.85279089270807</v>
      </c>
      <c r="AO1347" s="6">
        <f t="shared" si="1099"/>
        <v>174.03922884660781</v>
      </c>
      <c r="AP1347" s="6">
        <f t="shared" si="1100"/>
        <v>100.80508415821997</v>
      </c>
      <c r="AQ1347" s="8">
        <f t="shared" si="1101"/>
        <v>79.042903869607301</v>
      </c>
      <c r="AR1347" s="109">
        <f t="shared" si="1102"/>
        <v>-0.99999829307436072</v>
      </c>
      <c r="AS1347" s="109">
        <f t="shared" si="1103"/>
        <v>-0.28080626130095682</v>
      </c>
      <c r="AT1347" s="109">
        <f t="shared" si="1104"/>
        <v>254.31490010820534</v>
      </c>
      <c r="AU1347" s="10">
        <f t="shared" si="1105"/>
        <v>400016.20903857367</v>
      </c>
      <c r="AV1347" s="8">
        <f t="shared" si="1106"/>
        <v>29.872057050002031</v>
      </c>
      <c r="AW1347" s="12"/>
      <c r="AX1347" s="110">
        <f t="shared" si="1107"/>
        <v>74.3</v>
      </c>
      <c r="AY1347" s="111">
        <f t="shared" si="1108"/>
        <v>0</v>
      </c>
      <c r="AZ1347" s="12"/>
      <c r="BA1347" s="14">
        <f t="shared" si="1115"/>
        <v>18.7</v>
      </c>
      <c r="BB1347" s="112">
        <f t="shared" si="1109"/>
        <v>0</v>
      </c>
      <c r="BC1347" s="112">
        <f t="shared" si="1110"/>
        <v>0</v>
      </c>
      <c r="BD1347" s="12"/>
      <c r="BE1347" s="111">
        <f t="shared" si="1111"/>
        <v>0</v>
      </c>
      <c r="BF1347" s="12"/>
    </row>
    <row r="1348" spans="1:58">
      <c r="A1348">
        <f t="shared" ref="A1348:A1411" si="1116">HOUR(B1348)</f>
        <v>22</v>
      </c>
      <c r="B1348" s="106">
        <v>0.93402777777777801</v>
      </c>
      <c r="C1348" s="6">
        <f t="shared" ref="C1348:C1411" si="1117">B1348*24</f>
        <v>22.416666666666671</v>
      </c>
      <c r="D1348" s="7">
        <f t="shared" si="1112"/>
        <v>16</v>
      </c>
      <c r="E1348" s="7">
        <f t="shared" si="1113"/>
        <v>9</v>
      </c>
      <c r="F1348" s="7">
        <f t="shared" si="1114"/>
        <v>2022</v>
      </c>
      <c r="G1348" s="12"/>
      <c r="H1348" s="101">
        <f t="shared" ref="H1348:H1411" si="1118">AM1348</f>
        <v>18.777183296778411</v>
      </c>
      <c r="I1348" s="102">
        <f t="shared" ref="I1348:I1411" si="1119">H1348+1.02/(TAN($G$7*(H1348+10.3/(H1348+5.11)))*60)</f>
        <v>18.825977675735345</v>
      </c>
      <c r="J1348" s="101">
        <f t="shared" ref="J1348:J1411" si="1120">100*(1+COS($G$7*AQ1348))/2</f>
        <v>59.497109021097749</v>
      </c>
      <c r="K1348" s="101">
        <f t="shared" ref="K1348:K1411" si="1121">IF(AI1348&gt;180, AT1348-180,AT1348+180)</f>
        <v>74.491082846758019</v>
      </c>
      <c r="L1348" s="11">
        <f t="shared" ref="L1348:L1411" si="1122">INT(365.25*IF(E1348&gt;2,F1348+4716,F1348-1+4716))+INT(30.6001*IF(E1348&gt;2,E1348+1,E1348+12+1))+D1348+C1348/24+2-INT(IF(E1348&gt;2,F1348,F1348-1)/100)+INT(INT(IF(E1348&gt;2,F1348,F1348-1)/100)/4)-1524.5</f>
        <v>2459839.434027778</v>
      </c>
      <c r="M1348" s="108">
        <f t="shared" ref="M1348:M1411" si="1123">(L1348-2451545)/36525</f>
        <v>0.22708922731767242</v>
      </c>
      <c r="N1348" s="11">
        <f t="shared" ref="N1348:N1411" si="1124">MOD(280.46061837+360.98564736629*(L1348-2451545)+0.000387933*M1348^2-M1348^3/38710000+$G$5,360)</f>
        <v>341.83102612895891</v>
      </c>
      <c r="O1348" s="5">
        <f t="shared" ref="O1348:O1411" si="1125">0.606433+1336.855225*M1348 - INT(0.606433+1336.855225*M1348)</f>
        <v>0.19185308084308872</v>
      </c>
      <c r="P1348" s="11">
        <f t="shared" ref="P1348:P1411" si="1126">22640*SIN(Q1348)-4586*SIN(Q1348-2*S1348)+2370*SIN(2*S1348)+769*SIN(2*Q1348)-668*SIN(R1348)-412*SIN(2*T1348)-212*SIN(2*Q1348-2*S1348)-206*SIN(Q1348+R1348-2*S1348)+192*SIN(Q1348+2*S1348)-165*SIN(R1348-2*S1348)-125*SIN(S1348)-110*SIN(Q1348+R1348)+148*SIN(Q1348-R1348)-55*SIN(2*T1348-2*S1348)</f>
        <v>14995.069185900578</v>
      </c>
      <c r="Q1348" s="6">
        <f t="shared" ref="Q1348:Q1411" si="1127">2*PI()*(0.374897+1325.55241*M1348 - INT(0.374897+1325.55241*M1348))</f>
        <v>2.4728704514773159</v>
      </c>
      <c r="R1348" s="13">
        <f t="shared" ref="R1348:R1411" si="1128">2*PI()*(0.993133+99.997361*M1348 - INT(0.993133+99.997361*M1348))</f>
        <v>4.4073808181460832</v>
      </c>
      <c r="S1348" s="13">
        <f t="shared" ref="S1348:S1411" si="1129">2*PI()*(0.827361+1236.853086*M1348 - INT(0.827361+1236.853086*M1348))</f>
        <v>4.419420418582428</v>
      </c>
      <c r="T1348" s="13">
        <f t="shared" ref="T1348:T1411" si="1130">2*PI()*(0.259086+1342.227825*M1348 - INT(0.259086+1342.227825*M1348))</f>
        <v>0.40567802844038076</v>
      </c>
      <c r="U1348" s="13">
        <f t="shared" ref="U1348:U1411" si="1131">T1348+(P1348+412*SIN(2*T1348)+541*SIN(R1348))/206264.8062</f>
        <v>0.47732297283897412</v>
      </c>
      <c r="V1348" s="13">
        <f t="shared" ref="V1348:V1411" si="1132">T1348-2*S1348</f>
        <v>-8.4331628087244752</v>
      </c>
      <c r="W1348" s="8">
        <f t="shared" ref="W1348:W1411" si="1133">-526*SIN(V1348)+44*SIN(Q1348+V1348)-31*SIN(-Q1348+V1348)-23*SIN(R1348+V1348)+11*SIN(-R1348+V1348)-25*SIN(-2*Q1348+T1348)+21*SIN(-Q1348+T1348)</f>
        <v>359.43952638143713</v>
      </c>
      <c r="X1348" s="13">
        <f t="shared" ref="X1348:X1411" si="1134">2*PI()*(O1348+P1348/1296000-INT(O1348+P1348/1296000))</f>
        <v>1.2781466055955186</v>
      </c>
      <c r="Y1348" s="11">
        <f t="shared" ref="Y1348:Y1411" si="1135">X1348/$G$7</f>
        <v>73.232406099595423</v>
      </c>
      <c r="Z1348" s="13">
        <f t="shared" ref="Z1348:Z1411" si="1136">(18520*SIN(U1348)+W1348)/206264.8062</f>
        <v>4.2991257272616497E-2</v>
      </c>
      <c r="AA1348" s="13">
        <f t="shared" ref="AA1348:AA1411" si="1137">COS(Z1348)*COS(X1348)</f>
        <v>0.28822373762968728</v>
      </c>
      <c r="AB1348" s="13">
        <f t="shared" ref="AB1348:AB1411" si="1138">COS(Z1348)*SIN(X1348)</f>
        <v>0.95659812212764062</v>
      </c>
      <c r="AC1348" s="13">
        <f t="shared" ref="AC1348:AC1411" si="1139">SIN(Z1348)</f>
        <v>4.297801541072966E-2</v>
      </c>
      <c r="AD1348" s="13">
        <f t="shared" ref="AD1348:AD1411" si="1140">COS($G$7*(23.4393-46.815*M1348/3600))*AB1348-SIN($G$7*(23.4393-46.815*M1348/3600))*AC1348</f>
        <v>0.86058752317202636</v>
      </c>
      <c r="AE1348" s="13">
        <f t="shared" ref="AE1348:AE1411" si="1141">SIN($G$7*(23.4393-46.815*M1348/3600))*AB1348+COS($G$7*(23.4393-46.815*M1348/3600))*AC1348</f>
        <v>0.41990021675084943</v>
      </c>
      <c r="AF1348" s="13">
        <f t="shared" ref="AF1348:AF1411" si="1142">SQRT(1-AE1348*AE1348)</f>
        <v>0.90757027715355998</v>
      </c>
      <c r="AG1348" s="11">
        <f t="shared" ref="AG1348:AG1411" si="1143">ATAN(AE1348/AF1348)/$G$7</f>
        <v>24.828287917519674</v>
      </c>
      <c r="AH1348" s="13">
        <f t="shared" ref="AH1348:AH1411" si="1144">IF(24*ATAN(AD1348/(AA1348+AF1348))/PI()&gt;0,24*ATAN(AD1348/(AA1348+AF1348))/PI(),24*ATAN(AD1348/(AA1348+AF1348))/PI()+24)</f>
        <v>4.7655683561944633</v>
      </c>
      <c r="AI1348" s="11">
        <f t="shared" ref="AI1348:AI1411" si="1145">IF(N1348-15*AH1348&gt;0,N1348-15*AH1348,360+N1348-15*AH1348)</f>
        <v>270.34750078604196</v>
      </c>
      <c r="AJ1348" s="6">
        <f t="shared" ref="AJ1348:AJ1411" si="1146">0.950724+0.051818*COS(Q1348)+0.009531*COS(2*S1348-Q1348)+0.007843*COS(2*S1348)+0.002824*COS(2*Q1348)+0.000857*COS(2*S1348+Q1348)+0.000533*COS(2*S1348-R1348)*(1-0.002495*(L1348-2415020)/36525)+0.000401*COS(2*S1348-R1348-Q1348)*(1-0.002495*(L1348-2415020)/36525)+0.00032*COS(Q1348-R1348)*(1-0.002495*(L1348-2415020)/36525)-0.000271*COS(S1348)</f>
        <v>0.91361620117676134</v>
      </c>
      <c r="AK1348" s="13">
        <f t="shared" ref="AK1348:AK1411" si="1147">ASIN(COS($G$7*$G$3)*COS($G$7*AG1348)*COS($G$7*AI1348)+SIN($G$7*$G$3)*SIN($G$7*AG1348))/$G$7</f>
        <v>19.635858036263514</v>
      </c>
      <c r="AL1348" s="6">
        <f t="shared" ref="AL1348:AL1411" si="1148">ASIN((0.9983271+0.0016764*COS($G$7*2*$G$3))*COS($G$7*AK1348)*SIN($G$7*AJ1348))/$G$7</f>
        <v>0.85867473948510276</v>
      </c>
      <c r="AM1348" s="6">
        <f t="shared" ref="AM1348:AM1411" si="1149">AK1348-AL1348</f>
        <v>18.777183296778411</v>
      </c>
      <c r="AN1348" s="11">
        <f t="shared" ref="AN1348:AN1411" si="1150" xml:space="preserve"> MOD(280.4664567 + 360007.6982779*M1348/10 + 0.03032028*M1348^2/100 + M1348^3/49931000,360)</f>
        <v>175.85347537046255</v>
      </c>
      <c r="AO1348" s="6">
        <f t="shared" ref="AO1348:AO1411" si="1151" xml:space="preserve"> AN1348 + (1.9146 - 0.004817*M1348 - 0.000014*M1348^2)*SIN(R1348)+ (0.019993 - 0.000101*M1348)*SIN(2*R1348)+ 0.00029*SIN(3*R1348)</f>
        <v>174.03990607709832</v>
      </c>
      <c r="AP1348" s="6">
        <f t="shared" ref="AP1348:AP1411" si="1152">ACOS(COS(X1348-$G$7*AO1348)*COS(Z1348))/$G$7</f>
        <v>100.79739407143494</v>
      </c>
      <c r="AQ1348" s="8">
        <f t="shared" ref="AQ1348:AQ1411" si="1153">180 - AP1348 -0.1468*(1-0.0549*SIN(R1348))*SIN($G$7*AP1348)/(1-0.0167*SIN($G$7*AO1348))</f>
        <v>79.05059006531998</v>
      </c>
      <c r="AR1348" s="109">
        <f t="shared" ref="AR1348:AR1411" si="1154">SIN($G$7*AI1348)</f>
        <v>-0.99998160774452416</v>
      </c>
      <c r="AS1348" s="109">
        <f t="shared" ref="AS1348:AS1411" si="1155">COS($G$7*AI1348)*SIN($G$7*$G$3) - TAN($G$7*AG1348)*COS($G$7*$G$3)</f>
        <v>-0.27748705088867825</v>
      </c>
      <c r="AT1348" s="109">
        <f t="shared" ref="AT1348:AT1411" si="1156">IF(OR(AND(AR1348*AS1348&gt;0), AND(AR1348&lt;0,AS1348&gt;0)), MOD(ATAN2(AS1348,AR1348)/$G$7+360,360),  ATAN2(AS1348,AR1348)/$G$7)</f>
        <v>254.49108284675802</v>
      </c>
      <c r="AU1348" s="10">
        <f t="shared" ref="AU1348:AU1411" si="1157" xml:space="preserve"> 385000.56 + (-20905355*COS(Q1348) - 3699111*COS(2*S1348-Q1348) - 2955968*COS(2*S1348) - 569925*COS(2*Q1348) + (1-0.002516*M1348)*48888*COS(R1348) - 3149*COS(2*T1348)  +246158*COS(2*S1348-2*Q1348) -(1-0.002516*M1348)*152138*COS(2*S1348-R1348-Q1348) -170733*COS(2*S1348+Q1348) -(1-0.002516*M1348)*204586*COS(2*S1348-R1348) -(1-0.002516*M1348)*129620*COS(R1348-Q1348)  + 108743*COS(S1348) +(1-0.002516*M1348)*104755*COS(R1348+Q1348) +10321*COS(2*S1348-2*T1348) +79661*COS(Q1348-2*T1348) -34782*COS(4*S1348-Q1348) -23210*COS(3*Q1348)  -21636*COS(4*S1348-2*Q1348) +(1-0.002516*M1348)*24208*COS(2*S1348+R1348-Q1348) +(1-0.002516*M1348)*30824*COS(2*S1348+R1348) -8379*COS(S1348-Q1348) -(1-0.002516*M1348)*16675*COS(S1348+R1348)  -(1-0.002516*M1348)*12831*COS(2*S1348-R1348+Q1348) -10445*COS(2*S1348+2*Q1348) -11650*COS(4*S1348) +14403*COS(2*S1348-3*Q1348) -(1-0.002516*M1348)*7003*COS(R1348-2*Q1348)  + (1-0.002516*M1348)*10056*COS(2*S1348-R1348-2*Q1348) +6322*COS(S1348+Q1348) -(1-0.002516*M1348)*(1-0.002516*M1348)*9884*COS(2*S1348-2*R1348) +(1-0.002516*M1348)*5751*COS(R1348+2*Q1348) -(1-0.002516*M1348)*(1-0.002516*M1348)*4950*COS(2*S1348-2*R1348-Q1348)  +4130*COS(2*S1348+Q1348-2*T1348) -(1-0.002516*M1348)*3958*COS(4*S1348-R1348-Q1348) +3258*COS(3*S1348-Q1348) +(1-0.002516*M1348)*2616*COS(2*S1348+R1348+Q1348) -(1-0.002516*M1348)*1897*COS(4*S1348-R1348-2*Q1348)  -(1-0.002516*M1348)*(1-0.002516*M1348)*2117*COS(2*R1348-Q1348) +(1-0.002516*M1348)*(1-0.002516*M1348)*2354*COS(2*S1348+2*R1348-Q1348) -1423*COS(4*S1348+Q1348) -1117*COS(4*Q1348) -(1-0.002516*M1348)*1571*COS(4*S1348-R1348)  -1739*COS(S1348-2*Q1348) -4421*COS(2*Q1348-2*T1348) +(1-0.002516*M1348)*(1-0.002516*M1348)*1165*COS(2*R1348+Q1348) +8752*COS(2*S1348-Q1348-2*T1348))/1000</f>
        <v>400018.52058470214</v>
      </c>
      <c r="AV1348" s="8">
        <f t="shared" ref="AV1348:AV1411" si="1158">60*ATAN(3476/AU1348)/$G$7</f>
        <v>29.871884440088937</v>
      </c>
      <c r="AW1348" s="12"/>
      <c r="AX1348" s="110">
        <f t="shared" ref="AX1348:AX1411" si="1159">ROUND(K1348,1)</f>
        <v>74.5</v>
      </c>
      <c r="AY1348" s="111">
        <f t="shared" ref="AY1348:AY1411" si="1160">IF(AND(AX1348&lt;=180.2,AX1348&gt;=179.8),B1348, 0)</f>
        <v>0</v>
      </c>
      <c r="AZ1348" s="12"/>
      <c r="BA1348" s="14">
        <f t="shared" si="1115"/>
        <v>18.8</v>
      </c>
      <c r="BB1348" s="112">
        <f t="shared" ref="BB1348:BB1411" si="1161">IF(AND(BA1348&gt;=0,BA1347&lt;0),B1348, 0)</f>
        <v>0</v>
      </c>
      <c r="BC1348" s="112">
        <f t="shared" ref="BC1348:BC1411" si="1162">IF(AND(BA1348&lt;=0,BA1347&gt;=0),B1348, 0)</f>
        <v>0</v>
      </c>
      <c r="BD1348" s="12"/>
      <c r="BE1348" s="111">
        <f t="shared" ref="BE1348:BE1411" si="1163">IF(K1348=$BE$1,B1348,0)</f>
        <v>0</v>
      </c>
      <c r="BF1348" s="12"/>
    </row>
    <row r="1349" spans="1:58">
      <c r="A1349">
        <f t="shared" si="1116"/>
        <v>22</v>
      </c>
      <c r="B1349" s="106">
        <v>0.93472222222222201</v>
      </c>
      <c r="C1349" s="6">
        <f t="shared" si="1117"/>
        <v>22.43333333333333</v>
      </c>
      <c r="D1349" s="7">
        <f t="shared" ref="D1349:D1412" si="1164">$D$3</f>
        <v>16</v>
      </c>
      <c r="E1349" s="7">
        <f t="shared" ref="E1349:E1412" si="1165">$E$3</f>
        <v>9</v>
      </c>
      <c r="F1349" s="7">
        <f t="shared" ref="F1349:F1412" si="1166">$F$3</f>
        <v>2022</v>
      </c>
      <c r="G1349" s="12"/>
      <c r="H1349" s="101">
        <f t="shared" si="1118"/>
        <v>18.921387590071614</v>
      </c>
      <c r="I1349" s="102">
        <f t="shared" si="1119"/>
        <v>18.969796519360372</v>
      </c>
      <c r="J1349" s="101">
        <f t="shared" si="1120"/>
        <v>59.490523655764427</v>
      </c>
      <c r="K1349" s="101">
        <f t="shared" si="1121"/>
        <v>74.667308354825224</v>
      </c>
      <c r="L1349" s="11">
        <f t="shared" si="1122"/>
        <v>2459839.4347222224</v>
      </c>
      <c r="M1349" s="108">
        <f t="shared" si="1123"/>
        <v>0.22708924633052396</v>
      </c>
      <c r="N1349" s="11">
        <f t="shared" si="1124"/>
        <v>342.08171059098095</v>
      </c>
      <c r="O1349" s="5">
        <f t="shared" si="1125"/>
        <v>0.19187849827301307</v>
      </c>
      <c r="P1349" s="11">
        <f t="shared" si="1126"/>
        <v>14992.257199031152</v>
      </c>
      <c r="Q1349" s="6">
        <f t="shared" si="1127"/>
        <v>2.4730288036508195</v>
      </c>
      <c r="R1349" s="13">
        <f t="shared" si="1128"/>
        <v>4.407392763957759</v>
      </c>
      <c r="S1349" s="13">
        <f t="shared" si="1129"/>
        <v>4.4195681746220599</v>
      </c>
      <c r="T1349" s="13">
        <f t="shared" si="1130"/>
        <v>0.40583837268007622</v>
      </c>
      <c r="U1349" s="13">
        <f t="shared" si="1131"/>
        <v>0.47747011572940035</v>
      </c>
      <c r="V1349" s="13">
        <f t="shared" si="1132"/>
        <v>-8.4332979765640435</v>
      </c>
      <c r="W1349" s="8">
        <f t="shared" si="1133"/>
        <v>359.39671842673397</v>
      </c>
      <c r="X1349" s="13">
        <f t="shared" si="1134"/>
        <v>1.2782926751207115</v>
      </c>
      <c r="Y1349" s="11">
        <f t="shared" si="1135"/>
        <v>73.240775266904464</v>
      </c>
      <c r="Z1349" s="13">
        <f t="shared" si="1136"/>
        <v>4.3002784191768444E-2</v>
      </c>
      <c r="AA1349" s="13">
        <f t="shared" si="1137"/>
        <v>0.28808386185274032</v>
      </c>
      <c r="AB1349" s="13">
        <f t="shared" si="1138"/>
        <v>0.95663973820151249</v>
      </c>
      <c r="AC1349" s="13">
        <f t="shared" si="1139"/>
        <v>4.2989531676362887E-2</v>
      </c>
      <c r="AD1349" s="13">
        <f t="shared" si="1140"/>
        <v>0.86062112566126514</v>
      </c>
      <c r="AE1349" s="13">
        <f t="shared" si="1141"/>
        <v>0.41992733491111078</v>
      </c>
      <c r="AF1349" s="13">
        <f t="shared" si="1142"/>
        <v>0.90755773006153817</v>
      </c>
      <c r="AG1349" s="11">
        <f t="shared" si="1143"/>
        <v>24.829999924744335</v>
      </c>
      <c r="AH1349" s="13">
        <f t="shared" si="1144"/>
        <v>4.7661715014011925</v>
      </c>
      <c r="AI1349" s="11">
        <f t="shared" si="1145"/>
        <v>270.58913806996304</v>
      </c>
      <c r="AJ1349" s="6">
        <f t="shared" si="1146"/>
        <v>0.91361106837903339</v>
      </c>
      <c r="AK1349" s="13">
        <f t="shared" si="1147"/>
        <v>19.77928782979486</v>
      </c>
      <c r="AL1349" s="6">
        <f t="shared" si="1148"/>
        <v>0.85790023972324736</v>
      </c>
      <c r="AM1349" s="6">
        <f t="shared" si="1149"/>
        <v>18.921387590071614</v>
      </c>
      <c r="AN1349" s="11">
        <f t="shared" si="1150"/>
        <v>175.85415984775682</v>
      </c>
      <c r="AO1349" s="6">
        <f t="shared" si="1151"/>
        <v>174.04058330738727</v>
      </c>
      <c r="AP1349" s="6">
        <f t="shared" si="1152"/>
        <v>100.78970408496947</v>
      </c>
      <c r="AQ1349" s="8">
        <f t="shared" si="1153"/>
        <v>79.058276163503479</v>
      </c>
      <c r="AR1349" s="109">
        <f t="shared" si="1154"/>
        <v>-0.99994713660044876</v>
      </c>
      <c r="AS1349" s="109">
        <f t="shared" si="1155"/>
        <v>-0.27416792350661079</v>
      </c>
      <c r="AT1349" s="109">
        <f t="shared" si="1156"/>
        <v>254.66730835482522</v>
      </c>
      <c r="AU1349" s="10">
        <f t="shared" si="1157"/>
        <v>400020.83159107564</v>
      </c>
      <c r="AV1349" s="8">
        <f t="shared" si="1158"/>
        <v>29.871711872474961</v>
      </c>
      <c r="AW1349" s="12"/>
      <c r="AX1349" s="110">
        <f t="shared" si="1159"/>
        <v>74.7</v>
      </c>
      <c r="AY1349" s="111">
        <f t="shared" si="1160"/>
        <v>0</v>
      </c>
      <c r="AZ1349" s="12"/>
      <c r="BA1349" s="14">
        <f t="shared" ref="BA1349:BA1412" si="1167">ROUND(I1349,1)</f>
        <v>19</v>
      </c>
      <c r="BB1349" s="112">
        <f t="shared" si="1161"/>
        <v>0</v>
      </c>
      <c r="BC1349" s="112">
        <f t="shared" si="1162"/>
        <v>0</v>
      </c>
      <c r="BD1349" s="12"/>
      <c r="BE1349" s="111">
        <f t="shared" si="1163"/>
        <v>0</v>
      </c>
      <c r="BF1349" s="12"/>
    </row>
    <row r="1350" spans="1:58">
      <c r="A1350">
        <f t="shared" si="1116"/>
        <v>22</v>
      </c>
      <c r="B1350" s="106">
        <v>0.93541666666666701</v>
      </c>
      <c r="C1350" s="6">
        <f t="shared" si="1117"/>
        <v>22.45000000000001</v>
      </c>
      <c r="D1350" s="7">
        <f t="shared" si="1164"/>
        <v>16</v>
      </c>
      <c r="E1350" s="7">
        <f t="shared" si="1165"/>
        <v>9</v>
      </c>
      <c r="F1350" s="7">
        <f t="shared" si="1166"/>
        <v>2022</v>
      </c>
      <c r="G1350" s="12"/>
      <c r="H1350" s="101">
        <f t="shared" si="1118"/>
        <v>19.065716489376438</v>
      </c>
      <c r="I1350" s="102">
        <f t="shared" si="1119"/>
        <v>19.113744948440367</v>
      </c>
      <c r="J1350" s="101">
        <f t="shared" si="1120"/>
        <v>59.483938198770439</v>
      </c>
      <c r="K1350" s="101">
        <f t="shared" si="1121"/>
        <v>74.84357910224449</v>
      </c>
      <c r="L1350" s="11">
        <f t="shared" si="1122"/>
        <v>2459839.4354166668</v>
      </c>
      <c r="M1350" s="108">
        <f t="shared" si="1123"/>
        <v>0.22708926534337551</v>
      </c>
      <c r="N1350" s="11">
        <f t="shared" si="1124"/>
        <v>342.33239505346864</v>
      </c>
      <c r="O1350" s="5">
        <f t="shared" si="1125"/>
        <v>0.19190391570293741</v>
      </c>
      <c r="P1350" s="11">
        <f t="shared" si="1126"/>
        <v>14989.444893916398</v>
      </c>
      <c r="Q1350" s="6">
        <f t="shared" si="1127"/>
        <v>2.4731871558246801</v>
      </c>
      <c r="R1350" s="13">
        <f t="shared" si="1128"/>
        <v>4.4074047097694571</v>
      </c>
      <c r="S1350" s="13">
        <f t="shared" si="1129"/>
        <v>4.4197159306620497</v>
      </c>
      <c r="T1350" s="13">
        <f t="shared" si="1130"/>
        <v>0.4059987169201289</v>
      </c>
      <c r="U1350" s="13">
        <f t="shared" si="1131"/>
        <v>0.47761725692862589</v>
      </c>
      <c r="V1350" s="13">
        <f t="shared" si="1132"/>
        <v>-8.4334331444039705</v>
      </c>
      <c r="W1350" s="8">
        <f t="shared" si="1133"/>
        <v>359.35390601923842</v>
      </c>
      <c r="X1350" s="13">
        <f t="shared" si="1134"/>
        <v>1.2784387431030078</v>
      </c>
      <c r="Y1350" s="11">
        <f t="shared" si="1135"/>
        <v>73.249144345812027</v>
      </c>
      <c r="Z1350" s="13">
        <f t="shared" si="1136"/>
        <v>4.3014310061147233E-2</v>
      </c>
      <c r="AA1350" s="13">
        <f t="shared" si="1137"/>
        <v>0.2879439815185576</v>
      </c>
      <c r="AB1350" s="13">
        <f t="shared" si="1138"/>
        <v>0.95668133329433225</v>
      </c>
      <c r="AC1350" s="13">
        <f t="shared" si="1139"/>
        <v>4.300104688748195E-2</v>
      </c>
      <c r="AD1350" s="13">
        <f t="shared" si="1140"/>
        <v>0.8606547093197483</v>
      </c>
      <c r="AE1350" s="13">
        <f t="shared" si="1141"/>
        <v>0.41995444375905833</v>
      </c>
      <c r="AF1350" s="13">
        <f t="shared" si="1142"/>
        <v>0.90754518629488634</v>
      </c>
      <c r="AG1350" s="11">
        <f t="shared" si="1143"/>
        <v>24.831711367727259</v>
      </c>
      <c r="AH1350" s="13">
        <f t="shared" si="1144"/>
        <v>4.7667746563138103</v>
      </c>
      <c r="AI1350" s="11">
        <f t="shared" si="1145"/>
        <v>270.83077520876151</v>
      </c>
      <c r="AJ1350" s="6">
        <f t="shared" si="1146"/>
        <v>0.91360593688738334</v>
      </c>
      <c r="AK1350" s="13">
        <f t="shared" si="1147"/>
        <v>19.922836219783743</v>
      </c>
      <c r="AL1350" s="6">
        <f t="shared" si="1148"/>
        <v>0.8571197304073056</v>
      </c>
      <c r="AM1350" s="6">
        <f t="shared" si="1149"/>
        <v>19.065716489376438</v>
      </c>
      <c r="AN1350" s="11">
        <f t="shared" si="1150"/>
        <v>175.85484432505291</v>
      </c>
      <c r="AO1350" s="6">
        <f t="shared" si="1151"/>
        <v>174.04126053793166</v>
      </c>
      <c r="AP1350" s="6">
        <f t="shared" si="1152"/>
        <v>100.7820141936412</v>
      </c>
      <c r="AQ1350" s="8">
        <f t="shared" si="1153"/>
        <v>79.065962169337524</v>
      </c>
      <c r="AR1350" s="109">
        <f t="shared" si="1154"/>
        <v>-0.99989488028203199</v>
      </c>
      <c r="AS1350" s="109">
        <f t="shared" si="1155"/>
        <v>-0.27084893634269219</v>
      </c>
      <c r="AT1350" s="109">
        <f t="shared" si="1156"/>
        <v>254.84357910224449</v>
      </c>
      <c r="AU1350" s="10">
        <f t="shared" si="1157"/>
        <v>400023.14205919125</v>
      </c>
      <c r="AV1350" s="8">
        <f t="shared" si="1158"/>
        <v>29.871539347046863</v>
      </c>
      <c r="AW1350" s="12"/>
      <c r="AX1350" s="110">
        <f t="shared" si="1159"/>
        <v>74.8</v>
      </c>
      <c r="AY1350" s="111">
        <f t="shared" si="1160"/>
        <v>0</v>
      </c>
      <c r="AZ1350" s="12"/>
      <c r="BA1350" s="14">
        <f t="shared" si="1167"/>
        <v>19.100000000000001</v>
      </c>
      <c r="BB1350" s="112">
        <f t="shared" si="1161"/>
        <v>0</v>
      </c>
      <c r="BC1350" s="112">
        <f t="shared" si="1162"/>
        <v>0</v>
      </c>
      <c r="BD1350" s="12"/>
      <c r="BE1350" s="111">
        <f t="shared" si="1163"/>
        <v>0</v>
      </c>
      <c r="BF1350" s="12"/>
    </row>
    <row r="1351" spans="1:58">
      <c r="A1351">
        <f t="shared" si="1116"/>
        <v>22</v>
      </c>
      <c r="B1351" s="106">
        <v>0.93611111111111101</v>
      </c>
      <c r="C1351" s="6">
        <f t="shared" si="1117"/>
        <v>22.466666666666665</v>
      </c>
      <c r="D1351" s="7">
        <f t="shared" si="1164"/>
        <v>16</v>
      </c>
      <c r="E1351" s="7">
        <f t="shared" si="1165"/>
        <v>9</v>
      </c>
      <c r="F1351" s="7">
        <f t="shared" si="1166"/>
        <v>2022</v>
      </c>
      <c r="G1351" s="12"/>
      <c r="H1351" s="101">
        <f t="shared" si="1118"/>
        <v>19.210168688621096</v>
      </c>
      <c r="I1351" s="102">
        <f t="shared" si="1119"/>
        <v>19.257821561727763</v>
      </c>
      <c r="J1351" s="101">
        <f t="shared" si="1120"/>
        <v>59.47735265019427</v>
      </c>
      <c r="K1351" s="101">
        <f t="shared" si="1121"/>
        <v>75.019897452777741</v>
      </c>
      <c r="L1351" s="11">
        <f t="shared" si="1122"/>
        <v>2459839.4361111112</v>
      </c>
      <c r="M1351" s="108">
        <f t="shared" si="1123"/>
        <v>0.22708928435622708</v>
      </c>
      <c r="N1351" s="11">
        <f t="shared" si="1124"/>
        <v>342.58307951595634</v>
      </c>
      <c r="O1351" s="5">
        <f t="shared" si="1125"/>
        <v>0.1919293331329186</v>
      </c>
      <c r="P1351" s="11">
        <f t="shared" si="1126"/>
        <v>14986.632270672048</v>
      </c>
      <c r="Q1351" s="6">
        <f t="shared" si="1127"/>
        <v>2.4733455079985411</v>
      </c>
      <c r="R1351" s="13">
        <f t="shared" si="1128"/>
        <v>4.4074166555811551</v>
      </c>
      <c r="S1351" s="13">
        <f t="shared" si="1129"/>
        <v>4.4198636867020387</v>
      </c>
      <c r="T1351" s="13">
        <f t="shared" si="1130"/>
        <v>0.40615906116018152</v>
      </c>
      <c r="U1351" s="13">
        <f t="shared" si="1131"/>
        <v>0.47776439643680824</v>
      </c>
      <c r="V1351" s="13">
        <f t="shared" si="1132"/>
        <v>-8.4335683122438958</v>
      </c>
      <c r="W1351" s="8">
        <f t="shared" si="1133"/>
        <v>359.31108915992445</v>
      </c>
      <c r="X1351" s="13">
        <f t="shared" si="1134"/>
        <v>1.278584809543325</v>
      </c>
      <c r="Y1351" s="11">
        <f t="shared" si="1135"/>
        <v>73.257513336370707</v>
      </c>
      <c r="Z1351" s="13">
        <f t="shared" si="1136"/>
        <v>4.3025834880546905E-2</v>
      </c>
      <c r="AA1351" s="13">
        <f t="shared" si="1137"/>
        <v>0.28780409662949408</v>
      </c>
      <c r="AB1351" s="13">
        <f t="shared" si="1138"/>
        <v>0.95672290740617638</v>
      </c>
      <c r="AC1351" s="13">
        <f t="shared" si="1139"/>
        <v>4.3012561043881119E-2</v>
      </c>
      <c r="AD1351" s="13">
        <f t="shared" si="1140"/>
        <v>0.86068827414762794</v>
      </c>
      <c r="AE1351" s="13">
        <f t="shared" si="1141"/>
        <v>0.41998154329453385</v>
      </c>
      <c r="AF1351" s="13">
        <f t="shared" si="1142"/>
        <v>0.90753264585464999</v>
      </c>
      <c r="AG1351" s="11">
        <f t="shared" si="1143"/>
        <v>24.833422246436584</v>
      </c>
      <c r="AH1351" s="13">
        <f t="shared" si="1144"/>
        <v>4.767377820931932</v>
      </c>
      <c r="AI1351" s="11">
        <f t="shared" si="1145"/>
        <v>271.07241220197739</v>
      </c>
      <c r="AJ1351" s="6">
        <f t="shared" si="1146"/>
        <v>0.91360080670188926</v>
      </c>
      <c r="AK1351" s="13">
        <f t="shared" si="1147"/>
        <v>20.066501898925043</v>
      </c>
      <c r="AL1351" s="6">
        <f t="shared" si="1148"/>
        <v>0.85633321030394671</v>
      </c>
      <c r="AM1351" s="6">
        <f t="shared" si="1149"/>
        <v>19.210168688621096</v>
      </c>
      <c r="AN1351" s="11">
        <f t="shared" si="1150"/>
        <v>175.85552880234718</v>
      </c>
      <c r="AO1351" s="6">
        <f t="shared" si="1151"/>
        <v>174.04193776872799</v>
      </c>
      <c r="AP1351" s="6">
        <f t="shared" si="1152"/>
        <v>100.7743243973962</v>
      </c>
      <c r="AQ1351" s="8">
        <f t="shared" si="1153"/>
        <v>79.073648082875962</v>
      </c>
      <c r="AR1351" s="109">
        <f t="shared" si="1154"/>
        <v>-0.99982483975090497</v>
      </c>
      <c r="AS1351" s="109">
        <f t="shared" si="1155"/>
        <v>-0.26753014882751275</v>
      </c>
      <c r="AT1351" s="109">
        <f t="shared" si="1156"/>
        <v>255.01989745277774</v>
      </c>
      <c r="AU1351" s="10">
        <f t="shared" si="1157"/>
        <v>400025.4519889818</v>
      </c>
      <c r="AV1351" s="8">
        <f t="shared" si="1158"/>
        <v>29.871366863808245</v>
      </c>
      <c r="AW1351" s="12"/>
      <c r="AX1351" s="110">
        <f t="shared" si="1159"/>
        <v>75</v>
      </c>
      <c r="AY1351" s="111">
        <f t="shared" si="1160"/>
        <v>0</v>
      </c>
      <c r="AZ1351" s="12"/>
      <c r="BA1351" s="14">
        <f t="shared" si="1167"/>
        <v>19.3</v>
      </c>
      <c r="BB1351" s="112">
        <f t="shared" si="1161"/>
        <v>0</v>
      </c>
      <c r="BC1351" s="112">
        <f t="shared" si="1162"/>
        <v>0</v>
      </c>
      <c r="BD1351" s="12"/>
      <c r="BE1351" s="111">
        <f t="shared" si="1163"/>
        <v>0</v>
      </c>
      <c r="BF1351" s="12"/>
    </row>
    <row r="1352" spans="1:58">
      <c r="A1352">
        <f t="shared" si="1116"/>
        <v>22</v>
      </c>
      <c r="B1352" s="106">
        <v>0.936805555555556</v>
      </c>
      <c r="C1352" s="6">
        <f t="shared" si="1117"/>
        <v>22.483333333333345</v>
      </c>
      <c r="D1352" s="7">
        <f t="shared" si="1164"/>
        <v>16</v>
      </c>
      <c r="E1352" s="7">
        <f t="shared" si="1165"/>
        <v>9</v>
      </c>
      <c r="F1352" s="7">
        <f t="shared" si="1166"/>
        <v>2022</v>
      </c>
      <c r="G1352" s="12"/>
      <c r="H1352" s="101">
        <f t="shared" si="1118"/>
        <v>19.354742881214271</v>
      </c>
      <c r="I1352" s="102">
        <f t="shared" si="1119"/>
        <v>19.402024959812564</v>
      </c>
      <c r="J1352" s="101">
        <f t="shared" si="1120"/>
        <v>59.470767010173105</v>
      </c>
      <c r="K1352" s="101">
        <f t="shared" si="1121"/>
        <v>75.196265783789613</v>
      </c>
      <c r="L1352" s="11">
        <f t="shared" si="1122"/>
        <v>2459839.4368055556</v>
      </c>
      <c r="M1352" s="108">
        <f t="shared" si="1123"/>
        <v>0.22708930336907862</v>
      </c>
      <c r="N1352" s="11">
        <f t="shared" si="1124"/>
        <v>342.83376397844404</v>
      </c>
      <c r="O1352" s="5">
        <f t="shared" si="1125"/>
        <v>0.19195475056284295</v>
      </c>
      <c r="P1352" s="11">
        <f t="shared" si="1126"/>
        <v>14983.819329413676</v>
      </c>
      <c r="Q1352" s="6">
        <f t="shared" si="1127"/>
        <v>2.4735038601720447</v>
      </c>
      <c r="R1352" s="13">
        <f t="shared" si="1128"/>
        <v>4.4074286013928541</v>
      </c>
      <c r="S1352" s="13">
        <f t="shared" si="1129"/>
        <v>4.4200114427416706</v>
      </c>
      <c r="T1352" s="13">
        <f t="shared" si="1130"/>
        <v>0.40631940540023415</v>
      </c>
      <c r="U1352" s="13">
        <f t="shared" si="1131"/>
        <v>0.47791153425446253</v>
      </c>
      <c r="V1352" s="13">
        <f t="shared" si="1132"/>
        <v>-8.433703480083107</v>
      </c>
      <c r="W1352" s="8">
        <f t="shared" si="1133"/>
        <v>359.26826784989038</v>
      </c>
      <c r="X1352" s="13">
        <f t="shared" si="1134"/>
        <v>1.2787308744415098</v>
      </c>
      <c r="Y1352" s="11">
        <f t="shared" si="1135"/>
        <v>73.265882238571706</v>
      </c>
      <c r="Z1352" s="13">
        <f t="shared" si="1136"/>
        <v>4.303735864979065E-2</v>
      </c>
      <c r="AA1352" s="13">
        <f t="shared" si="1137"/>
        <v>0.28766420718892882</v>
      </c>
      <c r="AB1352" s="13">
        <f t="shared" si="1138"/>
        <v>0.9567644605368123</v>
      </c>
      <c r="AC1352" s="13">
        <f t="shared" si="1139"/>
        <v>4.3024074145383777E-2</v>
      </c>
      <c r="AD1352" s="13">
        <f t="shared" si="1140"/>
        <v>0.86072182014476062</v>
      </c>
      <c r="AE1352" s="13">
        <f t="shared" si="1141"/>
        <v>0.42000863351728279</v>
      </c>
      <c r="AF1352" s="13">
        <f t="shared" si="1142"/>
        <v>0.90752010874191913</v>
      </c>
      <c r="AG1352" s="11">
        <f t="shared" si="1143"/>
        <v>24.835132560834378</v>
      </c>
      <c r="AH1352" s="13">
        <f t="shared" si="1144"/>
        <v>4.767980995250686</v>
      </c>
      <c r="AI1352" s="11">
        <f t="shared" si="1145"/>
        <v>271.31404904968372</v>
      </c>
      <c r="AJ1352" s="6">
        <f t="shared" si="1146"/>
        <v>0.91359567782263063</v>
      </c>
      <c r="AK1352" s="13">
        <f t="shared" si="1147"/>
        <v>20.210283559638729</v>
      </c>
      <c r="AL1352" s="6">
        <f t="shared" si="1148"/>
        <v>0.85554067842445736</v>
      </c>
      <c r="AM1352" s="6">
        <f t="shared" si="1149"/>
        <v>19.354742881214271</v>
      </c>
      <c r="AN1352" s="11">
        <f t="shared" si="1150"/>
        <v>175.85621327964327</v>
      </c>
      <c r="AO1352" s="6">
        <f t="shared" si="1151"/>
        <v>174.04261499977986</v>
      </c>
      <c r="AP1352" s="6">
        <f t="shared" si="1152"/>
        <v>100.76663469624904</v>
      </c>
      <c r="AQ1352" s="8">
        <f t="shared" si="1153"/>
        <v>79.081333904104198</v>
      </c>
      <c r="AR1352" s="109">
        <f t="shared" si="1154"/>
        <v>-0.99973701628493006</v>
      </c>
      <c r="AS1352" s="109">
        <f t="shared" si="1155"/>
        <v>-0.26421162038036555</v>
      </c>
      <c r="AT1352" s="109">
        <f t="shared" si="1156"/>
        <v>255.19626578378961</v>
      </c>
      <c r="AU1352" s="10">
        <f t="shared" si="1157"/>
        <v>400027.76138038019</v>
      </c>
      <c r="AV1352" s="8">
        <f t="shared" si="1158"/>
        <v>29.871194422762695</v>
      </c>
      <c r="AW1352" s="12"/>
      <c r="AX1352" s="110">
        <f t="shared" si="1159"/>
        <v>75.2</v>
      </c>
      <c r="AY1352" s="111">
        <f t="shared" si="1160"/>
        <v>0</v>
      </c>
      <c r="AZ1352" s="12"/>
      <c r="BA1352" s="14">
        <f t="shared" si="1167"/>
        <v>19.399999999999999</v>
      </c>
      <c r="BB1352" s="112">
        <f t="shared" si="1161"/>
        <v>0</v>
      </c>
      <c r="BC1352" s="112">
        <f t="shared" si="1162"/>
        <v>0</v>
      </c>
      <c r="BD1352" s="12"/>
      <c r="BE1352" s="111">
        <f t="shared" si="1163"/>
        <v>0</v>
      </c>
      <c r="BF1352" s="12"/>
    </row>
    <row r="1353" spans="1:58">
      <c r="A1353">
        <f t="shared" si="1116"/>
        <v>22</v>
      </c>
      <c r="B1353" s="106">
        <v>0.9375</v>
      </c>
      <c r="C1353" s="6">
        <f t="shared" si="1117"/>
        <v>22.5</v>
      </c>
      <c r="D1353" s="7">
        <f t="shared" si="1164"/>
        <v>16</v>
      </c>
      <c r="E1353" s="7">
        <f t="shared" si="1165"/>
        <v>9</v>
      </c>
      <c r="F1353" s="7">
        <f t="shared" si="1166"/>
        <v>2022</v>
      </c>
      <c r="G1353" s="12"/>
      <c r="H1353" s="101">
        <f t="shared" si="1118"/>
        <v>19.499437759637903</v>
      </c>
      <c r="I1353" s="102">
        <f t="shared" si="1119"/>
        <v>19.546353744644829</v>
      </c>
      <c r="J1353" s="101">
        <f t="shared" si="1120"/>
        <v>59.464181278771669</v>
      </c>
      <c r="K1353" s="101">
        <f t="shared" si="1121"/>
        <v>75.372686485895315</v>
      </c>
      <c r="L1353" s="11">
        <f t="shared" si="1122"/>
        <v>2459839.4375</v>
      </c>
      <c r="M1353" s="108">
        <f t="shared" si="1123"/>
        <v>0.22708932238193019</v>
      </c>
      <c r="N1353" s="11">
        <f t="shared" si="1124"/>
        <v>343.08444844093174</v>
      </c>
      <c r="O1353" s="5">
        <f t="shared" si="1125"/>
        <v>0.19198016799282414</v>
      </c>
      <c r="P1353" s="11">
        <f t="shared" si="1126"/>
        <v>14981.006070240424</v>
      </c>
      <c r="Q1353" s="6">
        <f t="shared" si="1127"/>
        <v>2.4736622123459053</v>
      </c>
      <c r="R1353" s="13">
        <f t="shared" si="1128"/>
        <v>4.4074405472045521</v>
      </c>
      <c r="S1353" s="13">
        <f t="shared" si="1129"/>
        <v>4.4201591987820175</v>
      </c>
      <c r="T1353" s="13">
        <f t="shared" si="1130"/>
        <v>0.40647974964028677</v>
      </c>
      <c r="U1353" s="13">
        <f t="shared" si="1131"/>
        <v>0.47805867038202393</v>
      </c>
      <c r="V1353" s="13">
        <f t="shared" si="1132"/>
        <v>-8.4338386479237482</v>
      </c>
      <c r="W1353" s="8">
        <f t="shared" si="1133"/>
        <v>359.22544208925547</v>
      </c>
      <c r="X1353" s="13">
        <f t="shared" si="1134"/>
        <v>1.2788769377987568</v>
      </c>
      <c r="Y1353" s="11">
        <f t="shared" si="1135"/>
        <v>73.274251052483464</v>
      </c>
      <c r="Z1353" s="13">
        <f t="shared" si="1136"/>
        <v>4.3048881368690589E-2</v>
      </c>
      <c r="AA1353" s="13">
        <f t="shared" si="1137"/>
        <v>0.28752431319895122</v>
      </c>
      <c r="AB1353" s="13">
        <f t="shared" si="1138"/>
        <v>0.95680599268639588</v>
      </c>
      <c r="AC1353" s="13">
        <f t="shared" si="1139"/>
        <v>4.3035586191802255E-2</v>
      </c>
      <c r="AD1353" s="13">
        <f t="shared" si="1140"/>
        <v>0.86075534731136438</v>
      </c>
      <c r="AE1353" s="13">
        <f t="shared" si="1141"/>
        <v>0.4200357144271949</v>
      </c>
      <c r="AF1353" s="13">
        <f t="shared" si="1142"/>
        <v>0.90750757495771683</v>
      </c>
      <c r="AG1353" s="11">
        <f t="shared" si="1143"/>
        <v>24.836842310891807</v>
      </c>
      <c r="AH1353" s="13">
        <f t="shared" si="1144"/>
        <v>4.7685841792708326</v>
      </c>
      <c r="AI1353" s="11">
        <f t="shared" si="1145"/>
        <v>271.55568575186925</v>
      </c>
      <c r="AJ1353" s="6">
        <f t="shared" si="1146"/>
        <v>0.91359055024964708</v>
      </c>
      <c r="AK1353" s="13">
        <f t="shared" si="1147"/>
        <v>20.354179893665133</v>
      </c>
      <c r="AL1353" s="6">
        <f t="shared" si="1148"/>
        <v>0.85474213402723132</v>
      </c>
      <c r="AM1353" s="6">
        <f t="shared" si="1149"/>
        <v>19.499437759637903</v>
      </c>
      <c r="AN1353" s="11">
        <f t="shared" si="1150"/>
        <v>175.85689775693754</v>
      </c>
      <c r="AO1353" s="6">
        <f t="shared" si="1151"/>
        <v>174.04329223108354</v>
      </c>
      <c r="AP1353" s="6">
        <f t="shared" si="1152"/>
        <v>100.75894509012974</v>
      </c>
      <c r="AQ1353" s="8">
        <f t="shared" si="1153"/>
        <v>79.089019633092164</v>
      </c>
      <c r="AR1353" s="109">
        <f t="shared" si="1154"/>
        <v>-0.99963141147827272</v>
      </c>
      <c r="AS1353" s="109">
        <f t="shared" si="1155"/>
        <v>-0.26089341041692049</v>
      </c>
      <c r="AT1353" s="109">
        <f t="shared" si="1156"/>
        <v>255.37268648589531</v>
      </c>
      <c r="AU1353" s="10">
        <f t="shared" si="1157"/>
        <v>400030.07023333636</v>
      </c>
      <c r="AV1353" s="8">
        <f t="shared" si="1158"/>
        <v>29.871022023912513</v>
      </c>
      <c r="AW1353" s="12"/>
      <c r="AX1353" s="110">
        <f t="shared" si="1159"/>
        <v>75.400000000000006</v>
      </c>
      <c r="AY1353" s="111">
        <f t="shared" si="1160"/>
        <v>0</v>
      </c>
      <c r="AZ1353" s="12"/>
      <c r="BA1353" s="14">
        <f t="shared" si="1167"/>
        <v>19.5</v>
      </c>
      <c r="BB1353" s="112">
        <f t="shared" si="1161"/>
        <v>0</v>
      </c>
      <c r="BC1353" s="112">
        <f t="shared" si="1162"/>
        <v>0</v>
      </c>
      <c r="BD1353" s="12"/>
      <c r="BE1353" s="111">
        <f t="shared" si="1163"/>
        <v>0</v>
      </c>
      <c r="BF1353" s="12"/>
    </row>
    <row r="1354" spans="1:58">
      <c r="A1354">
        <f t="shared" si="1116"/>
        <v>22</v>
      </c>
      <c r="B1354" s="106">
        <v>0.938194444444444</v>
      </c>
      <c r="C1354" s="6">
        <f t="shared" si="1117"/>
        <v>22.516666666666655</v>
      </c>
      <c r="D1354" s="7">
        <f t="shared" si="1164"/>
        <v>16</v>
      </c>
      <c r="E1354" s="7">
        <f t="shared" si="1165"/>
        <v>9</v>
      </c>
      <c r="F1354" s="7">
        <f t="shared" si="1166"/>
        <v>2022</v>
      </c>
      <c r="G1354" s="12"/>
      <c r="H1354" s="101">
        <f t="shared" si="1118"/>
        <v>19.644252015200362</v>
      </c>
      <c r="I1354" s="102">
        <f t="shared" si="1119"/>
        <v>19.690806519219588</v>
      </c>
      <c r="J1354" s="101">
        <f t="shared" si="1120"/>
        <v>59.457595456126541</v>
      </c>
      <c r="K1354" s="101">
        <f t="shared" si="1121"/>
        <v>75.549161962867515</v>
      </c>
      <c r="L1354" s="11">
        <f t="shared" si="1122"/>
        <v>2459839.4381944444</v>
      </c>
      <c r="M1354" s="108">
        <f t="shared" si="1123"/>
        <v>0.22708934139478174</v>
      </c>
      <c r="N1354" s="11">
        <f t="shared" si="1124"/>
        <v>343.33513290295377</v>
      </c>
      <c r="O1354" s="5">
        <f t="shared" si="1125"/>
        <v>0.19200558542274848</v>
      </c>
      <c r="P1354" s="11">
        <f t="shared" si="1126"/>
        <v>14978.192493270661</v>
      </c>
      <c r="Q1354" s="6">
        <f t="shared" si="1127"/>
        <v>2.4738205645194089</v>
      </c>
      <c r="R1354" s="13">
        <f t="shared" si="1128"/>
        <v>4.4074524930162502</v>
      </c>
      <c r="S1354" s="13">
        <f t="shared" si="1129"/>
        <v>4.4203069548216494</v>
      </c>
      <c r="T1354" s="13">
        <f t="shared" si="1130"/>
        <v>0.40664009387998223</v>
      </c>
      <c r="U1354" s="13">
        <f t="shared" si="1131"/>
        <v>0.47820580481966307</v>
      </c>
      <c r="V1354" s="13">
        <f t="shared" si="1132"/>
        <v>-8.4339738157633164</v>
      </c>
      <c r="W1354" s="8">
        <f t="shared" si="1133"/>
        <v>359.18261187974599</v>
      </c>
      <c r="X1354" s="13">
        <f t="shared" si="1134"/>
        <v>1.2790229996149258</v>
      </c>
      <c r="Y1354" s="11">
        <f t="shared" si="1135"/>
        <v>73.282619778097967</v>
      </c>
      <c r="Z1354" s="13">
        <f t="shared" si="1136"/>
        <v>4.306040303704553E-2</v>
      </c>
      <c r="AA1354" s="13">
        <f t="shared" si="1137"/>
        <v>0.28738441466292763</v>
      </c>
      <c r="AB1354" s="13">
        <f t="shared" si="1138"/>
        <v>0.95684750385469952</v>
      </c>
      <c r="AC1354" s="13">
        <f t="shared" si="1139"/>
        <v>4.3047097182935576E-2</v>
      </c>
      <c r="AD1354" s="13">
        <f t="shared" si="1140"/>
        <v>0.86078885564731</v>
      </c>
      <c r="AE1354" s="13">
        <f t="shared" si="1141"/>
        <v>0.42006278602399527</v>
      </c>
      <c r="AF1354" s="13">
        <f t="shared" si="1142"/>
        <v>0.90749504450314178</v>
      </c>
      <c r="AG1354" s="11">
        <f t="shared" si="1143"/>
        <v>24.838551496569661</v>
      </c>
      <c r="AH1354" s="13">
        <f t="shared" si="1144"/>
        <v>4.769187372987564</v>
      </c>
      <c r="AI1354" s="11">
        <f t="shared" si="1145"/>
        <v>271.79732230814034</v>
      </c>
      <c r="AJ1354" s="6">
        <f t="shared" si="1146"/>
        <v>0.91358542398303577</v>
      </c>
      <c r="AK1354" s="13">
        <f t="shared" si="1147"/>
        <v>20.498189591819937</v>
      </c>
      <c r="AL1354" s="6">
        <f t="shared" si="1148"/>
        <v>0.8539375766195757</v>
      </c>
      <c r="AM1354" s="6">
        <f t="shared" si="1149"/>
        <v>19.644252015200362</v>
      </c>
      <c r="AN1354" s="11">
        <f t="shared" si="1150"/>
        <v>175.85758223423363</v>
      </c>
      <c r="AO1354" s="6">
        <f t="shared" si="1151"/>
        <v>174.04396946264279</v>
      </c>
      <c r="AP1354" s="6">
        <f t="shared" si="1152"/>
        <v>100.75125557905224</v>
      </c>
      <c r="AQ1354" s="8">
        <f t="shared" si="1153"/>
        <v>79.09670526982589</v>
      </c>
      <c r="AR1354" s="109">
        <f t="shared" si="1154"/>
        <v>-0.99950802724156607</v>
      </c>
      <c r="AS1354" s="109">
        <f t="shared" si="1155"/>
        <v>-0.25757557835203726</v>
      </c>
      <c r="AT1354" s="109">
        <f t="shared" si="1156"/>
        <v>255.54916196286752</v>
      </c>
      <c r="AU1354" s="10">
        <f t="shared" si="1157"/>
        <v>400032.37854777509</v>
      </c>
      <c r="AV1354" s="8">
        <f t="shared" si="1158"/>
        <v>29.870849667261883</v>
      </c>
      <c r="AW1354" s="12"/>
      <c r="AX1354" s="110">
        <f t="shared" si="1159"/>
        <v>75.5</v>
      </c>
      <c r="AY1354" s="111">
        <f t="shared" si="1160"/>
        <v>0</v>
      </c>
      <c r="AZ1354" s="12"/>
      <c r="BA1354" s="14">
        <f t="shared" si="1167"/>
        <v>19.7</v>
      </c>
      <c r="BB1354" s="112">
        <f t="shared" si="1161"/>
        <v>0</v>
      </c>
      <c r="BC1354" s="112">
        <f t="shared" si="1162"/>
        <v>0</v>
      </c>
      <c r="BD1354" s="12"/>
      <c r="BE1354" s="111">
        <f t="shared" si="1163"/>
        <v>0</v>
      </c>
      <c r="BF1354" s="12"/>
    </row>
    <row r="1355" spans="1:58">
      <c r="A1355">
        <f t="shared" si="1116"/>
        <v>22</v>
      </c>
      <c r="B1355" s="106">
        <v>0.93888888888888899</v>
      </c>
      <c r="C1355" s="6">
        <f t="shared" si="1117"/>
        <v>22.533333333333335</v>
      </c>
      <c r="D1355" s="7">
        <f t="shared" si="1164"/>
        <v>16</v>
      </c>
      <c r="E1355" s="7">
        <f t="shared" si="1165"/>
        <v>9</v>
      </c>
      <c r="F1355" s="7">
        <f t="shared" si="1166"/>
        <v>2022</v>
      </c>
      <c r="G1355" s="12"/>
      <c r="H1355" s="101">
        <f t="shared" si="1118"/>
        <v>19.789184339019176</v>
      </c>
      <c r="I1355" s="102">
        <f t="shared" si="1119"/>
        <v>19.835381888490712</v>
      </c>
      <c r="J1355" s="101">
        <f t="shared" si="1120"/>
        <v>59.451009542321628</v>
      </c>
      <c r="K1355" s="101">
        <f t="shared" si="1121"/>
        <v>75.725694633000415</v>
      </c>
      <c r="L1355" s="11">
        <f t="shared" si="1122"/>
        <v>2459839.4388888888</v>
      </c>
      <c r="M1355" s="108">
        <f t="shared" si="1123"/>
        <v>0.22708936040763331</v>
      </c>
      <c r="N1355" s="11">
        <f t="shared" si="1124"/>
        <v>343.58581736544147</v>
      </c>
      <c r="O1355" s="5">
        <f t="shared" si="1125"/>
        <v>0.19203100285267283</v>
      </c>
      <c r="P1355" s="11">
        <f t="shared" si="1126"/>
        <v>14975.378598603149</v>
      </c>
      <c r="Q1355" s="6">
        <f t="shared" si="1127"/>
        <v>2.47397891669327</v>
      </c>
      <c r="R1355" s="13">
        <f t="shared" si="1128"/>
        <v>4.4074644388279482</v>
      </c>
      <c r="S1355" s="13">
        <f t="shared" si="1129"/>
        <v>4.4204547108616392</v>
      </c>
      <c r="T1355" s="13">
        <f t="shared" si="1130"/>
        <v>0.40680043812003491</v>
      </c>
      <c r="U1355" s="13">
        <f t="shared" si="1131"/>
        <v>0.47835293756852976</v>
      </c>
      <c r="V1355" s="13">
        <f t="shared" si="1132"/>
        <v>-8.4341089836032435</v>
      </c>
      <c r="W1355" s="8">
        <f t="shared" si="1133"/>
        <v>359.13977722173166</v>
      </c>
      <c r="X1355" s="13">
        <f t="shared" si="1134"/>
        <v>1.2791690598908527</v>
      </c>
      <c r="Y1355" s="11">
        <f t="shared" si="1135"/>
        <v>73.29098841546309</v>
      </c>
      <c r="Z1355" s="13">
        <f t="shared" si="1136"/>
        <v>4.3071923654725834E-2</v>
      </c>
      <c r="AA1355" s="13">
        <f t="shared" si="1137"/>
        <v>0.28724451158328962</v>
      </c>
      <c r="AB1355" s="13">
        <f t="shared" si="1138"/>
        <v>0.9568889940417743</v>
      </c>
      <c r="AC1355" s="13">
        <f t="shared" si="1139"/>
        <v>4.3058607118654252E-2</v>
      </c>
      <c r="AD1355" s="13">
        <f t="shared" si="1140"/>
        <v>0.86082234515269607</v>
      </c>
      <c r="AE1355" s="13">
        <f t="shared" si="1141"/>
        <v>0.42008984830758545</v>
      </c>
      <c r="AF1355" s="13">
        <f t="shared" si="1142"/>
        <v>0.90748251737921093</v>
      </c>
      <c r="AG1355" s="11">
        <f t="shared" si="1143"/>
        <v>24.840260117839868</v>
      </c>
      <c r="AH1355" s="13">
        <f t="shared" si="1144"/>
        <v>4.7697905764001094</v>
      </c>
      <c r="AI1355" s="11">
        <f t="shared" si="1145"/>
        <v>272.03895871943985</v>
      </c>
      <c r="AJ1355" s="6">
        <f t="shared" si="1146"/>
        <v>0.91358029902283622</v>
      </c>
      <c r="AK1355" s="13">
        <f t="shared" si="1147"/>
        <v>20.642311344971681</v>
      </c>
      <c r="AL1355" s="6">
        <f t="shared" si="1148"/>
        <v>0.85312700595250568</v>
      </c>
      <c r="AM1355" s="6">
        <f t="shared" si="1149"/>
        <v>19.789184339019176</v>
      </c>
      <c r="AN1355" s="11">
        <f t="shared" si="1150"/>
        <v>175.85826671152972</v>
      </c>
      <c r="AO1355" s="6">
        <f t="shared" si="1151"/>
        <v>174.04464669445576</v>
      </c>
      <c r="AP1355" s="6">
        <f t="shared" si="1152"/>
        <v>100.74356616296892</v>
      </c>
      <c r="AQ1355" s="8">
        <f t="shared" si="1153"/>
        <v>79.104390814352925</v>
      </c>
      <c r="AR1355" s="109">
        <f t="shared" si="1154"/>
        <v>-0.99936686580094891</v>
      </c>
      <c r="AS1355" s="109">
        <f t="shared" si="1155"/>
        <v>-0.25425818357522795</v>
      </c>
      <c r="AT1355" s="109">
        <f t="shared" si="1156"/>
        <v>255.72569463300042</v>
      </c>
      <c r="AU1355" s="10">
        <f t="shared" si="1157"/>
        <v>400034.68632364663</v>
      </c>
      <c r="AV1355" s="8">
        <f t="shared" si="1158"/>
        <v>29.870677352813114</v>
      </c>
      <c r="AW1355" s="12"/>
      <c r="AX1355" s="110">
        <f t="shared" si="1159"/>
        <v>75.7</v>
      </c>
      <c r="AY1355" s="111">
        <f t="shared" si="1160"/>
        <v>0</v>
      </c>
      <c r="AZ1355" s="12"/>
      <c r="BA1355" s="14">
        <f t="shared" si="1167"/>
        <v>19.8</v>
      </c>
      <c r="BB1355" s="112">
        <f t="shared" si="1161"/>
        <v>0</v>
      </c>
      <c r="BC1355" s="112">
        <f t="shared" si="1162"/>
        <v>0</v>
      </c>
      <c r="BD1355" s="12"/>
      <c r="BE1355" s="111">
        <f t="shared" si="1163"/>
        <v>0</v>
      </c>
      <c r="BF1355" s="12"/>
    </row>
    <row r="1356" spans="1:58">
      <c r="A1356">
        <f t="shared" si="1116"/>
        <v>22</v>
      </c>
      <c r="B1356" s="106">
        <v>0.93958333333333299</v>
      </c>
      <c r="C1356" s="6">
        <f t="shared" si="1117"/>
        <v>22.54999999999999</v>
      </c>
      <c r="D1356" s="7">
        <f t="shared" si="1164"/>
        <v>16</v>
      </c>
      <c r="E1356" s="7">
        <f t="shared" si="1165"/>
        <v>9</v>
      </c>
      <c r="F1356" s="7">
        <f t="shared" si="1166"/>
        <v>2022</v>
      </c>
      <c r="G1356" s="12"/>
      <c r="H1356" s="101">
        <f t="shared" si="1118"/>
        <v>19.934233420327516</v>
      </c>
      <c r="I1356" s="102">
        <f t="shared" si="1119"/>
        <v>19.98007845761752</v>
      </c>
      <c r="J1356" s="101">
        <f t="shared" si="1120"/>
        <v>59.44442353743726</v>
      </c>
      <c r="K1356" s="101">
        <f t="shared" si="1121"/>
        <v>75.902286927222889</v>
      </c>
      <c r="L1356" s="11">
        <f t="shared" si="1122"/>
        <v>2459839.4395833332</v>
      </c>
      <c r="M1356" s="108">
        <f t="shared" si="1123"/>
        <v>0.22708937942048485</v>
      </c>
      <c r="N1356" s="11">
        <f t="shared" si="1124"/>
        <v>343.83650182792917</v>
      </c>
      <c r="O1356" s="5">
        <f t="shared" si="1125"/>
        <v>0.19205642028265402</v>
      </c>
      <c r="P1356" s="11">
        <f t="shared" si="1126"/>
        <v>14972.564386351931</v>
      </c>
      <c r="Q1356" s="6">
        <f t="shared" si="1127"/>
        <v>2.4741372688671306</v>
      </c>
      <c r="R1356" s="13">
        <f t="shared" si="1128"/>
        <v>4.4074763846396463</v>
      </c>
      <c r="S1356" s="13">
        <f t="shared" si="1129"/>
        <v>4.4206024669012711</v>
      </c>
      <c r="T1356" s="13">
        <f t="shared" si="1130"/>
        <v>0.40696078236008754</v>
      </c>
      <c r="U1356" s="13">
        <f t="shared" si="1131"/>
        <v>0.47850006862877337</v>
      </c>
      <c r="V1356" s="13">
        <f t="shared" si="1132"/>
        <v>-8.4342441514424547</v>
      </c>
      <c r="W1356" s="8">
        <f t="shared" si="1133"/>
        <v>359.09693811644217</v>
      </c>
      <c r="X1356" s="13">
        <f t="shared" si="1134"/>
        <v>1.2793151186274474</v>
      </c>
      <c r="Y1356" s="11">
        <f t="shared" si="1135"/>
        <v>73.299356964630988</v>
      </c>
      <c r="Z1356" s="13">
        <f t="shared" si="1136"/>
        <v>4.3083443221526276E-2</v>
      </c>
      <c r="AA1356" s="13">
        <f t="shared" si="1137"/>
        <v>0.28710460396239862</v>
      </c>
      <c r="AB1356" s="13">
        <f t="shared" si="1138"/>
        <v>0.95693046324769515</v>
      </c>
      <c r="AC1356" s="13">
        <f t="shared" si="1139"/>
        <v>4.3070115998753294E-2</v>
      </c>
      <c r="AD1356" s="13">
        <f t="shared" si="1140"/>
        <v>0.86085581582767268</v>
      </c>
      <c r="AE1356" s="13">
        <f t="shared" si="1141"/>
        <v>0.42011690127780704</v>
      </c>
      <c r="AF1356" s="13">
        <f t="shared" si="1142"/>
        <v>0.90746999358696889</v>
      </c>
      <c r="AG1356" s="11">
        <f t="shared" si="1143"/>
        <v>24.841968174670569</v>
      </c>
      <c r="AH1356" s="13">
        <f t="shared" si="1144"/>
        <v>4.7703937895080388</v>
      </c>
      <c r="AI1356" s="11">
        <f t="shared" si="1145"/>
        <v>272.2805949853086</v>
      </c>
      <c r="AJ1356" s="6">
        <f t="shared" si="1146"/>
        <v>0.91357517536913047</v>
      </c>
      <c r="AK1356" s="13">
        <f t="shared" si="1147"/>
        <v>20.78654384235805</v>
      </c>
      <c r="AL1356" s="6">
        <f t="shared" si="1148"/>
        <v>0.85231042203053331</v>
      </c>
      <c r="AM1356" s="6">
        <f t="shared" si="1149"/>
        <v>19.934233420327516</v>
      </c>
      <c r="AN1356" s="11">
        <f t="shared" si="1150"/>
        <v>175.85895118882399</v>
      </c>
      <c r="AO1356" s="6">
        <f t="shared" si="1151"/>
        <v>174.04532392652061</v>
      </c>
      <c r="AP1356" s="6">
        <f t="shared" si="1152"/>
        <v>100.73587684182804</v>
      </c>
      <c r="AQ1356" s="8">
        <f t="shared" si="1153"/>
        <v>79.112076266724955</v>
      </c>
      <c r="AR1356" s="109">
        <f t="shared" si="1154"/>
        <v>-0.99920792969943528</v>
      </c>
      <c r="AS1356" s="109">
        <f t="shared" si="1155"/>
        <v>-0.25094128548725925</v>
      </c>
      <c r="AT1356" s="109">
        <f t="shared" si="1156"/>
        <v>255.90228692722289</v>
      </c>
      <c r="AU1356" s="10">
        <f t="shared" si="1157"/>
        <v>400036.9935608824</v>
      </c>
      <c r="AV1356" s="8">
        <f t="shared" si="1158"/>
        <v>29.870505080569885</v>
      </c>
      <c r="AW1356" s="12"/>
      <c r="AX1356" s="110">
        <f t="shared" si="1159"/>
        <v>75.900000000000006</v>
      </c>
      <c r="AY1356" s="111">
        <f t="shared" si="1160"/>
        <v>0</v>
      </c>
      <c r="AZ1356" s="12"/>
      <c r="BA1356" s="14">
        <f t="shared" si="1167"/>
        <v>20</v>
      </c>
      <c r="BB1356" s="112">
        <f t="shared" si="1161"/>
        <v>0</v>
      </c>
      <c r="BC1356" s="112">
        <f t="shared" si="1162"/>
        <v>0</v>
      </c>
      <c r="BD1356" s="12"/>
      <c r="BE1356" s="111">
        <f t="shared" si="1163"/>
        <v>0</v>
      </c>
      <c r="BF1356" s="12"/>
    </row>
    <row r="1357" spans="1:58">
      <c r="A1357">
        <f t="shared" si="1116"/>
        <v>22</v>
      </c>
      <c r="B1357" s="106">
        <v>0.94027777777777799</v>
      </c>
      <c r="C1357" s="6">
        <f t="shared" si="1117"/>
        <v>22.56666666666667</v>
      </c>
      <c r="D1357" s="7">
        <f t="shared" si="1164"/>
        <v>16</v>
      </c>
      <c r="E1357" s="7">
        <f t="shared" si="1165"/>
        <v>9</v>
      </c>
      <c r="F1357" s="7">
        <f t="shared" si="1166"/>
        <v>2022</v>
      </c>
      <c r="G1357" s="12"/>
      <c r="H1357" s="101">
        <f t="shared" si="1118"/>
        <v>20.079397947562665</v>
      </c>
      <c r="I1357" s="102">
        <f t="shared" si="1119"/>
        <v>20.124894832988684</v>
      </c>
      <c r="J1357" s="101">
        <f t="shared" si="1120"/>
        <v>59.437837441607755</v>
      </c>
      <c r="K1357" s="101">
        <f t="shared" si="1121"/>
        <v>76.078941290640216</v>
      </c>
      <c r="L1357" s="11">
        <f t="shared" si="1122"/>
        <v>2459839.4402777776</v>
      </c>
      <c r="M1357" s="108">
        <f t="shared" si="1123"/>
        <v>0.22708939843333639</v>
      </c>
      <c r="N1357" s="11">
        <f t="shared" si="1124"/>
        <v>344.08718629041687</v>
      </c>
      <c r="O1357" s="5">
        <f t="shared" si="1125"/>
        <v>0.19208183771257836</v>
      </c>
      <c r="P1357" s="11">
        <f t="shared" si="1126"/>
        <v>14969.749856637854</v>
      </c>
      <c r="Q1357" s="6">
        <f t="shared" si="1127"/>
        <v>2.4742956210406342</v>
      </c>
      <c r="R1357" s="13">
        <f t="shared" si="1128"/>
        <v>4.4074883304513222</v>
      </c>
      <c r="S1357" s="13">
        <f t="shared" si="1129"/>
        <v>4.4207502229412601</v>
      </c>
      <c r="T1357" s="13">
        <f t="shared" si="1130"/>
        <v>0.407121126599783</v>
      </c>
      <c r="U1357" s="13">
        <f t="shared" si="1131"/>
        <v>0.47864719800057653</v>
      </c>
      <c r="V1357" s="13">
        <f t="shared" si="1132"/>
        <v>-8.434379319282737</v>
      </c>
      <c r="W1357" s="8">
        <f t="shared" si="1133"/>
        <v>359.05409456408256</v>
      </c>
      <c r="X1357" s="13">
        <f t="shared" si="1134"/>
        <v>1.2794611758245815</v>
      </c>
      <c r="Y1357" s="11">
        <f t="shared" si="1135"/>
        <v>73.307725425594271</v>
      </c>
      <c r="Z1357" s="13">
        <f t="shared" si="1136"/>
        <v>4.3094961737239333E-2</v>
      </c>
      <c r="AA1357" s="13">
        <f t="shared" si="1137"/>
        <v>0.28696469180360934</v>
      </c>
      <c r="AB1357" s="13">
        <f t="shared" si="1138"/>
        <v>0.95697191147223903</v>
      </c>
      <c r="AC1357" s="13">
        <f t="shared" si="1139"/>
        <v>4.3081623823025411E-2</v>
      </c>
      <c r="AD1357" s="13">
        <f t="shared" si="1140"/>
        <v>0.86088926767211782</v>
      </c>
      <c r="AE1357" s="13">
        <f t="shared" si="1141"/>
        <v>0.42014394493438134</v>
      </c>
      <c r="AF1357" s="13">
        <f t="shared" si="1142"/>
        <v>0.90745747312751546</v>
      </c>
      <c r="AG1357" s="11">
        <f t="shared" si="1143"/>
        <v>24.843675667022314</v>
      </c>
      <c r="AH1357" s="13">
        <f t="shared" si="1144"/>
        <v>4.7709970123065979</v>
      </c>
      <c r="AI1357" s="11">
        <f t="shared" si="1145"/>
        <v>272.52223110581792</v>
      </c>
      <c r="AJ1357" s="6">
        <f t="shared" si="1146"/>
        <v>0.91357005302198757</v>
      </c>
      <c r="AK1357" s="13">
        <f t="shared" si="1147"/>
        <v>20.930885772668621</v>
      </c>
      <c r="AL1357" s="6">
        <f t="shared" si="1148"/>
        <v>0.85148782510595455</v>
      </c>
      <c r="AM1357" s="6">
        <f t="shared" si="1149"/>
        <v>20.079397947562665</v>
      </c>
      <c r="AN1357" s="11">
        <f t="shared" si="1150"/>
        <v>175.85963566611827</v>
      </c>
      <c r="AO1357" s="6">
        <f t="shared" si="1151"/>
        <v>174.04600115883918</v>
      </c>
      <c r="AP1357" s="6">
        <f t="shared" si="1152"/>
        <v>100.72818761564092</v>
      </c>
      <c r="AQ1357" s="8">
        <f t="shared" si="1153"/>
        <v>79.119761626930654</v>
      </c>
      <c r="AR1357" s="109">
        <f t="shared" si="1154"/>
        <v>-0.99903122179589898</v>
      </c>
      <c r="AS1357" s="109">
        <f t="shared" si="1155"/>
        <v>-0.24762494347233449</v>
      </c>
      <c r="AT1357" s="109">
        <f t="shared" si="1156"/>
        <v>256.07894129064022</v>
      </c>
      <c r="AU1357" s="10">
        <f t="shared" si="1157"/>
        <v>400039.30025941966</v>
      </c>
      <c r="AV1357" s="8">
        <f t="shared" si="1158"/>
        <v>29.870332850535462</v>
      </c>
      <c r="AW1357" s="12"/>
      <c r="AX1357" s="110">
        <f t="shared" si="1159"/>
        <v>76.099999999999994</v>
      </c>
      <c r="AY1357" s="111">
        <f t="shared" si="1160"/>
        <v>0</v>
      </c>
      <c r="AZ1357" s="12"/>
      <c r="BA1357" s="14">
        <f t="shared" si="1167"/>
        <v>20.100000000000001</v>
      </c>
      <c r="BB1357" s="112">
        <f t="shared" si="1161"/>
        <v>0</v>
      </c>
      <c r="BC1357" s="112">
        <f t="shared" si="1162"/>
        <v>0</v>
      </c>
      <c r="BD1357" s="12"/>
      <c r="BE1357" s="111">
        <f t="shared" si="1163"/>
        <v>0</v>
      </c>
      <c r="BF1357" s="12"/>
    </row>
    <row r="1358" spans="1:58">
      <c r="A1358">
        <f t="shared" si="1116"/>
        <v>22</v>
      </c>
      <c r="B1358" s="106">
        <v>0.94097222222222199</v>
      </c>
      <c r="C1358" s="6">
        <f t="shared" si="1117"/>
        <v>22.583333333333329</v>
      </c>
      <c r="D1358" s="7">
        <f t="shared" si="1164"/>
        <v>16</v>
      </c>
      <c r="E1358" s="7">
        <f t="shared" si="1165"/>
        <v>9</v>
      </c>
      <c r="F1358" s="7">
        <f t="shared" si="1166"/>
        <v>2022</v>
      </c>
      <c r="G1358" s="12"/>
      <c r="H1358" s="101">
        <f t="shared" si="1118"/>
        <v>20.224676607975681</v>
      </c>
      <c r="I1358" s="102">
        <f t="shared" si="1119"/>
        <v>20.269829621773162</v>
      </c>
      <c r="J1358" s="101">
        <f t="shared" si="1120"/>
        <v>59.43125125492179</v>
      </c>
      <c r="K1358" s="101">
        <f t="shared" si="1121"/>
        <v>76.25566018220735</v>
      </c>
      <c r="L1358" s="11">
        <f t="shared" si="1122"/>
        <v>2459839.440972222</v>
      </c>
      <c r="M1358" s="108">
        <f t="shared" si="1123"/>
        <v>0.22708941744618796</v>
      </c>
      <c r="N1358" s="11">
        <f t="shared" si="1124"/>
        <v>344.33787075290456</v>
      </c>
      <c r="O1358" s="5">
        <f t="shared" si="1125"/>
        <v>0.19210725514250271</v>
      </c>
      <c r="P1358" s="11">
        <f t="shared" si="1126"/>
        <v>14966.935009552673</v>
      </c>
      <c r="Q1358" s="6">
        <f t="shared" si="1127"/>
        <v>2.4744539732144952</v>
      </c>
      <c r="R1358" s="13">
        <f t="shared" si="1128"/>
        <v>4.4075002762630202</v>
      </c>
      <c r="S1358" s="13">
        <f t="shared" si="1129"/>
        <v>4.4208979789812499</v>
      </c>
      <c r="T1358" s="13">
        <f t="shared" si="1130"/>
        <v>0.40728147084019278</v>
      </c>
      <c r="U1358" s="13">
        <f t="shared" si="1131"/>
        <v>0.47879432568541314</v>
      </c>
      <c r="V1358" s="13">
        <f t="shared" si="1132"/>
        <v>-8.434514487122307</v>
      </c>
      <c r="W1358" s="8">
        <f t="shared" si="1133"/>
        <v>359.01124656617111</v>
      </c>
      <c r="X1358" s="13">
        <f t="shared" si="1134"/>
        <v>1.2796072314830573</v>
      </c>
      <c r="Y1358" s="11">
        <f t="shared" si="1135"/>
        <v>73.316093798398938</v>
      </c>
      <c r="Z1358" s="13">
        <f t="shared" si="1136"/>
        <v>4.3106479201766822E-2</v>
      </c>
      <c r="AA1358" s="13">
        <f t="shared" si="1137"/>
        <v>0.28682477510938442</v>
      </c>
      <c r="AB1358" s="13">
        <f t="shared" si="1138"/>
        <v>0.95701333871544658</v>
      </c>
      <c r="AC1358" s="13">
        <f t="shared" si="1139"/>
        <v>4.3093130591372535E-2</v>
      </c>
      <c r="AD1358" s="13">
        <f t="shared" si="1140"/>
        <v>0.86092270068610754</v>
      </c>
      <c r="AE1358" s="13">
        <f t="shared" si="1141"/>
        <v>0.42017097927723435</v>
      </c>
      <c r="AF1358" s="13">
        <f t="shared" si="1142"/>
        <v>0.90744495600185571</v>
      </c>
      <c r="AG1358" s="11">
        <f t="shared" si="1143"/>
        <v>24.845382594868585</v>
      </c>
      <c r="AH1358" s="13">
        <f t="shared" si="1144"/>
        <v>4.7716002447948496</v>
      </c>
      <c r="AI1358" s="11">
        <f t="shared" si="1145"/>
        <v>272.76386708098181</v>
      </c>
      <c r="AJ1358" s="6">
        <f t="shared" si="1146"/>
        <v>0.91356493198145983</v>
      </c>
      <c r="AK1358" s="13">
        <f t="shared" si="1147"/>
        <v>21.075335823657021</v>
      </c>
      <c r="AL1358" s="6">
        <f t="shared" si="1148"/>
        <v>0.85065921568133906</v>
      </c>
      <c r="AM1358" s="6">
        <f t="shared" si="1149"/>
        <v>20.224676607975681</v>
      </c>
      <c r="AN1358" s="11">
        <f t="shared" si="1150"/>
        <v>175.86032014341436</v>
      </c>
      <c r="AO1358" s="6">
        <f t="shared" si="1151"/>
        <v>174.04667839141325</v>
      </c>
      <c r="AP1358" s="6">
        <f t="shared" si="1152"/>
        <v>100.72049848436555</v>
      </c>
      <c r="AQ1358" s="8">
        <f t="shared" si="1153"/>
        <v>79.127446895011957</v>
      </c>
      <c r="AR1358" s="109">
        <f t="shared" si="1154"/>
        <v>-0.99883674526532151</v>
      </c>
      <c r="AS1358" s="109">
        <f t="shared" si="1155"/>
        <v>-0.24430921690542995</v>
      </c>
      <c r="AT1358" s="109">
        <f t="shared" si="1156"/>
        <v>256.25566018220735</v>
      </c>
      <c r="AU1358" s="10">
        <f t="shared" si="1157"/>
        <v>400041.60641920293</v>
      </c>
      <c r="AV1358" s="8">
        <f t="shared" si="1158"/>
        <v>29.870160662712557</v>
      </c>
      <c r="AW1358" s="12"/>
      <c r="AX1358" s="110">
        <f t="shared" si="1159"/>
        <v>76.3</v>
      </c>
      <c r="AY1358" s="111">
        <f t="shared" si="1160"/>
        <v>0</v>
      </c>
      <c r="AZ1358" s="12"/>
      <c r="BA1358" s="14">
        <f t="shared" si="1167"/>
        <v>20.3</v>
      </c>
      <c r="BB1358" s="112">
        <f t="shared" si="1161"/>
        <v>0</v>
      </c>
      <c r="BC1358" s="112">
        <f t="shared" si="1162"/>
        <v>0</v>
      </c>
      <c r="BD1358" s="12"/>
      <c r="BE1358" s="111">
        <f t="shared" si="1163"/>
        <v>0</v>
      </c>
      <c r="BF1358" s="12"/>
    </row>
    <row r="1359" spans="1:58">
      <c r="A1359">
        <f t="shared" si="1116"/>
        <v>22</v>
      </c>
      <c r="B1359" s="106">
        <v>0.94166666666666698</v>
      </c>
      <c r="C1359" s="6">
        <f t="shared" si="1117"/>
        <v>22.600000000000009</v>
      </c>
      <c r="D1359" s="7">
        <f t="shared" si="1164"/>
        <v>16</v>
      </c>
      <c r="E1359" s="7">
        <f t="shared" si="1165"/>
        <v>9</v>
      </c>
      <c r="F1359" s="7">
        <f t="shared" si="1166"/>
        <v>2022</v>
      </c>
      <c r="G1359" s="12"/>
      <c r="H1359" s="101">
        <f t="shared" si="1118"/>
        <v>20.37006818484031</v>
      </c>
      <c r="I1359" s="102">
        <f t="shared" si="1119"/>
        <v>20.414881528845836</v>
      </c>
      <c r="J1359" s="101">
        <f t="shared" si="1120"/>
        <v>59.424664973038553</v>
      </c>
      <c r="K1359" s="101">
        <f t="shared" si="1121"/>
        <v>76.432446193126395</v>
      </c>
      <c r="L1359" s="11">
        <f t="shared" si="1122"/>
        <v>2459839.4416666669</v>
      </c>
      <c r="M1359" s="108">
        <f t="shared" si="1123"/>
        <v>0.22708943645905227</v>
      </c>
      <c r="N1359" s="11">
        <f t="shared" si="1124"/>
        <v>344.58855538303033</v>
      </c>
      <c r="O1359" s="5">
        <f t="shared" si="1125"/>
        <v>0.19213267258953692</v>
      </c>
      <c r="P1359" s="11">
        <f t="shared" si="1126"/>
        <v>14964.119843328057</v>
      </c>
      <c r="Q1359" s="6">
        <f t="shared" si="1127"/>
        <v>2.4746123254944319</v>
      </c>
      <c r="R1359" s="13">
        <f t="shared" si="1128"/>
        <v>4.4075122220827323</v>
      </c>
      <c r="S1359" s="13">
        <f t="shared" si="1129"/>
        <v>4.4210457351201713</v>
      </c>
      <c r="T1359" s="13">
        <f t="shared" si="1130"/>
        <v>0.40744181518774991</v>
      </c>
      <c r="U1359" s="13">
        <f t="shared" si="1131"/>
        <v>0.47894145178138336</v>
      </c>
      <c r="V1359" s="13">
        <f t="shared" si="1132"/>
        <v>-8.434649655052592</v>
      </c>
      <c r="W1359" s="8">
        <f t="shared" si="1133"/>
        <v>358.96839409453304</v>
      </c>
      <c r="X1359" s="13">
        <f t="shared" si="1134"/>
        <v>1.2797532857018057</v>
      </c>
      <c r="Y1359" s="11">
        <f t="shared" si="1135"/>
        <v>73.324462088713304</v>
      </c>
      <c r="Z1359" s="13">
        <f t="shared" si="1136"/>
        <v>4.3117995622566206E-2</v>
      </c>
      <c r="AA1359" s="13">
        <f t="shared" si="1137"/>
        <v>0.28668485378817865</v>
      </c>
      <c r="AB1359" s="13">
        <f t="shared" si="1138"/>
        <v>0.95705474500517773</v>
      </c>
      <c r="AC1359" s="13">
        <f t="shared" si="1139"/>
        <v>4.3104636311245247E-2</v>
      </c>
      <c r="AD1359" s="13">
        <f t="shared" si="1140"/>
        <v>0.86095611489224033</v>
      </c>
      <c r="AE1359" s="13">
        <f t="shared" si="1141"/>
        <v>0.42019800432428284</v>
      </c>
      <c r="AF1359" s="13">
        <f t="shared" si="1142"/>
        <v>0.90743244220266339</v>
      </c>
      <c r="AG1359" s="11">
        <f t="shared" si="1143"/>
        <v>24.847088959318807</v>
      </c>
      <c r="AH1359" s="13">
        <f t="shared" si="1144"/>
        <v>4.7722034873772579</v>
      </c>
      <c r="AI1359" s="11">
        <f t="shared" si="1145"/>
        <v>273.00550307237143</v>
      </c>
      <c r="AJ1359" s="6">
        <f t="shared" si="1146"/>
        <v>0.91355981224419369</v>
      </c>
      <c r="AK1359" s="13">
        <f t="shared" si="1147"/>
        <v>21.219892778790385</v>
      </c>
      <c r="AL1359" s="6">
        <f t="shared" si="1148"/>
        <v>0.84982459395007381</v>
      </c>
      <c r="AM1359" s="6">
        <f t="shared" si="1149"/>
        <v>20.37006818484031</v>
      </c>
      <c r="AN1359" s="11">
        <f t="shared" si="1150"/>
        <v>175.86100462116883</v>
      </c>
      <c r="AO1359" s="6">
        <f t="shared" si="1151"/>
        <v>174.0473556246946</v>
      </c>
      <c r="AP1359" s="6">
        <f t="shared" si="1152"/>
        <v>100.71280944278892</v>
      </c>
      <c r="AQ1359" s="8">
        <f t="shared" si="1153"/>
        <v>79.135132076179232</v>
      </c>
      <c r="AR1359" s="109">
        <f t="shared" si="1154"/>
        <v>-0.99862450345085974</v>
      </c>
      <c r="AS1359" s="109">
        <f t="shared" si="1155"/>
        <v>-0.24099416293402046</v>
      </c>
      <c r="AT1359" s="109">
        <f t="shared" si="1156"/>
        <v>256.4324461931264</v>
      </c>
      <c r="AU1359" s="10">
        <f t="shared" si="1157"/>
        <v>400043.91204171075</v>
      </c>
      <c r="AV1359" s="8">
        <f t="shared" si="1158"/>
        <v>29.869988516989345</v>
      </c>
      <c r="AW1359" s="12"/>
      <c r="AX1359" s="110">
        <f t="shared" si="1159"/>
        <v>76.400000000000006</v>
      </c>
      <c r="AY1359" s="111">
        <f t="shared" si="1160"/>
        <v>0</v>
      </c>
      <c r="AZ1359" s="12"/>
      <c r="BA1359" s="14">
        <f t="shared" si="1167"/>
        <v>20.399999999999999</v>
      </c>
      <c r="BB1359" s="112">
        <f t="shared" si="1161"/>
        <v>0</v>
      </c>
      <c r="BC1359" s="112">
        <f t="shared" si="1162"/>
        <v>0</v>
      </c>
      <c r="BD1359" s="12"/>
      <c r="BE1359" s="111">
        <f t="shared" si="1163"/>
        <v>0</v>
      </c>
      <c r="BF1359" s="12"/>
    </row>
    <row r="1360" spans="1:58">
      <c r="A1360">
        <f t="shared" si="1116"/>
        <v>22</v>
      </c>
      <c r="B1360" s="106">
        <v>0.94236111111111098</v>
      </c>
      <c r="C1360" s="6">
        <f t="shared" si="1117"/>
        <v>22.616666666666664</v>
      </c>
      <c r="D1360" s="7">
        <f t="shared" si="1164"/>
        <v>16</v>
      </c>
      <c r="E1360" s="7">
        <f t="shared" si="1165"/>
        <v>9</v>
      </c>
      <c r="F1360" s="7">
        <f t="shared" si="1166"/>
        <v>2022</v>
      </c>
      <c r="G1360" s="12"/>
      <c r="H1360" s="101">
        <f t="shared" si="1118"/>
        <v>20.515571168503886</v>
      </c>
      <c r="I1360" s="102">
        <f t="shared" si="1119"/>
        <v>20.560048968688456</v>
      </c>
      <c r="J1360" s="101">
        <f t="shared" si="1120"/>
        <v>59.418078604932276</v>
      </c>
      <c r="K1360" s="101">
        <f t="shared" si="1121"/>
        <v>76.609301574169649</v>
      </c>
      <c r="L1360" s="11">
        <f t="shared" si="1122"/>
        <v>2459839.4423611113</v>
      </c>
      <c r="M1360" s="108">
        <f t="shared" si="1123"/>
        <v>0.22708945547190382</v>
      </c>
      <c r="N1360" s="11">
        <f t="shared" si="1124"/>
        <v>344.83923984551802</v>
      </c>
      <c r="O1360" s="5">
        <f t="shared" si="1125"/>
        <v>0.19215809001946127</v>
      </c>
      <c r="P1360" s="11">
        <f t="shared" si="1126"/>
        <v>14961.304361845658</v>
      </c>
      <c r="Q1360" s="6">
        <f t="shared" si="1127"/>
        <v>2.4747706776682925</v>
      </c>
      <c r="R1360" s="13">
        <f t="shared" si="1128"/>
        <v>4.4075241678944304</v>
      </c>
      <c r="S1360" s="13">
        <f t="shared" si="1129"/>
        <v>4.4211934911601611</v>
      </c>
      <c r="T1360" s="13">
        <f t="shared" si="1130"/>
        <v>0.40760215942744538</v>
      </c>
      <c r="U1360" s="13">
        <f t="shared" si="1131"/>
        <v>0.4790885760916751</v>
      </c>
      <c r="V1360" s="13">
        <f t="shared" si="1132"/>
        <v>-8.4347848228928761</v>
      </c>
      <c r="W1360" s="8">
        <f t="shared" si="1133"/>
        <v>358.92553720730353</v>
      </c>
      <c r="X1360" s="13">
        <f t="shared" si="1134"/>
        <v>1.2798993382846369</v>
      </c>
      <c r="Y1360" s="11">
        <f t="shared" si="1135"/>
        <v>73.332830285296524</v>
      </c>
      <c r="Z1360" s="13">
        <f t="shared" si="1136"/>
        <v>4.3129510984012839E-2</v>
      </c>
      <c r="AA1360" s="13">
        <f t="shared" si="1137"/>
        <v>0.28654492803117426</v>
      </c>
      <c r="AB1360" s="13">
        <f t="shared" si="1138"/>
        <v>0.95709613028562601</v>
      </c>
      <c r="AC1360" s="13">
        <f t="shared" si="1139"/>
        <v>4.3116140967033451E-2</v>
      </c>
      <c r="AD1360" s="13">
        <f t="shared" si="1140"/>
        <v>0.86098951024552195</v>
      </c>
      <c r="AE1360" s="13">
        <f t="shared" si="1141"/>
        <v>0.42022502003900863</v>
      </c>
      <c r="AF1360" s="13">
        <f t="shared" si="1142"/>
        <v>0.9074199317478181</v>
      </c>
      <c r="AG1360" s="11">
        <f t="shared" si="1143"/>
        <v>24.848794758045383</v>
      </c>
      <c r="AH1360" s="13">
        <f t="shared" si="1144"/>
        <v>4.7728067392392513</v>
      </c>
      <c r="AI1360" s="11">
        <f t="shared" si="1145"/>
        <v>273.24713875692925</v>
      </c>
      <c r="AJ1360" s="6">
        <f t="shared" si="1146"/>
        <v>0.91355469381711407</v>
      </c>
      <c r="AK1360" s="13">
        <f t="shared" si="1147"/>
        <v>21.364555130536921</v>
      </c>
      <c r="AL1360" s="6">
        <f t="shared" si="1148"/>
        <v>0.8489839620330365</v>
      </c>
      <c r="AM1360" s="6">
        <f t="shared" si="1149"/>
        <v>20.515571168503886</v>
      </c>
      <c r="AN1360" s="11">
        <f t="shared" si="1150"/>
        <v>175.8616890984631</v>
      </c>
      <c r="AO1360" s="6">
        <f t="shared" si="1151"/>
        <v>174.0480328577743</v>
      </c>
      <c r="AP1360" s="6">
        <f t="shared" si="1152"/>
        <v>100.70512050124236</v>
      </c>
      <c r="AQ1360" s="8">
        <f t="shared" si="1153"/>
        <v>79.142817160106304</v>
      </c>
      <c r="AR1360" s="109">
        <f t="shared" si="1154"/>
        <v>-0.99839450044323663</v>
      </c>
      <c r="AS1360" s="109">
        <f t="shared" si="1155"/>
        <v>-0.23767984534160169</v>
      </c>
      <c r="AT1360" s="109">
        <f t="shared" si="1156"/>
        <v>256.60930157416965</v>
      </c>
      <c r="AU1360" s="10">
        <f t="shared" si="1157"/>
        <v>400046.21712379268</v>
      </c>
      <c r="AV1360" s="8">
        <f t="shared" si="1158"/>
        <v>29.86981641359964</v>
      </c>
      <c r="AW1360" s="12"/>
      <c r="AX1360" s="110">
        <f t="shared" si="1159"/>
        <v>76.599999999999994</v>
      </c>
      <c r="AY1360" s="111">
        <f t="shared" si="1160"/>
        <v>0</v>
      </c>
      <c r="AZ1360" s="12"/>
      <c r="BA1360" s="14">
        <f t="shared" si="1167"/>
        <v>20.6</v>
      </c>
      <c r="BB1360" s="112">
        <f t="shared" si="1161"/>
        <v>0</v>
      </c>
      <c r="BC1360" s="112">
        <f t="shared" si="1162"/>
        <v>0</v>
      </c>
      <c r="BD1360" s="12"/>
      <c r="BE1360" s="111">
        <f t="shared" si="1163"/>
        <v>0</v>
      </c>
      <c r="BF1360" s="12"/>
    </row>
    <row r="1361" spans="1:58">
      <c r="A1361">
        <f t="shared" si="1116"/>
        <v>22</v>
      </c>
      <c r="B1361" s="106">
        <v>0.94305555555555598</v>
      </c>
      <c r="C1361" s="6">
        <f t="shared" si="1117"/>
        <v>22.633333333333344</v>
      </c>
      <c r="D1361" s="7">
        <f t="shared" si="1164"/>
        <v>16</v>
      </c>
      <c r="E1361" s="7">
        <f t="shared" si="1165"/>
        <v>9</v>
      </c>
      <c r="F1361" s="7">
        <f t="shared" si="1166"/>
        <v>2022</v>
      </c>
      <c r="G1361" s="12"/>
      <c r="H1361" s="101">
        <f t="shared" si="1118"/>
        <v>20.661184339559576</v>
      </c>
      <c r="I1361" s="102">
        <f t="shared" si="1119"/>
        <v>20.705330647145765</v>
      </c>
      <c r="J1361" s="101">
        <f t="shared" si="1120"/>
        <v>59.411492146268927</v>
      </c>
      <c r="K1361" s="101">
        <f t="shared" si="1121"/>
        <v>76.786228944907464</v>
      </c>
      <c r="L1361" s="11">
        <f t="shared" si="1122"/>
        <v>2459839.4430555557</v>
      </c>
      <c r="M1361" s="108">
        <f t="shared" si="1123"/>
        <v>0.22708947448475539</v>
      </c>
      <c r="N1361" s="11">
        <f t="shared" si="1124"/>
        <v>345.08992430800572</v>
      </c>
      <c r="O1361" s="5">
        <f t="shared" si="1125"/>
        <v>0.19218350744938562</v>
      </c>
      <c r="P1361" s="11">
        <f t="shared" si="1126"/>
        <v>14958.488563328612</v>
      </c>
      <c r="Q1361" s="6">
        <f t="shared" si="1127"/>
        <v>2.4749290298421536</v>
      </c>
      <c r="R1361" s="13">
        <f t="shared" si="1128"/>
        <v>4.4075361137061284</v>
      </c>
      <c r="S1361" s="13">
        <f t="shared" si="1129"/>
        <v>4.4213412472001501</v>
      </c>
      <c r="T1361" s="13">
        <f t="shared" si="1130"/>
        <v>0.407762503667498</v>
      </c>
      <c r="U1361" s="13">
        <f t="shared" si="1131"/>
        <v>0.4792356987161378</v>
      </c>
      <c r="V1361" s="13">
        <f t="shared" si="1132"/>
        <v>-8.4349199907328014</v>
      </c>
      <c r="W1361" s="8">
        <f t="shared" si="1133"/>
        <v>358.88267587695378</v>
      </c>
      <c r="X1361" s="13">
        <f t="shared" si="1134"/>
        <v>1.2800453893304407</v>
      </c>
      <c r="Y1361" s="11">
        <f t="shared" si="1135"/>
        <v>73.341198393814551</v>
      </c>
      <c r="Z1361" s="13">
        <f t="shared" si="1136"/>
        <v>4.3141025293707377E-2</v>
      </c>
      <c r="AA1361" s="13">
        <f t="shared" si="1137"/>
        <v>0.28640499774686728</v>
      </c>
      <c r="AB1361" s="13">
        <f t="shared" si="1138"/>
        <v>0.95713749458464792</v>
      </c>
      <c r="AC1361" s="13">
        <f t="shared" si="1139"/>
        <v>4.3127644566330794E-2</v>
      </c>
      <c r="AD1361" s="13">
        <f t="shared" si="1140"/>
        <v>0.86102288676849104</v>
      </c>
      <c r="AE1361" s="13">
        <f t="shared" si="1141"/>
        <v>0.42025202643945808</v>
      </c>
      <c r="AF1361" s="13">
        <f t="shared" si="1142"/>
        <v>0.90740742462993385</v>
      </c>
      <c r="AG1361" s="11">
        <f t="shared" si="1143"/>
        <v>24.850499992165908</v>
      </c>
      <c r="AH1361" s="13">
        <f t="shared" si="1144"/>
        <v>4.7734100007850335</v>
      </c>
      <c r="AI1361" s="11">
        <f t="shared" si="1145"/>
        <v>273.48877429623019</v>
      </c>
      <c r="AJ1361" s="6">
        <f t="shared" si="1146"/>
        <v>0.91354957669685799</v>
      </c>
      <c r="AK1361" s="13">
        <f t="shared" si="1147"/>
        <v>21.509321660190775</v>
      </c>
      <c r="AL1361" s="6">
        <f t="shared" si="1148"/>
        <v>0.84813732063119929</v>
      </c>
      <c r="AM1361" s="6">
        <f t="shared" si="1149"/>
        <v>20.661184339559576</v>
      </c>
      <c r="AN1361" s="11">
        <f t="shared" si="1150"/>
        <v>175.86237357575919</v>
      </c>
      <c r="AO1361" s="6">
        <f t="shared" si="1151"/>
        <v>174.04871009110954</v>
      </c>
      <c r="AP1361" s="6">
        <f t="shared" si="1152"/>
        <v>100.69743165452063</v>
      </c>
      <c r="AQ1361" s="8">
        <f t="shared" si="1153"/>
        <v>79.150502151995781</v>
      </c>
      <c r="AR1361" s="109">
        <f t="shared" si="1154"/>
        <v>-0.99814674022931293</v>
      </c>
      <c r="AS1361" s="109">
        <f t="shared" si="1155"/>
        <v>-0.23436632124957199</v>
      </c>
      <c r="AT1361" s="109">
        <f t="shared" si="1156"/>
        <v>256.78622894490746</v>
      </c>
      <c r="AU1361" s="10">
        <f t="shared" si="1157"/>
        <v>400048.52166693169</v>
      </c>
      <c r="AV1361" s="8">
        <f t="shared" si="1158"/>
        <v>29.869644352431276</v>
      </c>
      <c r="AW1361" s="12"/>
      <c r="AX1361" s="110">
        <f t="shared" si="1159"/>
        <v>76.8</v>
      </c>
      <c r="AY1361" s="111">
        <f t="shared" si="1160"/>
        <v>0</v>
      </c>
      <c r="AZ1361" s="12"/>
      <c r="BA1361" s="14">
        <f t="shared" si="1167"/>
        <v>20.7</v>
      </c>
      <c r="BB1361" s="112">
        <f t="shared" si="1161"/>
        <v>0</v>
      </c>
      <c r="BC1361" s="112">
        <f t="shared" si="1162"/>
        <v>0</v>
      </c>
      <c r="BD1361" s="12"/>
      <c r="BE1361" s="111">
        <f t="shared" si="1163"/>
        <v>0</v>
      </c>
      <c r="BF1361" s="12"/>
    </row>
    <row r="1362" spans="1:58">
      <c r="A1362">
        <f t="shared" si="1116"/>
        <v>22</v>
      </c>
      <c r="B1362" s="106">
        <v>0.94374999999999998</v>
      </c>
      <c r="C1362" s="6">
        <f t="shared" si="1117"/>
        <v>22.65</v>
      </c>
      <c r="D1362" s="7">
        <f t="shared" si="1164"/>
        <v>16</v>
      </c>
      <c r="E1362" s="7">
        <f t="shared" si="1165"/>
        <v>9</v>
      </c>
      <c r="F1362" s="7">
        <f t="shared" si="1166"/>
        <v>2022</v>
      </c>
      <c r="G1362" s="12"/>
      <c r="H1362" s="101">
        <f t="shared" si="1118"/>
        <v>20.806906380032224</v>
      </c>
      <c r="I1362" s="102">
        <f t="shared" si="1119"/>
        <v>20.850725173470732</v>
      </c>
      <c r="J1362" s="101">
        <f t="shared" si="1120"/>
        <v>59.404905597144307</v>
      </c>
      <c r="K1362" s="101">
        <f t="shared" si="1121"/>
        <v>76.96323082114742</v>
      </c>
      <c r="L1362" s="11">
        <f t="shared" si="1122"/>
        <v>2459839.4437500001</v>
      </c>
      <c r="M1362" s="108">
        <f t="shared" si="1123"/>
        <v>0.22708949349760693</v>
      </c>
      <c r="N1362" s="11">
        <f t="shared" si="1124"/>
        <v>345.34060877049342</v>
      </c>
      <c r="O1362" s="5">
        <f t="shared" si="1125"/>
        <v>0.19220892487930996</v>
      </c>
      <c r="P1362" s="11">
        <f t="shared" si="1126"/>
        <v>14955.672447892701</v>
      </c>
      <c r="Q1362" s="6">
        <f t="shared" si="1127"/>
        <v>2.4750873820156571</v>
      </c>
      <c r="R1362" s="13">
        <f t="shared" si="1128"/>
        <v>4.4075480595178265</v>
      </c>
      <c r="S1362" s="13">
        <f t="shared" si="1129"/>
        <v>4.421489003239782</v>
      </c>
      <c r="T1362" s="13">
        <f t="shared" si="1130"/>
        <v>0.40792284790755062</v>
      </c>
      <c r="U1362" s="13">
        <f t="shared" si="1131"/>
        <v>0.47938281965492952</v>
      </c>
      <c r="V1362" s="13">
        <f t="shared" si="1132"/>
        <v>-8.4350551585720126</v>
      </c>
      <c r="W1362" s="8">
        <f t="shared" si="1133"/>
        <v>358.83981010445535</v>
      </c>
      <c r="X1362" s="13">
        <f t="shared" si="1134"/>
        <v>1.2801914388397784</v>
      </c>
      <c r="Y1362" s="11">
        <f t="shared" si="1135"/>
        <v>73.349566414299559</v>
      </c>
      <c r="Z1362" s="13">
        <f t="shared" si="1136"/>
        <v>4.31525385514442E-2</v>
      </c>
      <c r="AA1362" s="13">
        <f t="shared" si="1137"/>
        <v>0.28626506293795162</v>
      </c>
      <c r="AB1362" s="13">
        <f t="shared" si="1138"/>
        <v>0.95717883790222014</v>
      </c>
      <c r="AC1362" s="13">
        <f t="shared" si="1139"/>
        <v>4.313914710893188E-2</v>
      </c>
      <c r="AD1362" s="13">
        <f t="shared" si="1140"/>
        <v>0.86105624446120743</v>
      </c>
      <c r="AE1362" s="13">
        <f t="shared" si="1141"/>
        <v>0.42027902352543378</v>
      </c>
      <c r="AF1362" s="13">
        <f t="shared" si="1142"/>
        <v>0.90739492085007167</v>
      </c>
      <c r="AG1362" s="11">
        <f t="shared" si="1143"/>
        <v>24.852204661646084</v>
      </c>
      <c r="AH1362" s="13">
        <f t="shared" si="1144"/>
        <v>4.7740132720127137</v>
      </c>
      <c r="AI1362" s="11">
        <f t="shared" si="1145"/>
        <v>273.73040969030274</v>
      </c>
      <c r="AJ1362" s="6">
        <f t="shared" si="1146"/>
        <v>0.91354446088350294</v>
      </c>
      <c r="AK1362" s="13">
        <f t="shared" si="1147"/>
        <v>21.654191051286613</v>
      </c>
      <c r="AL1362" s="6">
        <f t="shared" si="1148"/>
        <v>0.84728467125439044</v>
      </c>
      <c r="AM1362" s="6">
        <f t="shared" si="1149"/>
        <v>20.806906380032224</v>
      </c>
      <c r="AN1362" s="11">
        <f t="shared" si="1150"/>
        <v>175.86305805305346</v>
      </c>
      <c r="AO1362" s="6">
        <f t="shared" si="1151"/>
        <v>174.04938732469668</v>
      </c>
      <c r="AP1362" s="6">
        <f t="shared" si="1152"/>
        <v>100.68974290259008</v>
      </c>
      <c r="AQ1362" s="8">
        <f t="shared" si="1153"/>
        <v>79.158187051881242</v>
      </c>
      <c r="AR1362" s="109">
        <f t="shared" si="1154"/>
        <v>-0.99788122724771355</v>
      </c>
      <c r="AS1362" s="109">
        <f t="shared" si="1155"/>
        <v>-0.23105364998130015</v>
      </c>
      <c r="AT1362" s="109">
        <f t="shared" si="1156"/>
        <v>256.96323082114742</v>
      </c>
      <c r="AU1362" s="10">
        <f t="shared" si="1157"/>
        <v>400050.82567106083</v>
      </c>
      <c r="AV1362" s="8">
        <f t="shared" si="1158"/>
        <v>29.869472333487842</v>
      </c>
      <c r="AW1362" s="12"/>
      <c r="AX1362" s="110">
        <f t="shared" si="1159"/>
        <v>77</v>
      </c>
      <c r="AY1362" s="111">
        <f t="shared" si="1160"/>
        <v>0</v>
      </c>
      <c r="AZ1362" s="12"/>
      <c r="BA1362" s="14">
        <f t="shared" si="1167"/>
        <v>20.9</v>
      </c>
      <c r="BB1362" s="112">
        <f t="shared" si="1161"/>
        <v>0</v>
      </c>
      <c r="BC1362" s="112">
        <f t="shared" si="1162"/>
        <v>0</v>
      </c>
      <c r="BD1362" s="12"/>
      <c r="BE1362" s="111">
        <f t="shared" si="1163"/>
        <v>0</v>
      </c>
      <c r="BF1362" s="12"/>
    </row>
    <row r="1363" spans="1:58">
      <c r="A1363">
        <f t="shared" si="1116"/>
        <v>22</v>
      </c>
      <c r="B1363" s="106">
        <v>0.94444444444444497</v>
      </c>
      <c r="C1363" s="6">
        <f t="shared" si="1117"/>
        <v>22.666666666666679</v>
      </c>
      <c r="D1363" s="7">
        <f t="shared" si="1164"/>
        <v>16</v>
      </c>
      <c r="E1363" s="7">
        <f t="shared" si="1165"/>
        <v>9</v>
      </c>
      <c r="F1363" s="7">
        <f t="shared" si="1166"/>
        <v>2022</v>
      </c>
      <c r="G1363" s="12"/>
      <c r="H1363" s="101">
        <f t="shared" si="1118"/>
        <v>20.952735970480795</v>
      </c>
      <c r="I1363" s="102">
        <f t="shared" si="1119"/>
        <v>20.996231157148472</v>
      </c>
      <c r="J1363" s="101">
        <f t="shared" si="1120"/>
        <v>59.398318957645394</v>
      </c>
      <c r="K1363" s="101">
        <f t="shared" si="1121"/>
        <v>77.140309733207459</v>
      </c>
      <c r="L1363" s="11">
        <f t="shared" si="1122"/>
        <v>2459839.4444444445</v>
      </c>
      <c r="M1363" s="108">
        <f t="shared" si="1123"/>
        <v>0.22708951251045847</v>
      </c>
      <c r="N1363" s="11">
        <f t="shared" si="1124"/>
        <v>345.59129323298112</v>
      </c>
      <c r="O1363" s="5">
        <f t="shared" si="1125"/>
        <v>0.19223434230929115</v>
      </c>
      <c r="P1363" s="11">
        <f t="shared" si="1126"/>
        <v>14952.85601564327</v>
      </c>
      <c r="Q1363" s="6">
        <f t="shared" si="1127"/>
        <v>2.4752457341891607</v>
      </c>
      <c r="R1363" s="13">
        <f t="shared" si="1128"/>
        <v>4.4075600053295023</v>
      </c>
      <c r="S1363" s="13">
        <f t="shared" si="1129"/>
        <v>4.4216367592797718</v>
      </c>
      <c r="T1363" s="13">
        <f t="shared" si="1130"/>
        <v>0.40808319214724614</v>
      </c>
      <c r="U1363" s="13">
        <f t="shared" si="1131"/>
        <v>0.47952993890815776</v>
      </c>
      <c r="V1363" s="13">
        <f t="shared" si="1132"/>
        <v>-8.4351903264122967</v>
      </c>
      <c r="W1363" s="8">
        <f t="shared" si="1133"/>
        <v>358.79693989004119</v>
      </c>
      <c r="X1363" s="13">
        <f t="shared" si="1134"/>
        <v>1.2803374868135182</v>
      </c>
      <c r="Y1363" s="11">
        <f t="shared" si="1135"/>
        <v>73.357934346801287</v>
      </c>
      <c r="Z1363" s="13">
        <f t="shared" si="1136"/>
        <v>4.3164050757010117E-2</v>
      </c>
      <c r="AA1363" s="13">
        <f t="shared" si="1137"/>
        <v>0.28612512360682713</v>
      </c>
      <c r="AB1363" s="13">
        <f t="shared" si="1138"/>
        <v>0.95722016023840673</v>
      </c>
      <c r="AC1363" s="13">
        <f t="shared" si="1139"/>
        <v>4.315064859462376E-2</v>
      </c>
      <c r="AD1363" s="13">
        <f t="shared" si="1140"/>
        <v>0.8610895833238148</v>
      </c>
      <c r="AE1363" s="13">
        <f t="shared" si="1141"/>
        <v>0.42030601129676559</v>
      </c>
      <c r="AF1363" s="13">
        <f t="shared" si="1142"/>
        <v>0.90738242040927986</v>
      </c>
      <c r="AG1363" s="11">
        <f t="shared" si="1143"/>
        <v>24.853908766453333</v>
      </c>
      <c r="AH1363" s="13">
        <f t="shared" si="1144"/>
        <v>4.7746165529216871</v>
      </c>
      <c r="AI1363" s="11">
        <f t="shared" si="1145"/>
        <v>273.97204493915581</v>
      </c>
      <c r="AJ1363" s="6">
        <f t="shared" si="1146"/>
        <v>0.91353934637710099</v>
      </c>
      <c r="AK1363" s="13">
        <f t="shared" si="1147"/>
        <v>21.79916198614676</v>
      </c>
      <c r="AL1363" s="6">
        <f t="shared" si="1148"/>
        <v>0.84642601566596443</v>
      </c>
      <c r="AM1363" s="6">
        <f t="shared" si="1149"/>
        <v>20.952735970480795</v>
      </c>
      <c r="AN1363" s="11">
        <f t="shared" si="1150"/>
        <v>175.86374253034955</v>
      </c>
      <c r="AO1363" s="6">
        <f t="shared" si="1151"/>
        <v>174.05006455853939</v>
      </c>
      <c r="AP1363" s="6">
        <f t="shared" si="1152"/>
        <v>100.68205424540683</v>
      </c>
      <c r="AQ1363" s="8">
        <f t="shared" si="1153"/>
        <v>79.165871859806529</v>
      </c>
      <c r="AR1363" s="109">
        <f t="shared" si="1154"/>
        <v>-0.99759796625281283</v>
      </c>
      <c r="AS1363" s="109">
        <f t="shared" si="1155"/>
        <v>-0.22774189084497956</v>
      </c>
      <c r="AT1363" s="109">
        <f t="shared" si="1156"/>
        <v>257.14030973320746</v>
      </c>
      <c r="AU1363" s="10">
        <f t="shared" si="1157"/>
        <v>400053.12913612503</v>
      </c>
      <c r="AV1363" s="8">
        <f t="shared" si="1158"/>
        <v>29.869300356772008</v>
      </c>
      <c r="AW1363" s="12"/>
      <c r="AX1363" s="110">
        <f t="shared" si="1159"/>
        <v>77.099999999999994</v>
      </c>
      <c r="AY1363" s="111">
        <f t="shared" si="1160"/>
        <v>0</v>
      </c>
      <c r="AZ1363" s="12"/>
      <c r="BA1363" s="14">
        <f t="shared" si="1167"/>
        <v>21</v>
      </c>
      <c r="BB1363" s="112">
        <f t="shared" si="1161"/>
        <v>0</v>
      </c>
      <c r="BC1363" s="112">
        <f t="shared" si="1162"/>
        <v>0</v>
      </c>
      <c r="BD1363" s="12"/>
      <c r="BE1363" s="111">
        <f t="shared" si="1163"/>
        <v>0</v>
      </c>
      <c r="BF1363" s="12"/>
    </row>
    <row r="1364" spans="1:58">
      <c r="A1364">
        <f t="shared" si="1116"/>
        <v>22</v>
      </c>
      <c r="B1364" s="106">
        <v>0.94513888888888897</v>
      </c>
      <c r="C1364" s="6">
        <f t="shared" si="1117"/>
        <v>22.683333333333337</v>
      </c>
      <c r="D1364" s="7">
        <f t="shared" si="1164"/>
        <v>16</v>
      </c>
      <c r="E1364" s="7">
        <f t="shared" si="1165"/>
        <v>9</v>
      </c>
      <c r="F1364" s="7">
        <f t="shared" si="1166"/>
        <v>2022</v>
      </c>
      <c r="G1364" s="12"/>
      <c r="H1364" s="101">
        <f t="shared" si="1118"/>
        <v>21.098671789710195</v>
      </c>
      <c r="I1364" s="102">
        <f t="shared" si="1119"/>
        <v>21.141847207560222</v>
      </c>
      <c r="J1364" s="101">
        <f t="shared" si="1120"/>
        <v>59.391732227908342</v>
      </c>
      <c r="K1364" s="101">
        <f t="shared" si="1121"/>
        <v>77.317468225770881</v>
      </c>
      <c r="L1364" s="11">
        <f t="shared" si="1122"/>
        <v>2459839.4451388889</v>
      </c>
      <c r="M1364" s="108">
        <f t="shared" si="1123"/>
        <v>0.22708953152331005</v>
      </c>
      <c r="N1364" s="11">
        <f t="shared" si="1124"/>
        <v>345.84197769500315</v>
      </c>
      <c r="O1364" s="5">
        <f t="shared" si="1125"/>
        <v>0.1922597597392155</v>
      </c>
      <c r="P1364" s="11">
        <f t="shared" si="1126"/>
        <v>14950.039266679818</v>
      </c>
      <c r="Q1364" s="6">
        <f t="shared" si="1127"/>
        <v>2.4754040863630213</v>
      </c>
      <c r="R1364" s="13">
        <f t="shared" si="1128"/>
        <v>4.4075719511412226</v>
      </c>
      <c r="S1364" s="13">
        <f t="shared" si="1129"/>
        <v>4.4217845153197608</v>
      </c>
      <c r="T1364" s="13">
        <f t="shared" si="1130"/>
        <v>0.40824353638765593</v>
      </c>
      <c r="U1364" s="13">
        <f t="shared" si="1131"/>
        <v>0.47967705647733405</v>
      </c>
      <c r="V1364" s="13">
        <f t="shared" si="1132"/>
        <v>-8.435325494251865</v>
      </c>
      <c r="W1364" s="8">
        <f t="shared" si="1133"/>
        <v>358.7540652352173</v>
      </c>
      <c r="X1364" s="13">
        <f t="shared" si="1134"/>
        <v>1.2804835332514277</v>
      </c>
      <c r="Y1364" s="11">
        <f t="shared" si="1135"/>
        <v>73.366302191306417</v>
      </c>
      <c r="Z1364" s="13">
        <f t="shared" si="1136"/>
        <v>4.3175561910309974E-2</v>
      </c>
      <c r="AA1364" s="13">
        <f t="shared" si="1137"/>
        <v>0.28598517975694598</v>
      </c>
      <c r="AB1364" s="13">
        <f t="shared" si="1138"/>
        <v>0.95726146159295311</v>
      </c>
      <c r="AC1364" s="13">
        <f t="shared" si="1139"/>
        <v>4.3162149023311419E-2</v>
      </c>
      <c r="AD1364" s="13">
        <f t="shared" si="1140"/>
        <v>0.86112290335611741</v>
      </c>
      <c r="AE1364" s="13">
        <f t="shared" si="1141"/>
        <v>0.42033298975326511</v>
      </c>
      <c r="AF1364" s="13">
        <f t="shared" si="1142"/>
        <v>0.90736992330861488</v>
      </c>
      <c r="AG1364" s="11">
        <f t="shared" si="1143"/>
        <v>24.855612306553926</v>
      </c>
      <c r="AH1364" s="13">
        <f t="shared" si="1144"/>
        <v>4.7752198435066893</v>
      </c>
      <c r="AI1364" s="11">
        <f t="shared" si="1145"/>
        <v>274.21368004240281</v>
      </c>
      <c r="AJ1364" s="6">
        <f t="shared" si="1146"/>
        <v>0.91353423317771321</v>
      </c>
      <c r="AK1364" s="13">
        <f t="shared" si="1147"/>
        <v>21.944233145595053</v>
      </c>
      <c r="AL1364" s="6">
        <f t="shared" si="1148"/>
        <v>0.84556135588485937</v>
      </c>
      <c r="AM1364" s="6">
        <f t="shared" si="1149"/>
        <v>21.098671789710195</v>
      </c>
      <c r="AN1364" s="11">
        <f t="shared" si="1150"/>
        <v>175.86442700764565</v>
      </c>
      <c r="AO1364" s="6">
        <f t="shared" si="1151"/>
        <v>174.05074179263576</v>
      </c>
      <c r="AP1364" s="6">
        <f t="shared" si="1152"/>
        <v>100.67436568298439</v>
      </c>
      <c r="AQ1364" s="8">
        <f t="shared" si="1153"/>
        <v>79.173556575758113</v>
      </c>
      <c r="AR1364" s="109">
        <f t="shared" si="1154"/>
        <v>-0.99729696231513942</v>
      </c>
      <c r="AS1364" s="109">
        <f t="shared" si="1155"/>
        <v>-0.2244311031377241</v>
      </c>
      <c r="AT1364" s="109">
        <f t="shared" si="1156"/>
        <v>257.31746822577088</v>
      </c>
      <c r="AU1364" s="10">
        <f t="shared" si="1157"/>
        <v>400055.43206206529</v>
      </c>
      <c r="AV1364" s="8">
        <f t="shared" si="1158"/>
        <v>29.869128422286774</v>
      </c>
      <c r="AW1364" s="12"/>
      <c r="AX1364" s="110">
        <f t="shared" si="1159"/>
        <v>77.3</v>
      </c>
      <c r="AY1364" s="111">
        <f t="shared" si="1160"/>
        <v>0</v>
      </c>
      <c r="AZ1364" s="12"/>
      <c r="BA1364" s="14">
        <f t="shared" si="1167"/>
        <v>21.1</v>
      </c>
      <c r="BB1364" s="112">
        <f t="shared" si="1161"/>
        <v>0</v>
      </c>
      <c r="BC1364" s="112">
        <f t="shared" si="1162"/>
        <v>0</v>
      </c>
      <c r="BD1364" s="12"/>
      <c r="BE1364" s="111">
        <f t="shared" si="1163"/>
        <v>0</v>
      </c>
      <c r="BF1364" s="12"/>
    </row>
    <row r="1365" spans="1:58">
      <c r="A1365">
        <f t="shared" si="1116"/>
        <v>22</v>
      </c>
      <c r="B1365" s="106">
        <v>0.94583333333333297</v>
      </c>
      <c r="C1365" s="6">
        <f t="shared" si="1117"/>
        <v>22.699999999999992</v>
      </c>
      <c r="D1365" s="7">
        <f t="shared" si="1164"/>
        <v>16</v>
      </c>
      <c r="E1365" s="7">
        <f t="shared" si="1165"/>
        <v>9</v>
      </c>
      <c r="F1365" s="7">
        <f t="shared" si="1166"/>
        <v>2022</v>
      </c>
      <c r="G1365" s="12"/>
      <c r="H1365" s="101">
        <f t="shared" si="1118"/>
        <v>21.244712515737618</v>
      </c>
      <c r="I1365" s="102">
        <f t="shared" si="1119"/>
        <v>21.287571934900733</v>
      </c>
      <c r="J1365" s="101">
        <f t="shared" si="1120"/>
        <v>59.385145408011397</v>
      </c>
      <c r="K1365" s="101">
        <f t="shared" si="1121"/>
        <v>77.49470885928838</v>
      </c>
      <c r="L1365" s="11">
        <f t="shared" si="1122"/>
        <v>2459839.4458333333</v>
      </c>
      <c r="M1365" s="108">
        <f t="shared" si="1123"/>
        <v>0.22708955053616159</v>
      </c>
      <c r="N1365" s="11">
        <f t="shared" si="1124"/>
        <v>346.09266215749085</v>
      </c>
      <c r="O1365" s="5">
        <f t="shared" si="1125"/>
        <v>0.19228517716913984</v>
      </c>
      <c r="P1365" s="11">
        <f t="shared" si="1126"/>
        <v>14947.222201118635</v>
      </c>
      <c r="Q1365" s="6">
        <f t="shared" si="1127"/>
        <v>2.4755624385368824</v>
      </c>
      <c r="R1365" s="13">
        <f t="shared" si="1128"/>
        <v>4.4075838969528984</v>
      </c>
      <c r="S1365" s="13">
        <f t="shared" si="1129"/>
        <v>4.4219322713593927</v>
      </c>
      <c r="T1365" s="13">
        <f t="shared" si="1130"/>
        <v>0.40840388062735139</v>
      </c>
      <c r="U1365" s="13">
        <f t="shared" si="1131"/>
        <v>0.47982417236154468</v>
      </c>
      <c r="V1365" s="13">
        <f t="shared" si="1132"/>
        <v>-8.4354606620914332</v>
      </c>
      <c r="W1365" s="8">
        <f t="shared" si="1133"/>
        <v>358.71118614057673</v>
      </c>
      <c r="X1365" s="13">
        <f t="shared" si="1134"/>
        <v>1.2806295781544281</v>
      </c>
      <c r="Y1365" s="11">
        <f t="shared" si="1135"/>
        <v>73.374669947867744</v>
      </c>
      <c r="Z1365" s="13">
        <f t="shared" si="1136"/>
        <v>4.3187072011051028E-2</v>
      </c>
      <c r="AA1365" s="13">
        <f t="shared" si="1137"/>
        <v>0.28584523139065798</v>
      </c>
      <c r="AB1365" s="13">
        <f t="shared" si="1138"/>
        <v>0.95730274196594245</v>
      </c>
      <c r="AC1365" s="13">
        <f t="shared" si="1139"/>
        <v>4.3173648394702425E-2</v>
      </c>
      <c r="AD1365" s="13">
        <f t="shared" si="1140"/>
        <v>0.86115620455830766</v>
      </c>
      <c r="AE1365" s="13">
        <f t="shared" si="1141"/>
        <v>0.42035995889469713</v>
      </c>
      <c r="AF1365" s="13">
        <f t="shared" si="1142"/>
        <v>0.90735742954915433</v>
      </c>
      <c r="AG1365" s="11">
        <f t="shared" si="1143"/>
        <v>24.857315281911188</v>
      </c>
      <c r="AH1365" s="13">
        <f t="shared" si="1144"/>
        <v>4.7758231437673739</v>
      </c>
      <c r="AI1365" s="11">
        <f t="shared" si="1145"/>
        <v>274.45531500098025</v>
      </c>
      <c r="AJ1365" s="6">
        <f t="shared" si="1146"/>
        <v>0.91352912128541675</v>
      </c>
      <c r="AK1365" s="13">
        <f t="shared" si="1147"/>
        <v>22.089403209917833</v>
      </c>
      <c r="AL1365" s="6">
        <f t="shared" si="1148"/>
        <v>0.84469069418021725</v>
      </c>
      <c r="AM1365" s="6">
        <f t="shared" si="1149"/>
        <v>21.244712515737618</v>
      </c>
      <c r="AN1365" s="11">
        <f t="shared" si="1150"/>
        <v>175.8651114849381</v>
      </c>
      <c r="AO1365" s="6">
        <f t="shared" si="1151"/>
        <v>174.05141902698222</v>
      </c>
      <c r="AP1365" s="6">
        <f t="shared" si="1152"/>
        <v>100.66667721526859</v>
      </c>
      <c r="AQ1365" s="8">
        <f t="shared" si="1153"/>
        <v>79.181241199790065</v>
      </c>
      <c r="AR1365" s="109">
        <f t="shared" si="1154"/>
        <v>-0.99697822081909893</v>
      </c>
      <c r="AS1365" s="109">
        <f t="shared" si="1155"/>
        <v>-0.22112134612078821</v>
      </c>
      <c r="AT1365" s="109">
        <f t="shared" si="1156"/>
        <v>257.49470885928838</v>
      </c>
      <c r="AU1365" s="10">
        <f t="shared" si="1157"/>
        <v>400057.73444881453</v>
      </c>
      <c r="AV1365" s="8">
        <f t="shared" si="1158"/>
        <v>29.86895653003571</v>
      </c>
      <c r="AW1365" s="12"/>
      <c r="AX1365" s="110">
        <f t="shared" si="1159"/>
        <v>77.5</v>
      </c>
      <c r="AY1365" s="111">
        <f t="shared" si="1160"/>
        <v>0</v>
      </c>
      <c r="AZ1365" s="12"/>
      <c r="BA1365" s="14">
        <f t="shared" si="1167"/>
        <v>21.3</v>
      </c>
      <c r="BB1365" s="112">
        <f t="shared" si="1161"/>
        <v>0</v>
      </c>
      <c r="BC1365" s="112">
        <f t="shared" si="1162"/>
        <v>0</v>
      </c>
      <c r="BD1365" s="12"/>
      <c r="BE1365" s="111">
        <f t="shared" si="1163"/>
        <v>0</v>
      </c>
      <c r="BF1365" s="12"/>
    </row>
    <row r="1366" spans="1:58">
      <c r="A1366">
        <f t="shared" si="1116"/>
        <v>22</v>
      </c>
      <c r="B1366" s="106">
        <v>0.94652777777777797</v>
      </c>
      <c r="C1366" s="6">
        <f t="shared" si="1117"/>
        <v>22.716666666666672</v>
      </c>
      <c r="D1366" s="7">
        <f t="shared" si="1164"/>
        <v>16</v>
      </c>
      <c r="E1366" s="7">
        <f t="shared" si="1165"/>
        <v>9</v>
      </c>
      <c r="F1366" s="7">
        <f t="shared" si="1166"/>
        <v>2022</v>
      </c>
      <c r="G1366" s="12"/>
      <c r="H1366" s="101">
        <f t="shared" si="1118"/>
        <v>21.390856824114802</v>
      </c>
      <c r="I1366" s="102">
        <f t="shared" si="1119"/>
        <v>21.433403948458913</v>
      </c>
      <c r="J1366" s="101">
        <f t="shared" si="1120"/>
        <v>59.378558498042878</v>
      </c>
      <c r="K1366" s="101">
        <f t="shared" si="1121"/>
        <v>77.672034208095965</v>
      </c>
      <c r="L1366" s="11">
        <f t="shared" si="1122"/>
        <v>2459839.4465277777</v>
      </c>
      <c r="M1366" s="108">
        <f t="shared" si="1123"/>
        <v>0.22708956954901316</v>
      </c>
      <c r="N1366" s="11">
        <f t="shared" si="1124"/>
        <v>346.34334661997855</v>
      </c>
      <c r="O1366" s="5">
        <f t="shared" si="1125"/>
        <v>0.19231059459912103</v>
      </c>
      <c r="P1366" s="11">
        <f t="shared" si="1126"/>
        <v>14944.404819072108</v>
      </c>
      <c r="Q1366" s="6">
        <f t="shared" si="1127"/>
        <v>2.475720790710743</v>
      </c>
      <c r="R1366" s="13">
        <f t="shared" si="1128"/>
        <v>4.4075958427646196</v>
      </c>
      <c r="S1366" s="13">
        <f t="shared" si="1129"/>
        <v>4.4220800273993826</v>
      </c>
      <c r="T1366" s="13">
        <f t="shared" si="1130"/>
        <v>0.40856422486740401</v>
      </c>
      <c r="U1366" s="13">
        <f t="shared" si="1131"/>
        <v>0.47997128656236365</v>
      </c>
      <c r="V1366" s="13">
        <f t="shared" si="1132"/>
        <v>-8.4355958299313603</v>
      </c>
      <c r="W1366" s="8">
        <f t="shared" si="1133"/>
        <v>358.66830260684139</v>
      </c>
      <c r="X1366" s="13">
        <f t="shared" si="1134"/>
        <v>1.2807756215234216</v>
      </c>
      <c r="Y1366" s="11">
        <f t="shared" si="1135"/>
        <v>73.383037616536939</v>
      </c>
      <c r="Z1366" s="13">
        <f t="shared" si="1136"/>
        <v>4.3198581059139325E-2</v>
      </c>
      <c r="AA1366" s="13">
        <f t="shared" si="1137"/>
        <v>0.28570527851032879</v>
      </c>
      <c r="AB1366" s="13">
        <f t="shared" si="1138"/>
        <v>0.9573440013574448</v>
      </c>
      <c r="AC1366" s="13">
        <f t="shared" si="1139"/>
        <v>4.3185146708702958E-2</v>
      </c>
      <c r="AD1366" s="13">
        <f t="shared" si="1140"/>
        <v>0.86118948693048725</v>
      </c>
      <c r="AE1366" s="13">
        <f t="shared" si="1141"/>
        <v>0.42038691872100342</v>
      </c>
      <c r="AF1366" s="13">
        <f t="shared" si="1142"/>
        <v>0.90734493913189396</v>
      </c>
      <c r="AG1366" s="11">
        <f t="shared" si="1143"/>
        <v>24.85901769249962</v>
      </c>
      <c r="AH1366" s="13">
        <f t="shared" si="1144"/>
        <v>4.77642645370321</v>
      </c>
      <c r="AI1366" s="11">
        <f t="shared" si="1145"/>
        <v>274.69694981443041</v>
      </c>
      <c r="AJ1366" s="6">
        <f t="shared" si="1146"/>
        <v>0.91352401070027178</v>
      </c>
      <c r="AK1366" s="13">
        <f t="shared" si="1147"/>
        <v>22.23467085719637</v>
      </c>
      <c r="AL1366" s="6">
        <f t="shared" si="1148"/>
        <v>0.84381403308156766</v>
      </c>
      <c r="AM1366" s="6">
        <f t="shared" si="1149"/>
        <v>21.390856824114802</v>
      </c>
      <c r="AN1366" s="11">
        <f t="shared" si="1150"/>
        <v>175.86579596223419</v>
      </c>
      <c r="AO1366" s="6">
        <f t="shared" si="1151"/>
        <v>174.05209626158606</v>
      </c>
      <c r="AP1366" s="6">
        <f t="shared" si="1152"/>
        <v>100.6589888422172</v>
      </c>
      <c r="AQ1366" s="8">
        <f t="shared" si="1153"/>
        <v>79.188925731944607</v>
      </c>
      <c r="AR1366" s="109">
        <f t="shared" si="1154"/>
        <v>-0.99664174746627499</v>
      </c>
      <c r="AS1366" s="109">
        <f t="shared" si="1155"/>
        <v>-0.21781267905617205</v>
      </c>
      <c r="AT1366" s="109">
        <f t="shared" si="1156"/>
        <v>257.67203420809597</v>
      </c>
      <c r="AU1366" s="10">
        <f t="shared" si="1157"/>
        <v>400060.03629631421</v>
      </c>
      <c r="AV1366" s="8">
        <f t="shared" si="1158"/>
        <v>29.868784680021765</v>
      </c>
      <c r="AW1366" s="12"/>
      <c r="AX1366" s="110">
        <f t="shared" si="1159"/>
        <v>77.7</v>
      </c>
      <c r="AY1366" s="111">
        <f t="shared" si="1160"/>
        <v>0</v>
      </c>
      <c r="AZ1366" s="12"/>
      <c r="BA1366" s="14">
        <f t="shared" si="1167"/>
        <v>21.4</v>
      </c>
      <c r="BB1366" s="112">
        <f t="shared" si="1161"/>
        <v>0</v>
      </c>
      <c r="BC1366" s="112">
        <f t="shared" si="1162"/>
        <v>0</v>
      </c>
      <c r="BD1366" s="12"/>
      <c r="BE1366" s="111">
        <f t="shared" si="1163"/>
        <v>0</v>
      </c>
      <c r="BF1366" s="12"/>
    </row>
    <row r="1367" spans="1:58">
      <c r="A1367">
        <f t="shared" si="1116"/>
        <v>22</v>
      </c>
      <c r="B1367" s="106">
        <v>0.94722222222222197</v>
      </c>
      <c r="C1367" s="6">
        <f t="shared" si="1117"/>
        <v>22.733333333333327</v>
      </c>
      <c r="D1367" s="7">
        <f t="shared" si="1164"/>
        <v>16</v>
      </c>
      <c r="E1367" s="7">
        <f t="shared" si="1165"/>
        <v>9</v>
      </c>
      <c r="F1367" s="7">
        <f t="shared" si="1166"/>
        <v>2022</v>
      </c>
      <c r="G1367" s="12"/>
      <c r="H1367" s="101">
        <f t="shared" si="1118"/>
        <v>21.537103388998489</v>
      </c>
      <c r="I1367" s="102">
        <f t="shared" si="1119"/>
        <v>21.579341857642149</v>
      </c>
      <c r="J1367" s="101">
        <f t="shared" si="1120"/>
        <v>59.371971498133604</v>
      </c>
      <c r="K1367" s="101">
        <f t="shared" si="1121"/>
        <v>77.849446861989804</v>
      </c>
      <c r="L1367" s="11">
        <f t="shared" si="1122"/>
        <v>2459839.4472222221</v>
      </c>
      <c r="M1367" s="108">
        <f t="shared" si="1123"/>
        <v>0.2270895885618647</v>
      </c>
      <c r="N1367" s="11">
        <f t="shared" si="1124"/>
        <v>346.59403108246624</v>
      </c>
      <c r="O1367" s="5">
        <f t="shared" si="1125"/>
        <v>0.19233601202904538</v>
      </c>
      <c r="P1367" s="11">
        <f t="shared" si="1126"/>
        <v>14941.58712065594</v>
      </c>
      <c r="Q1367" s="6">
        <f t="shared" si="1127"/>
        <v>2.4758791428842466</v>
      </c>
      <c r="R1367" s="13">
        <f t="shared" si="1128"/>
        <v>4.4076077885762954</v>
      </c>
      <c r="S1367" s="13">
        <f t="shared" si="1129"/>
        <v>4.4222277834393715</v>
      </c>
      <c r="T1367" s="13">
        <f t="shared" si="1130"/>
        <v>0.40872456910745664</v>
      </c>
      <c r="U1367" s="13">
        <f t="shared" si="1131"/>
        <v>0.48011839907994891</v>
      </c>
      <c r="V1367" s="13">
        <f t="shared" si="1132"/>
        <v>-8.4357309977712855</v>
      </c>
      <c r="W1367" s="8">
        <f t="shared" si="1133"/>
        <v>358.62541463498388</v>
      </c>
      <c r="X1367" s="13">
        <f t="shared" si="1134"/>
        <v>1.2809216633582545</v>
      </c>
      <c r="Y1367" s="11">
        <f t="shared" si="1135"/>
        <v>73.391405197305204</v>
      </c>
      <c r="Z1367" s="13">
        <f t="shared" si="1136"/>
        <v>4.3210089054369363E-2</v>
      </c>
      <c r="AA1367" s="13">
        <f t="shared" si="1137"/>
        <v>0.28556532111933569</v>
      </c>
      <c r="AB1367" s="13">
        <f t="shared" si="1138"/>
        <v>0.95738523976723311</v>
      </c>
      <c r="AC1367" s="13">
        <f t="shared" si="1139"/>
        <v>4.3196643965107757E-2</v>
      </c>
      <c r="AD1367" s="13">
        <f t="shared" si="1140"/>
        <v>0.86122275047252961</v>
      </c>
      <c r="AE1367" s="13">
        <f t="shared" si="1141"/>
        <v>0.42041386923190543</v>
      </c>
      <c r="AF1367" s="13">
        <f t="shared" si="1142"/>
        <v>0.90733245205793134</v>
      </c>
      <c r="AG1367" s="11">
        <f t="shared" si="1143"/>
        <v>24.860719538279795</v>
      </c>
      <c r="AH1367" s="13">
        <f t="shared" si="1144"/>
        <v>4.7770297733093185</v>
      </c>
      <c r="AI1367" s="11">
        <f t="shared" si="1145"/>
        <v>274.93858448282646</v>
      </c>
      <c r="AJ1367" s="6">
        <f t="shared" si="1146"/>
        <v>0.91351890142235648</v>
      </c>
      <c r="AK1367" s="13">
        <f t="shared" si="1147"/>
        <v>22.38003476437137</v>
      </c>
      <c r="AL1367" s="6">
        <f t="shared" si="1148"/>
        <v>0.84293137537288032</v>
      </c>
      <c r="AM1367" s="6">
        <f t="shared" si="1149"/>
        <v>21.537103388998489</v>
      </c>
      <c r="AN1367" s="11">
        <f t="shared" si="1150"/>
        <v>175.86648043953028</v>
      </c>
      <c r="AO1367" s="6">
        <f t="shared" si="1151"/>
        <v>174.05277349644362</v>
      </c>
      <c r="AP1367" s="6">
        <f t="shared" si="1152"/>
        <v>100.65130056383748</v>
      </c>
      <c r="AQ1367" s="8">
        <f t="shared" si="1153"/>
        <v>79.196610172214434</v>
      </c>
      <c r="AR1367" s="109">
        <f t="shared" si="1154"/>
        <v>-0.99628754827294563</v>
      </c>
      <c r="AS1367" s="109">
        <f t="shared" si="1155"/>
        <v>-0.21450516117869123</v>
      </c>
      <c r="AT1367" s="109">
        <f t="shared" si="1156"/>
        <v>257.8494468619898</v>
      </c>
      <c r="AU1367" s="10">
        <f t="shared" si="1157"/>
        <v>400062.33760449744</v>
      </c>
      <c r="AV1367" s="8">
        <f t="shared" si="1158"/>
        <v>29.868612872248502</v>
      </c>
      <c r="AW1367" s="12"/>
      <c r="AX1367" s="110">
        <f t="shared" si="1159"/>
        <v>77.8</v>
      </c>
      <c r="AY1367" s="111">
        <f t="shared" si="1160"/>
        <v>0</v>
      </c>
      <c r="AZ1367" s="12"/>
      <c r="BA1367" s="14">
        <f t="shared" si="1167"/>
        <v>21.6</v>
      </c>
      <c r="BB1367" s="112">
        <f t="shared" si="1161"/>
        <v>0</v>
      </c>
      <c r="BC1367" s="112">
        <f t="shared" si="1162"/>
        <v>0</v>
      </c>
      <c r="BD1367" s="12"/>
      <c r="BE1367" s="111">
        <f t="shared" si="1163"/>
        <v>0</v>
      </c>
      <c r="BF1367" s="12"/>
    </row>
    <row r="1368" spans="1:58">
      <c r="A1368">
        <f t="shared" si="1116"/>
        <v>22</v>
      </c>
      <c r="B1368" s="106">
        <v>0.94791666666666696</v>
      </c>
      <c r="C1368" s="6">
        <f t="shared" si="1117"/>
        <v>22.750000000000007</v>
      </c>
      <c r="D1368" s="7">
        <f t="shared" si="1164"/>
        <v>16</v>
      </c>
      <c r="E1368" s="7">
        <f t="shared" si="1165"/>
        <v>9</v>
      </c>
      <c r="F1368" s="7">
        <f t="shared" si="1166"/>
        <v>2022</v>
      </c>
      <c r="G1368" s="12"/>
      <c r="H1368" s="101">
        <f t="shared" si="1118"/>
        <v>21.683450882738512</v>
      </c>
      <c r="I1368" s="102">
        <f t="shared" si="1119"/>
        <v>21.725384271522941</v>
      </c>
      <c r="J1368" s="101">
        <f t="shared" si="1120"/>
        <v>59.365384408352554</v>
      </c>
      <c r="K1368" s="101">
        <f t="shared" si="1121"/>
        <v>78.026949425892951</v>
      </c>
      <c r="L1368" s="11">
        <f t="shared" si="1122"/>
        <v>2459839.4479166665</v>
      </c>
      <c r="M1368" s="108">
        <f t="shared" si="1123"/>
        <v>0.22708960757471627</v>
      </c>
      <c r="N1368" s="11">
        <f t="shared" si="1124"/>
        <v>346.84471554495394</v>
      </c>
      <c r="O1368" s="5">
        <f t="shared" si="1125"/>
        <v>0.19236142945902657</v>
      </c>
      <c r="P1368" s="11">
        <f t="shared" si="1126"/>
        <v>14938.769105964157</v>
      </c>
      <c r="Q1368" s="6">
        <f t="shared" si="1127"/>
        <v>2.4760374950581077</v>
      </c>
      <c r="R1368" s="13">
        <f t="shared" si="1128"/>
        <v>4.4076197343879935</v>
      </c>
      <c r="S1368" s="13">
        <f t="shared" si="1129"/>
        <v>4.4223755394793605</v>
      </c>
      <c r="T1368" s="13">
        <f t="shared" si="1130"/>
        <v>0.40888491334750926</v>
      </c>
      <c r="U1368" s="13">
        <f t="shared" si="1131"/>
        <v>0.48026550991471095</v>
      </c>
      <c r="V1368" s="13">
        <f t="shared" si="1132"/>
        <v>-8.4358661656112108</v>
      </c>
      <c r="W1368" s="8">
        <f t="shared" si="1133"/>
        <v>358.58252222588897</v>
      </c>
      <c r="X1368" s="13">
        <f t="shared" si="1134"/>
        <v>1.281067703660097</v>
      </c>
      <c r="Y1368" s="11">
        <f t="shared" si="1135"/>
        <v>73.399772690239601</v>
      </c>
      <c r="Z1368" s="13">
        <f t="shared" si="1136"/>
        <v>4.3221595996555388E-2</v>
      </c>
      <c r="AA1368" s="13">
        <f t="shared" si="1137"/>
        <v>0.28542535921978857</v>
      </c>
      <c r="AB1368" s="13">
        <f t="shared" si="1138"/>
        <v>0.95742645719545794</v>
      </c>
      <c r="AC1368" s="13">
        <f t="shared" si="1139"/>
        <v>4.3208140163731285E-2</v>
      </c>
      <c r="AD1368" s="13">
        <f t="shared" si="1140"/>
        <v>0.86125599518464657</v>
      </c>
      <c r="AE1368" s="13">
        <f t="shared" si="1141"/>
        <v>0.42044081042729275</v>
      </c>
      <c r="AF1368" s="13">
        <f t="shared" si="1142"/>
        <v>0.90731996832828565</v>
      </c>
      <c r="AG1368" s="11">
        <f t="shared" si="1143"/>
        <v>24.86242081922294</v>
      </c>
      <c r="AH1368" s="13">
        <f t="shared" si="1144"/>
        <v>4.7776331025863286</v>
      </c>
      <c r="AI1368" s="11">
        <f t="shared" si="1145"/>
        <v>275.18021900615901</v>
      </c>
      <c r="AJ1368" s="6">
        <f t="shared" si="1146"/>
        <v>0.91351379345171957</v>
      </c>
      <c r="AK1368" s="13">
        <f t="shared" si="1147"/>
        <v>22.525493606833788</v>
      </c>
      <c r="AL1368" s="6">
        <f t="shared" si="1148"/>
        <v>0.84204272409527536</v>
      </c>
      <c r="AM1368" s="6">
        <f t="shared" si="1149"/>
        <v>21.683450882738512</v>
      </c>
      <c r="AN1368" s="11">
        <f t="shared" si="1150"/>
        <v>175.86716491682637</v>
      </c>
      <c r="AO1368" s="6">
        <f t="shared" si="1151"/>
        <v>174.0534507315549</v>
      </c>
      <c r="AP1368" s="6">
        <f t="shared" si="1152"/>
        <v>100.64361238006457</v>
      </c>
      <c r="AQ1368" s="8">
        <f t="shared" si="1153"/>
        <v>79.204294520664348</v>
      </c>
      <c r="AR1368" s="109">
        <f t="shared" si="1154"/>
        <v>-0.99591562957074697</v>
      </c>
      <c r="AS1368" s="109">
        <f t="shared" si="1155"/>
        <v>-0.21119885170370162</v>
      </c>
      <c r="AT1368" s="109">
        <f t="shared" si="1156"/>
        <v>258.02694942589295</v>
      </c>
      <c r="AU1368" s="10">
        <f t="shared" si="1157"/>
        <v>400064.63837331039</v>
      </c>
      <c r="AV1368" s="8">
        <f t="shared" si="1158"/>
        <v>29.868441106718532</v>
      </c>
      <c r="AW1368" s="12"/>
      <c r="AX1368" s="110">
        <f t="shared" si="1159"/>
        <v>78</v>
      </c>
      <c r="AY1368" s="111">
        <f t="shared" si="1160"/>
        <v>0</v>
      </c>
      <c r="AZ1368" s="12"/>
      <c r="BA1368" s="14">
        <f t="shared" si="1167"/>
        <v>21.7</v>
      </c>
      <c r="BB1368" s="112">
        <f t="shared" si="1161"/>
        <v>0</v>
      </c>
      <c r="BC1368" s="112">
        <f t="shared" si="1162"/>
        <v>0</v>
      </c>
      <c r="BD1368" s="12"/>
      <c r="BE1368" s="111">
        <f t="shared" si="1163"/>
        <v>0</v>
      </c>
      <c r="BF1368" s="12"/>
    </row>
    <row r="1369" spans="1:58">
      <c r="A1369">
        <f t="shared" si="1116"/>
        <v>22</v>
      </c>
      <c r="B1369" s="106">
        <v>0.94861111111111096</v>
      </c>
      <c r="C1369" s="6">
        <f t="shared" si="1117"/>
        <v>22.766666666666662</v>
      </c>
      <c r="D1369" s="7">
        <f t="shared" si="1164"/>
        <v>16</v>
      </c>
      <c r="E1369" s="7">
        <f t="shared" si="1165"/>
        <v>9</v>
      </c>
      <c r="F1369" s="7">
        <f t="shared" si="1166"/>
        <v>2022</v>
      </c>
      <c r="G1369" s="12"/>
      <c r="H1369" s="101">
        <f t="shared" si="1118"/>
        <v>21.829897975618412</v>
      </c>
      <c r="I1369" s="102">
        <f t="shared" si="1119"/>
        <v>21.871529798539097</v>
      </c>
      <c r="J1369" s="101">
        <f t="shared" si="1120"/>
        <v>59.358797228832152</v>
      </c>
      <c r="K1369" s="101">
        <f t="shared" si="1121"/>
        <v>78.20454451978668</v>
      </c>
      <c r="L1369" s="11">
        <f t="shared" si="1122"/>
        <v>2459839.4486111109</v>
      </c>
      <c r="M1369" s="108">
        <f t="shared" si="1123"/>
        <v>0.22708962658756782</v>
      </c>
      <c r="N1369" s="11">
        <f t="shared" si="1124"/>
        <v>347.09540000697598</v>
      </c>
      <c r="O1369" s="5">
        <f t="shared" si="1125"/>
        <v>0.19238684688895091</v>
      </c>
      <c r="P1369" s="11">
        <f t="shared" si="1126"/>
        <v>14935.950775112335</v>
      </c>
      <c r="Q1369" s="6">
        <f t="shared" si="1127"/>
        <v>2.4761958472319683</v>
      </c>
      <c r="R1369" s="13">
        <f t="shared" si="1128"/>
        <v>4.4076316801996915</v>
      </c>
      <c r="S1369" s="13">
        <f t="shared" si="1129"/>
        <v>4.4225232955189933</v>
      </c>
      <c r="T1369" s="13">
        <f t="shared" si="1130"/>
        <v>0.40904525758756194</v>
      </c>
      <c r="U1369" s="13">
        <f t="shared" si="1131"/>
        <v>0.48041261906716537</v>
      </c>
      <c r="V1369" s="13">
        <f t="shared" si="1132"/>
        <v>-8.4360013334504238</v>
      </c>
      <c r="W1369" s="8">
        <f t="shared" si="1133"/>
        <v>358.53962538065321</v>
      </c>
      <c r="X1369" s="13">
        <f t="shared" si="1134"/>
        <v>1.2812137424287955</v>
      </c>
      <c r="Y1369" s="11">
        <f t="shared" si="1135"/>
        <v>73.408140095331305</v>
      </c>
      <c r="Z1369" s="13">
        <f t="shared" si="1136"/>
        <v>4.3233101885521055E-2</v>
      </c>
      <c r="AA1369" s="13">
        <f t="shared" si="1137"/>
        <v>0.28528539281506404</v>
      </c>
      <c r="AB1369" s="13">
        <f t="shared" si="1138"/>
        <v>0.95746765364189168</v>
      </c>
      <c r="AC1369" s="13">
        <f t="shared" si="1139"/>
        <v>4.3219635304397409E-2</v>
      </c>
      <c r="AD1369" s="13">
        <f t="shared" si="1140"/>
        <v>0.86128922106669925</v>
      </c>
      <c r="AE1369" s="13">
        <f t="shared" si="1141"/>
        <v>0.42046774230691325</v>
      </c>
      <c r="AF1369" s="13">
        <f t="shared" si="1142"/>
        <v>0.90730748794404159</v>
      </c>
      <c r="AG1369" s="11">
        <f t="shared" si="1143"/>
        <v>24.864121535291311</v>
      </c>
      <c r="AH1369" s="13">
        <f t="shared" si="1144"/>
        <v>4.7782364415293399</v>
      </c>
      <c r="AI1369" s="11">
        <f t="shared" si="1145"/>
        <v>275.4218533840359</v>
      </c>
      <c r="AJ1369" s="6">
        <f t="shared" si="1146"/>
        <v>0.91350868678843855</v>
      </c>
      <c r="AK1369" s="13">
        <f t="shared" si="1147"/>
        <v>22.671046058167388</v>
      </c>
      <c r="AL1369" s="6">
        <f t="shared" si="1148"/>
        <v>0.84114808254897755</v>
      </c>
      <c r="AM1369" s="6">
        <f t="shared" si="1149"/>
        <v>21.829897975618412</v>
      </c>
      <c r="AN1369" s="11">
        <f t="shared" si="1150"/>
        <v>175.86784939412064</v>
      </c>
      <c r="AO1369" s="6">
        <f t="shared" si="1151"/>
        <v>174.05412796691812</v>
      </c>
      <c r="AP1369" s="6">
        <f t="shared" si="1152"/>
        <v>100.63592429090762</v>
      </c>
      <c r="AQ1369" s="8">
        <f t="shared" si="1153"/>
        <v>79.21197877728514</v>
      </c>
      <c r="AR1369" s="109">
        <f t="shared" si="1154"/>
        <v>-0.99552599800708452</v>
      </c>
      <c r="AS1369" s="109">
        <f t="shared" si="1155"/>
        <v>-0.20789380982992203</v>
      </c>
      <c r="AT1369" s="109">
        <f t="shared" si="1156"/>
        <v>258.20454451978668</v>
      </c>
      <c r="AU1369" s="10">
        <f t="shared" si="1157"/>
        <v>400066.93860268634</v>
      </c>
      <c r="AV1369" s="8">
        <f t="shared" si="1158"/>
        <v>29.868269383435408</v>
      </c>
      <c r="AW1369" s="12"/>
      <c r="AX1369" s="110">
        <f t="shared" si="1159"/>
        <v>78.2</v>
      </c>
      <c r="AY1369" s="111">
        <f t="shared" si="1160"/>
        <v>0</v>
      </c>
      <c r="AZ1369" s="12"/>
      <c r="BA1369" s="14">
        <f t="shared" si="1167"/>
        <v>21.9</v>
      </c>
      <c r="BB1369" s="112">
        <f t="shared" si="1161"/>
        <v>0</v>
      </c>
      <c r="BC1369" s="112">
        <f t="shared" si="1162"/>
        <v>0</v>
      </c>
      <c r="BD1369" s="12"/>
      <c r="BE1369" s="111">
        <f t="shared" si="1163"/>
        <v>0</v>
      </c>
      <c r="BF1369" s="12"/>
    </row>
    <row r="1370" spans="1:58">
      <c r="A1370">
        <f t="shared" si="1116"/>
        <v>22</v>
      </c>
      <c r="B1370" s="106">
        <v>0.94930555555555596</v>
      </c>
      <c r="C1370" s="6">
        <f t="shared" si="1117"/>
        <v>22.783333333333342</v>
      </c>
      <c r="D1370" s="7">
        <f t="shared" si="1164"/>
        <v>16</v>
      </c>
      <c r="E1370" s="7">
        <f t="shared" si="1165"/>
        <v>9</v>
      </c>
      <c r="F1370" s="7">
        <f t="shared" si="1166"/>
        <v>2022</v>
      </c>
      <c r="G1370" s="12"/>
      <c r="H1370" s="101">
        <f t="shared" si="1118"/>
        <v>21.97644343513338</v>
      </c>
      <c r="I1370" s="102">
        <f t="shared" si="1119"/>
        <v>22.017777145531305</v>
      </c>
      <c r="J1370" s="101">
        <f t="shared" si="1120"/>
        <v>59.352209955236511</v>
      </c>
      <c r="K1370" s="101">
        <f t="shared" si="1121"/>
        <v>78.382234899292484</v>
      </c>
      <c r="L1370" s="11">
        <f t="shared" si="1122"/>
        <v>2459839.4493055558</v>
      </c>
      <c r="M1370" s="108">
        <f t="shared" si="1123"/>
        <v>0.22708964560043213</v>
      </c>
      <c r="N1370" s="11">
        <f t="shared" si="1124"/>
        <v>347.3460846375674</v>
      </c>
      <c r="O1370" s="5">
        <f t="shared" si="1125"/>
        <v>0.19241226433592828</v>
      </c>
      <c r="P1370" s="11">
        <f t="shared" si="1126"/>
        <v>14933.132126324854</v>
      </c>
      <c r="Q1370" s="6">
        <f t="shared" si="1127"/>
        <v>2.4763541995119049</v>
      </c>
      <c r="R1370" s="13">
        <f t="shared" si="1128"/>
        <v>4.4076436260194036</v>
      </c>
      <c r="S1370" s="13">
        <f t="shared" si="1129"/>
        <v>4.4226710516579146</v>
      </c>
      <c r="T1370" s="13">
        <f t="shared" si="1130"/>
        <v>0.40920560193511901</v>
      </c>
      <c r="U1370" s="13">
        <f t="shared" si="1131"/>
        <v>0.48055972663644997</v>
      </c>
      <c r="V1370" s="13">
        <f t="shared" si="1132"/>
        <v>-8.4361365013807106</v>
      </c>
      <c r="W1370" s="8">
        <f t="shared" si="1133"/>
        <v>358.49672407094738</v>
      </c>
      <c r="X1370" s="13">
        <f t="shared" si="1134"/>
        <v>1.2813597797632454</v>
      </c>
      <c r="Y1370" s="11">
        <f t="shared" si="1135"/>
        <v>73.416507418246638</v>
      </c>
      <c r="Z1370" s="13">
        <f t="shared" si="1136"/>
        <v>4.3244606728799422E-2</v>
      </c>
      <c r="AA1370" s="13">
        <f t="shared" si="1137"/>
        <v>0.28514542181360347</v>
      </c>
      <c r="AB1370" s="13">
        <f t="shared" si="1138"/>
        <v>0.95750882913423141</v>
      </c>
      <c r="AC1370" s="13">
        <f t="shared" si="1139"/>
        <v>4.3231129394632195E-2</v>
      </c>
      <c r="AD1370" s="13">
        <f t="shared" si="1140"/>
        <v>0.86132242814110682</v>
      </c>
      <c r="AE1370" s="13">
        <f t="shared" si="1141"/>
        <v>0.42049466488868809</v>
      </c>
      <c r="AF1370" s="13">
        <f t="shared" si="1142"/>
        <v>0.90729501089786102</v>
      </c>
      <c r="AG1370" s="11">
        <f t="shared" si="1143"/>
        <v>24.865821687594824</v>
      </c>
      <c r="AH1370" s="13">
        <f t="shared" si="1144"/>
        <v>4.7788397905427313</v>
      </c>
      <c r="AI1370" s="11">
        <f t="shared" si="1145"/>
        <v>275.66348777942642</v>
      </c>
      <c r="AJ1370" s="6">
        <f t="shared" si="1146"/>
        <v>0.91350358142915444</v>
      </c>
      <c r="AK1370" s="13">
        <f t="shared" si="1147"/>
        <v>22.816690888815085</v>
      </c>
      <c r="AL1370" s="6">
        <f t="shared" si="1148"/>
        <v>0.84024745368170528</v>
      </c>
      <c r="AM1370" s="6">
        <f t="shared" si="1149"/>
        <v>21.97644343513338</v>
      </c>
      <c r="AN1370" s="11">
        <f t="shared" si="1150"/>
        <v>175.86853387187512</v>
      </c>
      <c r="AO1370" s="6">
        <f t="shared" si="1151"/>
        <v>174.05480520299037</v>
      </c>
      <c r="AP1370" s="6">
        <f t="shared" si="1152"/>
        <v>100.628236291161</v>
      </c>
      <c r="AQ1370" s="8">
        <f t="shared" si="1153"/>
        <v>79.219662947279872</v>
      </c>
      <c r="AR1370" s="109">
        <f t="shared" si="1154"/>
        <v>-0.99511866026312279</v>
      </c>
      <c r="AS1370" s="109">
        <f t="shared" si="1155"/>
        <v>-0.20459009250012297</v>
      </c>
      <c r="AT1370" s="109">
        <f t="shared" si="1156"/>
        <v>258.38223489929248</v>
      </c>
      <c r="AU1370" s="10">
        <f t="shared" si="1157"/>
        <v>400069.23829410673</v>
      </c>
      <c r="AV1370" s="8">
        <f t="shared" si="1158"/>
        <v>29.868097702287091</v>
      </c>
      <c r="AW1370" s="12"/>
      <c r="AX1370" s="110">
        <f t="shared" si="1159"/>
        <v>78.400000000000006</v>
      </c>
      <c r="AY1370" s="111">
        <f t="shared" si="1160"/>
        <v>0</v>
      </c>
      <c r="AZ1370" s="12"/>
      <c r="BA1370" s="14">
        <f t="shared" si="1167"/>
        <v>22</v>
      </c>
      <c r="BB1370" s="112">
        <f t="shared" si="1161"/>
        <v>0</v>
      </c>
      <c r="BC1370" s="112">
        <f t="shared" si="1162"/>
        <v>0</v>
      </c>
      <c r="BD1370" s="12"/>
      <c r="BE1370" s="111">
        <f t="shared" si="1163"/>
        <v>0</v>
      </c>
      <c r="BF1370" s="12"/>
    </row>
    <row r="1371" spans="1:58">
      <c r="A1371">
        <f t="shared" si="1116"/>
        <v>22</v>
      </c>
      <c r="B1371" s="106">
        <v>0.95</v>
      </c>
      <c r="C1371" s="6">
        <f t="shared" si="1117"/>
        <v>22.799999999999997</v>
      </c>
      <c r="D1371" s="7">
        <f t="shared" si="1164"/>
        <v>16</v>
      </c>
      <c r="E1371" s="7">
        <f t="shared" si="1165"/>
        <v>9</v>
      </c>
      <c r="F1371" s="7">
        <f t="shared" si="1166"/>
        <v>2022</v>
      </c>
      <c r="G1371" s="12"/>
      <c r="H1371" s="101">
        <f t="shared" si="1118"/>
        <v>22.123085731152095</v>
      </c>
      <c r="I1371" s="102">
        <f t="shared" si="1119"/>
        <v>22.164124723667417</v>
      </c>
      <c r="J1371" s="101">
        <f t="shared" si="1120"/>
        <v>59.345622596503219</v>
      </c>
      <c r="K1371" s="101">
        <f t="shared" si="1121"/>
        <v>78.560022977148776</v>
      </c>
      <c r="L1371" s="11">
        <f t="shared" si="1122"/>
        <v>2459839.4500000002</v>
      </c>
      <c r="M1371" s="108">
        <f t="shared" si="1123"/>
        <v>0.22708966461328367</v>
      </c>
      <c r="N1371" s="11">
        <f t="shared" si="1124"/>
        <v>347.5967691000551</v>
      </c>
      <c r="O1371" s="5">
        <f t="shared" si="1125"/>
        <v>0.19243768176585263</v>
      </c>
      <c r="P1371" s="11">
        <f t="shared" si="1126"/>
        <v>14930.313163494271</v>
      </c>
      <c r="Q1371" s="6">
        <f t="shared" si="1127"/>
        <v>2.4765125516854085</v>
      </c>
      <c r="R1371" s="13">
        <f t="shared" si="1128"/>
        <v>4.4076555718310786</v>
      </c>
      <c r="S1371" s="13">
        <f t="shared" si="1129"/>
        <v>4.4228188076979045</v>
      </c>
      <c r="T1371" s="13">
        <f t="shared" si="1130"/>
        <v>0.40936594617481453</v>
      </c>
      <c r="U1371" s="13">
        <f t="shared" si="1131"/>
        <v>0.4807068324254502</v>
      </c>
      <c r="V1371" s="13">
        <f t="shared" si="1132"/>
        <v>-8.4362716692209947</v>
      </c>
      <c r="W1371" s="8">
        <f t="shared" si="1133"/>
        <v>358.45381835508721</v>
      </c>
      <c r="X1371" s="13">
        <f t="shared" si="1134"/>
        <v>1.2815058154680243</v>
      </c>
      <c r="Y1371" s="11">
        <f t="shared" si="1135"/>
        <v>73.424874647788684</v>
      </c>
      <c r="Z1371" s="13">
        <f t="shared" si="1136"/>
        <v>4.3256110510756139E-2</v>
      </c>
      <c r="AA1371" s="13">
        <f t="shared" si="1137"/>
        <v>0.28500544640594172</v>
      </c>
      <c r="AB1371" s="13">
        <f t="shared" si="1138"/>
        <v>0.95754998361719668</v>
      </c>
      <c r="AC1371" s="13">
        <f t="shared" si="1139"/>
        <v>4.3242622418815962E-2</v>
      </c>
      <c r="AD1371" s="13">
        <f t="shared" si="1140"/>
        <v>0.86135561636336133</v>
      </c>
      <c r="AE1371" s="13">
        <f t="shared" si="1141"/>
        <v>0.42052157813629931</v>
      </c>
      <c r="AF1371" s="13">
        <f t="shared" si="1142"/>
        <v>0.90728253720754282</v>
      </c>
      <c r="AG1371" s="11">
        <f t="shared" si="1143"/>
        <v>24.867521273818198</v>
      </c>
      <c r="AH1371" s="13">
        <f t="shared" si="1144"/>
        <v>4.7794431488148863</v>
      </c>
      <c r="AI1371" s="11">
        <f t="shared" si="1145"/>
        <v>275.90512186783178</v>
      </c>
      <c r="AJ1371" s="6">
        <f t="shared" si="1146"/>
        <v>0.91349847738078349</v>
      </c>
      <c r="AK1371" s="13">
        <f t="shared" si="1147"/>
        <v>22.962426573671163</v>
      </c>
      <c r="AL1371" s="6">
        <f t="shared" si="1148"/>
        <v>0.83934084251906627</v>
      </c>
      <c r="AM1371" s="6">
        <f t="shared" si="1149"/>
        <v>22.123085731152095</v>
      </c>
      <c r="AN1371" s="11">
        <f t="shared" si="1150"/>
        <v>175.86921834916939</v>
      </c>
      <c r="AO1371" s="6">
        <f t="shared" si="1151"/>
        <v>174.05548243886102</v>
      </c>
      <c r="AP1371" s="6">
        <f t="shared" si="1152"/>
        <v>100.62054839111032</v>
      </c>
      <c r="AQ1371" s="8">
        <f t="shared" si="1153"/>
        <v>79.227347020367972</v>
      </c>
      <c r="AR1371" s="109">
        <f t="shared" si="1154"/>
        <v>-0.99469362416248641</v>
      </c>
      <c r="AS1371" s="109">
        <f t="shared" si="1155"/>
        <v>-0.20128776329767067</v>
      </c>
      <c r="AT1371" s="109">
        <f t="shared" si="1156"/>
        <v>258.56002297714878</v>
      </c>
      <c r="AU1371" s="10">
        <f t="shared" si="1157"/>
        <v>400071.53744442423</v>
      </c>
      <c r="AV1371" s="8">
        <f t="shared" si="1158"/>
        <v>29.867926063507145</v>
      </c>
      <c r="AW1371" s="12"/>
      <c r="AX1371" s="110">
        <f t="shared" si="1159"/>
        <v>78.599999999999994</v>
      </c>
      <c r="AY1371" s="111">
        <f t="shared" si="1160"/>
        <v>0</v>
      </c>
      <c r="AZ1371" s="12"/>
      <c r="BA1371" s="14">
        <f t="shared" si="1167"/>
        <v>22.2</v>
      </c>
      <c r="BB1371" s="112">
        <f t="shared" si="1161"/>
        <v>0</v>
      </c>
      <c r="BC1371" s="112">
        <f t="shared" si="1162"/>
        <v>0</v>
      </c>
      <c r="BD1371" s="12"/>
      <c r="BE1371" s="111">
        <f t="shared" si="1163"/>
        <v>0</v>
      </c>
      <c r="BF1371" s="12"/>
    </row>
    <row r="1372" spans="1:58">
      <c r="A1372">
        <f t="shared" si="1116"/>
        <v>22</v>
      </c>
      <c r="B1372" s="106">
        <v>0.95069444444444495</v>
      </c>
      <c r="C1372" s="6">
        <f t="shared" si="1117"/>
        <v>22.816666666666677</v>
      </c>
      <c r="D1372" s="7">
        <f t="shared" si="1164"/>
        <v>16</v>
      </c>
      <c r="E1372" s="7">
        <f t="shared" si="1165"/>
        <v>9</v>
      </c>
      <c r="F1372" s="7">
        <f t="shared" si="1166"/>
        <v>2022</v>
      </c>
      <c r="G1372" s="12"/>
      <c r="H1372" s="101">
        <f t="shared" si="1118"/>
        <v>22.269823626565287</v>
      </c>
      <c r="I1372" s="102">
        <f t="shared" si="1119"/>
        <v>22.310571237852425</v>
      </c>
      <c r="J1372" s="101">
        <f t="shared" si="1120"/>
        <v>59.339035148302614</v>
      </c>
      <c r="K1372" s="101">
        <f t="shared" si="1121"/>
        <v>78.737911539609286</v>
      </c>
      <c r="L1372" s="11">
        <f t="shared" si="1122"/>
        <v>2459839.4506944446</v>
      </c>
      <c r="M1372" s="108">
        <f t="shared" si="1123"/>
        <v>0.22708968362613524</v>
      </c>
      <c r="N1372" s="11">
        <f t="shared" si="1124"/>
        <v>347.8474535625428</v>
      </c>
      <c r="O1372" s="5">
        <f t="shared" si="1125"/>
        <v>0.19246309919583382</v>
      </c>
      <c r="P1372" s="11">
        <f t="shared" si="1126"/>
        <v>14927.493884825919</v>
      </c>
      <c r="Q1372" s="6">
        <f t="shared" si="1127"/>
        <v>2.4766709038592691</v>
      </c>
      <c r="R1372" s="13">
        <f t="shared" si="1128"/>
        <v>4.4076675176427997</v>
      </c>
      <c r="S1372" s="13">
        <f t="shared" si="1129"/>
        <v>4.4229665637378934</v>
      </c>
      <c r="T1372" s="13">
        <f t="shared" si="1130"/>
        <v>0.40952629041486716</v>
      </c>
      <c r="U1372" s="13">
        <f t="shared" si="1131"/>
        <v>0.48085393653392799</v>
      </c>
      <c r="V1372" s="13">
        <f t="shared" si="1132"/>
        <v>-8.43640683706092</v>
      </c>
      <c r="W1372" s="8">
        <f t="shared" si="1133"/>
        <v>358.41090820553939</v>
      </c>
      <c r="X1372" s="13">
        <f t="shared" si="1134"/>
        <v>1.2816518496419358</v>
      </c>
      <c r="Y1372" s="11">
        <f t="shared" si="1135"/>
        <v>73.433241789618492</v>
      </c>
      <c r="Z1372" s="13">
        <f t="shared" si="1136"/>
        <v>4.3267613238978493E-2</v>
      </c>
      <c r="AA1372" s="13">
        <f t="shared" si="1137"/>
        <v>0.28486546650061079</v>
      </c>
      <c r="AB1372" s="13">
        <f t="shared" si="1138"/>
        <v>0.95759111711847011</v>
      </c>
      <c r="AC1372" s="13">
        <f t="shared" si="1139"/>
        <v>4.3254114384528954E-2</v>
      </c>
      <c r="AD1372" s="13">
        <f t="shared" si="1140"/>
        <v>0.86138878575584699</v>
      </c>
      <c r="AE1372" s="13">
        <f t="shared" si="1141"/>
        <v>0.42054848206771239</v>
      </c>
      <c r="AF1372" s="13">
        <f t="shared" si="1142"/>
        <v>0.90727006686572831</v>
      </c>
      <c r="AG1372" s="11">
        <f t="shared" si="1143"/>
        <v>24.869220295074129</v>
      </c>
      <c r="AH1372" s="13">
        <f t="shared" si="1144"/>
        <v>4.7800465167497554</v>
      </c>
      <c r="AI1372" s="11">
        <f t="shared" si="1145"/>
        <v>276.14675581129643</v>
      </c>
      <c r="AJ1372" s="6">
        <f t="shared" si="1146"/>
        <v>0.91349337463995472</v>
      </c>
      <c r="AK1372" s="13">
        <f t="shared" si="1147"/>
        <v>23.108251879100262</v>
      </c>
      <c r="AL1372" s="6">
        <f t="shared" si="1148"/>
        <v>0.83842825253497444</v>
      </c>
      <c r="AM1372" s="6">
        <f t="shared" si="1149"/>
        <v>22.269823626565287</v>
      </c>
      <c r="AN1372" s="11">
        <f t="shared" si="1150"/>
        <v>175.8699028264673</v>
      </c>
      <c r="AO1372" s="6">
        <f t="shared" si="1151"/>
        <v>174.05615967498903</v>
      </c>
      <c r="AP1372" s="6">
        <f t="shared" si="1152"/>
        <v>100.61286058555707</v>
      </c>
      <c r="AQ1372" s="8">
        <f t="shared" si="1153"/>
        <v>79.235031001745355</v>
      </c>
      <c r="AR1372" s="109">
        <f t="shared" si="1154"/>
        <v>-0.99425089702934255</v>
      </c>
      <c r="AS1372" s="109">
        <f t="shared" si="1155"/>
        <v>-0.1979868791283545</v>
      </c>
      <c r="AT1372" s="109">
        <f t="shared" si="1156"/>
        <v>258.73791153960929</v>
      </c>
      <c r="AU1372" s="10">
        <f t="shared" si="1157"/>
        <v>400073.83605512563</v>
      </c>
      <c r="AV1372" s="8">
        <f t="shared" si="1158"/>
        <v>29.867754466983147</v>
      </c>
      <c r="AW1372" s="12"/>
      <c r="AX1372" s="110">
        <f t="shared" si="1159"/>
        <v>78.7</v>
      </c>
      <c r="AY1372" s="111">
        <f t="shared" si="1160"/>
        <v>0</v>
      </c>
      <c r="AZ1372" s="12"/>
      <c r="BA1372" s="14">
        <f t="shared" si="1167"/>
        <v>22.3</v>
      </c>
      <c r="BB1372" s="112">
        <f t="shared" si="1161"/>
        <v>0</v>
      </c>
      <c r="BC1372" s="112">
        <f t="shared" si="1162"/>
        <v>0</v>
      </c>
      <c r="BD1372" s="12"/>
      <c r="BE1372" s="111">
        <f t="shared" si="1163"/>
        <v>0</v>
      </c>
      <c r="BF1372" s="12"/>
    </row>
    <row r="1373" spans="1:58">
      <c r="A1373">
        <f t="shared" si="1116"/>
        <v>22</v>
      </c>
      <c r="B1373" s="106">
        <v>0.95138888888888895</v>
      </c>
      <c r="C1373" s="6">
        <f t="shared" si="1117"/>
        <v>22.833333333333336</v>
      </c>
      <c r="D1373" s="7">
        <f t="shared" si="1164"/>
        <v>16</v>
      </c>
      <c r="E1373" s="7">
        <f t="shared" si="1165"/>
        <v>9</v>
      </c>
      <c r="F1373" s="7">
        <f t="shared" si="1166"/>
        <v>2022</v>
      </c>
      <c r="G1373" s="12"/>
      <c r="H1373" s="101">
        <f t="shared" si="1118"/>
        <v>22.416655783963478</v>
      </c>
      <c r="I1373" s="102">
        <f t="shared" si="1119"/>
        <v>22.457115294172834</v>
      </c>
      <c r="J1373" s="101">
        <f t="shared" si="1120"/>
        <v>59.332447610762273</v>
      </c>
      <c r="K1373" s="101">
        <f t="shared" si="1121"/>
        <v>78.915903269771491</v>
      </c>
      <c r="L1373" s="11">
        <f t="shared" si="1122"/>
        <v>2459839.451388889</v>
      </c>
      <c r="M1373" s="108">
        <f t="shared" si="1123"/>
        <v>0.22708970263898678</v>
      </c>
      <c r="N1373" s="11">
        <f t="shared" si="1124"/>
        <v>348.09813802503049</v>
      </c>
      <c r="O1373" s="5">
        <f t="shared" si="1125"/>
        <v>0.19248851662575817</v>
      </c>
      <c r="P1373" s="11">
        <f t="shared" si="1126"/>
        <v>14924.674290435514</v>
      </c>
      <c r="Q1373" s="6">
        <f t="shared" si="1127"/>
        <v>2.4768292560331302</v>
      </c>
      <c r="R1373" s="13">
        <f t="shared" si="1128"/>
        <v>4.4076794634544756</v>
      </c>
      <c r="S1373" s="13">
        <f t="shared" si="1129"/>
        <v>4.4231143197775253</v>
      </c>
      <c r="T1373" s="13">
        <f t="shared" si="1130"/>
        <v>0.40968663465491978</v>
      </c>
      <c r="U1373" s="13">
        <f t="shared" si="1131"/>
        <v>0.48100103896204138</v>
      </c>
      <c r="V1373" s="13">
        <f t="shared" si="1132"/>
        <v>-8.4365420049001312</v>
      </c>
      <c r="W1373" s="8">
        <f t="shared" si="1133"/>
        <v>358.36799362327429</v>
      </c>
      <c r="X1373" s="13">
        <f t="shared" si="1134"/>
        <v>1.2817978822848262</v>
      </c>
      <c r="Y1373" s="11">
        <f t="shared" si="1135"/>
        <v>73.441608843727252</v>
      </c>
      <c r="Z1373" s="13">
        <f t="shared" si="1136"/>
        <v>4.3279114913261141E-2</v>
      </c>
      <c r="AA1373" s="13">
        <f t="shared" si="1137"/>
        <v>0.28472548210098741</v>
      </c>
      <c r="AB1373" s="13">
        <f t="shared" si="1138"/>
        <v>0.95763222963782646</v>
      </c>
      <c r="AC1373" s="13">
        <f t="shared" si="1139"/>
        <v>4.3265605291566075E-2</v>
      </c>
      <c r="AD1373" s="13">
        <f t="shared" si="1140"/>
        <v>0.86142193631843855</v>
      </c>
      <c r="AE1373" s="13">
        <f t="shared" si="1141"/>
        <v>0.42057537668264933</v>
      </c>
      <c r="AF1373" s="13">
        <f t="shared" si="1142"/>
        <v>0.90725759987351318</v>
      </c>
      <c r="AG1373" s="11">
        <f t="shared" si="1143"/>
        <v>24.870918751323266</v>
      </c>
      <c r="AH1373" s="13">
        <f t="shared" si="1144"/>
        <v>4.7806498943424467</v>
      </c>
      <c r="AI1373" s="11">
        <f t="shared" si="1145"/>
        <v>276.38838960989381</v>
      </c>
      <c r="AJ1373" s="6">
        <f t="shared" si="1146"/>
        <v>0.9134882732067453</v>
      </c>
      <c r="AK1373" s="13">
        <f t="shared" si="1147"/>
        <v>23.254165472029094</v>
      </c>
      <c r="AL1373" s="6">
        <f t="shared" si="1148"/>
        <v>0.83750968806561532</v>
      </c>
      <c r="AM1373" s="6">
        <f t="shared" si="1149"/>
        <v>22.416655783963478</v>
      </c>
      <c r="AN1373" s="11">
        <f t="shared" si="1150"/>
        <v>175.87058730376157</v>
      </c>
      <c r="AO1373" s="6">
        <f t="shared" si="1151"/>
        <v>174.05683691136713</v>
      </c>
      <c r="AP1373" s="6">
        <f t="shared" si="1152"/>
        <v>100.60517287450486</v>
      </c>
      <c r="AQ1373" s="8">
        <f t="shared" si="1153"/>
        <v>79.242714891408383</v>
      </c>
      <c r="AR1373" s="109">
        <f t="shared" si="1154"/>
        <v>-0.99379048676957082</v>
      </c>
      <c r="AS1373" s="109">
        <f t="shared" si="1155"/>
        <v>-0.19468749908678662</v>
      </c>
      <c r="AT1373" s="109">
        <f t="shared" si="1156"/>
        <v>258.91590326977149</v>
      </c>
      <c r="AU1373" s="10">
        <f t="shared" si="1157"/>
        <v>400076.13412614429</v>
      </c>
      <c r="AV1373" s="8">
        <f t="shared" si="1158"/>
        <v>29.867582912718643</v>
      </c>
      <c r="AW1373" s="12"/>
      <c r="AX1373" s="110">
        <f t="shared" si="1159"/>
        <v>78.900000000000006</v>
      </c>
      <c r="AY1373" s="111">
        <f t="shared" si="1160"/>
        <v>0</v>
      </c>
      <c r="AZ1373" s="12"/>
      <c r="BA1373" s="14">
        <f t="shared" si="1167"/>
        <v>22.5</v>
      </c>
      <c r="BB1373" s="112">
        <f t="shared" si="1161"/>
        <v>0</v>
      </c>
      <c r="BC1373" s="112">
        <f t="shared" si="1162"/>
        <v>0</v>
      </c>
      <c r="BD1373" s="12"/>
      <c r="BE1373" s="111">
        <f t="shared" si="1163"/>
        <v>0</v>
      </c>
      <c r="BF1373" s="12"/>
    </row>
    <row r="1374" spans="1:58">
      <c r="A1374">
        <f t="shared" si="1116"/>
        <v>22</v>
      </c>
      <c r="B1374" s="106">
        <v>0.95208333333333295</v>
      </c>
      <c r="C1374" s="6">
        <f t="shared" si="1117"/>
        <v>22.849999999999991</v>
      </c>
      <c r="D1374" s="7">
        <f t="shared" si="1164"/>
        <v>16</v>
      </c>
      <c r="E1374" s="7">
        <f t="shared" si="1165"/>
        <v>9</v>
      </c>
      <c r="F1374" s="7">
        <f t="shared" si="1166"/>
        <v>2022</v>
      </c>
      <c r="G1374" s="12"/>
      <c r="H1374" s="101">
        <f t="shared" si="1118"/>
        <v>22.563580863460857</v>
      </c>
      <c r="I1374" s="102">
        <f t="shared" si="1119"/>
        <v>22.603755497485519</v>
      </c>
      <c r="J1374" s="101">
        <f t="shared" si="1120"/>
        <v>59.325859983963902</v>
      </c>
      <c r="K1374" s="101">
        <f t="shared" si="1121"/>
        <v>79.094000866389706</v>
      </c>
      <c r="L1374" s="11">
        <f t="shared" si="1122"/>
        <v>2459839.4520833334</v>
      </c>
      <c r="M1374" s="108">
        <f t="shared" si="1123"/>
        <v>0.22708972165183833</v>
      </c>
      <c r="N1374" s="11">
        <f t="shared" si="1124"/>
        <v>348.34882248705253</v>
      </c>
      <c r="O1374" s="5">
        <f t="shared" si="1125"/>
        <v>0.19251393405568251</v>
      </c>
      <c r="P1374" s="11">
        <f t="shared" si="1126"/>
        <v>14921.854380443945</v>
      </c>
      <c r="Q1374" s="6">
        <f t="shared" si="1127"/>
        <v>2.4769876082066338</v>
      </c>
      <c r="R1374" s="13">
        <f t="shared" si="1128"/>
        <v>4.4076914092661736</v>
      </c>
      <c r="S1374" s="13">
        <f t="shared" si="1129"/>
        <v>4.4232620758175152</v>
      </c>
      <c r="T1374" s="13">
        <f t="shared" si="1130"/>
        <v>0.40984697889461524</v>
      </c>
      <c r="U1374" s="13">
        <f t="shared" si="1131"/>
        <v>0.48114813970997328</v>
      </c>
      <c r="V1374" s="13">
        <f t="shared" si="1132"/>
        <v>-8.4366771727404153</v>
      </c>
      <c r="W1374" s="8">
        <f t="shared" si="1133"/>
        <v>358.32507460849388</v>
      </c>
      <c r="X1374" s="13">
        <f t="shared" si="1134"/>
        <v>1.2819439133976389</v>
      </c>
      <c r="Y1374" s="11">
        <f t="shared" si="1135"/>
        <v>73.449975810169022</v>
      </c>
      <c r="Z1374" s="13">
        <f t="shared" si="1136"/>
        <v>4.3290615533397026E-2</v>
      </c>
      <c r="AA1374" s="13">
        <f t="shared" si="1137"/>
        <v>0.28458549320939747</v>
      </c>
      <c r="AB1374" s="13">
        <f t="shared" si="1138"/>
        <v>0.95767332117535331</v>
      </c>
      <c r="AC1374" s="13">
        <f t="shared" si="1139"/>
        <v>4.3277095139720508E-2</v>
      </c>
      <c r="AD1374" s="13">
        <f t="shared" si="1140"/>
        <v>0.86145506805129879</v>
      </c>
      <c r="AE1374" s="13">
        <f t="shared" si="1141"/>
        <v>0.42060226198095518</v>
      </c>
      <c r="AF1374" s="13">
        <f t="shared" si="1142"/>
        <v>0.90724513623193592</v>
      </c>
      <c r="AG1374" s="11">
        <f t="shared" si="1143"/>
        <v>24.87261664253402</v>
      </c>
      <c r="AH1374" s="13">
        <f t="shared" si="1144"/>
        <v>4.7812532815926492</v>
      </c>
      <c r="AI1374" s="11">
        <f t="shared" si="1145"/>
        <v>276.6300232631628</v>
      </c>
      <c r="AJ1374" s="6">
        <f t="shared" si="1146"/>
        <v>0.91348317308122362</v>
      </c>
      <c r="AK1374" s="13">
        <f t="shared" si="1147"/>
        <v>23.400166017171234</v>
      </c>
      <c r="AL1374" s="6">
        <f t="shared" si="1148"/>
        <v>0.83658515371037634</v>
      </c>
      <c r="AM1374" s="6">
        <f t="shared" si="1149"/>
        <v>22.563580863460857</v>
      </c>
      <c r="AN1374" s="11">
        <f t="shared" si="1150"/>
        <v>175.87127178105402</v>
      </c>
      <c r="AO1374" s="6">
        <f t="shared" si="1151"/>
        <v>174.05751414799713</v>
      </c>
      <c r="AP1374" s="6">
        <f t="shared" si="1152"/>
        <v>100.59748525790366</v>
      </c>
      <c r="AQ1374" s="8">
        <f t="shared" si="1153"/>
        <v>79.250398689407021</v>
      </c>
      <c r="AR1374" s="109">
        <f t="shared" si="1154"/>
        <v>-0.99331240160458889</v>
      </c>
      <c r="AS1374" s="109">
        <f t="shared" si="1155"/>
        <v>-0.19138968224797759</v>
      </c>
      <c r="AT1374" s="109">
        <f t="shared" si="1156"/>
        <v>259.09400086638971</v>
      </c>
      <c r="AU1374" s="10">
        <f t="shared" si="1157"/>
        <v>400078.43165741774</v>
      </c>
      <c r="AV1374" s="8">
        <f t="shared" si="1158"/>
        <v>29.867411400716865</v>
      </c>
      <c r="AW1374" s="12"/>
      <c r="AX1374" s="110">
        <f t="shared" si="1159"/>
        <v>79.099999999999994</v>
      </c>
      <c r="AY1374" s="111">
        <f t="shared" si="1160"/>
        <v>0</v>
      </c>
      <c r="AZ1374" s="12"/>
      <c r="BA1374" s="14">
        <f t="shared" si="1167"/>
        <v>22.6</v>
      </c>
      <c r="BB1374" s="112">
        <f t="shared" si="1161"/>
        <v>0</v>
      </c>
      <c r="BC1374" s="112">
        <f t="shared" si="1162"/>
        <v>0</v>
      </c>
      <c r="BD1374" s="12"/>
      <c r="BE1374" s="111">
        <f t="shared" si="1163"/>
        <v>0</v>
      </c>
      <c r="BF1374" s="12"/>
    </row>
    <row r="1375" spans="1:58">
      <c r="A1375">
        <f t="shared" si="1116"/>
        <v>22</v>
      </c>
      <c r="B1375" s="106">
        <v>0.95277777777777795</v>
      </c>
      <c r="C1375" s="6">
        <f t="shared" si="1117"/>
        <v>22.866666666666671</v>
      </c>
      <c r="D1375" s="7">
        <f t="shared" si="1164"/>
        <v>16</v>
      </c>
      <c r="E1375" s="7">
        <f t="shared" si="1165"/>
        <v>9</v>
      </c>
      <c r="F1375" s="7">
        <f t="shared" si="1166"/>
        <v>2022</v>
      </c>
      <c r="G1375" s="12"/>
      <c r="H1375" s="101">
        <f t="shared" si="1118"/>
        <v>22.710597523795467</v>
      </c>
      <c r="I1375" s="102">
        <f t="shared" si="1119"/>
        <v>22.750490452482154</v>
      </c>
      <c r="J1375" s="101">
        <f t="shared" si="1120"/>
        <v>59.319272267999153</v>
      </c>
      <c r="K1375" s="101">
        <f t="shared" si="1121"/>
        <v>79.272207045468576</v>
      </c>
      <c r="L1375" s="11">
        <f t="shared" si="1122"/>
        <v>2459839.4527777778</v>
      </c>
      <c r="M1375" s="108">
        <f t="shared" si="1123"/>
        <v>0.2270897406646899</v>
      </c>
      <c r="N1375" s="11">
        <f t="shared" si="1124"/>
        <v>348.59950694954023</v>
      </c>
      <c r="O1375" s="5">
        <f t="shared" si="1125"/>
        <v>0.1925393514856637</v>
      </c>
      <c r="P1375" s="11">
        <f t="shared" si="1126"/>
        <v>14919.034154942914</v>
      </c>
      <c r="Q1375" s="6">
        <f t="shared" si="1127"/>
        <v>2.4771459603804944</v>
      </c>
      <c r="R1375" s="13">
        <f t="shared" si="1128"/>
        <v>4.4077033550778717</v>
      </c>
      <c r="S1375" s="13">
        <f t="shared" si="1129"/>
        <v>4.4234098318575041</v>
      </c>
      <c r="T1375" s="13">
        <f t="shared" si="1130"/>
        <v>0.41000732313502503</v>
      </c>
      <c r="U1375" s="13">
        <f t="shared" si="1131"/>
        <v>0.48129523877919772</v>
      </c>
      <c r="V1375" s="13">
        <f t="shared" si="1132"/>
        <v>-8.4368123405799835</v>
      </c>
      <c r="W1375" s="8">
        <f t="shared" si="1133"/>
        <v>358.28215116271826</v>
      </c>
      <c r="X1375" s="13">
        <f t="shared" si="1134"/>
        <v>1.2820899429811758</v>
      </c>
      <c r="Y1375" s="11">
        <f t="shared" si="1135"/>
        <v>73.458342688989731</v>
      </c>
      <c r="Z1375" s="13">
        <f t="shared" si="1136"/>
        <v>4.3302115099288302E-2</v>
      </c>
      <c r="AA1375" s="13">
        <f t="shared" si="1137"/>
        <v>0.28444549982830075</v>
      </c>
      <c r="AB1375" s="13">
        <f t="shared" si="1138"/>
        <v>0.95771439173109396</v>
      </c>
      <c r="AC1375" s="13">
        <f t="shared" si="1139"/>
        <v>4.3288583928894557E-2</v>
      </c>
      <c r="AD1375" s="13">
        <f t="shared" si="1140"/>
        <v>0.86148818095450619</v>
      </c>
      <c r="AE1375" s="13">
        <f t="shared" si="1141"/>
        <v>0.42062913796255752</v>
      </c>
      <c r="AF1375" s="13">
        <f t="shared" si="1142"/>
        <v>0.90723267594199664</v>
      </c>
      <c r="AG1375" s="11">
        <f t="shared" si="1143"/>
        <v>24.874313968680028</v>
      </c>
      <c r="AH1375" s="13">
        <f t="shared" si="1144"/>
        <v>4.781856678499401</v>
      </c>
      <c r="AI1375" s="11">
        <f t="shared" si="1145"/>
        <v>276.87165677204922</v>
      </c>
      <c r="AJ1375" s="6">
        <f t="shared" si="1146"/>
        <v>0.91347807426344108</v>
      </c>
      <c r="AK1375" s="13">
        <f t="shared" si="1147"/>
        <v>23.546252178120724</v>
      </c>
      <c r="AL1375" s="6">
        <f t="shared" si="1148"/>
        <v>0.83565465432525554</v>
      </c>
      <c r="AM1375" s="6">
        <f t="shared" si="1149"/>
        <v>22.710597523795467</v>
      </c>
      <c r="AN1375" s="11">
        <f t="shared" si="1150"/>
        <v>175.87195625835011</v>
      </c>
      <c r="AO1375" s="6">
        <f t="shared" si="1151"/>
        <v>174.05819138488454</v>
      </c>
      <c r="AP1375" s="6">
        <f t="shared" si="1152"/>
        <v>100.58979773571515</v>
      </c>
      <c r="AQ1375" s="8">
        <f t="shared" si="1153"/>
        <v>79.258082395779525</v>
      </c>
      <c r="AR1375" s="109">
        <f t="shared" si="1154"/>
        <v>-0.99281665006734487</v>
      </c>
      <c r="AS1375" s="109">
        <f t="shared" si="1155"/>
        <v>-0.18809348763957834</v>
      </c>
      <c r="AT1375" s="109">
        <f t="shared" si="1156"/>
        <v>259.27220704546858</v>
      </c>
      <c r="AU1375" s="10">
        <f t="shared" si="1157"/>
        <v>400080.72864889097</v>
      </c>
      <c r="AV1375" s="8">
        <f t="shared" si="1158"/>
        <v>29.867239930980514</v>
      </c>
      <c r="AW1375" s="12"/>
      <c r="AX1375" s="110">
        <f t="shared" si="1159"/>
        <v>79.3</v>
      </c>
      <c r="AY1375" s="111">
        <f t="shared" si="1160"/>
        <v>0</v>
      </c>
      <c r="AZ1375" s="12"/>
      <c r="BA1375" s="14">
        <f t="shared" si="1167"/>
        <v>22.8</v>
      </c>
      <c r="BB1375" s="112">
        <f t="shared" si="1161"/>
        <v>0</v>
      </c>
      <c r="BC1375" s="112">
        <f t="shared" si="1162"/>
        <v>0</v>
      </c>
      <c r="BD1375" s="12"/>
      <c r="BE1375" s="111">
        <f t="shared" si="1163"/>
        <v>0</v>
      </c>
      <c r="BF1375" s="12"/>
    </row>
    <row r="1376" spans="1:58">
      <c r="A1376">
        <f t="shared" si="1116"/>
        <v>22</v>
      </c>
      <c r="B1376" s="106">
        <v>0.95347222222222205</v>
      </c>
      <c r="C1376" s="6">
        <f t="shared" si="1117"/>
        <v>22.883333333333329</v>
      </c>
      <c r="D1376" s="7">
        <f t="shared" si="1164"/>
        <v>16</v>
      </c>
      <c r="E1376" s="7">
        <f t="shared" si="1165"/>
        <v>9</v>
      </c>
      <c r="F1376" s="7">
        <f t="shared" si="1166"/>
        <v>2022</v>
      </c>
      <c r="G1376" s="12"/>
      <c r="H1376" s="101">
        <f t="shared" si="1118"/>
        <v>22.857704420586664</v>
      </c>
      <c r="I1376" s="102">
        <f t="shared" si="1119"/>
        <v>22.897318761917465</v>
      </c>
      <c r="J1376" s="101">
        <f t="shared" si="1120"/>
        <v>59.312684462996778</v>
      </c>
      <c r="K1376" s="101">
        <f t="shared" si="1121"/>
        <v>79.450524538392187</v>
      </c>
      <c r="L1376" s="11">
        <f t="shared" si="1122"/>
        <v>2459839.4534722222</v>
      </c>
      <c r="M1376" s="108">
        <f t="shared" si="1123"/>
        <v>0.22708975967754144</v>
      </c>
      <c r="N1376" s="11">
        <f t="shared" si="1124"/>
        <v>348.85019141202793</v>
      </c>
      <c r="O1376" s="5">
        <f t="shared" si="1125"/>
        <v>0.19256476891558805</v>
      </c>
      <c r="P1376" s="11">
        <f t="shared" si="1126"/>
        <v>14916.213614056509</v>
      </c>
      <c r="Q1376" s="6">
        <f t="shared" si="1127"/>
        <v>2.477304312553998</v>
      </c>
      <c r="R1376" s="13">
        <f t="shared" si="1128"/>
        <v>4.4077153008895698</v>
      </c>
      <c r="S1376" s="13">
        <f t="shared" si="1129"/>
        <v>4.423557587897136</v>
      </c>
      <c r="T1376" s="13">
        <f t="shared" si="1130"/>
        <v>0.41016766737472049</v>
      </c>
      <c r="U1376" s="13">
        <f t="shared" si="1131"/>
        <v>0.48144233616883886</v>
      </c>
      <c r="V1376" s="13">
        <f t="shared" si="1132"/>
        <v>-8.4369475084195518</v>
      </c>
      <c r="W1376" s="8">
        <f t="shared" si="1133"/>
        <v>358.23922328652469</v>
      </c>
      <c r="X1376" s="13">
        <f t="shared" si="1134"/>
        <v>1.2822359710353242</v>
      </c>
      <c r="Y1376" s="11">
        <f t="shared" si="1135"/>
        <v>73.466709480182942</v>
      </c>
      <c r="Z1376" s="13">
        <f t="shared" si="1136"/>
        <v>4.3313613610645493E-2</v>
      </c>
      <c r="AA1376" s="13">
        <f t="shared" si="1137"/>
        <v>0.28430550196103549</v>
      </c>
      <c r="AB1376" s="13">
        <f t="shared" si="1138"/>
        <v>0.95775544130483892</v>
      </c>
      <c r="AC1376" s="13">
        <f t="shared" si="1139"/>
        <v>4.3300071658799073E-2</v>
      </c>
      <c r="AD1376" s="13">
        <f t="shared" si="1140"/>
        <v>0.8615212750279837</v>
      </c>
      <c r="AE1376" s="13">
        <f t="shared" si="1141"/>
        <v>0.42065600462710773</v>
      </c>
      <c r="AF1376" s="13">
        <f t="shared" si="1142"/>
        <v>0.90722021900482286</v>
      </c>
      <c r="AG1376" s="11">
        <f t="shared" si="1143"/>
        <v>24.876010729717468</v>
      </c>
      <c r="AH1376" s="13">
        <f t="shared" si="1144"/>
        <v>4.7824600850580206</v>
      </c>
      <c r="AI1376" s="11">
        <f t="shared" si="1145"/>
        <v>277.11329013615762</v>
      </c>
      <c r="AJ1376" s="6">
        <f t="shared" si="1146"/>
        <v>0.91347297675348371</v>
      </c>
      <c r="AK1376" s="13">
        <f t="shared" si="1147"/>
        <v>23.692422615620792</v>
      </c>
      <c r="AL1376" s="6">
        <f t="shared" si="1148"/>
        <v>0.83471819503412659</v>
      </c>
      <c r="AM1376" s="6">
        <f t="shared" si="1149"/>
        <v>22.857704420586664</v>
      </c>
      <c r="AN1376" s="11">
        <f t="shared" si="1150"/>
        <v>175.8726407356462</v>
      </c>
      <c r="AO1376" s="6">
        <f t="shared" si="1151"/>
        <v>174.05886862202567</v>
      </c>
      <c r="AP1376" s="6">
        <f t="shared" si="1152"/>
        <v>100.58211030794432</v>
      </c>
      <c r="AQ1376" s="8">
        <f t="shared" si="1153"/>
        <v>79.265766010520906</v>
      </c>
      <c r="AR1376" s="109">
        <f t="shared" si="1154"/>
        <v>-0.99230324100759093</v>
      </c>
      <c r="AS1376" s="109">
        <f t="shared" si="1155"/>
        <v>-0.18479897427829595</v>
      </c>
      <c r="AT1376" s="109">
        <f t="shared" si="1156"/>
        <v>259.45052453839219</v>
      </c>
      <c r="AU1376" s="10">
        <f t="shared" si="1157"/>
        <v>400083.02510049351</v>
      </c>
      <c r="AV1376" s="8">
        <f t="shared" si="1158"/>
        <v>29.867068503513423</v>
      </c>
      <c r="AW1376" s="12"/>
      <c r="AX1376" s="110">
        <f t="shared" si="1159"/>
        <v>79.5</v>
      </c>
      <c r="AY1376" s="111">
        <f t="shared" si="1160"/>
        <v>0</v>
      </c>
      <c r="AZ1376" s="12"/>
      <c r="BA1376" s="14">
        <f t="shared" si="1167"/>
        <v>22.9</v>
      </c>
      <c r="BB1376" s="112">
        <f t="shared" si="1161"/>
        <v>0</v>
      </c>
      <c r="BC1376" s="112">
        <f t="shared" si="1162"/>
        <v>0</v>
      </c>
      <c r="BD1376" s="12"/>
      <c r="BE1376" s="111">
        <f t="shared" si="1163"/>
        <v>0</v>
      </c>
      <c r="BF1376" s="12"/>
    </row>
    <row r="1377" spans="1:58">
      <c r="A1377">
        <f t="shared" si="1116"/>
        <v>22</v>
      </c>
      <c r="B1377" s="106">
        <v>0.95416666666666705</v>
      </c>
      <c r="C1377" s="6">
        <f t="shared" si="1117"/>
        <v>22.900000000000009</v>
      </c>
      <c r="D1377" s="7">
        <f t="shared" si="1164"/>
        <v>16</v>
      </c>
      <c r="E1377" s="7">
        <f t="shared" si="1165"/>
        <v>9</v>
      </c>
      <c r="F1377" s="7">
        <f t="shared" si="1166"/>
        <v>2022</v>
      </c>
      <c r="G1377" s="12"/>
      <c r="H1377" s="101">
        <f t="shared" si="1118"/>
        <v>23.004900207334675</v>
      </c>
      <c r="I1377" s="102">
        <f t="shared" si="1119"/>
        <v>23.044239027575291</v>
      </c>
      <c r="J1377" s="101">
        <f t="shared" si="1120"/>
        <v>59.306096569024945</v>
      </c>
      <c r="K1377" s="101">
        <f t="shared" si="1121"/>
        <v>79.628956093332988</v>
      </c>
      <c r="L1377" s="11">
        <f t="shared" si="1122"/>
        <v>2459839.4541666666</v>
      </c>
      <c r="M1377" s="108">
        <f t="shared" si="1123"/>
        <v>0.22708977869039301</v>
      </c>
      <c r="N1377" s="11">
        <f t="shared" si="1124"/>
        <v>349.10087587451562</v>
      </c>
      <c r="O1377" s="5">
        <f t="shared" si="1125"/>
        <v>0.19259018634556924</v>
      </c>
      <c r="P1377" s="11">
        <f t="shared" si="1126"/>
        <v>14913.392757881535</v>
      </c>
      <c r="Q1377" s="6">
        <f t="shared" si="1127"/>
        <v>2.477462664727859</v>
      </c>
      <c r="R1377" s="13">
        <f t="shared" si="1128"/>
        <v>4.4077272467012678</v>
      </c>
      <c r="S1377" s="13">
        <f t="shared" si="1129"/>
        <v>4.4237053439371259</v>
      </c>
      <c r="T1377" s="13">
        <f t="shared" si="1130"/>
        <v>0.41032801161477317</v>
      </c>
      <c r="U1377" s="13">
        <f t="shared" si="1131"/>
        <v>0.48158943188039549</v>
      </c>
      <c r="V1377" s="13">
        <f t="shared" si="1132"/>
        <v>-8.4370826762594788</v>
      </c>
      <c r="W1377" s="8">
        <f t="shared" si="1133"/>
        <v>358.1962909806627</v>
      </c>
      <c r="X1377" s="13">
        <f t="shared" si="1134"/>
        <v>1.2823819975612676</v>
      </c>
      <c r="Y1377" s="11">
        <f t="shared" si="1135"/>
        <v>73.475076183816455</v>
      </c>
      <c r="Z1377" s="13">
        <f t="shared" si="1136"/>
        <v>4.3325111067369027E-2</v>
      </c>
      <c r="AA1377" s="13">
        <f t="shared" si="1137"/>
        <v>0.28416549960969545</v>
      </c>
      <c r="AB1377" s="13">
        <f t="shared" si="1138"/>
        <v>0.95779646989674005</v>
      </c>
      <c r="AC1377" s="13">
        <f t="shared" si="1139"/>
        <v>4.3311558329334636E-2</v>
      </c>
      <c r="AD1377" s="13">
        <f t="shared" si="1140"/>
        <v>0.86155435027190996</v>
      </c>
      <c r="AE1377" s="13">
        <f t="shared" si="1141"/>
        <v>0.42068286197457522</v>
      </c>
      <c r="AF1377" s="13">
        <f t="shared" si="1142"/>
        <v>0.90720776542139481</v>
      </c>
      <c r="AG1377" s="11">
        <f t="shared" si="1143"/>
        <v>24.877706925622622</v>
      </c>
      <c r="AH1377" s="13">
        <f t="shared" si="1144"/>
        <v>4.7830635012691376</v>
      </c>
      <c r="AI1377" s="11">
        <f t="shared" si="1145"/>
        <v>277.35492335547855</v>
      </c>
      <c r="AJ1377" s="6">
        <f t="shared" si="1146"/>
        <v>0.91346788055139394</v>
      </c>
      <c r="AK1377" s="13">
        <f t="shared" si="1147"/>
        <v>23.838675988557409</v>
      </c>
      <c r="AL1377" s="6">
        <f t="shared" si="1148"/>
        <v>0.83377578122273477</v>
      </c>
      <c r="AM1377" s="6">
        <f t="shared" si="1149"/>
        <v>23.004900207334675</v>
      </c>
      <c r="AN1377" s="11">
        <f t="shared" si="1150"/>
        <v>175.87332521294229</v>
      </c>
      <c r="AO1377" s="6">
        <f t="shared" si="1151"/>
        <v>174.05954585942052</v>
      </c>
      <c r="AP1377" s="6">
        <f t="shared" si="1152"/>
        <v>100.57442297452539</v>
      </c>
      <c r="AQ1377" s="8">
        <f t="shared" si="1153"/>
        <v>79.273449533696848</v>
      </c>
      <c r="AR1377" s="109">
        <f t="shared" si="1154"/>
        <v>-0.99177218358835451</v>
      </c>
      <c r="AS1377" s="109">
        <f t="shared" si="1155"/>
        <v>-0.18150620114559401</v>
      </c>
      <c r="AT1377" s="109">
        <f t="shared" si="1156"/>
        <v>259.62895609333299</v>
      </c>
      <c r="AU1377" s="10">
        <f t="shared" si="1157"/>
        <v>400085.32101217459</v>
      </c>
      <c r="AV1377" s="8">
        <f t="shared" si="1158"/>
        <v>29.866897118317965</v>
      </c>
      <c r="AW1377" s="12"/>
      <c r="AX1377" s="110">
        <f t="shared" si="1159"/>
        <v>79.599999999999994</v>
      </c>
      <c r="AY1377" s="111">
        <f t="shared" si="1160"/>
        <v>0</v>
      </c>
      <c r="AZ1377" s="12"/>
      <c r="BA1377" s="14">
        <f t="shared" si="1167"/>
        <v>23</v>
      </c>
      <c r="BB1377" s="112">
        <f t="shared" si="1161"/>
        <v>0</v>
      </c>
      <c r="BC1377" s="112">
        <f t="shared" si="1162"/>
        <v>0</v>
      </c>
      <c r="BD1377" s="12"/>
      <c r="BE1377" s="111">
        <f t="shared" si="1163"/>
        <v>0</v>
      </c>
      <c r="BF1377" s="12"/>
    </row>
    <row r="1378" spans="1:58">
      <c r="A1378">
        <f t="shared" si="1116"/>
        <v>22</v>
      </c>
      <c r="B1378" s="106">
        <v>0.95486111111111105</v>
      </c>
      <c r="C1378" s="6">
        <f t="shared" si="1117"/>
        <v>22.916666666666664</v>
      </c>
      <c r="D1378" s="7">
        <f t="shared" si="1164"/>
        <v>16</v>
      </c>
      <c r="E1378" s="7">
        <f t="shared" si="1165"/>
        <v>9</v>
      </c>
      <c r="F1378" s="7">
        <f t="shared" si="1166"/>
        <v>2022</v>
      </c>
      <c r="G1378" s="12"/>
      <c r="H1378" s="101">
        <f t="shared" si="1118"/>
        <v>23.152183535140598</v>
      </c>
      <c r="I1378" s="102">
        <f t="shared" si="1119"/>
        <v>23.191249849958556</v>
      </c>
      <c r="J1378" s="101">
        <f t="shared" si="1120"/>
        <v>59.299508586215978</v>
      </c>
      <c r="K1378" s="101">
        <f t="shared" si="1121"/>
        <v>79.807504475209043</v>
      </c>
      <c r="L1378" s="11">
        <f t="shared" si="1122"/>
        <v>2459839.454861111</v>
      </c>
      <c r="M1378" s="108">
        <f t="shared" si="1123"/>
        <v>0.22708979770324456</v>
      </c>
      <c r="N1378" s="11">
        <f t="shared" si="1124"/>
        <v>349.35156033700332</v>
      </c>
      <c r="O1378" s="5">
        <f t="shared" si="1125"/>
        <v>0.19261560377549358</v>
      </c>
      <c r="P1378" s="11">
        <f t="shared" si="1126"/>
        <v>14910.571586533757</v>
      </c>
      <c r="Q1378" s="6">
        <f t="shared" si="1127"/>
        <v>2.4776210169017197</v>
      </c>
      <c r="R1378" s="13">
        <f t="shared" si="1128"/>
        <v>4.4077391925129659</v>
      </c>
      <c r="S1378" s="13">
        <f t="shared" si="1129"/>
        <v>4.4238530999771148</v>
      </c>
      <c r="T1378" s="13">
        <f t="shared" si="1130"/>
        <v>0.41048835585482579</v>
      </c>
      <c r="U1378" s="13">
        <f t="shared" si="1131"/>
        <v>0.48173652591402571</v>
      </c>
      <c r="V1378" s="13">
        <f t="shared" si="1132"/>
        <v>-8.4372178440994041</v>
      </c>
      <c r="W1378" s="8">
        <f t="shared" si="1133"/>
        <v>358.15335424610407</v>
      </c>
      <c r="X1378" s="13">
        <f t="shared" si="1134"/>
        <v>1.2825280225588529</v>
      </c>
      <c r="Y1378" s="11">
        <f t="shared" si="1135"/>
        <v>73.483442799881502</v>
      </c>
      <c r="Z1378" s="13">
        <f t="shared" si="1136"/>
        <v>4.3336607469253725E-2</v>
      </c>
      <c r="AA1378" s="13">
        <f t="shared" si="1137"/>
        <v>0.2840254927776561</v>
      </c>
      <c r="AB1378" s="13">
        <f t="shared" si="1138"/>
        <v>0.957837477506574</v>
      </c>
      <c r="AC1378" s="13">
        <f t="shared" si="1139"/>
        <v>4.3323043940296312E-2</v>
      </c>
      <c r="AD1378" s="13">
        <f t="shared" si="1140"/>
        <v>0.86158740668616163</v>
      </c>
      <c r="AE1378" s="13">
        <f t="shared" si="1141"/>
        <v>0.42070971000468282</v>
      </c>
      <c r="AF1378" s="13">
        <f t="shared" si="1142"/>
        <v>0.90719531519280661</v>
      </c>
      <c r="AG1378" s="11">
        <f t="shared" si="1143"/>
        <v>24.879402556356197</v>
      </c>
      <c r="AH1378" s="13">
        <f t="shared" si="1144"/>
        <v>4.7836669271278547</v>
      </c>
      <c r="AI1378" s="11">
        <f t="shared" si="1145"/>
        <v>277.59655643008551</v>
      </c>
      <c r="AJ1378" s="6">
        <f t="shared" si="1146"/>
        <v>0.91346278565724814</v>
      </c>
      <c r="AK1378" s="13">
        <f t="shared" si="1147"/>
        <v>23.985010953681424</v>
      </c>
      <c r="AL1378" s="6">
        <f t="shared" si="1148"/>
        <v>0.8328274185408252</v>
      </c>
      <c r="AM1378" s="6">
        <f t="shared" si="1149"/>
        <v>23.152183535140598</v>
      </c>
      <c r="AN1378" s="11">
        <f t="shared" si="1150"/>
        <v>175.87400969023656</v>
      </c>
      <c r="AO1378" s="6">
        <f t="shared" si="1151"/>
        <v>174.06022309706731</v>
      </c>
      <c r="AP1378" s="6">
        <f t="shared" si="1152"/>
        <v>100.56673573546753</v>
      </c>
      <c r="AQ1378" s="8">
        <f t="shared" si="1153"/>
        <v>79.28113296529817</v>
      </c>
      <c r="AR1378" s="109">
        <f t="shared" si="1154"/>
        <v>-0.99122348728633269</v>
      </c>
      <c r="AS1378" s="109">
        <f t="shared" si="1155"/>
        <v>-0.17821522719035143</v>
      </c>
      <c r="AT1378" s="109">
        <f t="shared" si="1156"/>
        <v>259.80750447520904</v>
      </c>
      <c r="AU1378" s="10">
        <f t="shared" si="1157"/>
        <v>400087.61638386763</v>
      </c>
      <c r="AV1378" s="8">
        <f t="shared" si="1158"/>
        <v>29.866725775397676</v>
      </c>
      <c r="AW1378" s="12"/>
      <c r="AX1378" s="110">
        <f t="shared" si="1159"/>
        <v>79.8</v>
      </c>
      <c r="AY1378" s="111">
        <f t="shared" si="1160"/>
        <v>0</v>
      </c>
      <c r="AZ1378" s="12"/>
      <c r="BA1378" s="14">
        <f t="shared" si="1167"/>
        <v>23.2</v>
      </c>
      <c r="BB1378" s="112">
        <f t="shared" si="1161"/>
        <v>0</v>
      </c>
      <c r="BC1378" s="112">
        <f t="shared" si="1162"/>
        <v>0</v>
      </c>
      <c r="BD1378" s="12"/>
      <c r="BE1378" s="111">
        <f t="shared" si="1163"/>
        <v>0</v>
      </c>
      <c r="BF1378" s="12"/>
    </row>
    <row r="1379" spans="1:58">
      <c r="A1379">
        <f t="shared" si="1116"/>
        <v>22</v>
      </c>
      <c r="B1379" s="106">
        <v>0.95555555555555605</v>
      </c>
      <c r="C1379" s="6">
        <f t="shared" si="1117"/>
        <v>22.933333333333344</v>
      </c>
      <c r="D1379" s="7">
        <f t="shared" si="1164"/>
        <v>16</v>
      </c>
      <c r="E1379" s="7">
        <f t="shared" si="1165"/>
        <v>9</v>
      </c>
      <c r="F1379" s="7">
        <f t="shared" si="1166"/>
        <v>2022</v>
      </c>
      <c r="G1379" s="12"/>
      <c r="H1379" s="101">
        <f t="shared" si="1118"/>
        <v>23.299553052282764</v>
      </c>
      <c r="I1379" s="102">
        <f t="shared" si="1119"/>
        <v>23.338349827836822</v>
      </c>
      <c r="J1379" s="101">
        <f t="shared" si="1120"/>
        <v>59.292920514655712</v>
      </c>
      <c r="K1379" s="101">
        <f t="shared" si="1121"/>
        <v>79.98617246536736</v>
      </c>
      <c r="L1379" s="11">
        <f t="shared" si="1122"/>
        <v>2459839.4555555554</v>
      </c>
      <c r="M1379" s="108">
        <f t="shared" si="1123"/>
        <v>0.22708981671609613</v>
      </c>
      <c r="N1379" s="11">
        <f t="shared" si="1124"/>
        <v>349.60224479902536</v>
      </c>
      <c r="O1379" s="5">
        <f t="shared" si="1125"/>
        <v>0.19264102120541793</v>
      </c>
      <c r="P1379" s="11">
        <f t="shared" si="1126"/>
        <v>14907.750100122657</v>
      </c>
      <c r="Q1379" s="6">
        <f t="shared" si="1127"/>
        <v>2.4777793690755807</v>
      </c>
      <c r="R1379" s="13">
        <f t="shared" si="1128"/>
        <v>4.4077511383246639</v>
      </c>
      <c r="S1379" s="13">
        <f t="shared" si="1129"/>
        <v>4.4240008560171038</v>
      </c>
      <c r="T1379" s="13">
        <f t="shared" si="1130"/>
        <v>0.41064870009487842</v>
      </c>
      <c r="U1379" s="13">
        <f t="shared" si="1131"/>
        <v>0.48188361827021547</v>
      </c>
      <c r="V1379" s="13">
        <f t="shared" si="1132"/>
        <v>-8.4373530119393294</v>
      </c>
      <c r="W1379" s="8">
        <f t="shared" si="1133"/>
        <v>358.11041308370312</v>
      </c>
      <c r="X1379" s="13">
        <f t="shared" si="1134"/>
        <v>1.2826740460289683</v>
      </c>
      <c r="Y1379" s="11">
        <f t="shared" si="1135"/>
        <v>73.491809328428971</v>
      </c>
      <c r="Z1379" s="13">
        <f t="shared" si="1136"/>
        <v>4.33481028161199E-2</v>
      </c>
      <c r="AA1379" s="13">
        <f t="shared" si="1137"/>
        <v>0.28388548146729503</v>
      </c>
      <c r="AB1379" s="13">
        <f t="shared" si="1138"/>
        <v>0.95787846413441247</v>
      </c>
      <c r="AC1379" s="13">
        <f t="shared" si="1139"/>
        <v>4.3334528491504647E-2</v>
      </c>
      <c r="AD1379" s="13">
        <f t="shared" si="1140"/>
        <v>0.86162044427087592</v>
      </c>
      <c r="AE1379" s="13">
        <f t="shared" si="1141"/>
        <v>0.4207365487172946</v>
      </c>
      <c r="AF1379" s="13">
        <f t="shared" si="1142"/>
        <v>0.90718286832008665</v>
      </c>
      <c r="AG1379" s="11">
        <f t="shared" si="1143"/>
        <v>24.881097621887829</v>
      </c>
      <c r="AH1379" s="13">
        <f t="shared" si="1144"/>
        <v>4.7842703626336087</v>
      </c>
      <c r="AI1379" s="11">
        <f t="shared" si="1145"/>
        <v>277.83818935952121</v>
      </c>
      <c r="AJ1379" s="6">
        <f t="shared" si="1146"/>
        <v>0.91345769207111271</v>
      </c>
      <c r="AK1379" s="13">
        <f t="shared" si="1147"/>
        <v>24.1314261651879</v>
      </c>
      <c r="AL1379" s="6">
        <f t="shared" si="1148"/>
        <v>0.83187311290513477</v>
      </c>
      <c r="AM1379" s="6">
        <f t="shared" si="1149"/>
        <v>23.299553052282764</v>
      </c>
      <c r="AN1379" s="11">
        <f t="shared" si="1150"/>
        <v>175.87469416753265</v>
      </c>
      <c r="AO1379" s="6">
        <f t="shared" si="1151"/>
        <v>174.06090033496963</v>
      </c>
      <c r="AP1379" s="6">
        <f t="shared" si="1152"/>
        <v>100.55904859072565</v>
      </c>
      <c r="AQ1379" s="8">
        <f t="shared" si="1153"/>
        <v>79.288816305369906</v>
      </c>
      <c r="AR1379" s="109">
        <f t="shared" si="1154"/>
        <v>-0.99065716189315278</v>
      </c>
      <c r="AS1379" s="109">
        <f t="shared" si="1155"/>
        <v>-0.17492611133654065</v>
      </c>
      <c r="AT1379" s="109">
        <f t="shared" si="1156"/>
        <v>259.98617246536736</v>
      </c>
      <c r="AU1379" s="10">
        <f t="shared" si="1157"/>
        <v>400089.91121551138</v>
      </c>
      <c r="AV1379" s="8">
        <f t="shared" si="1158"/>
        <v>29.866554474755709</v>
      </c>
      <c r="AW1379" s="12"/>
      <c r="AX1379" s="110">
        <f t="shared" si="1159"/>
        <v>80</v>
      </c>
      <c r="AY1379" s="111">
        <f t="shared" si="1160"/>
        <v>0</v>
      </c>
      <c r="AZ1379" s="12"/>
      <c r="BA1379" s="14">
        <f t="shared" si="1167"/>
        <v>23.3</v>
      </c>
      <c r="BB1379" s="112">
        <f t="shared" si="1161"/>
        <v>0</v>
      </c>
      <c r="BC1379" s="112">
        <f t="shared" si="1162"/>
        <v>0</v>
      </c>
      <c r="BD1379" s="12"/>
      <c r="BE1379" s="111">
        <f t="shared" si="1163"/>
        <v>0</v>
      </c>
      <c r="BF1379" s="12"/>
    </row>
    <row r="1380" spans="1:58">
      <c r="A1380">
        <f t="shared" si="1116"/>
        <v>22</v>
      </c>
      <c r="B1380" s="106">
        <v>0.95625000000000004</v>
      </c>
      <c r="C1380" s="6">
        <f t="shared" si="1117"/>
        <v>22.950000000000003</v>
      </c>
      <c r="D1380" s="7">
        <f t="shared" si="1164"/>
        <v>16</v>
      </c>
      <c r="E1380" s="7">
        <f t="shared" si="1165"/>
        <v>9</v>
      </c>
      <c r="F1380" s="7">
        <f t="shared" si="1166"/>
        <v>2022</v>
      </c>
      <c r="G1380" s="12"/>
      <c r="H1380" s="101">
        <f t="shared" si="1118"/>
        <v>23.447007405312998</v>
      </c>
      <c r="I1380" s="102">
        <f t="shared" si="1119"/>
        <v>23.48553755931183</v>
      </c>
      <c r="J1380" s="101">
        <f t="shared" si="1120"/>
        <v>59.286332354439743</v>
      </c>
      <c r="K1380" s="101">
        <f t="shared" si="1121"/>
        <v>80.164962863203812</v>
      </c>
      <c r="L1380" s="11">
        <f t="shared" si="1122"/>
        <v>2459839.4562499998</v>
      </c>
      <c r="M1380" s="108">
        <f t="shared" si="1123"/>
        <v>0.22708983572894767</v>
      </c>
      <c r="N1380" s="11">
        <f t="shared" si="1124"/>
        <v>349.85292926151305</v>
      </c>
      <c r="O1380" s="5">
        <f t="shared" si="1125"/>
        <v>0.19266643863534227</v>
      </c>
      <c r="P1380" s="11">
        <f t="shared" si="1126"/>
        <v>14904.928298764014</v>
      </c>
      <c r="Q1380" s="6">
        <f t="shared" si="1127"/>
        <v>2.4779377212490843</v>
      </c>
      <c r="R1380" s="13">
        <f t="shared" si="1128"/>
        <v>4.407763084136362</v>
      </c>
      <c r="S1380" s="13">
        <f t="shared" si="1129"/>
        <v>4.4241486120567366</v>
      </c>
      <c r="T1380" s="13">
        <f t="shared" si="1130"/>
        <v>0.41080904433457388</v>
      </c>
      <c r="U1380" s="13">
        <f t="shared" si="1131"/>
        <v>0.48203070894912309</v>
      </c>
      <c r="V1380" s="13">
        <f t="shared" si="1132"/>
        <v>-8.4374881797788994</v>
      </c>
      <c r="W1380" s="8">
        <f t="shared" si="1133"/>
        <v>358.06746749442965</v>
      </c>
      <c r="X1380" s="13">
        <f t="shared" si="1134"/>
        <v>1.2828200679721746</v>
      </c>
      <c r="Y1380" s="11">
        <f t="shared" si="1135"/>
        <v>73.500175769490994</v>
      </c>
      <c r="Z1380" s="13">
        <f t="shared" si="1136"/>
        <v>4.3359597107762472E-2</v>
      </c>
      <c r="AA1380" s="13">
        <f t="shared" si="1137"/>
        <v>0.28374546568130332</v>
      </c>
      <c r="AB1380" s="13">
        <f t="shared" si="1138"/>
        <v>0.95791942978023548</v>
      </c>
      <c r="AC1380" s="13">
        <f t="shared" si="1139"/>
        <v>4.3346011982754805E-2</v>
      </c>
      <c r="AD1380" s="13">
        <f t="shared" si="1140"/>
        <v>0.8616534630261159</v>
      </c>
      <c r="AE1380" s="13">
        <f t="shared" si="1141"/>
        <v>0.42076337811221465</v>
      </c>
      <c r="AF1380" s="13">
        <f t="shared" si="1142"/>
        <v>0.90717042480429089</v>
      </c>
      <c r="AG1380" s="11">
        <f t="shared" si="1143"/>
        <v>24.882792122183357</v>
      </c>
      <c r="AH1380" s="13">
        <f t="shared" si="1144"/>
        <v>4.7848738077844821</v>
      </c>
      <c r="AI1380" s="11">
        <f t="shared" si="1145"/>
        <v>278.07982214474583</v>
      </c>
      <c r="AJ1380" s="6">
        <f t="shared" si="1146"/>
        <v>0.91345259979306415</v>
      </c>
      <c r="AK1380" s="13">
        <f t="shared" si="1147"/>
        <v>24.277920275805645</v>
      </c>
      <c r="AL1380" s="6">
        <f t="shared" si="1148"/>
        <v>0.83091287049264539</v>
      </c>
      <c r="AM1380" s="6">
        <f t="shared" si="1149"/>
        <v>23.447007405312998</v>
      </c>
      <c r="AN1380" s="11">
        <f t="shared" si="1150"/>
        <v>175.87537864482692</v>
      </c>
      <c r="AO1380" s="6">
        <f t="shared" si="1151"/>
        <v>174.06157757312386</v>
      </c>
      <c r="AP1380" s="6">
        <f t="shared" si="1152"/>
        <v>100.55136154026607</v>
      </c>
      <c r="AQ1380" s="8">
        <f t="shared" si="1153"/>
        <v>79.296499553945694</v>
      </c>
      <c r="AR1380" s="109">
        <f t="shared" si="1154"/>
        <v>-0.99007321751061128</v>
      </c>
      <c r="AS1380" s="109">
        <f t="shared" si="1155"/>
        <v>-0.1716389124553209</v>
      </c>
      <c r="AT1380" s="109">
        <f t="shared" si="1156"/>
        <v>260.16496286320381</v>
      </c>
      <c r="AU1380" s="10">
        <f t="shared" si="1157"/>
        <v>400092.20550703938</v>
      </c>
      <c r="AV1380" s="8">
        <f t="shared" si="1158"/>
        <v>29.866383216395619</v>
      </c>
      <c r="AW1380" s="12"/>
      <c r="AX1380" s="110">
        <f t="shared" si="1159"/>
        <v>80.2</v>
      </c>
      <c r="AY1380" s="111">
        <f t="shared" si="1160"/>
        <v>0</v>
      </c>
      <c r="AZ1380" s="12"/>
      <c r="BA1380" s="14">
        <f t="shared" si="1167"/>
        <v>23.5</v>
      </c>
      <c r="BB1380" s="112">
        <f t="shared" si="1161"/>
        <v>0</v>
      </c>
      <c r="BC1380" s="112">
        <f t="shared" si="1162"/>
        <v>0</v>
      </c>
      <c r="BD1380" s="12"/>
      <c r="BE1380" s="111">
        <f t="shared" si="1163"/>
        <v>0</v>
      </c>
      <c r="BF1380" s="12"/>
    </row>
    <row r="1381" spans="1:58">
      <c r="A1381">
        <f t="shared" si="1116"/>
        <v>22</v>
      </c>
      <c r="B1381" s="106">
        <v>0.95694444444444404</v>
      </c>
      <c r="C1381" s="6">
        <f t="shared" si="1117"/>
        <v>22.966666666666658</v>
      </c>
      <c r="D1381" s="7">
        <f t="shared" si="1164"/>
        <v>16</v>
      </c>
      <c r="E1381" s="7">
        <f t="shared" si="1165"/>
        <v>9</v>
      </c>
      <c r="F1381" s="7">
        <f t="shared" si="1166"/>
        <v>2022</v>
      </c>
      <c r="G1381" s="12"/>
      <c r="H1381" s="101">
        <f t="shared" si="1118"/>
        <v>23.594545237281562</v>
      </c>
      <c r="I1381" s="102">
        <f t="shared" si="1119"/>
        <v>23.632811640017906</v>
      </c>
      <c r="J1381" s="101">
        <f t="shared" si="1120"/>
        <v>59.279744105656938</v>
      </c>
      <c r="K1381" s="101">
        <f t="shared" si="1121"/>
        <v>80.34387848420954</v>
      </c>
      <c r="L1381" s="11">
        <f t="shared" si="1122"/>
        <v>2459839.4569444442</v>
      </c>
      <c r="M1381" s="108">
        <f t="shared" si="1123"/>
        <v>0.22708985474179924</v>
      </c>
      <c r="N1381" s="11">
        <f t="shared" si="1124"/>
        <v>350.10361372400075</v>
      </c>
      <c r="O1381" s="5">
        <f t="shared" si="1125"/>
        <v>0.19269185606532346</v>
      </c>
      <c r="P1381" s="11">
        <f t="shared" si="1126"/>
        <v>14902.106182554604</v>
      </c>
      <c r="Q1381" s="6">
        <f t="shared" si="1127"/>
        <v>2.4780960734229449</v>
      </c>
      <c r="R1381" s="13">
        <f t="shared" si="1128"/>
        <v>4.4077750299480609</v>
      </c>
      <c r="S1381" s="13">
        <f t="shared" si="1129"/>
        <v>4.4242963680967256</v>
      </c>
      <c r="T1381" s="13">
        <f t="shared" si="1130"/>
        <v>0.41096938857498366</v>
      </c>
      <c r="U1381" s="13">
        <f t="shared" si="1131"/>
        <v>0.48217779795224724</v>
      </c>
      <c r="V1381" s="13">
        <f t="shared" si="1132"/>
        <v>-8.4376233476184677</v>
      </c>
      <c r="W1381" s="8">
        <f t="shared" si="1133"/>
        <v>358.0245174790345</v>
      </c>
      <c r="X1381" s="13">
        <f t="shared" si="1134"/>
        <v>1.2829660883892988</v>
      </c>
      <c r="Y1381" s="11">
        <f t="shared" si="1135"/>
        <v>73.50854212311495</v>
      </c>
      <c r="Z1381" s="13">
        <f t="shared" si="1136"/>
        <v>4.3371090344081882E-2</v>
      </c>
      <c r="AA1381" s="13">
        <f t="shared" si="1137"/>
        <v>0.28360544542211569</v>
      </c>
      <c r="AB1381" s="13">
        <f t="shared" si="1138"/>
        <v>0.95796037444409343</v>
      </c>
      <c r="AC1381" s="13">
        <f t="shared" si="1139"/>
        <v>4.335749441394738E-2</v>
      </c>
      <c r="AD1381" s="13">
        <f t="shared" si="1140"/>
        <v>0.86168646295196749</v>
      </c>
      <c r="AE1381" s="13">
        <f t="shared" si="1141"/>
        <v>0.42079019818937163</v>
      </c>
      <c r="AF1381" s="13">
        <f t="shared" si="1142"/>
        <v>0.90715798464641717</v>
      </c>
      <c r="AG1381" s="11">
        <f t="shared" si="1143"/>
        <v>24.884486057216506</v>
      </c>
      <c r="AH1381" s="13">
        <f t="shared" si="1144"/>
        <v>4.7854772625796045</v>
      </c>
      <c r="AI1381" s="11">
        <f t="shared" si="1145"/>
        <v>278.32145478530668</v>
      </c>
      <c r="AJ1381" s="6">
        <f t="shared" si="1146"/>
        <v>0.91344750882314485</v>
      </c>
      <c r="AK1381" s="13">
        <f t="shared" si="1147"/>
        <v>24.424491935033849</v>
      </c>
      <c r="AL1381" s="6">
        <f t="shared" si="1148"/>
        <v>0.82994669775228891</v>
      </c>
      <c r="AM1381" s="6">
        <f t="shared" si="1149"/>
        <v>23.594545237281562</v>
      </c>
      <c r="AN1381" s="11">
        <f t="shared" si="1150"/>
        <v>175.87606312212301</v>
      </c>
      <c r="AO1381" s="6">
        <f t="shared" si="1151"/>
        <v>174.06225481153368</v>
      </c>
      <c r="AP1381" s="6">
        <f t="shared" si="1152"/>
        <v>100.54367458404724</v>
      </c>
      <c r="AQ1381" s="8">
        <f t="shared" si="1153"/>
        <v>79.304182711067014</v>
      </c>
      <c r="AR1381" s="109">
        <f t="shared" si="1154"/>
        <v>-0.98947166455712532</v>
      </c>
      <c r="AS1381" s="109">
        <f t="shared" si="1155"/>
        <v>-0.16835368940292669</v>
      </c>
      <c r="AT1381" s="109">
        <f t="shared" si="1156"/>
        <v>260.34387848420954</v>
      </c>
      <c r="AU1381" s="10">
        <f t="shared" si="1157"/>
        <v>400094.49925840099</v>
      </c>
      <c r="AV1381" s="8">
        <f t="shared" si="1158"/>
        <v>29.866212000319742</v>
      </c>
      <c r="AW1381" s="12"/>
      <c r="AX1381" s="110">
        <f t="shared" si="1159"/>
        <v>80.3</v>
      </c>
      <c r="AY1381" s="111">
        <f t="shared" si="1160"/>
        <v>0</v>
      </c>
      <c r="AZ1381" s="12"/>
      <c r="BA1381" s="14">
        <f t="shared" si="1167"/>
        <v>23.6</v>
      </c>
      <c r="BB1381" s="112">
        <f t="shared" si="1161"/>
        <v>0</v>
      </c>
      <c r="BC1381" s="112">
        <f t="shared" si="1162"/>
        <v>0</v>
      </c>
      <c r="BD1381" s="12"/>
      <c r="BE1381" s="111">
        <f t="shared" si="1163"/>
        <v>0</v>
      </c>
      <c r="BF1381" s="12"/>
    </row>
    <row r="1382" spans="1:58">
      <c r="A1382">
        <f t="shared" si="1116"/>
        <v>22</v>
      </c>
      <c r="B1382" s="106">
        <v>0.95763888888888904</v>
      </c>
      <c r="C1382" s="6">
        <f t="shared" si="1117"/>
        <v>22.983333333333338</v>
      </c>
      <c r="D1382" s="7">
        <f t="shared" si="1164"/>
        <v>16</v>
      </c>
      <c r="E1382" s="7">
        <f t="shared" si="1165"/>
        <v>9</v>
      </c>
      <c r="F1382" s="7">
        <f t="shared" si="1166"/>
        <v>2022</v>
      </c>
      <c r="G1382" s="12"/>
      <c r="H1382" s="101">
        <f t="shared" si="1118"/>
        <v>23.74216528783187</v>
      </c>
      <c r="I1382" s="102">
        <f t="shared" si="1119"/>
        <v>23.780170763013718</v>
      </c>
      <c r="J1382" s="101">
        <f t="shared" si="1120"/>
        <v>59.273155764017837</v>
      </c>
      <c r="K1382" s="101">
        <f t="shared" si="1121"/>
        <v>80.522922281699891</v>
      </c>
      <c r="L1382" s="11">
        <f t="shared" si="1122"/>
        <v>2459839.4576388891</v>
      </c>
      <c r="M1382" s="108">
        <f t="shared" si="1123"/>
        <v>0.22708987375466352</v>
      </c>
      <c r="N1382" s="11">
        <f t="shared" si="1124"/>
        <v>350.35429835459217</v>
      </c>
      <c r="O1382" s="5">
        <f t="shared" si="1125"/>
        <v>0.19271727351230084</v>
      </c>
      <c r="P1382" s="11">
        <f t="shared" si="1126"/>
        <v>14899.283749719732</v>
      </c>
      <c r="Q1382" s="6">
        <f t="shared" si="1127"/>
        <v>2.4782544257028816</v>
      </c>
      <c r="R1382" s="13">
        <f t="shared" si="1128"/>
        <v>4.4077869757677499</v>
      </c>
      <c r="S1382" s="13">
        <f t="shared" si="1129"/>
        <v>4.4244441242356478</v>
      </c>
      <c r="T1382" s="13">
        <f t="shared" si="1130"/>
        <v>0.41112973292218363</v>
      </c>
      <c r="U1382" s="13">
        <f t="shared" si="1131"/>
        <v>0.48232488537729712</v>
      </c>
      <c r="V1382" s="13">
        <f t="shared" si="1132"/>
        <v>-8.4377585155491115</v>
      </c>
      <c r="W1382" s="8">
        <f t="shared" si="1133"/>
        <v>357.98156300939871</v>
      </c>
      <c r="X1382" s="13">
        <f t="shared" si="1134"/>
        <v>1.2831121073781693</v>
      </c>
      <c r="Y1382" s="11">
        <f t="shared" si="1135"/>
        <v>73.516908394905997</v>
      </c>
      <c r="Z1382" s="13">
        <f t="shared" si="1136"/>
        <v>4.3382582532491672E-2</v>
      </c>
      <c r="AA1382" s="13">
        <f t="shared" si="1137"/>
        <v>0.28346542059914692</v>
      </c>
      <c r="AB1382" s="13">
        <f t="shared" si="1138"/>
        <v>0.95800129815322232</v>
      </c>
      <c r="AC1382" s="13">
        <f t="shared" si="1139"/>
        <v>4.3368975792489002E-2</v>
      </c>
      <c r="AD1382" s="13">
        <f t="shared" si="1140"/>
        <v>0.86171944407047385</v>
      </c>
      <c r="AE1382" s="13">
        <f t="shared" si="1141"/>
        <v>0.42081700896639396</v>
      </c>
      <c r="AF1382" s="13">
        <f t="shared" si="1142"/>
        <v>0.90714554783925272</v>
      </c>
      <c r="AG1382" s="11">
        <f t="shared" si="1143"/>
        <v>24.886179428078908</v>
      </c>
      <c r="AH1382" s="13">
        <f t="shared" si="1144"/>
        <v>4.7860807274190664</v>
      </c>
      <c r="AI1382" s="11">
        <f t="shared" si="1145"/>
        <v>278.56308744330619</v>
      </c>
      <c r="AJ1382" s="6">
        <f t="shared" si="1146"/>
        <v>0.91344241915802293</v>
      </c>
      <c r="AK1382" s="13">
        <f t="shared" si="1147"/>
        <v>24.571139888576411</v>
      </c>
      <c r="AL1382" s="6">
        <f t="shared" si="1148"/>
        <v>0.8289746007445411</v>
      </c>
      <c r="AM1382" s="6">
        <f t="shared" si="1149"/>
        <v>23.74216528783187</v>
      </c>
      <c r="AN1382" s="11">
        <f t="shared" si="1150"/>
        <v>175.87674759987749</v>
      </c>
      <c r="AO1382" s="6">
        <f t="shared" si="1151"/>
        <v>174.06293205065077</v>
      </c>
      <c r="AP1382" s="6">
        <f t="shared" si="1152"/>
        <v>100.53598771691932</v>
      </c>
      <c r="AQ1382" s="8">
        <f t="shared" si="1153"/>
        <v>79.311865781881139</v>
      </c>
      <c r="AR1382" s="109">
        <f t="shared" si="1154"/>
        <v>-0.98885251334194646</v>
      </c>
      <c r="AS1382" s="109">
        <f t="shared" si="1155"/>
        <v>-0.16507049879184138</v>
      </c>
      <c r="AT1382" s="109">
        <f t="shared" si="1156"/>
        <v>260.52292228169989</v>
      </c>
      <c r="AU1382" s="10">
        <f t="shared" si="1157"/>
        <v>400096.79247106536</v>
      </c>
      <c r="AV1382" s="8">
        <f t="shared" si="1158"/>
        <v>29.866040826417017</v>
      </c>
      <c r="AW1382" s="12"/>
      <c r="AX1382" s="110">
        <f t="shared" si="1159"/>
        <v>80.5</v>
      </c>
      <c r="AY1382" s="111">
        <f t="shared" si="1160"/>
        <v>0</v>
      </c>
      <c r="AZ1382" s="12"/>
      <c r="BA1382" s="14">
        <f t="shared" si="1167"/>
        <v>23.8</v>
      </c>
      <c r="BB1382" s="112">
        <f t="shared" si="1161"/>
        <v>0</v>
      </c>
      <c r="BC1382" s="112">
        <f t="shared" si="1162"/>
        <v>0</v>
      </c>
      <c r="BD1382" s="12"/>
      <c r="BE1382" s="111">
        <f t="shared" si="1163"/>
        <v>0</v>
      </c>
      <c r="BF1382" s="12"/>
    </row>
    <row r="1383" spans="1:58">
      <c r="A1383">
        <f t="shared" si="1116"/>
        <v>23</v>
      </c>
      <c r="B1383" s="106">
        <v>0.95833333333333304</v>
      </c>
      <c r="C1383" s="6">
        <f t="shared" si="1117"/>
        <v>22.999999999999993</v>
      </c>
      <c r="D1383" s="7">
        <f t="shared" si="1164"/>
        <v>16</v>
      </c>
      <c r="E1383" s="7">
        <f t="shared" si="1165"/>
        <v>9</v>
      </c>
      <c r="F1383" s="7">
        <f t="shared" si="1166"/>
        <v>2022</v>
      </c>
      <c r="G1383" s="12"/>
      <c r="H1383" s="101">
        <f t="shared" si="1118"/>
        <v>23.889865996787325</v>
      </c>
      <c r="I1383" s="102">
        <f t="shared" si="1119"/>
        <v>23.92761332304168</v>
      </c>
      <c r="J1383" s="101">
        <f t="shared" si="1120"/>
        <v>59.266567338446798</v>
      </c>
      <c r="K1383" s="101">
        <f t="shared" si="1121"/>
        <v>80.702096866190459</v>
      </c>
      <c r="L1383" s="11">
        <f t="shared" si="1122"/>
        <v>2459839.4583333335</v>
      </c>
      <c r="M1383" s="108">
        <f t="shared" si="1123"/>
        <v>0.22708989276751509</v>
      </c>
      <c r="N1383" s="11">
        <f t="shared" si="1124"/>
        <v>350.60498281707987</v>
      </c>
      <c r="O1383" s="5">
        <f t="shared" si="1125"/>
        <v>0.19274269094222518</v>
      </c>
      <c r="P1383" s="11">
        <f t="shared" si="1126"/>
        <v>14896.461004150167</v>
      </c>
      <c r="Q1383" s="6">
        <f t="shared" si="1127"/>
        <v>2.4784127778767426</v>
      </c>
      <c r="R1383" s="13">
        <f t="shared" si="1128"/>
        <v>4.407798921579448</v>
      </c>
      <c r="S1383" s="13">
        <f t="shared" si="1129"/>
        <v>4.4245918802756368</v>
      </c>
      <c r="T1383" s="13">
        <f t="shared" si="1130"/>
        <v>0.41129007716223626</v>
      </c>
      <c r="U1383" s="13">
        <f t="shared" si="1131"/>
        <v>0.48247197102858408</v>
      </c>
      <c r="V1383" s="13">
        <f t="shared" si="1132"/>
        <v>-8.4378936833890368</v>
      </c>
      <c r="W1383" s="8">
        <f t="shared" si="1133"/>
        <v>357.9386041441727</v>
      </c>
      <c r="X1383" s="13">
        <f t="shared" si="1134"/>
        <v>1.283258124743712</v>
      </c>
      <c r="Y1383" s="11">
        <f t="shared" si="1135"/>
        <v>73.525274573687213</v>
      </c>
      <c r="Z1383" s="13">
        <f t="shared" si="1136"/>
        <v>4.3394073657487278E-2</v>
      </c>
      <c r="AA1383" s="13">
        <f t="shared" si="1137"/>
        <v>0.28332539140269031</v>
      </c>
      <c r="AB1383" s="13">
        <f t="shared" si="1138"/>
        <v>0.95804220085276903</v>
      </c>
      <c r="AC1383" s="13">
        <f t="shared" si="1139"/>
        <v>4.3380456102889757E-2</v>
      </c>
      <c r="AD1383" s="13">
        <f t="shared" si="1140"/>
        <v>0.86175240633746786</v>
      </c>
      <c r="AE1383" s="13">
        <f t="shared" si="1141"/>
        <v>0.42084381040725283</v>
      </c>
      <c r="AF1383" s="13">
        <f t="shared" si="1142"/>
        <v>0.90713311440047451</v>
      </c>
      <c r="AG1383" s="11">
        <f t="shared" si="1143"/>
        <v>24.887872232473214</v>
      </c>
      <c r="AH1383" s="13">
        <f t="shared" si="1144"/>
        <v>4.7866842014923758</v>
      </c>
      <c r="AI1383" s="11">
        <f t="shared" si="1145"/>
        <v>278.80471979469422</v>
      </c>
      <c r="AJ1383" s="6">
        <f t="shared" si="1146"/>
        <v>0.91343733080458167</v>
      </c>
      <c r="AK1383" s="13">
        <f t="shared" si="1147"/>
        <v>24.717862584542985</v>
      </c>
      <c r="AL1383" s="6">
        <f t="shared" si="1148"/>
        <v>0.82799658775565976</v>
      </c>
      <c r="AM1383" s="6">
        <f t="shared" si="1149"/>
        <v>23.889865996787325</v>
      </c>
      <c r="AN1383" s="11">
        <f t="shared" si="1150"/>
        <v>175.87743207717176</v>
      </c>
      <c r="AO1383" s="6">
        <f t="shared" si="1151"/>
        <v>174.06360928956624</v>
      </c>
      <c r="AP1383" s="6">
        <f t="shared" si="1152"/>
        <v>100.52830094914951</v>
      </c>
      <c r="AQ1383" s="8">
        <f t="shared" si="1153"/>
        <v>79.319548756125911</v>
      </c>
      <c r="AR1383" s="109">
        <f t="shared" si="1154"/>
        <v>-0.98821577573887032</v>
      </c>
      <c r="AS1383" s="109">
        <f t="shared" si="1155"/>
        <v>-0.1617894038032503</v>
      </c>
      <c r="AT1383" s="109">
        <f t="shared" si="1156"/>
        <v>260.70209686619046</v>
      </c>
      <c r="AU1383" s="10">
        <f t="shared" si="1157"/>
        <v>400099.08514189953</v>
      </c>
      <c r="AV1383" s="8">
        <f t="shared" si="1158"/>
        <v>29.865869694919862</v>
      </c>
      <c r="AW1383" s="12"/>
      <c r="AX1383" s="110">
        <f t="shared" si="1159"/>
        <v>80.7</v>
      </c>
      <c r="AY1383" s="111">
        <f t="shared" si="1160"/>
        <v>0</v>
      </c>
      <c r="AZ1383" s="12"/>
      <c r="BA1383" s="14">
        <f t="shared" si="1167"/>
        <v>23.9</v>
      </c>
      <c r="BB1383" s="112">
        <f t="shared" si="1161"/>
        <v>0</v>
      </c>
      <c r="BC1383" s="112">
        <f t="shared" si="1162"/>
        <v>0</v>
      </c>
      <c r="BD1383" s="12"/>
      <c r="BE1383" s="111">
        <f t="shared" si="1163"/>
        <v>0</v>
      </c>
      <c r="BF1383" s="12"/>
    </row>
    <row r="1384" spans="1:58">
      <c r="A1384">
        <f t="shared" si="1116"/>
        <v>23</v>
      </c>
      <c r="B1384" s="106">
        <v>0.95902777777777803</v>
      </c>
      <c r="C1384" s="6">
        <f t="shared" si="1117"/>
        <v>23.016666666666673</v>
      </c>
      <c r="D1384" s="7">
        <f t="shared" si="1164"/>
        <v>16</v>
      </c>
      <c r="E1384" s="7">
        <f t="shared" si="1165"/>
        <v>9</v>
      </c>
      <c r="F1384" s="7">
        <f t="shared" si="1166"/>
        <v>2022</v>
      </c>
      <c r="G1384" s="12"/>
      <c r="H1384" s="101">
        <f t="shared" si="1118"/>
        <v>24.037646097757136</v>
      </c>
      <c r="I1384" s="102">
        <f t="shared" si="1119"/>
        <v>24.075138009059259</v>
      </c>
      <c r="J1384" s="101">
        <f t="shared" si="1120"/>
        <v>59.259978824622159</v>
      </c>
      <c r="K1384" s="101">
        <f t="shared" si="1121"/>
        <v>80.881405225654248</v>
      </c>
      <c r="L1384" s="11">
        <f t="shared" si="1122"/>
        <v>2459839.4590277779</v>
      </c>
      <c r="M1384" s="108">
        <f t="shared" si="1123"/>
        <v>0.22708991178036664</v>
      </c>
      <c r="N1384" s="11">
        <f t="shared" si="1124"/>
        <v>350.85566727910191</v>
      </c>
      <c r="O1384" s="5">
        <f t="shared" si="1125"/>
        <v>0.19276810837214953</v>
      </c>
      <c r="P1384" s="11">
        <f t="shared" si="1126"/>
        <v>14893.637944072572</v>
      </c>
      <c r="Q1384" s="6">
        <f t="shared" si="1127"/>
        <v>2.4785711300502462</v>
      </c>
      <c r="R1384" s="13">
        <f t="shared" si="1128"/>
        <v>4.407810867391146</v>
      </c>
      <c r="S1384" s="13">
        <f t="shared" si="1129"/>
        <v>4.4247396363156257</v>
      </c>
      <c r="T1384" s="13">
        <f t="shared" si="1130"/>
        <v>0.41145042140228888</v>
      </c>
      <c r="U1384" s="13">
        <f t="shared" si="1131"/>
        <v>0.48261905500489843</v>
      </c>
      <c r="V1384" s="13">
        <f t="shared" si="1132"/>
        <v>-8.4380288512289621</v>
      </c>
      <c r="W1384" s="8">
        <f t="shared" si="1133"/>
        <v>357.89564085536267</v>
      </c>
      <c r="X1384" s="13">
        <f t="shared" si="1134"/>
        <v>1.2834041405844769</v>
      </c>
      <c r="Y1384" s="11">
        <f t="shared" si="1135"/>
        <v>73.533640665105096</v>
      </c>
      <c r="Z1384" s="13">
        <f t="shared" si="1136"/>
        <v>4.3405563726569507E-2</v>
      </c>
      <c r="AA1384" s="13">
        <f t="shared" si="1137"/>
        <v>0.28318535774147185</v>
      </c>
      <c r="AB1384" s="13">
        <f t="shared" si="1138"/>
        <v>0.95808308257018426</v>
      </c>
      <c r="AC1384" s="13">
        <f t="shared" si="1139"/>
        <v>4.3391935352643463E-2</v>
      </c>
      <c r="AD1384" s="13">
        <f t="shared" si="1140"/>
        <v>0.86178534977515531</v>
      </c>
      <c r="AE1384" s="13">
        <f t="shared" si="1141"/>
        <v>0.42087060252974173</v>
      </c>
      <c r="AF1384" s="13">
        <f t="shared" si="1142"/>
        <v>0.90712068432279291</v>
      </c>
      <c r="AG1384" s="11">
        <f t="shared" si="1143"/>
        <v>24.889564471501494</v>
      </c>
      <c r="AH1384" s="13">
        <f t="shared" si="1144"/>
        <v>4.787287685202573</v>
      </c>
      <c r="AI1384" s="11">
        <f t="shared" si="1145"/>
        <v>279.04635200106333</v>
      </c>
      <c r="AJ1384" s="6">
        <f t="shared" si="1146"/>
        <v>0.9134322437594854</v>
      </c>
      <c r="AK1384" s="13">
        <f t="shared" si="1147"/>
        <v>24.864658763146217</v>
      </c>
      <c r="AL1384" s="6">
        <f t="shared" si="1148"/>
        <v>0.8270126653890798</v>
      </c>
      <c r="AM1384" s="6">
        <f t="shared" si="1149"/>
        <v>24.037646097757136</v>
      </c>
      <c r="AN1384" s="11">
        <f t="shared" si="1150"/>
        <v>175.87811655446603</v>
      </c>
      <c r="AO1384" s="6">
        <f t="shared" si="1151"/>
        <v>174.06428652873549</v>
      </c>
      <c r="AP1384" s="6">
        <f t="shared" si="1152"/>
        <v>100.52061427555034</v>
      </c>
      <c r="AQ1384" s="8">
        <f t="shared" si="1153"/>
        <v>79.327231638986206</v>
      </c>
      <c r="AR1384" s="109">
        <f t="shared" si="1154"/>
        <v>-0.98756146269602496</v>
      </c>
      <c r="AS1384" s="109">
        <f t="shared" si="1155"/>
        <v>-0.15851046098134033</v>
      </c>
      <c r="AT1384" s="109">
        <f t="shared" si="1156"/>
        <v>260.88140522565425</v>
      </c>
      <c r="AU1384" s="10">
        <f t="shared" si="1157"/>
        <v>400101.3772723747</v>
      </c>
      <c r="AV1384" s="8">
        <f t="shared" si="1158"/>
        <v>29.865698605717064</v>
      </c>
      <c r="AW1384" s="12"/>
      <c r="AX1384" s="110">
        <f t="shared" si="1159"/>
        <v>80.900000000000006</v>
      </c>
      <c r="AY1384" s="111">
        <f t="shared" si="1160"/>
        <v>0</v>
      </c>
      <c r="AZ1384" s="12"/>
      <c r="BA1384" s="14">
        <f t="shared" si="1167"/>
        <v>24.1</v>
      </c>
      <c r="BB1384" s="112">
        <f t="shared" si="1161"/>
        <v>0</v>
      </c>
      <c r="BC1384" s="112">
        <f t="shared" si="1162"/>
        <v>0</v>
      </c>
      <c r="BD1384" s="12"/>
      <c r="BE1384" s="111">
        <f t="shared" si="1163"/>
        <v>0</v>
      </c>
      <c r="BF1384" s="12"/>
    </row>
    <row r="1385" spans="1:58">
      <c r="A1385">
        <f t="shared" si="1116"/>
        <v>23</v>
      </c>
      <c r="B1385" s="106">
        <v>0.95972222222222203</v>
      </c>
      <c r="C1385" s="6">
        <f t="shared" si="1117"/>
        <v>23.033333333333328</v>
      </c>
      <c r="D1385" s="7">
        <f t="shared" si="1164"/>
        <v>16</v>
      </c>
      <c r="E1385" s="7">
        <f t="shared" si="1165"/>
        <v>9</v>
      </c>
      <c r="F1385" s="7">
        <f t="shared" si="1166"/>
        <v>2022</v>
      </c>
      <c r="G1385" s="12"/>
      <c r="H1385" s="101">
        <f t="shared" si="1118"/>
        <v>24.185504223276521</v>
      </c>
      <c r="I1385" s="102">
        <f t="shared" si="1119"/>
        <v>24.222743410054534</v>
      </c>
      <c r="J1385" s="101">
        <f t="shared" si="1120"/>
        <v>59.253390222631843</v>
      </c>
      <c r="K1385" s="101">
        <f t="shared" si="1121"/>
        <v>81.060850246898212</v>
      </c>
      <c r="L1385" s="11">
        <f t="shared" si="1122"/>
        <v>2459839.4597222223</v>
      </c>
      <c r="M1385" s="108">
        <f t="shared" si="1123"/>
        <v>0.22708993079321821</v>
      </c>
      <c r="N1385" s="11">
        <f t="shared" si="1124"/>
        <v>351.10635174158961</v>
      </c>
      <c r="O1385" s="5">
        <f t="shared" si="1125"/>
        <v>0.19279352580213072</v>
      </c>
      <c r="P1385" s="11">
        <f t="shared" si="1126"/>
        <v>14890.814569580896</v>
      </c>
      <c r="Q1385" s="6">
        <f t="shared" si="1127"/>
        <v>2.4787294822241068</v>
      </c>
      <c r="R1385" s="13">
        <f t="shared" si="1128"/>
        <v>4.4078228132028441</v>
      </c>
      <c r="S1385" s="13">
        <f t="shared" si="1129"/>
        <v>4.4248873923556156</v>
      </c>
      <c r="T1385" s="13">
        <f t="shared" si="1130"/>
        <v>0.41161076564234156</v>
      </c>
      <c r="U1385" s="13">
        <f t="shared" si="1131"/>
        <v>0.48276613730665091</v>
      </c>
      <c r="V1385" s="13">
        <f t="shared" si="1132"/>
        <v>-8.4381640190688891</v>
      </c>
      <c r="W1385" s="8">
        <f t="shared" si="1133"/>
        <v>357.85267314385169</v>
      </c>
      <c r="X1385" s="13">
        <f t="shared" si="1134"/>
        <v>1.2835501549012764</v>
      </c>
      <c r="Y1385" s="11">
        <f t="shared" si="1135"/>
        <v>73.542006669206202</v>
      </c>
      <c r="Z1385" s="13">
        <f t="shared" si="1136"/>
        <v>4.3417052739553021E-2</v>
      </c>
      <c r="AA1385" s="13">
        <f t="shared" si="1137"/>
        <v>0.28304531961794049</v>
      </c>
      <c r="AB1385" s="13">
        <f t="shared" si="1138"/>
        <v>0.9581239433055192</v>
      </c>
      <c r="AC1385" s="13">
        <f t="shared" si="1139"/>
        <v>4.340341354156501E-2</v>
      </c>
      <c r="AD1385" s="13">
        <f t="shared" si="1140"/>
        <v>0.86181827438365644</v>
      </c>
      <c r="AE1385" s="13">
        <f t="shared" si="1141"/>
        <v>0.42089738533371107</v>
      </c>
      <c r="AF1385" s="13">
        <f t="shared" si="1142"/>
        <v>0.90710825760724145</v>
      </c>
      <c r="AG1385" s="11">
        <f t="shared" si="1143"/>
        <v>24.891256145132527</v>
      </c>
      <c r="AH1385" s="13">
        <f t="shared" si="1144"/>
        <v>4.7878911785487714</v>
      </c>
      <c r="AI1385" s="11">
        <f t="shared" si="1145"/>
        <v>279.28798406335807</v>
      </c>
      <c r="AJ1385" s="6">
        <f t="shared" si="1146"/>
        <v>0.91342715802278229</v>
      </c>
      <c r="AK1385" s="13">
        <f t="shared" si="1147"/>
        <v>25.011527064438727</v>
      </c>
      <c r="AL1385" s="6">
        <f t="shared" si="1148"/>
        <v>0.82602284116220792</v>
      </c>
      <c r="AM1385" s="6">
        <f t="shared" si="1149"/>
        <v>24.185504223276521</v>
      </c>
      <c r="AN1385" s="11">
        <f t="shared" si="1150"/>
        <v>175.87880103176212</v>
      </c>
      <c r="AO1385" s="6">
        <f t="shared" si="1151"/>
        <v>174.06496376816028</v>
      </c>
      <c r="AP1385" s="6">
        <f t="shared" si="1152"/>
        <v>100.51292769607916</v>
      </c>
      <c r="AQ1385" s="8">
        <f t="shared" si="1153"/>
        <v>79.334914430504611</v>
      </c>
      <c r="AR1385" s="109">
        <f t="shared" si="1154"/>
        <v>-0.98688958587960596</v>
      </c>
      <c r="AS1385" s="109">
        <f t="shared" si="1155"/>
        <v>-0.15523372901515853</v>
      </c>
      <c r="AT1385" s="109">
        <f t="shared" si="1156"/>
        <v>261.06085024689821</v>
      </c>
      <c r="AU1385" s="10">
        <f t="shared" si="1157"/>
        <v>400103.66886243725</v>
      </c>
      <c r="AV1385" s="8">
        <f t="shared" si="1158"/>
        <v>29.865527558811177</v>
      </c>
      <c r="AW1385" s="12"/>
      <c r="AX1385" s="110">
        <f t="shared" si="1159"/>
        <v>81.099999999999994</v>
      </c>
      <c r="AY1385" s="111">
        <f t="shared" si="1160"/>
        <v>0</v>
      </c>
      <c r="AZ1385" s="12"/>
      <c r="BA1385" s="14">
        <f t="shared" si="1167"/>
        <v>24.2</v>
      </c>
      <c r="BB1385" s="112">
        <f t="shared" si="1161"/>
        <v>0</v>
      </c>
      <c r="BC1385" s="112">
        <f t="shared" si="1162"/>
        <v>0</v>
      </c>
      <c r="BD1385" s="12"/>
      <c r="BE1385" s="111">
        <f t="shared" si="1163"/>
        <v>0</v>
      </c>
      <c r="BF1385" s="12"/>
    </row>
    <row r="1386" spans="1:58">
      <c r="A1386">
        <f t="shared" si="1116"/>
        <v>23</v>
      </c>
      <c r="B1386" s="106">
        <v>0.96041666666666703</v>
      </c>
      <c r="C1386" s="6">
        <f t="shared" si="1117"/>
        <v>23.050000000000008</v>
      </c>
      <c r="D1386" s="7">
        <f t="shared" si="1164"/>
        <v>16</v>
      </c>
      <c r="E1386" s="7">
        <f t="shared" si="1165"/>
        <v>9</v>
      </c>
      <c r="F1386" s="7">
        <f t="shared" si="1166"/>
        <v>2022</v>
      </c>
      <c r="G1386" s="12"/>
      <c r="H1386" s="101">
        <f t="shared" si="1118"/>
        <v>24.333439002033955</v>
      </c>
      <c r="I1386" s="102">
        <f t="shared" si="1119"/>
        <v>24.370428112076741</v>
      </c>
      <c r="J1386" s="101">
        <f t="shared" si="1120"/>
        <v>59.246801532606199</v>
      </c>
      <c r="K1386" s="101">
        <f t="shared" si="1121"/>
        <v>81.240434833726795</v>
      </c>
      <c r="L1386" s="11">
        <f t="shared" si="1122"/>
        <v>2459839.4604166667</v>
      </c>
      <c r="M1386" s="108">
        <f t="shared" si="1123"/>
        <v>0.22708994980606975</v>
      </c>
      <c r="N1386" s="11">
        <f t="shared" si="1124"/>
        <v>351.3570362040773</v>
      </c>
      <c r="O1386" s="5">
        <f t="shared" si="1125"/>
        <v>0.19281894323205506</v>
      </c>
      <c r="P1386" s="11">
        <f t="shared" si="1126"/>
        <v>14887.990880798659</v>
      </c>
      <c r="Q1386" s="6">
        <f t="shared" si="1127"/>
        <v>2.4788878343976104</v>
      </c>
      <c r="R1386" s="13">
        <f t="shared" si="1128"/>
        <v>4.407834759014543</v>
      </c>
      <c r="S1386" s="13">
        <f t="shared" si="1129"/>
        <v>4.4250351483952475</v>
      </c>
      <c r="T1386" s="13">
        <f t="shared" si="1130"/>
        <v>0.41177110988203702</v>
      </c>
      <c r="U1386" s="13">
        <f t="shared" si="1131"/>
        <v>0.48291321793403735</v>
      </c>
      <c r="V1386" s="13">
        <f t="shared" si="1132"/>
        <v>-8.4382991869084574</v>
      </c>
      <c r="W1386" s="8">
        <f t="shared" si="1133"/>
        <v>357.80970101059631</v>
      </c>
      <c r="X1386" s="13">
        <f t="shared" si="1134"/>
        <v>1.2836961676939951</v>
      </c>
      <c r="Y1386" s="11">
        <f t="shared" si="1135"/>
        <v>73.550372585983894</v>
      </c>
      <c r="Z1386" s="13">
        <f t="shared" si="1136"/>
        <v>4.3428540696235751E-2</v>
      </c>
      <c r="AA1386" s="13">
        <f t="shared" si="1137"/>
        <v>0.28290527703543439</v>
      </c>
      <c r="AB1386" s="13">
        <f t="shared" si="1138"/>
        <v>0.95816478305856323</v>
      </c>
      <c r="AC1386" s="13">
        <f t="shared" si="1139"/>
        <v>4.3414890669452588E-2</v>
      </c>
      <c r="AD1386" s="13">
        <f t="shared" si="1140"/>
        <v>0.86185118016285855</v>
      </c>
      <c r="AE1386" s="13">
        <f t="shared" si="1141"/>
        <v>0.42092415881889211</v>
      </c>
      <c r="AF1386" s="13">
        <f t="shared" si="1142"/>
        <v>0.90709583425490836</v>
      </c>
      <c r="AG1386" s="11">
        <f t="shared" si="1143"/>
        <v>24.89294725332757</v>
      </c>
      <c r="AH1386" s="13">
        <f t="shared" si="1144"/>
        <v>4.7884946815262159</v>
      </c>
      <c r="AI1386" s="11">
        <f t="shared" si="1145"/>
        <v>279.52961598118407</v>
      </c>
      <c r="AJ1386" s="6">
        <f t="shared" si="1146"/>
        <v>0.9134220735945574</v>
      </c>
      <c r="AK1386" s="13">
        <f t="shared" si="1147"/>
        <v>25.158466124902365</v>
      </c>
      <c r="AL1386" s="6">
        <f t="shared" si="1148"/>
        <v>0.82502712286840996</v>
      </c>
      <c r="AM1386" s="6">
        <f t="shared" si="1149"/>
        <v>24.333439002033955</v>
      </c>
      <c r="AN1386" s="11">
        <f t="shared" si="1150"/>
        <v>175.87948550905821</v>
      </c>
      <c r="AO1386" s="6">
        <f t="shared" si="1151"/>
        <v>174.06564100783879</v>
      </c>
      <c r="AP1386" s="6">
        <f t="shared" si="1152"/>
        <v>100.50524121074291</v>
      </c>
      <c r="AQ1386" s="8">
        <f t="shared" si="1153"/>
        <v>79.342597130674164</v>
      </c>
      <c r="AR1386" s="109">
        <f t="shared" si="1154"/>
        <v>-0.98620015727174648</v>
      </c>
      <c r="AS1386" s="109">
        <f t="shared" si="1155"/>
        <v>-0.15195926657233205</v>
      </c>
      <c r="AT1386" s="109">
        <f t="shared" si="1156"/>
        <v>261.24043483372679</v>
      </c>
      <c r="AU1386" s="10">
        <f t="shared" si="1157"/>
        <v>400105.95991201716</v>
      </c>
      <c r="AV1386" s="8">
        <f t="shared" si="1158"/>
        <v>29.865356554206024</v>
      </c>
      <c r="AW1386" s="12"/>
      <c r="AX1386" s="110">
        <f t="shared" si="1159"/>
        <v>81.2</v>
      </c>
      <c r="AY1386" s="111">
        <f t="shared" si="1160"/>
        <v>0</v>
      </c>
      <c r="AZ1386" s="12"/>
      <c r="BA1386" s="14">
        <f t="shared" si="1167"/>
        <v>24.4</v>
      </c>
      <c r="BB1386" s="112">
        <f t="shared" si="1161"/>
        <v>0</v>
      </c>
      <c r="BC1386" s="112">
        <f t="shared" si="1162"/>
        <v>0</v>
      </c>
      <c r="BD1386" s="12"/>
      <c r="BE1386" s="111">
        <f t="shared" si="1163"/>
        <v>0</v>
      </c>
      <c r="BF1386" s="12"/>
    </row>
    <row r="1387" spans="1:58">
      <c r="A1387">
        <f t="shared" si="1116"/>
        <v>23</v>
      </c>
      <c r="B1387" s="106">
        <v>0.96111111111111103</v>
      </c>
      <c r="C1387" s="6">
        <f t="shared" si="1117"/>
        <v>23.066666666666663</v>
      </c>
      <c r="D1387" s="7">
        <f t="shared" si="1164"/>
        <v>16</v>
      </c>
      <c r="E1387" s="7">
        <f t="shared" si="1165"/>
        <v>9</v>
      </c>
      <c r="F1387" s="7">
        <f t="shared" si="1166"/>
        <v>2022</v>
      </c>
      <c r="G1387" s="12"/>
      <c r="H1387" s="101">
        <f t="shared" si="1118"/>
        <v>24.481449059865959</v>
      </c>
      <c r="I1387" s="102">
        <f t="shared" si="1119"/>
        <v>24.51819069920619</v>
      </c>
      <c r="J1387" s="101">
        <f t="shared" si="1120"/>
        <v>59.240212754629319</v>
      </c>
      <c r="K1387" s="101">
        <f t="shared" si="1121"/>
        <v>81.420161908406328</v>
      </c>
      <c r="L1387" s="11">
        <f t="shared" si="1122"/>
        <v>2459839.4611111111</v>
      </c>
      <c r="M1387" s="108">
        <f t="shared" si="1123"/>
        <v>0.2270899688189213</v>
      </c>
      <c r="N1387" s="11">
        <f t="shared" si="1124"/>
        <v>351.607720666565</v>
      </c>
      <c r="O1387" s="5">
        <f t="shared" si="1125"/>
        <v>0.19284436066197941</v>
      </c>
      <c r="P1387" s="11">
        <f t="shared" si="1126"/>
        <v>14885.16687782282</v>
      </c>
      <c r="Q1387" s="6">
        <f t="shared" si="1127"/>
        <v>2.4790461865714715</v>
      </c>
      <c r="R1387" s="13">
        <f t="shared" si="1128"/>
        <v>4.4078467048262189</v>
      </c>
      <c r="S1387" s="13">
        <f t="shared" si="1129"/>
        <v>4.4251829044352364</v>
      </c>
      <c r="T1387" s="13">
        <f t="shared" si="1130"/>
        <v>0.41193145412208965</v>
      </c>
      <c r="U1387" s="13">
        <f t="shared" si="1131"/>
        <v>0.48306029688819935</v>
      </c>
      <c r="V1387" s="13">
        <f t="shared" si="1132"/>
        <v>-8.4384343547483827</v>
      </c>
      <c r="W1387" s="8">
        <f t="shared" si="1133"/>
        <v>357.76672445621836</v>
      </c>
      <c r="X1387" s="13">
        <f t="shared" si="1134"/>
        <v>1.2838421789634602</v>
      </c>
      <c r="Y1387" s="11">
        <f t="shared" si="1135"/>
        <v>73.558738415485593</v>
      </c>
      <c r="Z1387" s="13">
        <f t="shared" si="1136"/>
        <v>4.3440027596489281E-2</v>
      </c>
      <c r="AA1387" s="13">
        <f t="shared" si="1137"/>
        <v>0.28276522999638715</v>
      </c>
      <c r="AB1387" s="13">
        <f t="shared" si="1138"/>
        <v>0.95820560182937009</v>
      </c>
      <c r="AC1387" s="13">
        <f t="shared" si="1139"/>
        <v>4.3426366736177974E-2</v>
      </c>
      <c r="AD1387" s="13">
        <f t="shared" si="1140"/>
        <v>0.86188406711286192</v>
      </c>
      <c r="AE1387" s="13">
        <f t="shared" si="1141"/>
        <v>0.42095092298518855</v>
      </c>
      <c r="AF1387" s="13">
        <f t="shared" si="1142"/>
        <v>0.9070834142668015</v>
      </c>
      <c r="AG1387" s="11">
        <f t="shared" si="1143"/>
        <v>24.894637796058792</v>
      </c>
      <c r="AH1387" s="13">
        <f t="shared" si="1144"/>
        <v>4.7890981941340502</v>
      </c>
      <c r="AI1387" s="11">
        <f t="shared" si="1145"/>
        <v>279.77124775455422</v>
      </c>
      <c r="AJ1387" s="6">
        <f t="shared" si="1146"/>
        <v>0.9134169904748527</v>
      </c>
      <c r="AK1387" s="13">
        <f t="shared" si="1147"/>
        <v>25.305474578436627</v>
      </c>
      <c r="AL1387" s="6">
        <f t="shared" si="1148"/>
        <v>0.8240255185706673</v>
      </c>
      <c r="AM1387" s="6">
        <f t="shared" si="1149"/>
        <v>24.481449059865959</v>
      </c>
      <c r="AN1387" s="11">
        <f t="shared" si="1150"/>
        <v>175.88016998635248</v>
      </c>
      <c r="AO1387" s="6">
        <f t="shared" si="1151"/>
        <v>174.06631824776926</v>
      </c>
      <c r="AP1387" s="6">
        <f t="shared" si="1152"/>
        <v>100.49755481949452</v>
      </c>
      <c r="AQ1387" s="8">
        <f t="shared" si="1153"/>
        <v>79.350279739541875</v>
      </c>
      <c r="AR1387" s="109">
        <f t="shared" si="1154"/>
        <v>-0.98549318916561679</v>
      </c>
      <c r="AS1387" s="109">
        <f t="shared" si="1155"/>
        <v>-0.14868713227440497</v>
      </c>
      <c r="AT1387" s="109">
        <f t="shared" si="1156"/>
        <v>261.42016190840633</v>
      </c>
      <c r="AU1387" s="10">
        <f t="shared" si="1157"/>
        <v>400108.2504210638</v>
      </c>
      <c r="AV1387" s="8">
        <f t="shared" si="1158"/>
        <v>29.865185591903959</v>
      </c>
      <c r="AW1387" s="12"/>
      <c r="AX1387" s="110">
        <f t="shared" si="1159"/>
        <v>81.400000000000006</v>
      </c>
      <c r="AY1387" s="111">
        <f t="shared" si="1160"/>
        <v>0</v>
      </c>
      <c r="AZ1387" s="12"/>
      <c r="BA1387" s="14">
        <f t="shared" si="1167"/>
        <v>24.5</v>
      </c>
      <c r="BB1387" s="112">
        <f t="shared" si="1161"/>
        <v>0</v>
      </c>
      <c r="BC1387" s="112">
        <f t="shared" si="1162"/>
        <v>0</v>
      </c>
      <c r="BD1387" s="12"/>
      <c r="BE1387" s="111">
        <f t="shared" si="1163"/>
        <v>0</v>
      </c>
      <c r="BF1387" s="12"/>
    </row>
    <row r="1388" spans="1:58">
      <c r="A1388">
        <f t="shared" si="1116"/>
        <v>23</v>
      </c>
      <c r="B1388" s="106">
        <v>0.96180555555555602</v>
      </c>
      <c r="C1388" s="6">
        <f t="shared" si="1117"/>
        <v>23.083333333333343</v>
      </c>
      <c r="D1388" s="7">
        <f t="shared" si="1164"/>
        <v>16</v>
      </c>
      <c r="E1388" s="7">
        <f t="shared" si="1165"/>
        <v>9</v>
      </c>
      <c r="F1388" s="7">
        <f t="shared" si="1166"/>
        <v>2022</v>
      </c>
      <c r="G1388" s="12"/>
      <c r="H1388" s="101">
        <f t="shared" si="1118"/>
        <v>24.629533019416755</v>
      </c>
      <c r="I1388" s="102">
        <f t="shared" si="1119"/>
        <v>24.666029753192124</v>
      </c>
      <c r="J1388" s="101">
        <f t="shared" si="1120"/>
        <v>59.233623888785381</v>
      </c>
      <c r="K1388" s="101">
        <f t="shared" si="1121"/>
        <v>81.600034411542765</v>
      </c>
      <c r="L1388" s="11">
        <f t="shared" si="1122"/>
        <v>2459839.4618055555</v>
      </c>
      <c r="M1388" s="108">
        <f t="shared" si="1123"/>
        <v>0.22708998783177287</v>
      </c>
      <c r="N1388" s="11">
        <f t="shared" si="1124"/>
        <v>351.8584051290527</v>
      </c>
      <c r="O1388" s="5">
        <f t="shared" si="1125"/>
        <v>0.1928697780919606</v>
      </c>
      <c r="P1388" s="11">
        <f t="shared" si="1126"/>
        <v>14882.342560769184</v>
      </c>
      <c r="Q1388" s="6">
        <f t="shared" si="1127"/>
        <v>2.4792045387453321</v>
      </c>
      <c r="R1388" s="13">
        <f t="shared" si="1128"/>
        <v>4.4078586506379391</v>
      </c>
      <c r="S1388" s="13">
        <f t="shared" si="1129"/>
        <v>4.4253306604752263</v>
      </c>
      <c r="T1388" s="13">
        <f t="shared" si="1130"/>
        <v>0.41209179836214227</v>
      </c>
      <c r="U1388" s="13">
        <f t="shared" si="1131"/>
        <v>0.48320737416929538</v>
      </c>
      <c r="V1388" s="13">
        <f t="shared" si="1132"/>
        <v>-8.4385695225883097</v>
      </c>
      <c r="W1388" s="8">
        <f t="shared" si="1133"/>
        <v>357.72374348168717</v>
      </c>
      <c r="X1388" s="13">
        <f t="shared" si="1134"/>
        <v>1.2839881887105904</v>
      </c>
      <c r="Y1388" s="11">
        <f t="shared" si="1135"/>
        <v>73.567104157763922</v>
      </c>
      <c r="Z1388" s="13">
        <f t="shared" si="1136"/>
        <v>4.3451513440108704E-2</v>
      </c>
      <c r="AA1388" s="13">
        <f t="shared" si="1137"/>
        <v>0.28262517850314578</v>
      </c>
      <c r="AB1388" s="13">
        <f t="shared" si="1138"/>
        <v>0.95824639961802205</v>
      </c>
      <c r="AC1388" s="13">
        <f t="shared" si="1139"/>
        <v>4.3437841741536518E-2</v>
      </c>
      <c r="AD1388" s="13">
        <f t="shared" si="1140"/>
        <v>0.86191693523382318</v>
      </c>
      <c r="AE1388" s="13">
        <f t="shared" si="1141"/>
        <v>0.42097767783244527</v>
      </c>
      <c r="AF1388" s="13">
        <f t="shared" si="1142"/>
        <v>0.90707099764395616</v>
      </c>
      <c r="AG1388" s="11">
        <f t="shared" si="1143"/>
        <v>24.896327773294637</v>
      </c>
      <c r="AH1388" s="13">
        <f t="shared" si="1144"/>
        <v>4.7897017163718347</v>
      </c>
      <c r="AI1388" s="11">
        <f t="shared" si="1145"/>
        <v>280.01287938347519</v>
      </c>
      <c r="AJ1388" s="6">
        <f t="shared" si="1146"/>
        <v>0.91341190866374433</v>
      </c>
      <c r="AK1388" s="13">
        <f t="shared" si="1147"/>
        <v>25.452551056020965</v>
      </c>
      <c r="AL1388" s="6">
        <f t="shared" si="1148"/>
        <v>0.82301803660420891</v>
      </c>
      <c r="AM1388" s="6">
        <f t="shared" si="1149"/>
        <v>24.629533019416755</v>
      </c>
      <c r="AN1388" s="11">
        <f t="shared" si="1150"/>
        <v>175.88085446364857</v>
      </c>
      <c r="AO1388" s="6">
        <f t="shared" si="1151"/>
        <v>174.06699548795524</v>
      </c>
      <c r="AP1388" s="6">
        <f t="shared" si="1152"/>
        <v>100.48986852228708</v>
      </c>
      <c r="AQ1388" s="8">
        <f t="shared" si="1153"/>
        <v>79.357962257154611</v>
      </c>
      <c r="AR1388" s="109">
        <f t="shared" si="1154"/>
        <v>-0.98476869416631163</v>
      </c>
      <c r="AS1388" s="109">
        <f t="shared" si="1155"/>
        <v>-0.14541738470125928</v>
      </c>
      <c r="AT1388" s="109">
        <f t="shared" si="1156"/>
        <v>261.60003441154277</v>
      </c>
      <c r="AU1388" s="10">
        <f t="shared" si="1157"/>
        <v>400110.54038951092</v>
      </c>
      <c r="AV1388" s="8">
        <f t="shared" si="1158"/>
        <v>29.865014671908508</v>
      </c>
      <c r="AW1388" s="12"/>
      <c r="AX1388" s="110">
        <f t="shared" si="1159"/>
        <v>81.599999999999994</v>
      </c>
      <c r="AY1388" s="111">
        <f t="shared" si="1160"/>
        <v>0</v>
      </c>
      <c r="AZ1388" s="12"/>
      <c r="BA1388" s="14">
        <f t="shared" si="1167"/>
        <v>24.7</v>
      </c>
      <c r="BB1388" s="112">
        <f t="shared" si="1161"/>
        <v>0</v>
      </c>
      <c r="BC1388" s="112">
        <f t="shared" si="1162"/>
        <v>0</v>
      </c>
      <c r="BD1388" s="12"/>
      <c r="BE1388" s="111">
        <f t="shared" si="1163"/>
        <v>0</v>
      </c>
      <c r="BF1388" s="12"/>
    </row>
    <row r="1389" spans="1:58">
      <c r="A1389">
        <f t="shared" si="1116"/>
        <v>23</v>
      </c>
      <c r="B1389" s="106">
        <v>0.96250000000000002</v>
      </c>
      <c r="C1389" s="6">
        <f t="shared" si="1117"/>
        <v>23.1</v>
      </c>
      <c r="D1389" s="7">
        <f t="shared" si="1164"/>
        <v>16</v>
      </c>
      <c r="E1389" s="7">
        <f t="shared" si="1165"/>
        <v>9</v>
      </c>
      <c r="F1389" s="7">
        <f t="shared" si="1166"/>
        <v>2022</v>
      </c>
      <c r="G1389" s="12"/>
      <c r="H1389" s="101">
        <f t="shared" si="1118"/>
        <v>24.777689499818994</v>
      </c>
      <c r="I1389" s="102">
        <f t="shared" si="1119"/>
        <v>24.8139438531122</v>
      </c>
      <c r="J1389" s="101">
        <f t="shared" si="1120"/>
        <v>59.227034935205225</v>
      </c>
      <c r="K1389" s="101">
        <f t="shared" si="1121"/>
        <v>81.780055301966797</v>
      </c>
      <c r="L1389" s="11">
        <f t="shared" si="1122"/>
        <v>2459839.4624999999</v>
      </c>
      <c r="M1389" s="108">
        <f t="shared" si="1123"/>
        <v>0.22709000684462441</v>
      </c>
      <c r="N1389" s="11">
        <f t="shared" si="1124"/>
        <v>352.10908959107473</v>
      </c>
      <c r="O1389" s="5">
        <f t="shared" si="1125"/>
        <v>0.19289519552188494</v>
      </c>
      <c r="P1389" s="11">
        <f t="shared" si="1126"/>
        <v>14879.51792975326</v>
      </c>
      <c r="Q1389" s="6">
        <f t="shared" si="1127"/>
        <v>2.4793628909188357</v>
      </c>
      <c r="R1389" s="13">
        <f t="shared" si="1128"/>
        <v>4.407870596449615</v>
      </c>
      <c r="S1389" s="13">
        <f t="shared" si="1129"/>
        <v>4.4254784165148582</v>
      </c>
      <c r="T1389" s="13">
        <f t="shared" si="1130"/>
        <v>0.41225214260219489</v>
      </c>
      <c r="U1389" s="13">
        <f t="shared" si="1131"/>
        <v>0.48335444977784076</v>
      </c>
      <c r="V1389" s="13">
        <f t="shared" si="1132"/>
        <v>-8.4387046904275209</v>
      </c>
      <c r="W1389" s="8">
        <f t="shared" si="1133"/>
        <v>357.68075808809971</v>
      </c>
      <c r="X1389" s="13">
        <f t="shared" si="1134"/>
        <v>1.2841341969352311</v>
      </c>
      <c r="Y1389" s="11">
        <f t="shared" si="1135"/>
        <v>73.575469812810042</v>
      </c>
      <c r="Z1389" s="13">
        <f t="shared" si="1136"/>
        <v>4.3462998226918112E-2</v>
      </c>
      <c r="AA1389" s="13">
        <f t="shared" si="1137"/>
        <v>0.28248512255908503</v>
      </c>
      <c r="AB1389" s="13">
        <f t="shared" si="1138"/>
        <v>0.95828717642429784</v>
      </c>
      <c r="AC1389" s="13">
        <f t="shared" si="1139"/>
        <v>4.3449315685352541E-2</v>
      </c>
      <c r="AD1389" s="13">
        <f t="shared" si="1140"/>
        <v>0.86194978452560955</v>
      </c>
      <c r="AE1389" s="13">
        <f t="shared" si="1141"/>
        <v>0.42100442336041322</v>
      </c>
      <c r="AF1389" s="13">
        <f t="shared" si="1142"/>
        <v>0.90705858438745068</v>
      </c>
      <c r="AG1389" s="11">
        <f t="shared" si="1143"/>
        <v>24.898017184997613</v>
      </c>
      <c r="AH1389" s="13">
        <f t="shared" si="1144"/>
        <v>4.7903052482346364</v>
      </c>
      <c r="AI1389" s="11">
        <f t="shared" si="1145"/>
        <v>280.25451086755515</v>
      </c>
      <c r="AJ1389" s="6">
        <f t="shared" si="1146"/>
        <v>0.91340682816130936</v>
      </c>
      <c r="AK1389" s="13">
        <f t="shared" si="1147"/>
        <v>25.599694185397954</v>
      </c>
      <c r="AL1389" s="6">
        <f t="shared" si="1148"/>
        <v>0.82200468557896011</v>
      </c>
      <c r="AM1389" s="6">
        <f t="shared" si="1149"/>
        <v>24.777689499818994</v>
      </c>
      <c r="AN1389" s="11">
        <f t="shared" si="1150"/>
        <v>175.88153894094285</v>
      </c>
      <c r="AO1389" s="6">
        <f t="shared" si="1151"/>
        <v>174.06767272839323</v>
      </c>
      <c r="AP1389" s="6">
        <f t="shared" si="1152"/>
        <v>100.48218231912807</v>
      </c>
      <c r="AQ1389" s="8">
        <f t="shared" si="1153"/>
        <v>79.36564468350484</v>
      </c>
      <c r="AR1389" s="109">
        <f t="shared" si="1154"/>
        <v>-0.98402668519184489</v>
      </c>
      <c r="AS1389" s="109">
        <f t="shared" si="1155"/>
        <v>-0.14215008239537671</v>
      </c>
      <c r="AT1389" s="109">
        <f t="shared" si="1156"/>
        <v>261.7800553019668</v>
      </c>
      <c r="AU1389" s="10">
        <f t="shared" si="1157"/>
        <v>400112.82981729222</v>
      </c>
      <c r="AV1389" s="8">
        <f t="shared" si="1158"/>
        <v>29.864843794223209</v>
      </c>
      <c r="AW1389" s="12"/>
      <c r="AX1389" s="110">
        <f t="shared" si="1159"/>
        <v>81.8</v>
      </c>
      <c r="AY1389" s="111">
        <f t="shared" si="1160"/>
        <v>0</v>
      </c>
      <c r="AZ1389" s="12"/>
      <c r="BA1389" s="14">
        <f t="shared" si="1167"/>
        <v>24.8</v>
      </c>
      <c r="BB1389" s="112">
        <f t="shared" si="1161"/>
        <v>0</v>
      </c>
      <c r="BC1389" s="112">
        <f t="shared" si="1162"/>
        <v>0</v>
      </c>
      <c r="BD1389" s="12"/>
      <c r="BE1389" s="111">
        <f t="shared" si="1163"/>
        <v>0</v>
      </c>
      <c r="BF1389" s="12"/>
    </row>
    <row r="1390" spans="1:58">
      <c r="A1390">
        <f t="shared" si="1116"/>
        <v>23</v>
      </c>
      <c r="B1390" s="106">
        <v>0.96319444444444402</v>
      </c>
      <c r="C1390" s="6">
        <f t="shared" si="1117"/>
        <v>23.116666666666656</v>
      </c>
      <c r="D1390" s="7">
        <f t="shared" si="1164"/>
        <v>16</v>
      </c>
      <c r="E1390" s="7">
        <f t="shared" si="1165"/>
        <v>9</v>
      </c>
      <c r="F1390" s="7">
        <f t="shared" si="1166"/>
        <v>2022</v>
      </c>
      <c r="G1390" s="12"/>
      <c r="H1390" s="101">
        <f t="shared" si="1118"/>
        <v>24.92591711766525</v>
      </c>
      <c r="I1390" s="102">
        <f t="shared" si="1119"/>
        <v>24.961931576321295</v>
      </c>
      <c r="J1390" s="101">
        <f t="shared" si="1120"/>
        <v>59.22044589395982</v>
      </c>
      <c r="K1390" s="101">
        <f t="shared" si="1121"/>
        <v>81.960227558187398</v>
      </c>
      <c r="L1390" s="11">
        <f t="shared" si="1122"/>
        <v>2459839.4631944443</v>
      </c>
      <c r="M1390" s="108">
        <f t="shared" si="1123"/>
        <v>0.22709002585747598</v>
      </c>
      <c r="N1390" s="11">
        <f t="shared" si="1124"/>
        <v>352.35977405356243</v>
      </c>
      <c r="O1390" s="5">
        <f t="shared" si="1125"/>
        <v>0.19292061295186613</v>
      </c>
      <c r="P1390" s="11">
        <f t="shared" si="1126"/>
        <v>14876.692984872427</v>
      </c>
      <c r="Q1390" s="6">
        <f t="shared" si="1127"/>
        <v>2.4795212430926967</v>
      </c>
      <c r="R1390" s="13">
        <f t="shared" si="1128"/>
        <v>4.407882542261313</v>
      </c>
      <c r="S1390" s="13">
        <f t="shared" si="1129"/>
        <v>4.4256261725548471</v>
      </c>
      <c r="T1390" s="13">
        <f t="shared" si="1130"/>
        <v>0.41241248684224757</v>
      </c>
      <c r="U1390" s="13">
        <f t="shared" si="1131"/>
        <v>0.48350152371426297</v>
      </c>
      <c r="V1390" s="13">
        <f t="shared" si="1132"/>
        <v>-8.4388398582674462</v>
      </c>
      <c r="W1390" s="8">
        <f t="shared" si="1133"/>
        <v>357.63776827582547</v>
      </c>
      <c r="X1390" s="13">
        <f t="shared" si="1134"/>
        <v>1.2842802036385692</v>
      </c>
      <c r="Y1390" s="11">
        <f t="shared" si="1135"/>
        <v>73.583835380691923</v>
      </c>
      <c r="Z1390" s="13">
        <f t="shared" si="1136"/>
        <v>4.3474481956731148E-2</v>
      </c>
      <c r="AA1390" s="13">
        <f t="shared" si="1137"/>
        <v>0.28234506216629418</v>
      </c>
      <c r="AB1390" s="13">
        <f t="shared" si="1138"/>
        <v>0.958327932248355</v>
      </c>
      <c r="AC1390" s="13">
        <f t="shared" si="1139"/>
        <v>4.3460788567439929E-2</v>
      </c>
      <c r="AD1390" s="13">
        <f t="shared" si="1140"/>
        <v>0.86198261498843942</v>
      </c>
      <c r="AE1390" s="13">
        <f t="shared" si="1141"/>
        <v>0.42103115956898407</v>
      </c>
      <c r="AF1390" s="13">
        <f t="shared" si="1142"/>
        <v>0.90704617449829794</v>
      </c>
      <c r="AG1390" s="11">
        <f t="shared" si="1143"/>
        <v>24.899706031139136</v>
      </c>
      <c r="AH1390" s="13">
        <f t="shared" si="1144"/>
        <v>4.7909087897231233</v>
      </c>
      <c r="AI1390" s="11">
        <f t="shared" si="1145"/>
        <v>280.49614220771559</v>
      </c>
      <c r="AJ1390" s="6">
        <f t="shared" si="1146"/>
        <v>0.91340174896758897</v>
      </c>
      <c r="AK1390" s="13">
        <f t="shared" si="1147"/>
        <v>25.746902592038435</v>
      </c>
      <c r="AL1390" s="6">
        <f t="shared" si="1148"/>
        <v>0.82098547437318548</v>
      </c>
      <c r="AM1390" s="6">
        <f t="shared" si="1149"/>
        <v>24.92591711766525</v>
      </c>
      <c r="AN1390" s="11">
        <f t="shared" si="1150"/>
        <v>175.88222341823894</v>
      </c>
      <c r="AO1390" s="6">
        <f t="shared" si="1151"/>
        <v>174.06834996908677</v>
      </c>
      <c r="AP1390" s="6">
        <f t="shared" si="1152"/>
        <v>100.47449620995516</v>
      </c>
      <c r="AQ1390" s="8">
        <f t="shared" si="1153"/>
        <v>79.373327018654848</v>
      </c>
      <c r="AR1390" s="109">
        <f t="shared" si="1154"/>
        <v>-0.98326717546762132</v>
      </c>
      <c r="AS1390" s="109">
        <f t="shared" si="1155"/>
        <v>-0.13888528383769874</v>
      </c>
      <c r="AT1390" s="109">
        <f t="shared" si="1156"/>
        <v>261.9602275581874</v>
      </c>
      <c r="AU1390" s="10">
        <f t="shared" si="1157"/>
        <v>400115.11870435713</v>
      </c>
      <c r="AV1390" s="8">
        <f t="shared" si="1158"/>
        <v>29.864672958850402</v>
      </c>
      <c r="AW1390" s="12"/>
      <c r="AX1390" s="110">
        <f t="shared" si="1159"/>
        <v>82</v>
      </c>
      <c r="AY1390" s="111">
        <f t="shared" si="1160"/>
        <v>0</v>
      </c>
      <c r="AZ1390" s="12"/>
      <c r="BA1390" s="14">
        <f t="shared" si="1167"/>
        <v>25</v>
      </c>
      <c r="BB1390" s="112">
        <f t="shared" si="1161"/>
        <v>0</v>
      </c>
      <c r="BC1390" s="112">
        <f t="shared" si="1162"/>
        <v>0</v>
      </c>
      <c r="BD1390" s="12"/>
      <c r="BE1390" s="111">
        <f t="shared" si="1163"/>
        <v>0</v>
      </c>
      <c r="BF1390" s="12"/>
    </row>
    <row r="1391" spans="1:58">
      <c r="A1391">
        <f t="shared" si="1116"/>
        <v>23</v>
      </c>
      <c r="B1391" s="106">
        <v>0.96388888888888902</v>
      </c>
      <c r="C1391" s="6">
        <f t="shared" si="1117"/>
        <v>23.133333333333336</v>
      </c>
      <c r="D1391" s="7">
        <f t="shared" si="1164"/>
        <v>16</v>
      </c>
      <c r="E1391" s="7">
        <f t="shared" si="1165"/>
        <v>9</v>
      </c>
      <c r="F1391" s="7">
        <f t="shared" si="1166"/>
        <v>2022</v>
      </c>
      <c r="G1391" s="12"/>
      <c r="H1391" s="101">
        <f t="shared" si="1118"/>
        <v>25.074214485315636</v>
      </c>
      <c r="I1391" s="102">
        <f t="shared" si="1119"/>
        <v>25.109991496741412</v>
      </c>
      <c r="J1391" s="101">
        <f t="shared" si="1120"/>
        <v>59.213856765179784</v>
      </c>
      <c r="K1391" s="101">
        <f t="shared" si="1121"/>
        <v>82.140554176617286</v>
      </c>
      <c r="L1391" s="11">
        <f t="shared" si="1122"/>
        <v>2459839.4638888887</v>
      </c>
      <c r="M1391" s="108">
        <f t="shared" si="1123"/>
        <v>0.22709004487032752</v>
      </c>
      <c r="N1391" s="11">
        <f t="shared" si="1124"/>
        <v>352.61045851605013</v>
      </c>
      <c r="O1391" s="5">
        <f t="shared" si="1125"/>
        <v>0.19294603038179048</v>
      </c>
      <c r="P1391" s="11">
        <f t="shared" si="1126"/>
        <v>14873.867726242446</v>
      </c>
      <c r="Q1391" s="6">
        <f t="shared" si="1127"/>
        <v>2.4796795952665573</v>
      </c>
      <c r="R1391" s="13">
        <f t="shared" si="1128"/>
        <v>4.4078944880730111</v>
      </c>
      <c r="S1391" s="13">
        <f t="shared" si="1129"/>
        <v>4.425773928594837</v>
      </c>
      <c r="T1391" s="13">
        <f t="shared" si="1130"/>
        <v>0.41257283108194304</v>
      </c>
      <c r="U1391" s="13">
        <f t="shared" si="1131"/>
        <v>0.48364859597872017</v>
      </c>
      <c r="V1391" s="13">
        <f t="shared" si="1132"/>
        <v>-8.4389750261077303</v>
      </c>
      <c r="W1391" s="8">
        <f t="shared" si="1133"/>
        <v>357.59477404583259</v>
      </c>
      <c r="X1391" s="13">
        <f t="shared" si="1134"/>
        <v>1.2844262088204512</v>
      </c>
      <c r="Y1391" s="11">
        <f t="shared" si="1135"/>
        <v>73.592200861400812</v>
      </c>
      <c r="Z1391" s="13">
        <f t="shared" si="1136"/>
        <v>4.3485964629342962E-2</v>
      </c>
      <c r="AA1391" s="13">
        <f t="shared" si="1137"/>
        <v>0.28220499732814702</v>
      </c>
      <c r="AB1391" s="13">
        <f t="shared" si="1138"/>
        <v>0.95836866708997415</v>
      </c>
      <c r="AC1391" s="13">
        <f t="shared" si="1139"/>
        <v>4.3472260387594108E-2</v>
      </c>
      <c r="AD1391" s="13">
        <f t="shared" si="1140"/>
        <v>0.86201542662219277</v>
      </c>
      <c r="AE1391" s="13">
        <f t="shared" si="1141"/>
        <v>0.42105788645788311</v>
      </c>
      <c r="AF1391" s="13">
        <f t="shared" si="1142"/>
        <v>0.90703376797758772</v>
      </c>
      <c r="AG1391" s="11">
        <f t="shared" si="1143"/>
        <v>24.901394311680104</v>
      </c>
      <c r="AH1391" s="13">
        <f t="shared" si="1144"/>
        <v>4.7915123408323748</v>
      </c>
      <c r="AI1391" s="11">
        <f t="shared" si="1145"/>
        <v>280.73777340356452</v>
      </c>
      <c r="AJ1391" s="6">
        <f t="shared" si="1146"/>
        <v>0.91339667108265987</v>
      </c>
      <c r="AK1391" s="13">
        <f t="shared" si="1147"/>
        <v>25.894174897461017</v>
      </c>
      <c r="AL1391" s="6">
        <f t="shared" si="1148"/>
        <v>0.8199604121453824</v>
      </c>
      <c r="AM1391" s="6">
        <f t="shared" si="1149"/>
        <v>25.074214485315636</v>
      </c>
      <c r="AN1391" s="11">
        <f t="shared" si="1150"/>
        <v>175.88290789553321</v>
      </c>
      <c r="AO1391" s="6">
        <f t="shared" si="1151"/>
        <v>174.06902721003223</v>
      </c>
      <c r="AP1391" s="6">
        <f t="shared" si="1152"/>
        <v>100.46681019477565</v>
      </c>
      <c r="AQ1391" s="8">
        <f t="shared" si="1153"/>
        <v>79.381009262597317</v>
      </c>
      <c r="AR1391" s="109">
        <f t="shared" si="1154"/>
        <v>-0.98249017853426557</v>
      </c>
      <c r="AS1391" s="109">
        <f t="shared" si="1155"/>
        <v>-0.13562304748208909</v>
      </c>
      <c r="AT1391" s="109">
        <f t="shared" si="1156"/>
        <v>262.14055417661729</v>
      </c>
      <c r="AU1391" s="10">
        <f t="shared" si="1157"/>
        <v>400117.40705063945</v>
      </c>
      <c r="AV1391" s="8">
        <f t="shared" si="1158"/>
        <v>29.86450216579362</v>
      </c>
      <c r="AW1391" s="12"/>
      <c r="AX1391" s="110">
        <f t="shared" si="1159"/>
        <v>82.1</v>
      </c>
      <c r="AY1391" s="111">
        <f t="shared" si="1160"/>
        <v>0</v>
      </c>
      <c r="AZ1391" s="12"/>
      <c r="BA1391" s="14">
        <f t="shared" si="1167"/>
        <v>25.1</v>
      </c>
      <c r="BB1391" s="112">
        <f t="shared" si="1161"/>
        <v>0</v>
      </c>
      <c r="BC1391" s="112">
        <f t="shared" si="1162"/>
        <v>0</v>
      </c>
      <c r="BD1391" s="12"/>
      <c r="BE1391" s="111">
        <f t="shared" si="1163"/>
        <v>0</v>
      </c>
      <c r="BF1391" s="12"/>
    </row>
    <row r="1392" spans="1:58">
      <c r="A1392">
        <f t="shared" si="1116"/>
        <v>23</v>
      </c>
      <c r="B1392" s="106">
        <v>0.96458333333333302</v>
      </c>
      <c r="C1392" s="6">
        <f t="shared" si="1117"/>
        <v>23.149999999999991</v>
      </c>
      <c r="D1392" s="7">
        <f t="shared" si="1164"/>
        <v>16</v>
      </c>
      <c r="E1392" s="7">
        <f t="shared" si="1165"/>
        <v>9</v>
      </c>
      <c r="F1392" s="7">
        <f t="shared" si="1166"/>
        <v>2022</v>
      </c>
      <c r="G1392" s="12"/>
      <c r="H1392" s="101">
        <f t="shared" si="1118"/>
        <v>25.222580211864638</v>
      </c>
      <c r="I1392" s="102">
        <f t="shared" si="1119"/>
        <v>25.258122185807043</v>
      </c>
      <c r="J1392" s="101">
        <f t="shared" si="1120"/>
        <v>59.20726754893343</v>
      </c>
      <c r="K1392" s="101">
        <f t="shared" si="1121"/>
        <v>82.321038173006684</v>
      </c>
      <c r="L1392" s="11">
        <f t="shared" si="1122"/>
        <v>2459839.4645833331</v>
      </c>
      <c r="M1392" s="108">
        <f t="shared" si="1123"/>
        <v>0.22709006388317909</v>
      </c>
      <c r="N1392" s="11">
        <f t="shared" si="1124"/>
        <v>352.86114297853783</v>
      </c>
      <c r="O1392" s="5">
        <f t="shared" si="1125"/>
        <v>0.19297144781177167</v>
      </c>
      <c r="P1392" s="11">
        <f t="shared" si="1126"/>
        <v>14871.042153972228</v>
      </c>
      <c r="Q1392" s="6">
        <f t="shared" si="1127"/>
        <v>2.479837947440418</v>
      </c>
      <c r="R1392" s="13">
        <f t="shared" si="1128"/>
        <v>4.4079064338847092</v>
      </c>
      <c r="S1392" s="13">
        <f t="shared" si="1129"/>
        <v>4.4259216846348259</v>
      </c>
      <c r="T1392" s="13">
        <f t="shared" si="1130"/>
        <v>0.41273317532235282</v>
      </c>
      <c r="U1392" s="13">
        <f t="shared" si="1131"/>
        <v>0.48379566657277018</v>
      </c>
      <c r="V1392" s="13">
        <f t="shared" si="1132"/>
        <v>-8.4391101939472986</v>
      </c>
      <c r="W1392" s="8">
        <f t="shared" si="1133"/>
        <v>357.55177539935556</v>
      </c>
      <c r="X1392" s="13">
        <f t="shared" si="1134"/>
        <v>1.2845722124821197</v>
      </c>
      <c r="Y1392" s="11">
        <f t="shared" si="1135"/>
        <v>73.600566255007863</v>
      </c>
      <c r="Z1392" s="13">
        <f t="shared" si="1136"/>
        <v>4.3497446244661266E-2</v>
      </c>
      <c r="AA1392" s="13">
        <f t="shared" si="1137"/>
        <v>0.28206492804667788</v>
      </c>
      <c r="AB1392" s="13">
        <f t="shared" si="1138"/>
        <v>0.95840938094932526</v>
      </c>
      <c r="AC1392" s="13">
        <f t="shared" si="1139"/>
        <v>4.3483731145722931E-2</v>
      </c>
      <c r="AD1392" s="13">
        <f t="shared" si="1140"/>
        <v>0.86204821942706233</v>
      </c>
      <c r="AE1392" s="13">
        <f t="shared" si="1141"/>
        <v>0.42108460402709325</v>
      </c>
      <c r="AF1392" s="13">
        <f t="shared" si="1142"/>
        <v>0.90702136482629014</v>
      </c>
      <c r="AG1392" s="11">
        <f t="shared" si="1143"/>
        <v>24.903082026597687</v>
      </c>
      <c r="AH1392" s="13">
        <f t="shared" si="1144"/>
        <v>4.7921159015632426</v>
      </c>
      <c r="AI1392" s="11">
        <f t="shared" si="1145"/>
        <v>280.9794044550892</v>
      </c>
      <c r="AJ1392" s="6">
        <f t="shared" si="1146"/>
        <v>0.91339159450658702</v>
      </c>
      <c r="AK1392" s="13">
        <f t="shared" si="1147"/>
        <v>26.041509720192614</v>
      </c>
      <c r="AL1392" s="6">
        <f t="shared" si="1148"/>
        <v>0.81892950832797518</v>
      </c>
      <c r="AM1392" s="6">
        <f t="shared" si="1149"/>
        <v>25.222580211864638</v>
      </c>
      <c r="AN1392" s="11">
        <f t="shared" si="1150"/>
        <v>175.8835923728293</v>
      </c>
      <c r="AO1392" s="6">
        <f t="shared" si="1151"/>
        <v>174.06970445123326</v>
      </c>
      <c r="AP1392" s="6">
        <f t="shared" si="1152"/>
        <v>100.4591242735241</v>
      </c>
      <c r="AQ1392" s="8">
        <f t="shared" si="1153"/>
        <v>79.388691415397588</v>
      </c>
      <c r="AR1392" s="109">
        <f t="shared" si="1154"/>
        <v>-0.98169570824222907</v>
      </c>
      <c r="AS1392" s="109">
        <f t="shared" si="1155"/>
        <v>-0.13236343173159476</v>
      </c>
      <c r="AT1392" s="109">
        <f t="shared" si="1156"/>
        <v>262.32103817300668</v>
      </c>
      <c r="AU1392" s="10">
        <f t="shared" si="1157"/>
        <v>400119.69485607836</v>
      </c>
      <c r="AV1392" s="8">
        <f t="shared" si="1158"/>
        <v>29.864331415055975</v>
      </c>
      <c r="AW1392" s="12"/>
      <c r="AX1392" s="110">
        <f t="shared" si="1159"/>
        <v>82.3</v>
      </c>
      <c r="AY1392" s="111">
        <f t="shared" si="1160"/>
        <v>0</v>
      </c>
      <c r="AZ1392" s="12"/>
      <c r="BA1392" s="14">
        <f t="shared" si="1167"/>
        <v>25.3</v>
      </c>
      <c r="BB1392" s="112">
        <f t="shared" si="1161"/>
        <v>0</v>
      </c>
      <c r="BC1392" s="112">
        <f t="shared" si="1162"/>
        <v>0</v>
      </c>
      <c r="BD1392" s="12"/>
      <c r="BE1392" s="111">
        <f t="shared" si="1163"/>
        <v>0</v>
      </c>
      <c r="BF1392" s="12"/>
    </row>
    <row r="1393" spans="1:58">
      <c r="A1393">
        <f t="shared" si="1116"/>
        <v>23</v>
      </c>
      <c r="B1393" s="106">
        <v>0.96527777777777801</v>
      </c>
      <c r="C1393" s="6">
        <f t="shared" si="1117"/>
        <v>23.166666666666671</v>
      </c>
      <c r="D1393" s="7">
        <f t="shared" si="1164"/>
        <v>16</v>
      </c>
      <c r="E1393" s="7">
        <f t="shared" si="1165"/>
        <v>9</v>
      </c>
      <c r="F1393" s="7">
        <f t="shared" si="1166"/>
        <v>2022</v>
      </c>
      <c r="G1393" s="12"/>
      <c r="H1393" s="101">
        <f t="shared" si="1118"/>
        <v>25.371013002419563</v>
      </c>
      <c r="I1393" s="102">
        <f t="shared" si="1119"/>
        <v>25.406322311569514</v>
      </c>
      <c r="J1393" s="101">
        <f t="shared" si="1120"/>
        <v>59.200678240946495</v>
      </c>
      <c r="K1393" s="101">
        <f t="shared" si="1121"/>
        <v>82.501682703643269</v>
      </c>
      <c r="L1393" s="11">
        <f t="shared" si="1122"/>
        <v>2459839.465277778</v>
      </c>
      <c r="M1393" s="108">
        <f t="shared" si="1123"/>
        <v>0.22709008289604338</v>
      </c>
      <c r="N1393" s="11">
        <f t="shared" si="1124"/>
        <v>353.11182760912925</v>
      </c>
      <c r="O1393" s="5">
        <f t="shared" si="1125"/>
        <v>0.1929968652586922</v>
      </c>
      <c r="P1393" s="11">
        <f t="shared" si="1126"/>
        <v>14868.216266284735</v>
      </c>
      <c r="Q1393" s="6">
        <f t="shared" si="1127"/>
        <v>2.4799962997199976</v>
      </c>
      <c r="R1393" s="13">
        <f t="shared" si="1128"/>
        <v>4.407918379704399</v>
      </c>
      <c r="S1393" s="13">
        <f t="shared" si="1129"/>
        <v>4.4260694407733912</v>
      </c>
      <c r="T1393" s="13">
        <f t="shared" si="1130"/>
        <v>0.41289351966955279</v>
      </c>
      <c r="U1393" s="13">
        <f t="shared" si="1131"/>
        <v>0.48394273559410989</v>
      </c>
      <c r="V1393" s="13">
        <f t="shared" si="1132"/>
        <v>-8.4392453618772301</v>
      </c>
      <c r="W1393" s="8">
        <f t="shared" si="1133"/>
        <v>357.5087723082404</v>
      </c>
      <c r="X1393" s="13">
        <f t="shared" si="1134"/>
        <v>1.284718214721035</v>
      </c>
      <c r="Y1393" s="11">
        <f t="shared" si="1135"/>
        <v>73.608931567097173</v>
      </c>
      <c r="Z1393" s="13">
        <f t="shared" si="1136"/>
        <v>4.3508926810092129E-2</v>
      </c>
      <c r="AA1393" s="13">
        <f t="shared" si="1137"/>
        <v>0.28192485423160896</v>
      </c>
      <c r="AB1393" s="13">
        <f t="shared" si="1138"/>
        <v>0.95845007385339154</v>
      </c>
      <c r="AC1393" s="13">
        <f t="shared" si="1139"/>
        <v>4.3495200849225542E-2</v>
      </c>
      <c r="AD1393" s="13">
        <f t="shared" si="1140"/>
        <v>0.86208099342486233</v>
      </c>
      <c r="AE1393" s="13">
        <f t="shared" si="1141"/>
        <v>0.42111131229413529</v>
      </c>
      <c r="AF1393" s="13">
        <f t="shared" si="1142"/>
        <v>0.90700896503723227</v>
      </c>
      <c r="AG1393" s="11">
        <f t="shared" si="1143"/>
        <v>24.904769176976949</v>
      </c>
      <c r="AH1393" s="13">
        <f t="shared" si="1144"/>
        <v>4.792719472314376</v>
      </c>
      <c r="AI1393" s="11">
        <f t="shared" si="1145"/>
        <v>281.22103552441359</v>
      </c>
      <c r="AJ1393" s="6">
        <f t="shared" si="1146"/>
        <v>0.91338651923604741</v>
      </c>
      <c r="AK1393" s="13">
        <f t="shared" si="1147"/>
        <v>26.188905774351941</v>
      </c>
      <c r="AL1393" s="6">
        <f t="shared" si="1148"/>
        <v>0.81789277193237764</v>
      </c>
      <c r="AM1393" s="6">
        <f t="shared" si="1149"/>
        <v>25.371013002419563</v>
      </c>
      <c r="AN1393" s="11">
        <f t="shared" si="1150"/>
        <v>175.88427685058195</v>
      </c>
      <c r="AO1393" s="6">
        <f t="shared" si="1151"/>
        <v>174.07038169313975</v>
      </c>
      <c r="AP1393" s="6">
        <f t="shared" si="1152"/>
        <v>100.45143844106995</v>
      </c>
      <c r="AQ1393" s="8">
        <f t="shared" si="1153"/>
        <v>79.396373482183691</v>
      </c>
      <c r="AR1393" s="109">
        <f t="shared" si="1154"/>
        <v>-0.98088377820202599</v>
      </c>
      <c r="AS1393" s="109">
        <f t="shared" si="1155"/>
        <v>-0.12910649275752353</v>
      </c>
      <c r="AT1393" s="109">
        <f t="shared" si="1156"/>
        <v>262.50168270364327</v>
      </c>
      <c r="AU1393" s="10">
        <f t="shared" si="1157"/>
        <v>400121.98212213931</v>
      </c>
      <c r="AV1393" s="8">
        <f t="shared" si="1158"/>
        <v>29.864160706526693</v>
      </c>
      <c r="AW1393" s="12"/>
      <c r="AX1393" s="110">
        <f t="shared" si="1159"/>
        <v>82.5</v>
      </c>
      <c r="AY1393" s="111">
        <f t="shared" si="1160"/>
        <v>0</v>
      </c>
      <c r="AZ1393" s="12"/>
      <c r="BA1393" s="14">
        <f t="shared" si="1167"/>
        <v>25.4</v>
      </c>
      <c r="BB1393" s="112">
        <f t="shared" si="1161"/>
        <v>0</v>
      </c>
      <c r="BC1393" s="112">
        <f t="shared" si="1162"/>
        <v>0</v>
      </c>
      <c r="BD1393" s="12"/>
      <c r="BE1393" s="111">
        <f t="shared" si="1163"/>
        <v>0</v>
      </c>
      <c r="BF1393" s="12"/>
    </row>
    <row r="1394" spans="1:58">
      <c r="A1394">
        <f t="shared" si="1116"/>
        <v>23</v>
      </c>
      <c r="B1394" s="106">
        <v>0.96597222222222201</v>
      </c>
      <c r="C1394" s="6">
        <f t="shared" si="1117"/>
        <v>23.18333333333333</v>
      </c>
      <c r="D1394" s="7">
        <f t="shared" si="1164"/>
        <v>16</v>
      </c>
      <c r="E1394" s="7">
        <f t="shared" si="1165"/>
        <v>9</v>
      </c>
      <c r="F1394" s="7">
        <f t="shared" si="1166"/>
        <v>2022</v>
      </c>
      <c r="G1394" s="12"/>
      <c r="H1394" s="101">
        <f t="shared" si="1118"/>
        <v>25.519511259435067</v>
      </c>
      <c r="I1394" s="102">
        <f t="shared" si="1119"/>
        <v>25.554590240636035</v>
      </c>
      <c r="J1394" s="101">
        <f t="shared" si="1120"/>
        <v>59.194088850099583</v>
      </c>
      <c r="K1394" s="101">
        <f t="shared" si="1121"/>
        <v>82.682490580318017</v>
      </c>
      <c r="L1394" s="11">
        <f t="shared" si="1122"/>
        <v>2459839.4659722224</v>
      </c>
      <c r="M1394" s="108">
        <f t="shared" si="1123"/>
        <v>0.22709010190889495</v>
      </c>
      <c r="N1394" s="11">
        <f t="shared" si="1124"/>
        <v>353.36251207115129</v>
      </c>
      <c r="O1394" s="5">
        <f t="shared" si="1125"/>
        <v>0.19302228268867339</v>
      </c>
      <c r="P1394" s="11">
        <f t="shared" si="1126"/>
        <v>14865.39006706327</v>
      </c>
      <c r="Q1394" s="6">
        <f t="shared" si="1127"/>
        <v>2.4801546518938582</v>
      </c>
      <c r="R1394" s="13">
        <f t="shared" si="1128"/>
        <v>4.4079303255161193</v>
      </c>
      <c r="S1394" s="13">
        <f t="shared" si="1129"/>
        <v>4.4262171968133801</v>
      </c>
      <c r="T1394" s="13">
        <f t="shared" si="1130"/>
        <v>0.41305386390960541</v>
      </c>
      <c r="U1394" s="13">
        <f t="shared" si="1131"/>
        <v>0.48408980284701686</v>
      </c>
      <c r="V1394" s="13">
        <f t="shared" si="1132"/>
        <v>-8.4393805297171554</v>
      </c>
      <c r="W1394" s="8">
        <f t="shared" si="1133"/>
        <v>357.46576483071874</v>
      </c>
      <c r="X1394" s="13">
        <f t="shared" si="1134"/>
        <v>1.284864215343158</v>
      </c>
      <c r="Y1394" s="11">
        <f t="shared" si="1135"/>
        <v>73.617296786551108</v>
      </c>
      <c r="Z1394" s="13">
        <f t="shared" si="1136"/>
        <v>4.3520406310139821E-2</v>
      </c>
      <c r="AA1394" s="13">
        <f t="shared" si="1137"/>
        <v>0.28178477607232694</v>
      </c>
      <c r="AB1394" s="13">
        <f t="shared" si="1138"/>
        <v>0.95849074574791726</v>
      </c>
      <c r="AC1394" s="13">
        <f t="shared" si="1139"/>
        <v>4.3506669482620941E-2</v>
      </c>
      <c r="AD1394" s="13">
        <f t="shared" si="1140"/>
        <v>0.86211374857197032</v>
      </c>
      <c r="AE1394" s="13">
        <f t="shared" si="1141"/>
        <v>0.42113801122322625</v>
      </c>
      <c r="AF1394" s="13">
        <f t="shared" si="1142"/>
        <v>0.90699656862798861</v>
      </c>
      <c r="AG1394" s="11">
        <f t="shared" si="1143"/>
        <v>24.906455760535742</v>
      </c>
      <c r="AH1394" s="13">
        <f t="shared" si="1144"/>
        <v>4.7933230522793577</v>
      </c>
      <c r="AI1394" s="11">
        <f t="shared" si="1145"/>
        <v>281.46266628696094</v>
      </c>
      <c r="AJ1394" s="6">
        <f t="shared" si="1146"/>
        <v>0.91338144527788112</v>
      </c>
      <c r="AK1394" s="13">
        <f t="shared" si="1147"/>
        <v>26.336361473772403</v>
      </c>
      <c r="AL1394" s="6">
        <f t="shared" si="1148"/>
        <v>0.81685021433733584</v>
      </c>
      <c r="AM1394" s="6">
        <f t="shared" si="1149"/>
        <v>25.519511259435067</v>
      </c>
      <c r="AN1394" s="11">
        <f t="shared" si="1150"/>
        <v>175.88496132787805</v>
      </c>
      <c r="AO1394" s="6">
        <f t="shared" si="1151"/>
        <v>174.07105893484828</v>
      </c>
      <c r="AP1394" s="6">
        <f t="shared" si="1152"/>
        <v>100.44375270762662</v>
      </c>
      <c r="AQ1394" s="8">
        <f t="shared" si="1153"/>
        <v>79.404055452747201</v>
      </c>
      <c r="AR1394" s="109">
        <f t="shared" si="1154"/>
        <v>-0.98005440397595578</v>
      </c>
      <c r="AS1394" s="109">
        <f t="shared" si="1155"/>
        <v>-0.12585229324298577</v>
      </c>
      <c r="AT1394" s="109">
        <f t="shared" si="1156"/>
        <v>262.68249058031802</v>
      </c>
      <c r="AU1394" s="10">
        <f t="shared" si="1157"/>
        <v>400124.26884570799</v>
      </c>
      <c r="AV1394" s="8">
        <f t="shared" si="1158"/>
        <v>29.863990040436764</v>
      </c>
      <c r="AW1394" s="12"/>
      <c r="AX1394" s="110">
        <f t="shared" si="1159"/>
        <v>82.7</v>
      </c>
      <c r="AY1394" s="111">
        <f t="shared" si="1160"/>
        <v>0</v>
      </c>
      <c r="AZ1394" s="12"/>
      <c r="BA1394" s="14">
        <f t="shared" si="1167"/>
        <v>25.6</v>
      </c>
      <c r="BB1394" s="112">
        <f t="shared" si="1161"/>
        <v>0</v>
      </c>
      <c r="BC1394" s="112">
        <f t="shared" si="1162"/>
        <v>0</v>
      </c>
      <c r="BD1394" s="12"/>
      <c r="BE1394" s="111">
        <f t="shared" si="1163"/>
        <v>0</v>
      </c>
      <c r="BF1394" s="12"/>
    </row>
    <row r="1395" spans="1:58">
      <c r="A1395">
        <f t="shared" si="1116"/>
        <v>23</v>
      </c>
      <c r="B1395" s="106">
        <v>0.96666666666666701</v>
      </c>
      <c r="C1395" s="6">
        <f t="shared" si="1117"/>
        <v>23.20000000000001</v>
      </c>
      <c r="D1395" s="7">
        <f t="shared" si="1164"/>
        <v>16</v>
      </c>
      <c r="E1395" s="7">
        <f t="shared" si="1165"/>
        <v>9</v>
      </c>
      <c r="F1395" s="7">
        <f t="shared" si="1166"/>
        <v>2022</v>
      </c>
      <c r="G1395" s="12"/>
      <c r="H1395" s="101">
        <f t="shared" si="1118"/>
        <v>25.668073681111188</v>
      </c>
      <c r="I1395" s="102">
        <f t="shared" si="1119"/>
        <v>25.702924635611577</v>
      </c>
      <c r="J1395" s="101">
        <f t="shared" si="1120"/>
        <v>59.187499372120143</v>
      </c>
      <c r="K1395" s="101">
        <f t="shared" si="1121"/>
        <v>82.863464998977463</v>
      </c>
      <c r="L1395" s="11">
        <f t="shared" si="1122"/>
        <v>2459839.4666666668</v>
      </c>
      <c r="M1395" s="108">
        <f t="shared" si="1123"/>
        <v>0.22709012092174649</v>
      </c>
      <c r="N1395" s="11">
        <f t="shared" si="1124"/>
        <v>353.61319653363898</v>
      </c>
      <c r="O1395" s="5">
        <f t="shared" si="1125"/>
        <v>0.19304770011859773</v>
      </c>
      <c r="P1395" s="11">
        <f t="shared" si="1126"/>
        <v>14862.563554530399</v>
      </c>
      <c r="Q1395" s="6">
        <f t="shared" si="1127"/>
        <v>2.4803130040677193</v>
      </c>
      <c r="R1395" s="13">
        <f t="shared" si="1128"/>
        <v>4.4079422713277951</v>
      </c>
      <c r="S1395" s="13">
        <f t="shared" si="1129"/>
        <v>4.4263649528533699</v>
      </c>
      <c r="T1395" s="13">
        <f t="shared" si="1130"/>
        <v>0.41321420814965804</v>
      </c>
      <c r="U1395" s="13">
        <f t="shared" si="1131"/>
        <v>0.48423686843026059</v>
      </c>
      <c r="V1395" s="13">
        <f t="shared" si="1132"/>
        <v>-8.4395156975570824</v>
      </c>
      <c r="W1395" s="8">
        <f t="shared" si="1133"/>
        <v>357.42275293901855</v>
      </c>
      <c r="X1395" s="13">
        <f t="shared" si="1134"/>
        <v>1.2850102144459472</v>
      </c>
      <c r="Y1395" s="11">
        <f t="shared" si="1135"/>
        <v>73.625661918953625</v>
      </c>
      <c r="Z1395" s="13">
        <f t="shared" si="1136"/>
        <v>4.3531884752298189E-2</v>
      </c>
      <c r="AA1395" s="13">
        <f t="shared" si="1137"/>
        <v>0.28164469347855831</v>
      </c>
      <c r="AB1395" s="13">
        <f t="shared" si="1138"/>
        <v>0.95853139665989606</v>
      </c>
      <c r="AC1395" s="13">
        <f t="shared" si="1139"/>
        <v>4.3518137053395953E-2</v>
      </c>
      <c r="AD1395" s="13">
        <f t="shared" si="1140"/>
        <v>0.8621464848901752</v>
      </c>
      <c r="AE1395" s="13">
        <f t="shared" si="1141"/>
        <v>0.42116470083197138</v>
      </c>
      <c r="AF1395" s="13">
        <f t="shared" si="1142"/>
        <v>0.90698417559134736</v>
      </c>
      <c r="AG1395" s="11">
        <f t="shared" si="1143"/>
        <v>24.908141778364445</v>
      </c>
      <c r="AH1395" s="13">
        <f t="shared" si="1144"/>
        <v>4.7939266418567694</v>
      </c>
      <c r="AI1395" s="11">
        <f t="shared" si="1145"/>
        <v>281.70429690578743</v>
      </c>
      <c r="AJ1395" s="6">
        <f t="shared" si="1146"/>
        <v>0.91337637262876448</v>
      </c>
      <c r="AK1395" s="13">
        <f t="shared" si="1147"/>
        <v>26.483875526220949</v>
      </c>
      <c r="AL1395" s="6">
        <f t="shared" si="1148"/>
        <v>0.81580184510976039</v>
      </c>
      <c r="AM1395" s="6">
        <f t="shared" si="1149"/>
        <v>25.668073681111188</v>
      </c>
      <c r="AN1395" s="11">
        <f t="shared" si="1150"/>
        <v>175.88564580517414</v>
      </c>
      <c r="AO1395" s="6">
        <f t="shared" si="1151"/>
        <v>174.07173617681056</v>
      </c>
      <c r="AP1395" s="6">
        <f t="shared" si="1152"/>
        <v>100.43606706806537</v>
      </c>
      <c r="AQ1395" s="8">
        <f t="shared" si="1153"/>
        <v>79.411737332214273</v>
      </c>
      <c r="AR1395" s="109">
        <f t="shared" si="1154"/>
        <v>-0.97920759980370053</v>
      </c>
      <c r="AS1395" s="109">
        <f t="shared" si="1155"/>
        <v>-0.1226008892479874</v>
      </c>
      <c r="AT1395" s="109">
        <f t="shared" si="1156"/>
        <v>262.86346499897746</v>
      </c>
      <c r="AU1395" s="10">
        <f t="shared" si="1157"/>
        <v>400126.55502825044</v>
      </c>
      <c r="AV1395" s="8">
        <f t="shared" si="1158"/>
        <v>29.863819416675376</v>
      </c>
      <c r="AW1395" s="12"/>
      <c r="AX1395" s="110">
        <f t="shared" si="1159"/>
        <v>82.9</v>
      </c>
      <c r="AY1395" s="111">
        <f t="shared" si="1160"/>
        <v>0</v>
      </c>
      <c r="AZ1395" s="12"/>
      <c r="BA1395" s="14">
        <f t="shared" si="1167"/>
        <v>25.7</v>
      </c>
      <c r="BB1395" s="112">
        <f t="shared" si="1161"/>
        <v>0</v>
      </c>
      <c r="BC1395" s="112">
        <f t="shared" si="1162"/>
        <v>0</v>
      </c>
      <c r="BD1395" s="12"/>
      <c r="BE1395" s="111">
        <f t="shared" si="1163"/>
        <v>0</v>
      </c>
      <c r="BF1395" s="12"/>
    </row>
    <row r="1396" spans="1:58">
      <c r="A1396">
        <f t="shared" si="1116"/>
        <v>23</v>
      </c>
      <c r="B1396" s="106">
        <v>0.96736111111111101</v>
      </c>
      <c r="C1396" s="6">
        <f t="shared" si="1117"/>
        <v>23.216666666666665</v>
      </c>
      <c r="D1396" s="7">
        <f t="shared" si="1164"/>
        <v>16</v>
      </c>
      <c r="E1396" s="7">
        <f t="shared" si="1165"/>
        <v>9</v>
      </c>
      <c r="F1396" s="7">
        <f t="shared" si="1166"/>
        <v>2022</v>
      </c>
      <c r="G1396" s="12"/>
      <c r="H1396" s="101">
        <f t="shared" si="1118"/>
        <v>25.816698861383831</v>
      </c>
      <c r="I1396" s="102">
        <f t="shared" si="1119"/>
        <v>25.85132405570031</v>
      </c>
      <c r="J1396" s="101">
        <f t="shared" si="1120"/>
        <v>59.180909807071771</v>
      </c>
      <c r="K1396" s="101">
        <f t="shared" si="1121"/>
        <v>83.044609053165232</v>
      </c>
      <c r="L1396" s="11">
        <f t="shared" si="1122"/>
        <v>2459839.4673611112</v>
      </c>
      <c r="M1396" s="108">
        <f t="shared" si="1123"/>
        <v>0.22709013993459806</v>
      </c>
      <c r="N1396" s="11">
        <f t="shared" si="1124"/>
        <v>353.86388099612668</v>
      </c>
      <c r="O1396" s="5">
        <f t="shared" si="1125"/>
        <v>0.19307311754857892</v>
      </c>
      <c r="P1396" s="11">
        <f t="shared" si="1126"/>
        <v>14859.736728795653</v>
      </c>
      <c r="Q1396" s="6">
        <f t="shared" si="1127"/>
        <v>2.4804713562415799</v>
      </c>
      <c r="R1396" s="13">
        <f t="shared" si="1128"/>
        <v>4.4079542171395154</v>
      </c>
      <c r="S1396" s="13">
        <f t="shared" si="1129"/>
        <v>4.4265127088933589</v>
      </c>
      <c r="T1396" s="13">
        <f t="shared" si="1130"/>
        <v>0.41337455238971066</v>
      </c>
      <c r="U1396" s="13">
        <f t="shared" si="1131"/>
        <v>0.48438393234432747</v>
      </c>
      <c r="V1396" s="13">
        <f t="shared" si="1132"/>
        <v>-8.4396508653970077</v>
      </c>
      <c r="W1396" s="8">
        <f t="shared" si="1133"/>
        <v>357.37973663399481</v>
      </c>
      <c r="X1396" s="13">
        <f t="shared" si="1134"/>
        <v>1.2851562120306481</v>
      </c>
      <c r="Y1396" s="11">
        <f t="shared" si="1135"/>
        <v>73.634026964376091</v>
      </c>
      <c r="Z1396" s="13">
        <f t="shared" si="1136"/>
        <v>4.3543362136388021E-2</v>
      </c>
      <c r="AA1396" s="13">
        <f t="shared" si="1137"/>
        <v>0.28150460645233488</v>
      </c>
      <c r="AB1396" s="13">
        <f t="shared" si="1138"/>
        <v>0.95857202658950247</v>
      </c>
      <c r="AC1396" s="13">
        <f t="shared" si="1139"/>
        <v>4.3529603561371623E-2</v>
      </c>
      <c r="AD1396" s="13">
        <f t="shared" si="1140"/>
        <v>0.86217920237970846</v>
      </c>
      <c r="AE1396" s="13">
        <f t="shared" si="1141"/>
        <v>0.42119138112027604</v>
      </c>
      <c r="AF1396" s="13">
        <f t="shared" si="1142"/>
        <v>0.9069717859283134</v>
      </c>
      <c r="AG1396" s="11">
        <f t="shared" si="1143"/>
        <v>24.909827230435351</v>
      </c>
      <c r="AH1396" s="13">
        <f t="shared" si="1144"/>
        <v>4.7945302410475126</v>
      </c>
      <c r="AI1396" s="11">
        <f t="shared" si="1145"/>
        <v>281.94592738041399</v>
      </c>
      <c r="AJ1396" s="6">
        <f t="shared" si="1146"/>
        <v>0.91337130128876265</v>
      </c>
      <c r="AK1396" s="13">
        <f t="shared" si="1147"/>
        <v>26.631446536179109</v>
      </c>
      <c r="AL1396" s="6">
        <f t="shared" si="1148"/>
        <v>0.81474767479527677</v>
      </c>
      <c r="AM1396" s="6">
        <f t="shared" si="1149"/>
        <v>25.816698861383831</v>
      </c>
      <c r="AN1396" s="11">
        <f t="shared" si="1150"/>
        <v>175.88633028246841</v>
      </c>
      <c r="AO1396" s="6">
        <f t="shared" si="1151"/>
        <v>174.07241341902483</v>
      </c>
      <c r="AP1396" s="6">
        <f t="shared" si="1152"/>
        <v>100.42838152231533</v>
      </c>
      <c r="AQ1396" s="8">
        <f t="shared" si="1153"/>
        <v>79.419419120655718</v>
      </c>
      <c r="AR1396" s="109">
        <f t="shared" si="1154"/>
        <v>-0.97834338077863647</v>
      </c>
      <c r="AS1396" s="109">
        <f t="shared" si="1155"/>
        <v>-0.11935233898801006</v>
      </c>
      <c r="AT1396" s="109">
        <f t="shared" si="1156"/>
        <v>263.04460905316523</v>
      </c>
      <c r="AU1396" s="10">
        <f t="shared" si="1157"/>
        <v>400128.84066970582</v>
      </c>
      <c r="AV1396" s="8">
        <f t="shared" si="1158"/>
        <v>29.863648835245652</v>
      </c>
      <c r="AW1396" s="12"/>
      <c r="AX1396" s="110">
        <f t="shared" si="1159"/>
        <v>83</v>
      </c>
      <c r="AY1396" s="111">
        <f t="shared" si="1160"/>
        <v>0</v>
      </c>
      <c r="AZ1396" s="12"/>
      <c r="BA1396" s="14">
        <f t="shared" si="1167"/>
        <v>25.9</v>
      </c>
      <c r="BB1396" s="112">
        <f t="shared" si="1161"/>
        <v>0</v>
      </c>
      <c r="BC1396" s="112">
        <f t="shared" si="1162"/>
        <v>0</v>
      </c>
      <c r="BD1396" s="12"/>
      <c r="BE1396" s="111">
        <f t="shared" si="1163"/>
        <v>0</v>
      </c>
      <c r="BF1396" s="12"/>
    </row>
    <row r="1397" spans="1:58">
      <c r="A1397">
        <f t="shared" si="1116"/>
        <v>23</v>
      </c>
      <c r="B1397" s="106">
        <v>0.968055555555556</v>
      </c>
      <c r="C1397" s="6">
        <f t="shared" si="1117"/>
        <v>23.233333333333345</v>
      </c>
      <c r="D1397" s="7">
        <f t="shared" si="1164"/>
        <v>16</v>
      </c>
      <c r="E1397" s="7">
        <f t="shared" si="1165"/>
        <v>9</v>
      </c>
      <c r="F1397" s="7">
        <f t="shared" si="1166"/>
        <v>2022</v>
      </c>
      <c r="G1397" s="12"/>
      <c r="H1397" s="101">
        <f t="shared" si="1118"/>
        <v>25.965385390585478</v>
      </c>
      <c r="I1397" s="102">
        <f t="shared" si="1119"/>
        <v>25.999787057190535</v>
      </c>
      <c r="J1397" s="101">
        <f t="shared" si="1120"/>
        <v>59.174320155091046</v>
      </c>
      <c r="K1397" s="101">
        <f t="shared" si="1121"/>
        <v>83.225925856866013</v>
      </c>
      <c r="L1397" s="11">
        <f t="shared" si="1122"/>
        <v>2459839.4680555556</v>
      </c>
      <c r="M1397" s="108">
        <f t="shared" si="1123"/>
        <v>0.22709015894744961</v>
      </c>
      <c r="N1397" s="11">
        <f t="shared" si="1124"/>
        <v>354.11456545861438</v>
      </c>
      <c r="O1397" s="5">
        <f t="shared" si="1125"/>
        <v>0.19309853497850327</v>
      </c>
      <c r="P1397" s="11">
        <f t="shared" si="1126"/>
        <v>14856.909589974757</v>
      </c>
      <c r="Q1397" s="6">
        <f t="shared" si="1127"/>
        <v>2.4806297084150835</v>
      </c>
      <c r="R1397" s="13">
        <f t="shared" si="1128"/>
        <v>4.4079661629511913</v>
      </c>
      <c r="S1397" s="13">
        <f t="shared" si="1129"/>
        <v>4.4266604649329908</v>
      </c>
      <c r="T1397" s="13">
        <f t="shared" si="1130"/>
        <v>0.41353489662940612</v>
      </c>
      <c r="U1397" s="13">
        <f t="shared" si="1131"/>
        <v>0.48453099458937587</v>
      </c>
      <c r="V1397" s="13">
        <f t="shared" si="1132"/>
        <v>-8.4397860332365759</v>
      </c>
      <c r="W1397" s="8">
        <f t="shared" si="1133"/>
        <v>357.33671591661528</v>
      </c>
      <c r="X1397" s="13">
        <f t="shared" si="1134"/>
        <v>1.2853022080971073</v>
      </c>
      <c r="Y1397" s="11">
        <f t="shared" si="1135"/>
        <v>73.642391922809708</v>
      </c>
      <c r="Z1397" s="13">
        <f t="shared" si="1136"/>
        <v>4.3554838462204662E-2</v>
      </c>
      <c r="AA1397" s="13">
        <f t="shared" si="1137"/>
        <v>0.28136451499702958</v>
      </c>
      <c r="AB1397" s="13">
        <f t="shared" si="1138"/>
        <v>0.9586126355365191</v>
      </c>
      <c r="AC1397" s="13">
        <f t="shared" si="1139"/>
        <v>4.3541069006343559E-2</v>
      </c>
      <c r="AD1397" s="13">
        <f t="shared" si="1140"/>
        <v>0.86221190104045176</v>
      </c>
      <c r="AE1397" s="13">
        <f t="shared" si="1141"/>
        <v>0.42121805208786628</v>
      </c>
      <c r="AF1397" s="13">
        <f t="shared" si="1142"/>
        <v>0.90695939963997485</v>
      </c>
      <c r="AG1397" s="11">
        <f t="shared" si="1143"/>
        <v>24.911512116709428</v>
      </c>
      <c r="AH1397" s="13">
        <f t="shared" si="1144"/>
        <v>4.7951338498466587</v>
      </c>
      <c r="AI1397" s="11">
        <f t="shared" si="1145"/>
        <v>282.18755771091452</v>
      </c>
      <c r="AJ1397" s="6">
        <f t="shared" si="1146"/>
        <v>0.91336623125795102</v>
      </c>
      <c r="AK1397" s="13">
        <f t="shared" si="1147"/>
        <v>26.779073104802766</v>
      </c>
      <c r="AL1397" s="6">
        <f t="shared" si="1148"/>
        <v>0.81368771421728947</v>
      </c>
      <c r="AM1397" s="6">
        <f t="shared" si="1149"/>
        <v>25.965385390585478</v>
      </c>
      <c r="AN1397" s="11">
        <f t="shared" si="1150"/>
        <v>175.8870147597645</v>
      </c>
      <c r="AO1397" s="6">
        <f t="shared" si="1151"/>
        <v>174.07309066149463</v>
      </c>
      <c r="AP1397" s="6">
        <f t="shared" si="1152"/>
        <v>100.42069607039085</v>
      </c>
      <c r="AQ1397" s="8">
        <f t="shared" si="1153"/>
        <v>79.427100818057198</v>
      </c>
      <c r="AR1397" s="109">
        <f t="shared" si="1154"/>
        <v>-0.97746176230192072</v>
      </c>
      <c r="AS1397" s="109">
        <f t="shared" si="1155"/>
        <v>-0.11610670061984499</v>
      </c>
      <c r="AT1397" s="109">
        <f t="shared" si="1156"/>
        <v>263.22592585686601</v>
      </c>
      <c r="AU1397" s="10">
        <f t="shared" si="1157"/>
        <v>400131.12577000796</v>
      </c>
      <c r="AV1397" s="8">
        <f t="shared" si="1158"/>
        <v>29.863478296151094</v>
      </c>
      <c r="AW1397" s="12"/>
      <c r="AX1397" s="110">
        <f t="shared" si="1159"/>
        <v>83.2</v>
      </c>
      <c r="AY1397" s="111">
        <f t="shared" si="1160"/>
        <v>0</v>
      </c>
      <c r="AZ1397" s="12"/>
      <c r="BA1397" s="14">
        <f t="shared" si="1167"/>
        <v>26</v>
      </c>
      <c r="BB1397" s="112">
        <f t="shared" si="1161"/>
        <v>0</v>
      </c>
      <c r="BC1397" s="112">
        <f t="shared" si="1162"/>
        <v>0</v>
      </c>
      <c r="BD1397" s="12"/>
      <c r="BE1397" s="111">
        <f t="shared" si="1163"/>
        <v>0</v>
      </c>
      <c r="BF1397" s="12"/>
    </row>
    <row r="1398" spans="1:58">
      <c r="A1398">
        <f t="shared" si="1116"/>
        <v>23</v>
      </c>
      <c r="B1398" s="106">
        <v>0.96875</v>
      </c>
      <c r="C1398" s="6">
        <f t="shared" si="1117"/>
        <v>23.25</v>
      </c>
      <c r="D1398" s="7">
        <f t="shared" si="1164"/>
        <v>16</v>
      </c>
      <c r="E1398" s="7">
        <f t="shared" si="1165"/>
        <v>9</v>
      </c>
      <c r="F1398" s="7">
        <f t="shared" si="1166"/>
        <v>2022</v>
      </c>
      <c r="G1398" s="12"/>
      <c r="H1398" s="101">
        <f t="shared" si="1118"/>
        <v>26.114131855000632</v>
      </c>
      <c r="I1398" s="102">
        <f t="shared" si="1119"/>
        <v>26.148312192994123</v>
      </c>
      <c r="J1398" s="101">
        <f t="shared" si="1120"/>
        <v>59.16773041626049</v>
      </c>
      <c r="K1398" s="101">
        <f t="shared" si="1121"/>
        <v>83.407418544222082</v>
      </c>
      <c r="L1398" s="11">
        <f t="shared" si="1122"/>
        <v>2459839.46875</v>
      </c>
      <c r="M1398" s="108">
        <f t="shared" si="1123"/>
        <v>0.22709017796030118</v>
      </c>
      <c r="N1398" s="11">
        <f t="shared" si="1124"/>
        <v>354.36524992110208</v>
      </c>
      <c r="O1398" s="5">
        <f t="shared" si="1125"/>
        <v>0.19312395240842761</v>
      </c>
      <c r="P1398" s="11">
        <f t="shared" si="1126"/>
        <v>14854.082138164682</v>
      </c>
      <c r="Q1398" s="6">
        <f t="shared" si="1127"/>
        <v>2.4807880605889445</v>
      </c>
      <c r="R1398" s="13">
        <f t="shared" si="1128"/>
        <v>4.4079781087629115</v>
      </c>
      <c r="S1398" s="13">
        <f t="shared" si="1129"/>
        <v>4.4268082209729798</v>
      </c>
      <c r="T1398" s="13">
        <f t="shared" si="1130"/>
        <v>0.4136952408694588</v>
      </c>
      <c r="U1398" s="13">
        <f t="shared" si="1131"/>
        <v>0.48467805516654744</v>
      </c>
      <c r="V1398" s="13">
        <f t="shared" si="1132"/>
        <v>-8.4399212010765012</v>
      </c>
      <c r="W1398" s="8">
        <f t="shared" si="1133"/>
        <v>357.29369078750165</v>
      </c>
      <c r="X1398" s="13">
        <f t="shared" si="1134"/>
        <v>1.2854482026461522</v>
      </c>
      <c r="Y1398" s="11">
        <f t="shared" si="1135"/>
        <v>73.650756794301898</v>
      </c>
      <c r="Z1398" s="13">
        <f t="shared" si="1136"/>
        <v>4.3566313729619874E-2</v>
      </c>
      <c r="AA1398" s="13">
        <f t="shared" si="1137"/>
        <v>0.28122441911507373</v>
      </c>
      <c r="AB1398" s="13">
        <f t="shared" si="1138"/>
        <v>0.95865322350100113</v>
      </c>
      <c r="AC1398" s="13">
        <f t="shared" si="1139"/>
        <v>4.3552533388183712E-2</v>
      </c>
      <c r="AD1398" s="13">
        <f t="shared" si="1140"/>
        <v>0.86224458087250688</v>
      </c>
      <c r="AE1398" s="13">
        <f t="shared" si="1141"/>
        <v>0.4212447137346465</v>
      </c>
      <c r="AF1398" s="13">
        <f t="shared" si="1142"/>
        <v>0.90694701672733657</v>
      </c>
      <c r="AG1398" s="11">
        <f t="shared" si="1143"/>
        <v>24.913196437158909</v>
      </c>
      <c r="AH1398" s="13">
        <f t="shared" si="1144"/>
        <v>4.7957374682533365</v>
      </c>
      <c r="AI1398" s="11">
        <f t="shared" si="1145"/>
        <v>282.42918789730203</v>
      </c>
      <c r="AJ1398" s="6">
        <f t="shared" si="1146"/>
        <v>0.91336116253637123</v>
      </c>
      <c r="AK1398" s="13">
        <f t="shared" si="1147"/>
        <v>26.926753829480994</v>
      </c>
      <c r="AL1398" s="6">
        <f t="shared" si="1148"/>
        <v>0.81262197448036244</v>
      </c>
      <c r="AM1398" s="6">
        <f t="shared" si="1149"/>
        <v>26.114131855000632</v>
      </c>
      <c r="AN1398" s="11">
        <f t="shared" si="1150"/>
        <v>175.88769923705877</v>
      </c>
      <c r="AO1398" s="6">
        <f t="shared" si="1151"/>
        <v>174.07376790421637</v>
      </c>
      <c r="AP1398" s="6">
        <f t="shared" si="1152"/>
        <v>100.41301071224308</v>
      </c>
      <c r="AQ1398" s="8">
        <f t="shared" si="1153"/>
        <v>79.434782424467457</v>
      </c>
      <c r="AR1398" s="109">
        <f t="shared" si="1154"/>
        <v>-0.9765627600843233</v>
      </c>
      <c r="AS1398" s="109">
        <f t="shared" si="1155"/>
        <v>-0.11286403224917307</v>
      </c>
      <c r="AT1398" s="109">
        <f t="shared" si="1156"/>
        <v>263.40741854422208</v>
      </c>
      <c r="AU1398" s="10">
        <f t="shared" si="1157"/>
        <v>400133.41032910661</v>
      </c>
      <c r="AV1398" s="8">
        <f t="shared" si="1158"/>
        <v>29.863307799394054</v>
      </c>
      <c r="AW1398" s="12"/>
      <c r="AX1398" s="110">
        <f t="shared" si="1159"/>
        <v>83.4</v>
      </c>
      <c r="AY1398" s="111">
        <f t="shared" si="1160"/>
        <v>0</v>
      </c>
      <c r="AZ1398" s="12"/>
      <c r="BA1398" s="14">
        <f t="shared" si="1167"/>
        <v>26.1</v>
      </c>
      <c r="BB1398" s="112">
        <f t="shared" si="1161"/>
        <v>0</v>
      </c>
      <c r="BC1398" s="112">
        <f t="shared" si="1162"/>
        <v>0</v>
      </c>
      <c r="BD1398" s="12"/>
      <c r="BE1398" s="111">
        <f t="shared" si="1163"/>
        <v>0</v>
      </c>
      <c r="BF1398" s="12"/>
    </row>
    <row r="1399" spans="1:58">
      <c r="A1399">
        <f t="shared" si="1116"/>
        <v>23</v>
      </c>
      <c r="B1399" s="106">
        <v>0.969444444444444</v>
      </c>
      <c r="C1399" s="6">
        <f t="shared" si="1117"/>
        <v>23.266666666666655</v>
      </c>
      <c r="D1399" s="7">
        <f t="shared" si="1164"/>
        <v>16</v>
      </c>
      <c r="E1399" s="7">
        <f t="shared" si="1165"/>
        <v>9</v>
      </c>
      <c r="F1399" s="7">
        <f t="shared" si="1166"/>
        <v>2022</v>
      </c>
      <c r="G1399" s="12"/>
      <c r="H1399" s="101">
        <f t="shared" si="1118"/>
        <v>26.262936836513997</v>
      </c>
      <c r="I1399" s="102">
        <f t="shared" si="1119"/>
        <v>26.296898012279005</v>
      </c>
      <c r="J1399" s="101">
        <f t="shared" si="1120"/>
        <v>59.161140590662455</v>
      </c>
      <c r="K1399" s="101">
        <f t="shared" si="1121"/>
        <v>83.589090269429903</v>
      </c>
      <c r="L1399" s="11">
        <f t="shared" si="1122"/>
        <v>2459839.4694444444</v>
      </c>
      <c r="M1399" s="108">
        <f t="shared" si="1123"/>
        <v>0.22709019697315272</v>
      </c>
      <c r="N1399" s="11">
        <f t="shared" si="1124"/>
        <v>354.61593438312411</v>
      </c>
      <c r="O1399" s="5">
        <f t="shared" si="1125"/>
        <v>0.1931493698384088</v>
      </c>
      <c r="P1399" s="11">
        <f t="shared" si="1126"/>
        <v>14851.254373488937</v>
      </c>
      <c r="Q1399" s="6">
        <f t="shared" si="1127"/>
        <v>2.4809464127624481</v>
      </c>
      <c r="R1399" s="13">
        <f t="shared" si="1128"/>
        <v>4.4079900545745874</v>
      </c>
      <c r="S1399" s="13">
        <f t="shared" si="1129"/>
        <v>4.4269559770129696</v>
      </c>
      <c r="T1399" s="13">
        <f t="shared" si="1130"/>
        <v>0.41385558510951143</v>
      </c>
      <c r="U1399" s="13">
        <f t="shared" si="1131"/>
        <v>0.48482511407603829</v>
      </c>
      <c r="V1399" s="13">
        <f t="shared" si="1132"/>
        <v>-8.4400563689164283</v>
      </c>
      <c r="W1399" s="8">
        <f t="shared" si="1133"/>
        <v>357.25066124760662</v>
      </c>
      <c r="X1399" s="13">
        <f t="shared" si="1134"/>
        <v>1.2855941956787389</v>
      </c>
      <c r="Y1399" s="11">
        <f t="shared" si="1135"/>
        <v>73.659121578907431</v>
      </c>
      <c r="Z1399" s="13">
        <f t="shared" si="1136"/>
        <v>4.3577787938431985E-2</v>
      </c>
      <c r="AA1399" s="13">
        <f t="shared" si="1137"/>
        <v>0.2810843188087766</v>
      </c>
      <c r="AB1399" s="13">
        <f t="shared" si="1138"/>
        <v>0.95869379048304337</v>
      </c>
      <c r="AC1399" s="13">
        <f t="shared" si="1139"/>
        <v>4.3563996706690693E-2</v>
      </c>
      <c r="AD1399" s="13">
        <f t="shared" si="1140"/>
        <v>0.86227724187604071</v>
      </c>
      <c r="AE1399" s="13">
        <f t="shared" si="1141"/>
        <v>0.42127136606046955</v>
      </c>
      <c r="AF1399" s="13">
        <f t="shared" si="1142"/>
        <v>0.90693463719142731</v>
      </c>
      <c r="AG1399" s="11">
        <f t="shared" si="1143"/>
        <v>24.914880191752779</v>
      </c>
      <c r="AH1399" s="13">
        <f t="shared" si="1144"/>
        <v>4.7963410962672421</v>
      </c>
      <c r="AI1399" s="11">
        <f t="shared" si="1145"/>
        <v>282.67081793911547</v>
      </c>
      <c r="AJ1399" s="6">
        <f t="shared" si="1146"/>
        <v>0.91335609512410776</v>
      </c>
      <c r="AK1399" s="13">
        <f t="shared" si="1147"/>
        <v>27.074487303487118</v>
      </c>
      <c r="AL1399" s="6">
        <f t="shared" si="1148"/>
        <v>0.81155046697312183</v>
      </c>
      <c r="AM1399" s="6">
        <f t="shared" si="1149"/>
        <v>26.262936836513997</v>
      </c>
      <c r="AN1399" s="11">
        <f t="shared" si="1150"/>
        <v>175.88838371435486</v>
      </c>
      <c r="AO1399" s="6">
        <f t="shared" si="1151"/>
        <v>174.07444514719373</v>
      </c>
      <c r="AP1399" s="6">
        <f t="shared" si="1152"/>
        <v>100.40532544782307</v>
      </c>
      <c r="AQ1399" s="8">
        <f t="shared" si="1153"/>
        <v>79.442463939935408</v>
      </c>
      <c r="AR1399" s="109">
        <f t="shared" si="1154"/>
        <v>-0.97564639014754984</v>
      </c>
      <c r="AS1399" s="109">
        <f t="shared" si="1155"/>
        <v>-0.10962439193491477</v>
      </c>
      <c r="AT1399" s="109">
        <f t="shared" si="1156"/>
        <v>263.5890902694299</v>
      </c>
      <c r="AU1399" s="10">
        <f t="shared" si="1157"/>
        <v>400135.694346932</v>
      </c>
      <c r="AV1399" s="8">
        <f t="shared" si="1158"/>
        <v>29.863137344978316</v>
      </c>
      <c r="AW1399" s="12"/>
      <c r="AX1399" s="110">
        <f t="shared" si="1159"/>
        <v>83.6</v>
      </c>
      <c r="AY1399" s="111">
        <f t="shared" si="1160"/>
        <v>0</v>
      </c>
      <c r="AZ1399" s="12"/>
      <c r="BA1399" s="14">
        <f t="shared" si="1167"/>
        <v>26.3</v>
      </c>
      <c r="BB1399" s="112">
        <f t="shared" si="1161"/>
        <v>0</v>
      </c>
      <c r="BC1399" s="112">
        <f t="shared" si="1162"/>
        <v>0</v>
      </c>
      <c r="BD1399" s="12"/>
      <c r="BE1399" s="111">
        <f t="shared" si="1163"/>
        <v>0</v>
      </c>
      <c r="BF1399" s="12"/>
    </row>
    <row r="1400" spans="1:58">
      <c r="A1400">
        <f t="shared" si="1116"/>
        <v>23</v>
      </c>
      <c r="B1400" s="106">
        <v>0.97013888888888899</v>
      </c>
      <c r="C1400" s="6">
        <f t="shared" si="1117"/>
        <v>23.283333333333335</v>
      </c>
      <c r="D1400" s="7">
        <f t="shared" si="1164"/>
        <v>16</v>
      </c>
      <c r="E1400" s="7">
        <f t="shared" si="1165"/>
        <v>9</v>
      </c>
      <c r="F1400" s="7">
        <f t="shared" si="1166"/>
        <v>2022</v>
      </c>
      <c r="G1400" s="12"/>
      <c r="H1400" s="101">
        <f t="shared" si="1118"/>
        <v>26.41179891370702</v>
      </c>
      <c r="I1400" s="102">
        <f t="shared" si="1119"/>
        <v>26.445543061548356</v>
      </c>
      <c r="J1400" s="101">
        <f t="shared" si="1120"/>
        <v>59.154550678432983</v>
      </c>
      <c r="K1400" s="101">
        <f t="shared" si="1121"/>
        <v>83.770944208418541</v>
      </c>
      <c r="L1400" s="11">
        <f t="shared" si="1122"/>
        <v>2459839.4701388888</v>
      </c>
      <c r="M1400" s="108">
        <f t="shared" si="1123"/>
        <v>0.22709021598600426</v>
      </c>
      <c r="N1400" s="11">
        <f t="shared" si="1124"/>
        <v>354.86661884561181</v>
      </c>
      <c r="O1400" s="5">
        <f t="shared" si="1125"/>
        <v>0.19317478726833315</v>
      </c>
      <c r="P1400" s="11">
        <f t="shared" si="1126"/>
        <v>14848.426296039795</v>
      </c>
      <c r="Q1400" s="6">
        <f t="shared" si="1127"/>
        <v>2.4811047649363087</v>
      </c>
      <c r="R1400" s="13">
        <f t="shared" si="1128"/>
        <v>4.4080020003862854</v>
      </c>
      <c r="S1400" s="13">
        <f t="shared" si="1129"/>
        <v>4.4271037330526015</v>
      </c>
      <c r="T1400" s="13">
        <f t="shared" si="1130"/>
        <v>0.41401592934956405</v>
      </c>
      <c r="U1400" s="13">
        <f t="shared" si="1131"/>
        <v>0.48497217131825121</v>
      </c>
      <c r="V1400" s="13">
        <f t="shared" si="1132"/>
        <v>-8.4401915367556395</v>
      </c>
      <c r="W1400" s="8">
        <f t="shared" si="1133"/>
        <v>357.20762729807149</v>
      </c>
      <c r="X1400" s="13">
        <f t="shared" si="1134"/>
        <v>1.2857401871945999</v>
      </c>
      <c r="Y1400" s="11">
        <f t="shared" si="1135"/>
        <v>73.667486276610987</v>
      </c>
      <c r="Z1400" s="13">
        <f t="shared" si="1136"/>
        <v>4.3589261088456635E-2</v>
      </c>
      <c r="AA1400" s="13">
        <f t="shared" si="1137"/>
        <v>0.28094421408161929</v>
      </c>
      <c r="AB1400" s="13">
        <f t="shared" si="1138"/>
        <v>0.95873433648239603</v>
      </c>
      <c r="AC1400" s="13">
        <f t="shared" si="1139"/>
        <v>4.3575458961680393E-2</v>
      </c>
      <c r="AD1400" s="13">
        <f t="shared" si="1140"/>
        <v>0.86230988405089726</v>
      </c>
      <c r="AE1400" s="13">
        <f t="shared" si="1141"/>
        <v>0.42129800906506726</v>
      </c>
      <c r="AF1400" s="13">
        <f t="shared" si="1142"/>
        <v>0.90692226103333162</v>
      </c>
      <c r="AG1400" s="11">
        <f t="shared" si="1143"/>
        <v>24.916563380452367</v>
      </c>
      <c r="AH1400" s="13">
        <f t="shared" si="1144"/>
        <v>4.7969447338829578</v>
      </c>
      <c r="AI1400" s="11">
        <f t="shared" si="1145"/>
        <v>282.91244783736744</v>
      </c>
      <c r="AJ1400" s="6">
        <f t="shared" si="1146"/>
        <v>0.91335102902121057</v>
      </c>
      <c r="AK1400" s="13">
        <f t="shared" si="1147"/>
        <v>27.222272117067639</v>
      </c>
      <c r="AL1400" s="6">
        <f t="shared" si="1148"/>
        <v>0.81047320336061868</v>
      </c>
      <c r="AM1400" s="6">
        <f t="shared" si="1149"/>
        <v>26.41179891370702</v>
      </c>
      <c r="AN1400" s="11">
        <f t="shared" si="1150"/>
        <v>175.88906819164913</v>
      </c>
      <c r="AO1400" s="6">
        <f t="shared" si="1151"/>
        <v>174.07512239042299</v>
      </c>
      <c r="AP1400" s="6">
        <f t="shared" si="1152"/>
        <v>100.39764027714452</v>
      </c>
      <c r="AQ1400" s="8">
        <f t="shared" si="1153"/>
        <v>79.450145364447337</v>
      </c>
      <c r="AR1400" s="109">
        <f t="shared" si="1154"/>
        <v>-0.97471266881652996</v>
      </c>
      <c r="AS1400" s="109">
        <f t="shared" si="1155"/>
        <v>-0.10638783766186005</v>
      </c>
      <c r="AT1400" s="109">
        <f t="shared" si="1156"/>
        <v>263.77094420841854</v>
      </c>
      <c r="AU1400" s="10">
        <f t="shared" si="1157"/>
        <v>400137.97782342945</v>
      </c>
      <c r="AV1400" s="8">
        <f t="shared" si="1158"/>
        <v>29.862966932906531</v>
      </c>
      <c r="AW1400" s="12"/>
      <c r="AX1400" s="110">
        <f t="shared" si="1159"/>
        <v>83.8</v>
      </c>
      <c r="AY1400" s="111">
        <f t="shared" si="1160"/>
        <v>0</v>
      </c>
      <c r="AZ1400" s="12"/>
      <c r="BA1400" s="14">
        <f t="shared" si="1167"/>
        <v>26.4</v>
      </c>
      <c r="BB1400" s="112">
        <f t="shared" si="1161"/>
        <v>0</v>
      </c>
      <c r="BC1400" s="112">
        <f t="shared" si="1162"/>
        <v>0</v>
      </c>
      <c r="BD1400" s="12"/>
      <c r="BE1400" s="111">
        <f t="shared" si="1163"/>
        <v>0</v>
      </c>
      <c r="BF1400" s="12"/>
    </row>
    <row r="1401" spans="1:58">
      <c r="A1401">
        <f t="shared" si="1116"/>
        <v>23</v>
      </c>
      <c r="B1401" s="106">
        <v>0.97083333333333299</v>
      </c>
      <c r="C1401" s="6">
        <f t="shared" si="1117"/>
        <v>23.29999999999999</v>
      </c>
      <c r="D1401" s="7">
        <f t="shared" si="1164"/>
        <v>16</v>
      </c>
      <c r="E1401" s="7">
        <f t="shared" si="1165"/>
        <v>9</v>
      </c>
      <c r="F1401" s="7">
        <f t="shared" si="1166"/>
        <v>2022</v>
      </c>
      <c r="G1401" s="12"/>
      <c r="H1401" s="101">
        <f t="shared" si="1118"/>
        <v>26.560716659981082</v>
      </c>
      <c r="I1401" s="102">
        <f t="shared" si="1119"/>
        <v>26.594245882751238</v>
      </c>
      <c r="J1401" s="101">
        <f t="shared" si="1120"/>
        <v>59.147960679655107</v>
      </c>
      <c r="K1401" s="101">
        <f t="shared" si="1121"/>
        <v>83.952983556809613</v>
      </c>
      <c r="L1401" s="11">
        <f t="shared" si="1122"/>
        <v>2459839.4708333332</v>
      </c>
      <c r="M1401" s="108">
        <f t="shared" si="1123"/>
        <v>0.22709023499885583</v>
      </c>
      <c r="N1401" s="11">
        <f t="shared" si="1124"/>
        <v>355.11730330809951</v>
      </c>
      <c r="O1401" s="5">
        <f t="shared" si="1125"/>
        <v>0.19320020469825749</v>
      </c>
      <c r="P1401" s="11">
        <f t="shared" si="1126"/>
        <v>14845.597905937875</v>
      </c>
      <c r="Q1401" s="6">
        <f t="shared" si="1127"/>
        <v>2.4812631171101698</v>
      </c>
      <c r="R1401" s="13">
        <f t="shared" si="1128"/>
        <v>4.4080139461979844</v>
      </c>
      <c r="S1401" s="13">
        <f t="shared" si="1129"/>
        <v>4.4272514890925905</v>
      </c>
      <c r="T1401" s="13">
        <f t="shared" si="1130"/>
        <v>0.41417627358961667</v>
      </c>
      <c r="U1401" s="13">
        <f t="shared" si="1131"/>
        <v>0.48511922689372644</v>
      </c>
      <c r="V1401" s="13">
        <f t="shared" si="1132"/>
        <v>-8.4403267045955648</v>
      </c>
      <c r="W1401" s="8">
        <f t="shared" si="1133"/>
        <v>357.16458893921896</v>
      </c>
      <c r="X1401" s="13">
        <f t="shared" si="1134"/>
        <v>1.2858861771946775</v>
      </c>
      <c r="Y1401" s="11">
        <f t="shared" si="1135"/>
        <v>73.675850887466538</v>
      </c>
      <c r="Z1401" s="13">
        <f t="shared" si="1136"/>
        <v>4.3600733179516439E-2</v>
      </c>
      <c r="AA1401" s="13">
        <f t="shared" si="1137"/>
        <v>0.28080410493592367</v>
      </c>
      <c r="AB1401" s="13">
        <f t="shared" si="1138"/>
        <v>0.95877486149914926</v>
      </c>
      <c r="AC1401" s="13">
        <f t="shared" si="1139"/>
        <v>4.3586920152975661E-2</v>
      </c>
      <c r="AD1401" s="13">
        <f t="shared" si="1140"/>
        <v>0.86234250739722973</v>
      </c>
      <c r="AE1401" s="13">
        <f t="shared" si="1141"/>
        <v>0.42132464274831288</v>
      </c>
      <c r="AF1401" s="13">
        <f t="shared" si="1142"/>
        <v>0.90690988825406826</v>
      </c>
      <c r="AG1401" s="11">
        <f t="shared" si="1143"/>
        <v>24.918246003227971</v>
      </c>
      <c r="AH1401" s="13">
        <f t="shared" si="1144"/>
        <v>4.7975483811001096</v>
      </c>
      <c r="AI1401" s="11">
        <f t="shared" si="1145"/>
        <v>283.15407759159785</v>
      </c>
      <c r="AJ1401" s="6">
        <f t="shared" si="1146"/>
        <v>0.91334596422774672</v>
      </c>
      <c r="AK1401" s="13">
        <f t="shared" si="1147"/>
        <v>27.370106855579227</v>
      </c>
      <c r="AL1401" s="6">
        <f t="shared" si="1148"/>
        <v>0.80939019559814285</v>
      </c>
      <c r="AM1401" s="6">
        <f t="shared" si="1149"/>
        <v>26.560716659981082</v>
      </c>
      <c r="AN1401" s="11">
        <f t="shared" si="1150"/>
        <v>175.88975266894522</v>
      </c>
      <c r="AO1401" s="6">
        <f t="shared" si="1151"/>
        <v>174.07579963390785</v>
      </c>
      <c r="AP1401" s="6">
        <f t="shared" si="1152"/>
        <v>100.38995520015926</v>
      </c>
      <c r="AQ1401" s="8">
        <f t="shared" si="1153"/>
        <v>79.457826698051349</v>
      </c>
      <c r="AR1401" s="109">
        <f t="shared" si="1154"/>
        <v>-0.9737616127302976</v>
      </c>
      <c r="AS1401" s="109">
        <f t="shared" si="1155"/>
        <v>-0.10315442737961697</v>
      </c>
      <c r="AT1401" s="109">
        <f t="shared" si="1156"/>
        <v>263.95298355680961</v>
      </c>
      <c r="AU1401" s="10">
        <f t="shared" si="1157"/>
        <v>400140.26075853722</v>
      </c>
      <c r="AV1401" s="8">
        <f t="shared" si="1158"/>
        <v>29.862796563181909</v>
      </c>
      <c r="AW1401" s="12"/>
      <c r="AX1401" s="110">
        <f t="shared" si="1159"/>
        <v>84</v>
      </c>
      <c r="AY1401" s="111">
        <f t="shared" si="1160"/>
        <v>0</v>
      </c>
      <c r="AZ1401" s="12"/>
      <c r="BA1401" s="14">
        <f t="shared" si="1167"/>
        <v>26.6</v>
      </c>
      <c r="BB1401" s="112">
        <f t="shared" si="1161"/>
        <v>0</v>
      </c>
      <c r="BC1401" s="112">
        <f t="shared" si="1162"/>
        <v>0</v>
      </c>
      <c r="BD1401" s="12"/>
      <c r="BE1401" s="111">
        <f t="shared" si="1163"/>
        <v>0</v>
      </c>
      <c r="BF1401" s="12"/>
    </row>
    <row r="1402" spans="1:58">
      <c r="A1402">
        <f t="shared" si="1116"/>
        <v>23</v>
      </c>
      <c r="B1402" s="106">
        <v>0.97152777777777799</v>
      </c>
      <c r="C1402" s="6">
        <f t="shared" si="1117"/>
        <v>23.31666666666667</v>
      </c>
      <c r="D1402" s="7">
        <f t="shared" si="1164"/>
        <v>16</v>
      </c>
      <c r="E1402" s="7">
        <f t="shared" si="1165"/>
        <v>9</v>
      </c>
      <c r="F1402" s="7">
        <f t="shared" si="1166"/>
        <v>2022</v>
      </c>
      <c r="G1402" s="12"/>
      <c r="H1402" s="101">
        <f t="shared" si="1118"/>
        <v>26.709688644653827</v>
      </c>
      <c r="I1402" s="102">
        <f t="shared" si="1119"/>
        <v>26.743005014362403</v>
      </c>
      <c r="J1402" s="101">
        <f t="shared" si="1120"/>
        <v>59.141370594424281</v>
      </c>
      <c r="K1402" s="101">
        <f t="shared" si="1121"/>
        <v>84.135211531616903</v>
      </c>
      <c r="L1402" s="11">
        <f t="shared" si="1122"/>
        <v>2459839.4715277776</v>
      </c>
      <c r="M1402" s="108">
        <f t="shared" si="1123"/>
        <v>0.22709025401170738</v>
      </c>
      <c r="N1402" s="11">
        <f t="shared" si="1124"/>
        <v>355.36798777058721</v>
      </c>
      <c r="O1402" s="5">
        <f t="shared" si="1125"/>
        <v>0.19322562212818184</v>
      </c>
      <c r="P1402" s="11">
        <f t="shared" si="1126"/>
        <v>14842.769203298962</v>
      </c>
      <c r="Q1402" s="6">
        <f t="shared" si="1127"/>
        <v>2.4814214692836734</v>
      </c>
      <c r="R1402" s="13">
        <f t="shared" si="1128"/>
        <v>4.4080258920096824</v>
      </c>
      <c r="S1402" s="13">
        <f t="shared" si="1129"/>
        <v>4.4273992451325803</v>
      </c>
      <c r="T1402" s="13">
        <f t="shared" si="1130"/>
        <v>0.41433661782931214</v>
      </c>
      <c r="U1402" s="13">
        <f t="shared" si="1131"/>
        <v>0.48526628080262257</v>
      </c>
      <c r="V1402" s="13">
        <f t="shared" si="1132"/>
        <v>-8.4404618724358489</v>
      </c>
      <c r="W1402" s="8">
        <f t="shared" si="1133"/>
        <v>357.12154617201691</v>
      </c>
      <c r="X1402" s="13">
        <f t="shared" si="1134"/>
        <v>1.286032165679533</v>
      </c>
      <c r="Y1402" s="11">
        <f t="shared" si="1135"/>
        <v>73.684215411506287</v>
      </c>
      <c r="Z1402" s="13">
        <f t="shared" si="1136"/>
        <v>4.3612204211406894E-2</v>
      </c>
      <c r="AA1402" s="13">
        <f t="shared" si="1137"/>
        <v>0.28066399137437625</v>
      </c>
      <c r="AB1402" s="13">
        <f t="shared" si="1138"/>
        <v>0.95881536553328772</v>
      </c>
      <c r="AC1402" s="13">
        <f t="shared" si="1139"/>
        <v>4.359838028037228E-2</v>
      </c>
      <c r="AD1402" s="13">
        <f t="shared" si="1140"/>
        <v>0.8623751119151053</v>
      </c>
      <c r="AE1402" s="13">
        <f t="shared" si="1141"/>
        <v>0.42135126711001303</v>
      </c>
      <c r="AF1402" s="13">
        <f t="shared" si="1142"/>
        <v>0.9068975188546865</v>
      </c>
      <c r="AG1402" s="11">
        <f t="shared" si="1143"/>
        <v>24.919928060045645</v>
      </c>
      <c r="AH1402" s="13">
        <f t="shared" si="1144"/>
        <v>4.798152037916747</v>
      </c>
      <c r="AI1402" s="11">
        <f t="shared" si="1145"/>
        <v>283.39570720183599</v>
      </c>
      <c r="AJ1402" s="6">
        <f t="shared" si="1146"/>
        <v>0.91334090074379159</v>
      </c>
      <c r="AK1402" s="13">
        <f t="shared" si="1147"/>
        <v>27.517990100577506</v>
      </c>
      <c r="AL1402" s="6">
        <f t="shared" si="1148"/>
        <v>0.80830145592367819</v>
      </c>
      <c r="AM1402" s="6">
        <f t="shared" si="1149"/>
        <v>26.709688644653827</v>
      </c>
      <c r="AN1402" s="11">
        <f t="shared" si="1150"/>
        <v>175.89043714623949</v>
      </c>
      <c r="AO1402" s="6">
        <f t="shared" si="1151"/>
        <v>174.07647687764464</v>
      </c>
      <c r="AP1402" s="6">
        <f t="shared" si="1152"/>
        <v>100.38227021683363</v>
      </c>
      <c r="AQ1402" s="8">
        <f t="shared" si="1153"/>
        <v>79.465507940781052</v>
      </c>
      <c r="AR1402" s="109">
        <f t="shared" si="1154"/>
        <v>-0.97279323883429025</v>
      </c>
      <c r="AS1402" s="109">
        <f t="shared" si="1155"/>
        <v>-9.9924218974924789E-2</v>
      </c>
      <c r="AT1402" s="109">
        <f t="shared" si="1156"/>
        <v>264.1352115316169</v>
      </c>
      <c r="AU1402" s="10">
        <f t="shared" si="1157"/>
        <v>400142.54315218946</v>
      </c>
      <c r="AV1402" s="8">
        <f t="shared" si="1158"/>
        <v>29.862626235807941</v>
      </c>
      <c r="AW1402" s="12"/>
      <c r="AX1402" s="110">
        <f t="shared" si="1159"/>
        <v>84.1</v>
      </c>
      <c r="AY1402" s="111">
        <f t="shared" si="1160"/>
        <v>0</v>
      </c>
      <c r="AZ1402" s="12"/>
      <c r="BA1402" s="14">
        <f t="shared" si="1167"/>
        <v>26.7</v>
      </c>
      <c r="BB1402" s="112">
        <f t="shared" si="1161"/>
        <v>0</v>
      </c>
      <c r="BC1402" s="112">
        <f t="shared" si="1162"/>
        <v>0</v>
      </c>
      <c r="BD1402" s="12"/>
      <c r="BE1402" s="111">
        <f t="shared" si="1163"/>
        <v>0</v>
      </c>
      <c r="BF1402" s="12"/>
    </row>
    <row r="1403" spans="1:58">
      <c r="A1403">
        <f t="shared" si="1116"/>
        <v>23</v>
      </c>
      <c r="B1403" s="106">
        <v>0.97222222222222199</v>
      </c>
      <c r="C1403" s="6">
        <f t="shared" si="1117"/>
        <v>23.333333333333329</v>
      </c>
      <c r="D1403" s="7">
        <f t="shared" si="1164"/>
        <v>16</v>
      </c>
      <c r="E1403" s="7">
        <f t="shared" si="1165"/>
        <v>9</v>
      </c>
      <c r="F1403" s="7">
        <f t="shared" si="1166"/>
        <v>2022</v>
      </c>
      <c r="G1403" s="12"/>
      <c r="H1403" s="101">
        <f t="shared" si="1118"/>
        <v>26.858713432566717</v>
      </c>
      <c r="I1403" s="102">
        <f t="shared" si="1119"/>
        <v>26.891818990975995</v>
      </c>
      <c r="J1403" s="101">
        <f t="shared" si="1120"/>
        <v>59.134780422829927</v>
      </c>
      <c r="K1403" s="101">
        <f t="shared" si="1121"/>
        <v>84.317631371063726</v>
      </c>
      <c r="L1403" s="11">
        <f t="shared" si="1122"/>
        <v>2459839.472222222</v>
      </c>
      <c r="M1403" s="108">
        <f t="shared" si="1123"/>
        <v>0.22709027302455895</v>
      </c>
      <c r="N1403" s="11">
        <f t="shared" si="1124"/>
        <v>355.6186722330749</v>
      </c>
      <c r="O1403" s="5">
        <f t="shared" si="1125"/>
        <v>0.19325103955816303</v>
      </c>
      <c r="P1403" s="11">
        <f t="shared" si="1126"/>
        <v>14839.940188216588</v>
      </c>
      <c r="Q1403" s="6">
        <f t="shared" si="1127"/>
        <v>2.481579821457534</v>
      </c>
      <c r="R1403" s="13">
        <f t="shared" si="1128"/>
        <v>4.4080378378213805</v>
      </c>
      <c r="S1403" s="13">
        <f t="shared" si="1129"/>
        <v>4.4275470011725693</v>
      </c>
      <c r="T1403" s="13">
        <f t="shared" si="1130"/>
        <v>0.41449696206936476</v>
      </c>
      <c r="U1403" s="13">
        <f t="shared" si="1131"/>
        <v>0.48541333304606488</v>
      </c>
      <c r="V1403" s="13">
        <f t="shared" si="1132"/>
        <v>-8.4405970402757742</v>
      </c>
      <c r="W1403" s="8">
        <f t="shared" si="1133"/>
        <v>357.0784989976014</v>
      </c>
      <c r="X1403" s="13">
        <f t="shared" si="1134"/>
        <v>1.2861781526499771</v>
      </c>
      <c r="Y1403" s="11">
        <f t="shared" si="1135"/>
        <v>73.692579848776631</v>
      </c>
      <c r="Z1403" s="13">
        <f t="shared" si="1136"/>
        <v>4.3623674184001066E-2</v>
      </c>
      <c r="AA1403" s="13">
        <f t="shared" si="1137"/>
        <v>0.28052387339942386</v>
      </c>
      <c r="AB1403" s="13">
        <f t="shared" si="1138"/>
        <v>0.95885584858486261</v>
      </c>
      <c r="AC1403" s="13">
        <f t="shared" si="1139"/>
        <v>4.3609839343743517E-2</v>
      </c>
      <c r="AD1403" s="13">
        <f t="shared" si="1140"/>
        <v>0.86240769760462144</v>
      </c>
      <c r="AE1403" s="13">
        <f t="shared" si="1141"/>
        <v>0.42137788215007183</v>
      </c>
      <c r="AF1403" s="13">
        <f t="shared" si="1142"/>
        <v>0.90688515283619031</v>
      </c>
      <c r="AG1403" s="11">
        <f t="shared" si="1143"/>
        <v>24.92160955087763</v>
      </c>
      <c r="AH1403" s="13">
        <f t="shared" si="1144"/>
        <v>4.7987557043319171</v>
      </c>
      <c r="AI1403" s="11">
        <f t="shared" si="1145"/>
        <v>283.63733666809617</v>
      </c>
      <c r="AJ1403" s="6">
        <f t="shared" si="1146"/>
        <v>0.91333583856939271</v>
      </c>
      <c r="AK1403" s="13">
        <f t="shared" si="1147"/>
        <v>27.665920429427715</v>
      </c>
      <c r="AL1403" s="6">
        <f t="shared" si="1148"/>
        <v>0.80720699686099739</v>
      </c>
      <c r="AM1403" s="6">
        <f t="shared" si="1149"/>
        <v>26.858713432566717</v>
      </c>
      <c r="AN1403" s="11">
        <f t="shared" si="1150"/>
        <v>175.89112162353558</v>
      </c>
      <c r="AO1403" s="6">
        <f t="shared" si="1151"/>
        <v>174.07715412163705</v>
      </c>
      <c r="AP1403" s="6">
        <f t="shared" si="1152"/>
        <v>100.37458532712697</v>
      </c>
      <c r="AQ1403" s="8">
        <f t="shared" si="1153"/>
        <v>79.47318909267706</v>
      </c>
      <c r="AR1403" s="109">
        <f t="shared" si="1154"/>
        <v>-0.97180756438194549</v>
      </c>
      <c r="AS1403" s="109">
        <f t="shared" si="1155"/>
        <v>-9.6697270277567943E-2</v>
      </c>
      <c r="AT1403" s="109">
        <f t="shared" si="1156"/>
        <v>264.31763137106373</v>
      </c>
      <c r="AU1403" s="10">
        <f t="shared" si="1157"/>
        <v>400144.82500433305</v>
      </c>
      <c r="AV1403" s="8">
        <f t="shared" si="1158"/>
        <v>29.862455950787172</v>
      </c>
      <c r="AW1403" s="12"/>
      <c r="AX1403" s="110">
        <f t="shared" si="1159"/>
        <v>84.3</v>
      </c>
      <c r="AY1403" s="111">
        <f t="shared" si="1160"/>
        <v>0</v>
      </c>
      <c r="AZ1403" s="12"/>
      <c r="BA1403" s="14">
        <f t="shared" si="1167"/>
        <v>26.9</v>
      </c>
      <c r="BB1403" s="112">
        <f t="shared" si="1161"/>
        <v>0</v>
      </c>
      <c r="BC1403" s="112">
        <f t="shared" si="1162"/>
        <v>0</v>
      </c>
      <c r="BD1403" s="12"/>
      <c r="BE1403" s="111">
        <f t="shared" si="1163"/>
        <v>0</v>
      </c>
      <c r="BF1403" s="12"/>
    </row>
    <row r="1404" spans="1:58">
      <c r="A1404">
        <f t="shared" si="1116"/>
        <v>23</v>
      </c>
      <c r="B1404" s="106">
        <v>0.97291666666666698</v>
      </c>
      <c r="C1404" s="6">
        <f t="shared" si="1117"/>
        <v>23.350000000000009</v>
      </c>
      <c r="D1404" s="7">
        <f t="shared" si="1164"/>
        <v>16</v>
      </c>
      <c r="E1404" s="7">
        <f t="shared" si="1165"/>
        <v>9</v>
      </c>
      <c r="F1404" s="7">
        <f t="shared" si="1166"/>
        <v>2022</v>
      </c>
      <c r="G1404" s="12"/>
      <c r="H1404" s="101">
        <f t="shared" si="1118"/>
        <v>27.007789683721366</v>
      </c>
      <c r="I1404" s="102">
        <f t="shared" si="1119"/>
        <v>27.040686442788914</v>
      </c>
      <c r="J1404" s="101">
        <f t="shared" si="1120"/>
        <v>59.128190160581148</v>
      </c>
      <c r="K1404" s="101">
        <f t="shared" si="1121"/>
        <v>84.500246457028027</v>
      </c>
      <c r="L1404" s="11">
        <f t="shared" si="1122"/>
        <v>2459839.4729166669</v>
      </c>
      <c r="M1404" s="108">
        <f t="shared" si="1123"/>
        <v>0.22709029203742323</v>
      </c>
      <c r="N1404" s="11">
        <f t="shared" si="1124"/>
        <v>355.86935686320066</v>
      </c>
      <c r="O1404" s="5">
        <f t="shared" si="1125"/>
        <v>0.1932764570051404</v>
      </c>
      <c r="P1404" s="11">
        <f t="shared" si="1126"/>
        <v>14837.110858910853</v>
      </c>
      <c r="Q1404" s="6">
        <f t="shared" si="1127"/>
        <v>2.4817381737374706</v>
      </c>
      <c r="R1404" s="13">
        <f t="shared" si="1128"/>
        <v>4.4080497836410695</v>
      </c>
      <c r="S1404" s="13">
        <f t="shared" si="1129"/>
        <v>4.4276947573111345</v>
      </c>
      <c r="T1404" s="13">
        <f t="shared" si="1130"/>
        <v>0.41465730641692189</v>
      </c>
      <c r="U1404" s="13">
        <f t="shared" si="1131"/>
        <v>0.48556038372280974</v>
      </c>
      <c r="V1404" s="13">
        <f t="shared" si="1132"/>
        <v>-8.4407322082053469</v>
      </c>
      <c r="W1404" s="8">
        <f t="shared" si="1133"/>
        <v>357.03544738816515</v>
      </c>
      <c r="X1404" s="13">
        <f t="shared" si="1134"/>
        <v>1.2863241382038137</v>
      </c>
      <c r="Y1404" s="11">
        <f t="shared" si="1135"/>
        <v>73.700944204881338</v>
      </c>
      <c r="Z1404" s="13">
        <f t="shared" si="1136"/>
        <v>4.3635143104784557E-2</v>
      </c>
      <c r="AA1404" s="13">
        <f t="shared" si="1137"/>
        <v>0.28038375092041323</v>
      </c>
      <c r="AB1404" s="13">
        <f t="shared" si="1138"/>
        <v>0.95889631068080194</v>
      </c>
      <c r="AC1404" s="13">
        <f t="shared" si="1139"/>
        <v>4.3621297350567932E-2</v>
      </c>
      <c r="AD1404" s="13">
        <f t="shared" si="1140"/>
        <v>0.86244026448751021</v>
      </c>
      <c r="AE1404" s="13">
        <f t="shared" si="1141"/>
        <v>0.42140448788606077</v>
      </c>
      <c r="AF1404" s="13">
        <f t="shared" si="1142"/>
        <v>0.90687279019137346</v>
      </c>
      <c r="AG1404" s="11">
        <f t="shared" si="1143"/>
        <v>24.92329047681238</v>
      </c>
      <c r="AH1404" s="13">
        <f t="shared" si="1144"/>
        <v>4.7993593807457593</v>
      </c>
      <c r="AI1404" s="11">
        <f t="shared" si="1145"/>
        <v>283.8789661520143</v>
      </c>
      <c r="AJ1404" s="6">
        <f t="shared" si="1146"/>
        <v>0.91333077770123616</v>
      </c>
      <c r="AK1404" s="13">
        <f t="shared" si="1147"/>
        <v>27.813896514204291</v>
      </c>
      <c r="AL1404" s="6">
        <f t="shared" si="1148"/>
        <v>0.80610683048292586</v>
      </c>
      <c r="AM1404" s="6">
        <f t="shared" si="1149"/>
        <v>27.007789683721366</v>
      </c>
      <c r="AN1404" s="11">
        <f t="shared" si="1150"/>
        <v>175.89180610129006</v>
      </c>
      <c r="AO1404" s="6">
        <f t="shared" si="1151"/>
        <v>174.07783136633677</v>
      </c>
      <c r="AP1404" s="6">
        <f t="shared" si="1152"/>
        <v>100.36690052589084</v>
      </c>
      <c r="AQ1404" s="8">
        <f t="shared" si="1153"/>
        <v>79.480870158885253</v>
      </c>
      <c r="AR1404" s="109">
        <f t="shared" si="1154"/>
        <v>-0.97080460625769871</v>
      </c>
      <c r="AS1404" s="109">
        <f t="shared" si="1155"/>
        <v>-9.347363690385474E-2</v>
      </c>
      <c r="AT1404" s="109">
        <f t="shared" si="1156"/>
        <v>264.50024645702803</v>
      </c>
      <c r="AU1404" s="10">
        <f t="shared" si="1157"/>
        <v>400147.10631642991</v>
      </c>
      <c r="AV1404" s="8">
        <f t="shared" si="1158"/>
        <v>29.862285708009093</v>
      </c>
      <c r="AW1404" s="12"/>
      <c r="AX1404" s="110">
        <f t="shared" si="1159"/>
        <v>84.5</v>
      </c>
      <c r="AY1404" s="111">
        <f t="shared" si="1160"/>
        <v>0</v>
      </c>
      <c r="AZ1404" s="12"/>
      <c r="BA1404" s="14">
        <f t="shared" si="1167"/>
        <v>27</v>
      </c>
      <c r="BB1404" s="112">
        <f t="shared" si="1161"/>
        <v>0</v>
      </c>
      <c r="BC1404" s="112">
        <f t="shared" si="1162"/>
        <v>0</v>
      </c>
      <c r="BD1404" s="12"/>
      <c r="BE1404" s="111">
        <f t="shared" si="1163"/>
        <v>0</v>
      </c>
      <c r="BF1404" s="12"/>
    </row>
    <row r="1405" spans="1:58">
      <c r="A1405">
        <f t="shared" si="1116"/>
        <v>23</v>
      </c>
      <c r="B1405" s="106">
        <v>0.97361111111111098</v>
      </c>
      <c r="C1405" s="6">
        <f t="shared" si="1117"/>
        <v>23.366666666666664</v>
      </c>
      <c r="D1405" s="7">
        <f t="shared" si="1164"/>
        <v>16</v>
      </c>
      <c r="E1405" s="7">
        <f t="shared" si="1165"/>
        <v>9</v>
      </c>
      <c r="F1405" s="7">
        <f t="shared" si="1166"/>
        <v>2022</v>
      </c>
      <c r="G1405" s="12"/>
      <c r="H1405" s="101">
        <f t="shared" si="1118"/>
        <v>27.15691575436697</v>
      </c>
      <c r="I1405" s="102">
        <f t="shared" si="1119"/>
        <v>27.189605697231933</v>
      </c>
      <c r="J1405" s="101">
        <f t="shared" si="1120"/>
        <v>59.121599816603407</v>
      </c>
      <c r="K1405" s="101">
        <f t="shared" si="1121"/>
        <v>84.68305982661218</v>
      </c>
      <c r="L1405" s="11">
        <f t="shared" si="1122"/>
        <v>2459839.4736111113</v>
      </c>
      <c r="M1405" s="108">
        <f t="shared" si="1123"/>
        <v>0.2270903110502748</v>
      </c>
      <c r="N1405" s="11">
        <f t="shared" si="1124"/>
        <v>356.12004132568836</v>
      </c>
      <c r="O1405" s="5">
        <f t="shared" si="1125"/>
        <v>0.19330187443506475</v>
      </c>
      <c r="P1405" s="11">
        <f t="shared" si="1126"/>
        <v>14834.281219287421</v>
      </c>
      <c r="Q1405" s="6">
        <f t="shared" si="1127"/>
        <v>2.4818965259113317</v>
      </c>
      <c r="R1405" s="13">
        <f t="shared" si="1128"/>
        <v>4.4080617294527684</v>
      </c>
      <c r="S1405" s="13">
        <f t="shared" si="1129"/>
        <v>4.4278425133514805</v>
      </c>
      <c r="T1405" s="13">
        <f t="shared" si="1130"/>
        <v>0.41481765065697451</v>
      </c>
      <c r="U1405" s="13">
        <f t="shared" si="1131"/>
        <v>0.48570743263617122</v>
      </c>
      <c r="V1405" s="13">
        <f t="shared" si="1132"/>
        <v>-8.4408673760459862</v>
      </c>
      <c r="W1405" s="8">
        <f t="shared" si="1133"/>
        <v>356.99239140133579</v>
      </c>
      <c r="X1405" s="13">
        <f t="shared" si="1134"/>
        <v>1.28647012214604</v>
      </c>
      <c r="Y1405" s="11">
        <f t="shared" si="1135"/>
        <v>73.709308468647592</v>
      </c>
      <c r="Z1405" s="13">
        <f t="shared" si="1136"/>
        <v>4.364661095819572E-2</v>
      </c>
      <c r="AA1405" s="13">
        <f t="shared" si="1137"/>
        <v>0.28024362412774062</v>
      </c>
      <c r="AB1405" s="13">
        <f t="shared" si="1138"/>
        <v>0.95893675176688709</v>
      </c>
      <c r="AC1405" s="13">
        <f t="shared" si="1139"/>
        <v>4.3632754285298767E-2</v>
      </c>
      <c r="AD1405" s="13">
        <f t="shared" si="1140"/>
        <v>0.86247281252020924</v>
      </c>
      <c r="AE1405" s="13">
        <f t="shared" si="1141"/>
        <v>0.42143108428215137</v>
      </c>
      <c r="AF1405" s="13">
        <f t="shared" si="1142"/>
        <v>0.90686043093784297</v>
      </c>
      <c r="AG1405" s="11">
        <f t="shared" si="1143"/>
        <v>24.924970835564579</v>
      </c>
      <c r="AH1405" s="13">
        <f t="shared" si="1144"/>
        <v>4.7999630663476189</v>
      </c>
      <c r="AI1405" s="11">
        <f t="shared" si="1145"/>
        <v>284.12059533047409</v>
      </c>
      <c r="AJ1405" s="6">
        <f t="shared" si="1146"/>
        <v>0.91332571814615604</v>
      </c>
      <c r="AK1405" s="13">
        <f t="shared" si="1147"/>
        <v>27.961916725726084</v>
      </c>
      <c r="AL1405" s="6">
        <f t="shared" si="1148"/>
        <v>0.80500097135911475</v>
      </c>
      <c r="AM1405" s="6">
        <f t="shared" si="1149"/>
        <v>27.15691575436697</v>
      </c>
      <c r="AN1405" s="11">
        <f t="shared" si="1150"/>
        <v>175.89249057858433</v>
      </c>
      <c r="AO1405" s="6">
        <f t="shared" si="1151"/>
        <v>174.07850861083486</v>
      </c>
      <c r="AP1405" s="6">
        <f t="shared" si="1152"/>
        <v>100.35921582338817</v>
      </c>
      <c r="AQ1405" s="8">
        <f t="shared" si="1153"/>
        <v>79.488551129147694</v>
      </c>
      <c r="AR1405" s="109">
        <f t="shared" si="1154"/>
        <v>-0.96978438367119479</v>
      </c>
      <c r="AS1405" s="109">
        <f t="shared" si="1155"/>
        <v>-9.0253380876879202E-2</v>
      </c>
      <c r="AT1405" s="109">
        <f t="shared" si="1156"/>
        <v>264.68305982661218</v>
      </c>
      <c r="AU1405" s="10">
        <f t="shared" si="1157"/>
        <v>400149.38708536763</v>
      </c>
      <c r="AV1405" s="8">
        <f t="shared" si="1158"/>
        <v>29.862115507704548</v>
      </c>
      <c r="AW1405" s="12"/>
      <c r="AX1405" s="110">
        <f t="shared" si="1159"/>
        <v>84.7</v>
      </c>
      <c r="AY1405" s="111">
        <f t="shared" si="1160"/>
        <v>0</v>
      </c>
      <c r="AZ1405" s="12"/>
      <c r="BA1405" s="14">
        <f t="shared" si="1167"/>
        <v>27.2</v>
      </c>
      <c r="BB1405" s="112">
        <f t="shared" si="1161"/>
        <v>0</v>
      </c>
      <c r="BC1405" s="112">
        <f t="shared" si="1162"/>
        <v>0</v>
      </c>
      <c r="BD1405" s="12"/>
      <c r="BE1405" s="111">
        <f t="shared" si="1163"/>
        <v>0</v>
      </c>
      <c r="BF1405" s="12"/>
    </row>
    <row r="1406" spans="1:58">
      <c r="A1406">
        <f t="shared" si="1116"/>
        <v>23</v>
      </c>
      <c r="B1406" s="106">
        <v>0.97430555555555598</v>
      </c>
      <c r="C1406" s="6">
        <f t="shared" si="1117"/>
        <v>23.383333333333344</v>
      </c>
      <c r="D1406" s="7">
        <f t="shared" si="1164"/>
        <v>16</v>
      </c>
      <c r="E1406" s="7">
        <f t="shared" si="1165"/>
        <v>9</v>
      </c>
      <c r="F1406" s="7">
        <f t="shared" si="1166"/>
        <v>2022</v>
      </c>
      <c r="G1406" s="12"/>
      <c r="H1406" s="101">
        <f t="shared" si="1118"/>
        <v>27.306090295023211</v>
      </c>
      <c r="I1406" s="102">
        <f t="shared" si="1119"/>
        <v>27.338575376141691</v>
      </c>
      <c r="J1406" s="101">
        <f t="shared" si="1120"/>
        <v>59.115009386557738</v>
      </c>
      <c r="K1406" s="101">
        <f t="shared" si="1121"/>
        <v>84.866074905010976</v>
      </c>
      <c r="L1406" s="11">
        <f t="shared" si="1122"/>
        <v>2459839.4743055557</v>
      </c>
      <c r="M1406" s="108">
        <f t="shared" si="1123"/>
        <v>0.22709033006312634</v>
      </c>
      <c r="N1406" s="11">
        <f t="shared" si="1124"/>
        <v>356.37072578817606</v>
      </c>
      <c r="O1406" s="5">
        <f t="shared" si="1125"/>
        <v>0.19332729186504594</v>
      </c>
      <c r="P1406" s="11">
        <f t="shared" si="1126"/>
        <v>14831.45126756135</v>
      </c>
      <c r="Q1406" s="6">
        <f t="shared" si="1127"/>
        <v>2.4820548780848353</v>
      </c>
      <c r="R1406" s="13">
        <f t="shared" si="1128"/>
        <v>4.4080736752644665</v>
      </c>
      <c r="S1406" s="13">
        <f t="shared" si="1129"/>
        <v>4.4279902693911133</v>
      </c>
      <c r="T1406" s="13">
        <f t="shared" si="1130"/>
        <v>0.41497799489702719</v>
      </c>
      <c r="U1406" s="13">
        <f t="shared" si="1131"/>
        <v>0.48585447988523967</v>
      </c>
      <c r="V1406" s="13">
        <f t="shared" si="1132"/>
        <v>-8.4410025438851992</v>
      </c>
      <c r="W1406" s="8">
        <f t="shared" si="1133"/>
        <v>356.94933101020712</v>
      </c>
      <c r="X1406" s="13">
        <f t="shared" si="1134"/>
        <v>1.2866161045755071</v>
      </c>
      <c r="Y1406" s="11">
        <f t="shared" si="1135"/>
        <v>73.717672645739128</v>
      </c>
      <c r="Z1406" s="13">
        <f t="shared" si="1136"/>
        <v>4.3658077751751699E-2</v>
      </c>
      <c r="AA1406" s="13">
        <f t="shared" si="1137"/>
        <v>0.28010349292975151</v>
      </c>
      <c r="AB1406" s="13">
        <f t="shared" si="1138"/>
        <v>0.9589771718703527</v>
      </c>
      <c r="AC1406" s="13">
        <f t="shared" si="1139"/>
        <v>4.3644210155446096E-2</v>
      </c>
      <c r="AD1406" s="13">
        <f t="shared" si="1140"/>
        <v>0.86250534172471938</v>
      </c>
      <c r="AE1406" s="13">
        <f t="shared" si="1141"/>
        <v>0.42145767135606627</v>
      </c>
      <c r="AF1406" s="13">
        <f t="shared" si="1142"/>
        <v>0.90684807506832266</v>
      </c>
      <c r="AG1406" s="11">
        <f t="shared" si="1143"/>
        <v>24.926650628232224</v>
      </c>
      <c r="AH1406" s="13">
        <f t="shared" si="1144"/>
        <v>4.8005667615419849</v>
      </c>
      <c r="AI1406" s="11">
        <f t="shared" si="1145"/>
        <v>284.3622243650463</v>
      </c>
      <c r="AJ1406" s="6">
        <f t="shared" si="1146"/>
        <v>0.91332065990084788</v>
      </c>
      <c r="AK1406" s="13">
        <f t="shared" si="1147"/>
        <v>28.109979727166237</v>
      </c>
      <c r="AL1406" s="6">
        <f t="shared" si="1148"/>
        <v>0.80388943214302588</v>
      </c>
      <c r="AM1406" s="6">
        <f t="shared" si="1149"/>
        <v>27.306090295023211</v>
      </c>
      <c r="AN1406" s="11">
        <f t="shared" si="1150"/>
        <v>175.8931750558786</v>
      </c>
      <c r="AO1406" s="6">
        <f t="shared" si="1151"/>
        <v>174.07918585558676</v>
      </c>
      <c r="AP1406" s="6">
        <f t="shared" si="1152"/>
        <v>100.35153121441436</v>
      </c>
      <c r="AQ1406" s="8">
        <f t="shared" si="1153"/>
        <v>79.496232008666396</v>
      </c>
      <c r="AR1406" s="109">
        <f t="shared" si="1154"/>
        <v>-0.96874691413300495</v>
      </c>
      <c r="AS1406" s="109">
        <f t="shared" si="1155"/>
        <v>-8.703655769209781E-2</v>
      </c>
      <c r="AT1406" s="109">
        <f t="shared" si="1156"/>
        <v>264.86607490501098</v>
      </c>
      <c r="AU1406" s="10">
        <f t="shared" si="1157"/>
        <v>400151.66731260443</v>
      </c>
      <c r="AV1406" s="8">
        <f t="shared" si="1158"/>
        <v>29.861945349763314</v>
      </c>
      <c r="AW1406" s="12"/>
      <c r="AX1406" s="110">
        <f t="shared" si="1159"/>
        <v>84.9</v>
      </c>
      <c r="AY1406" s="111">
        <f t="shared" si="1160"/>
        <v>0</v>
      </c>
      <c r="AZ1406" s="12"/>
      <c r="BA1406" s="14">
        <f t="shared" si="1167"/>
        <v>27.3</v>
      </c>
      <c r="BB1406" s="112">
        <f t="shared" si="1161"/>
        <v>0</v>
      </c>
      <c r="BC1406" s="112">
        <f t="shared" si="1162"/>
        <v>0</v>
      </c>
      <c r="BD1406" s="12"/>
      <c r="BE1406" s="111">
        <f t="shared" si="1163"/>
        <v>0</v>
      </c>
      <c r="BF1406" s="12"/>
    </row>
    <row r="1407" spans="1:58">
      <c r="A1407">
        <f t="shared" si="1116"/>
        <v>23</v>
      </c>
      <c r="B1407" s="106">
        <v>0.97499999999999998</v>
      </c>
      <c r="C1407" s="6">
        <f t="shared" si="1117"/>
        <v>23.4</v>
      </c>
      <c r="D1407" s="7">
        <f t="shared" si="1164"/>
        <v>16</v>
      </c>
      <c r="E1407" s="7">
        <f t="shared" si="1165"/>
        <v>9</v>
      </c>
      <c r="F1407" s="7">
        <f t="shared" si="1166"/>
        <v>2022</v>
      </c>
      <c r="G1407" s="12"/>
      <c r="H1407" s="101">
        <f t="shared" si="1118"/>
        <v>27.455311851731278</v>
      </c>
      <c r="I1407" s="102">
        <f t="shared" si="1119"/>
        <v>27.487593997558665</v>
      </c>
      <c r="J1407" s="101">
        <f t="shared" si="1120"/>
        <v>59.108418870583222</v>
      </c>
      <c r="K1407" s="101">
        <f t="shared" si="1121"/>
        <v>85.049295017520024</v>
      </c>
      <c r="L1407" s="11">
        <f t="shared" si="1122"/>
        <v>2459839.4750000001</v>
      </c>
      <c r="M1407" s="108">
        <f t="shared" si="1123"/>
        <v>0.22709034907597792</v>
      </c>
      <c r="N1407" s="11">
        <f t="shared" si="1124"/>
        <v>356.62141025066376</v>
      </c>
      <c r="O1407" s="5">
        <f t="shared" si="1125"/>
        <v>0.19335270929497028</v>
      </c>
      <c r="P1407" s="11">
        <f t="shared" si="1126"/>
        <v>14828.621003831626</v>
      </c>
      <c r="Q1407" s="6">
        <f t="shared" si="1127"/>
        <v>2.4822132302586959</v>
      </c>
      <c r="R1407" s="13">
        <f t="shared" si="1128"/>
        <v>4.4080856210761645</v>
      </c>
      <c r="S1407" s="13">
        <f t="shared" si="1129"/>
        <v>4.4281380254311022</v>
      </c>
      <c r="T1407" s="13">
        <f t="shared" si="1130"/>
        <v>0.41513833913707981</v>
      </c>
      <c r="U1407" s="13">
        <f t="shared" si="1131"/>
        <v>0.48600152547045034</v>
      </c>
      <c r="V1407" s="13">
        <f t="shared" si="1132"/>
        <v>-8.4411377117251245</v>
      </c>
      <c r="W1407" s="8">
        <f t="shared" si="1133"/>
        <v>356.90626621488985</v>
      </c>
      <c r="X1407" s="13">
        <f t="shared" si="1134"/>
        <v>1.286762085491981</v>
      </c>
      <c r="Y1407" s="11">
        <f t="shared" si="1135"/>
        <v>73.726036736142532</v>
      </c>
      <c r="Z1407" s="13">
        <f t="shared" si="1136"/>
        <v>4.3669543485265888E-2</v>
      </c>
      <c r="AA1407" s="13">
        <f t="shared" si="1137"/>
        <v>0.27996335732989469</v>
      </c>
      <c r="AB1407" s="13">
        <f t="shared" si="1138"/>
        <v>0.95901757099096052</v>
      </c>
      <c r="AC1407" s="13">
        <f t="shared" si="1139"/>
        <v>4.3655664960823577E-2</v>
      </c>
      <c r="AD1407" s="13">
        <f t="shared" si="1140"/>
        <v>0.86253785210089595</v>
      </c>
      <c r="AE1407" s="13">
        <f t="shared" si="1141"/>
        <v>0.42148424910753962</v>
      </c>
      <c r="AF1407" s="13">
        <f t="shared" si="1142"/>
        <v>0.90683572258389422</v>
      </c>
      <c r="AG1407" s="11">
        <f t="shared" si="1143"/>
        <v>24.928329854776823</v>
      </c>
      <c r="AH1407" s="13">
        <f t="shared" si="1144"/>
        <v>4.801170466323561</v>
      </c>
      <c r="AI1407" s="11">
        <f t="shared" si="1145"/>
        <v>284.60385325581035</v>
      </c>
      <c r="AJ1407" s="6">
        <f t="shared" si="1146"/>
        <v>0.91331560296534842</v>
      </c>
      <c r="AK1407" s="13">
        <f t="shared" si="1147"/>
        <v>28.258084078242636</v>
      </c>
      <c r="AL1407" s="6">
        <f t="shared" si="1148"/>
        <v>0.80277222651135804</v>
      </c>
      <c r="AM1407" s="6">
        <f t="shared" si="1149"/>
        <v>27.455311851731278</v>
      </c>
      <c r="AN1407" s="11">
        <f t="shared" si="1150"/>
        <v>175.89385953317469</v>
      </c>
      <c r="AO1407" s="6">
        <f t="shared" si="1151"/>
        <v>174.07986310059422</v>
      </c>
      <c r="AP1407" s="6">
        <f t="shared" si="1152"/>
        <v>100.34384669898667</v>
      </c>
      <c r="AQ1407" s="8">
        <f t="shared" si="1153"/>
        <v>79.503912797424078</v>
      </c>
      <c r="AR1407" s="109">
        <f t="shared" si="1154"/>
        <v>-0.96769221612490597</v>
      </c>
      <c r="AS1407" s="109">
        <f t="shared" si="1155"/>
        <v>-8.3823224939067825E-2</v>
      </c>
      <c r="AT1407" s="109">
        <f t="shared" si="1156"/>
        <v>265.04929501752002</v>
      </c>
      <c r="AU1407" s="10">
        <f t="shared" si="1157"/>
        <v>400153.94699809136</v>
      </c>
      <c r="AV1407" s="8">
        <f t="shared" si="1158"/>
        <v>29.861775234187622</v>
      </c>
      <c r="AW1407" s="12"/>
      <c r="AX1407" s="110">
        <f t="shared" si="1159"/>
        <v>85</v>
      </c>
      <c r="AY1407" s="111">
        <f t="shared" si="1160"/>
        <v>0</v>
      </c>
      <c r="AZ1407" s="12"/>
      <c r="BA1407" s="14">
        <f t="shared" si="1167"/>
        <v>27.5</v>
      </c>
      <c r="BB1407" s="112">
        <f t="shared" si="1161"/>
        <v>0</v>
      </c>
      <c r="BC1407" s="112">
        <f t="shared" si="1162"/>
        <v>0</v>
      </c>
      <c r="BD1407" s="12"/>
      <c r="BE1407" s="111">
        <f t="shared" si="1163"/>
        <v>0</v>
      </c>
      <c r="BF1407" s="12"/>
    </row>
    <row r="1408" spans="1:58">
      <c r="A1408">
        <f t="shared" si="1116"/>
        <v>23</v>
      </c>
      <c r="B1408" s="106">
        <v>0.97569444444444497</v>
      </c>
      <c r="C1408" s="6">
        <f t="shared" si="1117"/>
        <v>23.416666666666679</v>
      </c>
      <c r="D1408" s="7">
        <f t="shared" si="1164"/>
        <v>16</v>
      </c>
      <c r="E1408" s="7">
        <f t="shared" si="1165"/>
        <v>9</v>
      </c>
      <c r="F1408" s="7">
        <f t="shared" si="1166"/>
        <v>2022</v>
      </c>
      <c r="G1408" s="12"/>
      <c r="H1408" s="101">
        <f t="shared" si="1118"/>
        <v>27.604578965542888</v>
      </c>
      <c r="I1408" s="102">
        <f t="shared" si="1119"/>
        <v>27.636660075063549</v>
      </c>
      <c r="J1408" s="101">
        <f t="shared" si="1120"/>
        <v>59.101828268757792</v>
      </c>
      <c r="K1408" s="101">
        <f t="shared" si="1121"/>
        <v>85.232723511665029</v>
      </c>
      <c r="L1408" s="11">
        <f t="shared" si="1122"/>
        <v>2459839.4756944445</v>
      </c>
      <c r="M1408" s="108">
        <f t="shared" si="1123"/>
        <v>0.22709036808882946</v>
      </c>
      <c r="N1408" s="11">
        <f t="shared" si="1124"/>
        <v>356.87209471315145</v>
      </c>
      <c r="O1408" s="5">
        <f t="shared" si="1125"/>
        <v>0.19337812672489463</v>
      </c>
      <c r="P1408" s="11">
        <f t="shared" si="1126"/>
        <v>14825.7904282201</v>
      </c>
      <c r="Q1408" s="6">
        <f t="shared" si="1127"/>
        <v>2.4823715824321995</v>
      </c>
      <c r="R1408" s="13">
        <f t="shared" si="1128"/>
        <v>4.4080975668878626</v>
      </c>
      <c r="S1408" s="13">
        <f t="shared" si="1129"/>
        <v>4.4282857814707342</v>
      </c>
      <c r="T1408" s="13">
        <f t="shared" si="1130"/>
        <v>0.41529868337677528</v>
      </c>
      <c r="U1408" s="13">
        <f t="shared" si="1131"/>
        <v>0.48614856939199147</v>
      </c>
      <c r="V1408" s="13">
        <f t="shared" si="1132"/>
        <v>-8.4412728795646927</v>
      </c>
      <c r="W1408" s="8">
        <f t="shared" si="1133"/>
        <v>356.86319701659426</v>
      </c>
      <c r="X1408" s="13">
        <f t="shared" si="1134"/>
        <v>1.2869080648964091</v>
      </c>
      <c r="Y1408" s="11">
        <f t="shared" si="1135"/>
        <v>73.73440073991209</v>
      </c>
      <c r="Z1408" s="13">
        <f t="shared" si="1136"/>
        <v>4.3681008158537454E-2</v>
      </c>
      <c r="AA1408" s="13">
        <f t="shared" si="1137"/>
        <v>0.2798232173304856</v>
      </c>
      <c r="AB1408" s="13">
        <f t="shared" si="1138"/>
        <v>0.95905794912880449</v>
      </c>
      <c r="AC1408" s="13">
        <f t="shared" si="1139"/>
        <v>4.3667118701230655E-2</v>
      </c>
      <c r="AD1408" s="13">
        <f t="shared" si="1140"/>
        <v>0.86257034364890528</v>
      </c>
      <c r="AE1408" s="13">
        <f t="shared" si="1141"/>
        <v>0.42151081753642483</v>
      </c>
      <c r="AF1408" s="13">
        <f t="shared" si="1142"/>
        <v>0.90682337348558395</v>
      </c>
      <c r="AG1408" s="11">
        <f t="shared" si="1143"/>
        <v>24.930008515167415</v>
      </c>
      <c r="AH1408" s="13">
        <f t="shared" si="1144"/>
        <v>4.8017741806920009</v>
      </c>
      <c r="AI1408" s="11">
        <f t="shared" si="1145"/>
        <v>284.84548200277146</v>
      </c>
      <c r="AJ1408" s="6">
        <f t="shared" si="1146"/>
        <v>0.91331054733974493</v>
      </c>
      <c r="AK1408" s="13">
        <f t="shared" si="1147"/>
        <v>28.406228333974902</v>
      </c>
      <c r="AL1408" s="6">
        <f t="shared" si="1148"/>
        <v>0.80164936843201484</v>
      </c>
      <c r="AM1408" s="6">
        <f t="shared" si="1149"/>
        <v>27.604578965542888</v>
      </c>
      <c r="AN1408" s="11">
        <f t="shared" si="1150"/>
        <v>175.89454401047078</v>
      </c>
      <c r="AO1408" s="6">
        <f t="shared" si="1151"/>
        <v>174.08054034585544</v>
      </c>
      <c r="AP1408" s="6">
        <f t="shared" si="1152"/>
        <v>100.33616227705109</v>
      </c>
      <c r="AQ1408" s="8">
        <f t="shared" si="1153"/>
        <v>79.511593495474699</v>
      </c>
      <c r="AR1408" s="109">
        <f t="shared" si="1154"/>
        <v>-0.96662030843533475</v>
      </c>
      <c r="AS1408" s="109">
        <f t="shared" si="1155"/>
        <v>-8.0613440146070608E-2</v>
      </c>
      <c r="AT1408" s="109">
        <f t="shared" si="1156"/>
        <v>265.23272351166503</v>
      </c>
      <c r="AU1408" s="10">
        <f t="shared" si="1157"/>
        <v>400156.22614175751</v>
      </c>
      <c r="AV1408" s="8">
        <f t="shared" si="1158"/>
        <v>29.861605160981341</v>
      </c>
      <c r="AW1408" s="12"/>
      <c r="AX1408" s="110">
        <f t="shared" si="1159"/>
        <v>85.2</v>
      </c>
      <c r="AY1408" s="111">
        <f t="shared" si="1160"/>
        <v>0</v>
      </c>
      <c r="AZ1408" s="12"/>
      <c r="BA1408" s="14">
        <f t="shared" si="1167"/>
        <v>27.6</v>
      </c>
      <c r="BB1408" s="112">
        <f t="shared" si="1161"/>
        <v>0</v>
      </c>
      <c r="BC1408" s="112">
        <f t="shared" si="1162"/>
        <v>0</v>
      </c>
      <c r="BD1408" s="12"/>
      <c r="BE1408" s="111">
        <f t="shared" si="1163"/>
        <v>0</v>
      </c>
      <c r="BF1408" s="12"/>
    </row>
    <row r="1409" spans="1:58">
      <c r="A1409">
        <f t="shared" si="1116"/>
        <v>23</v>
      </c>
      <c r="B1409" s="106">
        <v>0.97638888888888897</v>
      </c>
      <c r="C1409" s="6">
        <f t="shared" si="1117"/>
        <v>23.433333333333337</v>
      </c>
      <c r="D1409" s="7">
        <f t="shared" si="1164"/>
        <v>16</v>
      </c>
      <c r="E1409" s="7">
        <f t="shared" si="1165"/>
        <v>9</v>
      </c>
      <c r="F1409" s="7">
        <f t="shared" si="1166"/>
        <v>2022</v>
      </c>
      <c r="G1409" s="12"/>
      <c r="H1409" s="101">
        <f t="shared" si="1118"/>
        <v>27.753890172183084</v>
      </c>
      <c r="I1409" s="102">
        <f t="shared" si="1119"/>
        <v>27.785772117428237</v>
      </c>
      <c r="J1409" s="101">
        <f t="shared" si="1120"/>
        <v>59.095237581166558</v>
      </c>
      <c r="K1409" s="101">
        <f t="shared" si="1121"/>
        <v>85.416363757130227</v>
      </c>
      <c r="L1409" s="11">
        <f t="shared" si="1122"/>
        <v>2459839.4763888889</v>
      </c>
      <c r="M1409" s="108">
        <f t="shared" si="1123"/>
        <v>0.22709038710168103</v>
      </c>
      <c r="N1409" s="11">
        <f t="shared" si="1124"/>
        <v>357.12277917517349</v>
      </c>
      <c r="O1409" s="5">
        <f t="shared" si="1125"/>
        <v>0.19340354415487582</v>
      </c>
      <c r="P1409" s="11">
        <f t="shared" si="1126"/>
        <v>14822.95954082537</v>
      </c>
      <c r="Q1409" s="6">
        <f t="shared" si="1127"/>
        <v>2.4825299346060605</v>
      </c>
      <c r="R1409" s="13">
        <f t="shared" si="1128"/>
        <v>4.4081095126995606</v>
      </c>
      <c r="S1409" s="13">
        <f t="shared" si="1129"/>
        <v>4.428433537511081</v>
      </c>
      <c r="T1409" s="13">
        <f t="shared" si="1130"/>
        <v>0.4154590276168279</v>
      </c>
      <c r="U1409" s="13">
        <f t="shared" si="1131"/>
        <v>0.48629561165101293</v>
      </c>
      <c r="V1409" s="13">
        <f t="shared" si="1132"/>
        <v>-8.4414080474053339</v>
      </c>
      <c r="W1409" s="8">
        <f t="shared" si="1133"/>
        <v>356.82012341568156</v>
      </c>
      <c r="X1409" s="13">
        <f t="shared" si="1134"/>
        <v>1.2870540427896269</v>
      </c>
      <c r="Y1409" s="11">
        <f t="shared" si="1135"/>
        <v>73.742764657095677</v>
      </c>
      <c r="Z1409" s="13">
        <f t="shared" si="1136"/>
        <v>4.369247177143782E-2</v>
      </c>
      <c r="AA1409" s="13">
        <f t="shared" si="1137"/>
        <v>0.2796830729339459</v>
      </c>
      <c r="AB1409" s="13">
        <f t="shared" si="1138"/>
        <v>0.95909830628394388</v>
      </c>
      <c r="AC1409" s="13">
        <f t="shared" si="1139"/>
        <v>4.3678571376538966E-2</v>
      </c>
      <c r="AD1409" s="13">
        <f t="shared" si="1140"/>
        <v>0.86260281636885261</v>
      </c>
      <c r="AE1409" s="13">
        <f t="shared" si="1141"/>
        <v>0.42153737664262775</v>
      </c>
      <c r="AF1409" s="13">
        <f t="shared" si="1142"/>
        <v>0.90681102777439326</v>
      </c>
      <c r="AG1409" s="11">
        <f t="shared" si="1143"/>
        <v>24.931686609376371</v>
      </c>
      <c r="AH1409" s="13">
        <f t="shared" si="1144"/>
        <v>4.8023779046464456</v>
      </c>
      <c r="AI1409" s="11">
        <f t="shared" si="1145"/>
        <v>285.08711060547682</v>
      </c>
      <c r="AJ1409" s="6">
        <f t="shared" si="1146"/>
        <v>0.91330549302407538</v>
      </c>
      <c r="AK1409" s="13">
        <f t="shared" si="1147"/>
        <v>28.554411044349962</v>
      </c>
      <c r="AL1409" s="6">
        <f t="shared" si="1148"/>
        <v>0.80052087216687828</v>
      </c>
      <c r="AM1409" s="6">
        <f t="shared" si="1149"/>
        <v>27.753890172183084</v>
      </c>
      <c r="AN1409" s="11">
        <f t="shared" si="1150"/>
        <v>175.89522848776687</v>
      </c>
      <c r="AO1409" s="6">
        <f t="shared" si="1151"/>
        <v>174.08121759137046</v>
      </c>
      <c r="AP1409" s="6">
        <f t="shared" si="1152"/>
        <v>100.32847794856197</v>
      </c>
      <c r="AQ1409" s="8">
        <f t="shared" si="1153"/>
        <v>79.519274102863847</v>
      </c>
      <c r="AR1409" s="109">
        <f t="shared" si="1154"/>
        <v>-0.96553121016082399</v>
      </c>
      <c r="AS1409" s="109">
        <f t="shared" si="1155"/>
        <v>-7.7407260784156467E-2</v>
      </c>
      <c r="AT1409" s="109">
        <f t="shared" si="1156"/>
        <v>265.41636375713023</v>
      </c>
      <c r="AU1409" s="10">
        <f t="shared" si="1157"/>
        <v>400158.50474355416</v>
      </c>
      <c r="AV1409" s="8">
        <f t="shared" si="1158"/>
        <v>29.861435130146695</v>
      </c>
      <c r="AW1409" s="12"/>
      <c r="AX1409" s="110">
        <f t="shared" si="1159"/>
        <v>85.4</v>
      </c>
      <c r="AY1409" s="111">
        <f t="shared" si="1160"/>
        <v>0</v>
      </c>
      <c r="AZ1409" s="12"/>
      <c r="BA1409" s="14">
        <f t="shared" si="1167"/>
        <v>27.8</v>
      </c>
      <c r="BB1409" s="112">
        <f t="shared" si="1161"/>
        <v>0</v>
      </c>
      <c r="BC1409" s="112">
        <f t="shared" si="1162"/>
        <v>0</v>
      </c>
      <c r="BD1409" s="12"/>
      <c r="BE1409" s="111">
        <f t="shared" si="1163"/>
        <v>0</v>
      </c>
      <c r="BF1409" s="12"/>
    </row>
    <row r="1410" spans="1:58">
      <c r="A1410">
        <f t="shared" si="1116"/>
        <v>23</v>
      </c>
      <c r="B1410" s="106">
        <v>0.97708333333333297</v>
      </c>
      <c r="C1410" s="6">
        <f t="shared" si="1117"/>
        <v>23.449999999999992</v>
      </c>
      <c r="D1410" s="7">
        <f t="shared" si="1164"/>
        <v>16</v>
      </c>
      <c r="E1410" s="7">
        <f t="shared" si="1165"/>
        <v>9</v>
      </c>
      <c r="F1410" s="7">
        <f t="shared" si="1166"/>
        <v>2022</v>
      </c>
      <c r="G1410" s="12"/>
      <c r="H1410" s="101">
        <f t="shared" si="1118"/>
        <v>27.903244003114519</v>
      </c>
      <c r="I1410" s="102">
        <f t="shared" si="1119"/>
        <v>27.934928629666807</v>
      </c>
      <c r="J1410" s="101">
        <f t="shared" si="1120"/>
        <v>59.088646807941124</v>
      </c>
      <c r="K1410" s="101">
        <f t="shared" si="1121"/>
        <v>85.600219147460052</v>
      </c>
      <c r="L1410" s="11">
        <f t="shared" si="1122"/>
        <v>2459839.4770833333</v>
      </c>
      <c r="M1410" s="108">
        <f t="shared" si="1123"/>
        <v>0.22709040611453257</v>
      </c>
      <c r="N1410" s="11">
        <f t="shared" si="1124"/>
        <v>357.37346363766119</v>
      </c>
      <c r="O1410" s="5">
        <f t="shared" si="1125"/>
        <v>0.19342896158480016</v>
      </c>
      <c r="P1410" s="11">
        <f t="shared" si="1126"/>
        <v>14820.128341758147</v>
      </c>
      <c r="Q1410" s="6">
        <f t="shared" si="1127"/>
        <v>2.4826882867799211</v>
      </c>
      <c r="R1410" s="13">
        <f t="shared" si="1128"/>
        <v>4.4081214585112587</v>
      </c>
      <c r="S1410" s="13">
        <f t="shared" si="1129"/>
        <v>4.4285812935507129</v>
      </c>
      <c r="T1410" s="13">
        <f t="shared" si="1130"/>
        <v>0.41561937185688053</v>
      </c>
      <c r="U1410" s="13">
        <f t="shared" si="1131"/>
        <v>0.48644265224764888</v>
      </c>
      <c r="V1410" s="13">
        <f t="shared" si="1132"/>
        <v>-8.4415432152445451</v>
      </c>
      <c r="W1410" s="8">
        <f t="shared" si="1133"/>
        <v>356.77704541389329</v>
      </c>
      <c r="X1410" s="13">
        <f t="shared" si="1134"/>
        <v>1.2872000191714563</v>
      </c>
      <c r="Y1410" s="11">
        <f t="shared" si="1135"/>
        <v>73.751128487683104</v>
      </c>
      <c r="Z1410" s="13">
        <f t="shared" si="1136"/>
        <v>4.3703934323764446E-2</v>
      </c>
      <c r="AA1410" s="13">
        <f t="shared" si="1137"/>
        <v>0.2795429241436701</v>
      </c>
      <c r="AB1410" s="13">
        <f t="shared" si="1138"/>
        <v>0.95913864245615787</v>
      </c>
      <c r="AC1410" s="13">
        <f t="shared" si="1139"/>
        <v>4.3690022986546243E-2</v>
      </c>
      <c r="AD1410" s="13">
        <f t="shared" si="1140"/>
        <v>0.86263527026061604</v>
      </c>
      <c r="AE1410" s="13">
        <f t="shared" si="1141"/>
        <v>0.42156392642587481</v>
      </c>
      <c r="AF1410" s="13">
        <f t="shared" si="1142"/>
        <v>0.90679868545140696</v>
      </c>
      <c r="AG1410" s="11">
        <f t="shared" si="1143"/>
        <v>24.933364137364716</v>
      </c>
      <c r="AH1410" s="13">
        <f t="shared" si="1144"/>
        <v>4.8029816381818451</v>
      </c>
      <c r="AI1410" s="11">
        <f t="shared" si="1145"/>
        <v>285.32873906493353</v>
      </c>
      <c r="AJ1410" s="6">
        <f t="shared" si="1146"/>
        <v>0.91330044001842381</v>
      </c>
      <c r="AK1410" s="13">
        <f t="shared" si="1147"/>
        <v>28.702630755378703</v>
      </c>
      <c r="AL1410" s="6">
        <f t="shared" si="1148"/>
        <v>0.79938675226418221</v>
      </c>
      <c r="AM1410" s="6">
        <f t="shared" si="1149"/>
        <v>27.903244003114519</v>
      </c>
      <c r="AN1410" s="11">
        <f t="shared" si="1150"/>
        <v>175.89591296505932</v>
      </c>
      <c r="AO1410" s="6">
        <f t="shared" si="1151"/>
        <v>174.08189483713562</v>
      </c>
      <c r="AP1410" s="6">
        <f t="shared" si="1152"/>
        <v>100.32079371352786</v>
      </c>
      <c r="AQ1410" s="8">
        <f t="shared" si="1153"/>
        <v>79.526954619582938</v>
      </c>
      <c r="AR1410" s="109">
        <f t="shared" si="1154"/>
        <v>-0.96442494069697526</v>
      </c>
      <c r="AS1410" s="109">
        <f t="shared" si="1155"/>
        <v>-7.4204744240320086E-2</v>
      </c>
      <c r="AT1410" s="109">
        <f t="shared" si="1156"/>
        <v>265.60021914746005</v>
      </c>
      <c r="AU1410" s="10">
        <f t="shared" si="1157"/>
        <v>400160.7828034113</v>
      </c>
      <c r="AV1410" s="8">
        <f t="shared" si="1158"/>
        <v>29.861265141687497</v>
      </c>
      <c r="AW1410" s="12"/>
      <c r="AX1410" s="110">
        <f t="shared" si="1159"/>
        <v>85.6</v>
      </c>
      <c r="AY1410" s="111">
        <f t="shared" si="1160"/>
        <v>0</v>
      </c>
      <c r="AZ1410" s="12"/>
      <c r="BA1410" s="14">
        <f t="shared" si="1167"/>
        <v>27.9</v>
      </c>
      <c r="BB1410" s="112">
        <f t="shared" si="1161"/>
        <v>0</v>
      </c>
      <c r="BC1410" s="112">
        <f t="shared" si="1162"/>
        <v>0</v>
      </c>
      <c r="BD1410" s="12"/>
      <c r="BE1410" s="111">
        <f t="shared" si="1163"/>
        <v>0</v>
      </c>
      <c r="BF1410" s="12"/>
    </row>
    <row r="1411" spans="1:58">
      <c r="A1411">
        <f t="shared" si="1116"/>
        <v>23</v>
      </c>
      <c r="B1411" s="106">
        <v>0.97777777777777797</v>
      </c>
      <c r="C1411" s="6">
        <f t="shared" si="1117"/>
        <v>23.466666666666672</v>
      </c>
      <c r="D1411" s="7">
        <f t="shared" si="1164"/>
        <v>16</v>
      </c>
      <c r="E1411" s="7">
        <f t="shared" si="1165"/>
        <v>9</v>
      </c>
      <c r="F1411" s="7">
        <f t="shared" si="1166"/>
        <v>2022</v>
      </c>
      <c r="G1411" s="12"/>
      <c r="H1411" s="101">
        <f t="shared" si="1118"/>
        <v>28.052638983647721</v>
      </c>
      <c r="I1411" s="102">
        <f t="shared" si="1119"/>
        <v>28.084128111136678</v>
      </c>
      <c r="J1411" s="101">
        <f t="shared" si="1120"/>
        <v>59.082055949152981</v>
      </c>
      <c r="K1411" s="101">
        <f t="shared" si="1121"/>
        <v>85.784293098010266</v>
      </c>
      <c r="L1411" s="11">
        <f t="shared" si="1122"/>
        <v>2459839.4777777777</v>
      </c>
      <c r="M1411" s="108">
        <f t="shared" si="1123"/>
        <v>0.22709042512738414</v>
      </c>
      <c r="N1411" s="11">
        <f t="shared" si="1124"/>
        <v>357.62414810014889</v>
      </c>
      <c r="O1411" s="5">
        <f t="shared" si="1125"/>
        <v>0.19345437901478135</v>
      </c>
      <c r="P1411" s="11">
        <f t="shared" si="1126"/>
        <v>14817.296831132962</v>
      </c>
      <c r="Q1411" s="6">
        <f t="shared" si="1127"/>
        <v>2.4828466389537818</v>
      </c>
      <c r="R1411" s="13">
        <f t="shared" si="1128"/>
        <v>4.4081334043229567</v>
      </c>
      <c r="S1411" s="13">
        <f t="shared" si="1129"/>
        <v>4.4287290495907019</v>
      </c>
      <c r="T1411" s="13">
        <f t="shared" si="1130"/>
        <v>0.41577971609693315</v>
      </c>
      <c r="U1411" s="13">
        <f t="shared" si="1131"/>
        <v>0.48658969118241019</v>
      </c>
      <c r="V1411" s="13">
        <f t="shared" si="1132"/>
        <v>-8.4416783830844704</v>
      </c>
      <c r="W1411" s="8">
        <f t="shared" si="1133"/>
        <v>356.73396301130828</v>
      </c>
      <c r="X1411" s="13">
        <f t="shared" si="1134"/>
        <v>1.2873459940431673</v>
      </c>
      <c r="Y1411" s="11">
        <f t="shared" si="1135"/>
        <v>73.759492231747103</v>
      </c>
      <c r="Z1411" s="13">
        <f t="shared" si="1136"/>
        <v>4.3715395815336705E-2</v>
      </c>
      <c r="AA1411" s="13">
        <f t="shared" si="1137"/>
        <v>0.27940277096166377</v>
      </c>
      <c r="AB1411" s="13">
        <f t="shared" si="1138"/>
        <v>0.95917895764562988</v>
      </c>
      <c r="AC1411" s="13">
        <f t="shared" si="1139"/>
        <v>4.3701473531072128E-2</v>
      </c>
      <c r="AD1411" s="13">
        <f t="shared" si="1140"/>
        <v>0.86266770532443515</v>
      </c>
      <c r="AE1411" s="13">
        <f t="shared" si="1141"/>
        <v>0.42159046688607366</v>
      </c>
      <c r="AF1411" s="13">
        <f t="shared" si="1142"/>
        <v>0.90678634651762513</v>
      </c>
      <c r="AG1411" s="11">
        <f t="shared" si="1143"/>
        <v>24.935041099104929</v>
      </c>
      <c r="AH1411" s="13">
        <f t="shared" si="1144"/>
        <v>4.8035853812991771</v>
      </c>
      <c r="AI1411" s="11">
        <f t="shared" si="1145"/>
        <v>285.5703673806612</v>
      </c>
      <c r="AJ1411" s="6">
        <f t="shared" si="1146"/>
        <v>0.91329538832284485</v>
      </c>
      <c r="AK1411" s="13">
        <f t="shared" si="1147"/>
        <v>28.850886007220716</v>
      </c>
      <c r="AL1411" s="6">
        <f t="shared" si="1148"/>
        <v>0.79824702357299471</v>
      </c>
      <c r="AM1411" s="6">
        <f t="shared" si="1149"/>
        <v>28.052638983647721</v>
      </c>
      <c r="AN1411" s="11">
        <f t="shared" si="1150"/>
        <v>175.89659744235723</v>
      </c>
      <c r="AO1411" s="6">
        <f t="shared" si="1151"/>
        <v>174.08257208315999</v>
      </c>
      <c r="AP1411" s="6">
        <f t="shared" si="1152"/>
        <v>100.31310957188728</v>
      </c>
      <c r="AQ1411" s="8">
        <f t="shared" si="1153"/>
        <v>79.534635045693406</v>
      </c>
      <c r="AR1411" s="109">
        <f t="shared" si="1154"/>
        <v>-0.96330151975140088</v>
      </c>
      <c r="AS1411" s="109">
        <f t="shared" si="1155"/>
        <v>-7.1005947856144419E-2</v>
      </c>
      <c r="AT1411" s="109">
        <f t="shared" si="1156"/>
        <v>265.78429309801027</v>
      </c>
      <c r="AU1411" s="10">
        <f t="shared" si="1157"/>
        <v>400163.06032127276</v>
      </c>
      <c r="AV1411" s="8">
        <f t="shared" si="1158"/>
        <v>29.86109519560652</v>
      </c>
      <c r="AW1411" s="12"/>
      <c r="AX1411" s="110">
        <f t="shared" si="1159"/>
        <v>85.8</v>
      </c>
      <c r="AY1411" s="111">
        <f t="shared" si="1160"/>
        <v>0</v>
      </c>
      <c r="AZ1411" s="12"/>
      <c r="BA1411" s="14">
        <f t="shared" si="1167"/>
        <v>28.1</v>
      </c>
      <c r="BB1411" s="112">
        <f t="shared" si="1161"/>
        <v>0</v>
      </c>
      <c r="BC1411" s="112">
        <f t="shared" si="1162"/>
        <v>0</v>
      </c>
      <c r="BD1411" s="12"/>
      <c r="BE1411" s="111">
        <f t="shared" si="1163"/>
        <v>0</v>
      </c>
      <c r="BF1411" s="12"/>
    </row>
    <row r="1412" spans="1:58">
      <c r="A1412">
        <f t="shared" ref="A1412:A1443" si="1168">HOUR(B1412)</f>
        <v>23</v>
      </c>
      <c r="B1412" s="106">
        <v>0.97847222222222197</v>
      </c>
      <c r="C1412" s="6">
        <f t="shared" ref="C1412:C1443" si="1169">B1412*24</f>
        <v>23.483333333333327</v>
      </c>
      <c r="D1412" s="7">
        <f t="shared" si="1164"/>
        <v>16</v>
      </c>
      <c r="E1412" s="7">
        <f t="shared" si="1165"/>
        <v>9</v>
      </c>
      <c r="F1412" s="7">
        <f t="shared" si="1166"/>
        <v>2022</v>
      </c>
      <c r="G1412" s="12"/>
      <c r="H1412" s="101">
        <f t="shared" ref="H1412:H1443" si="1170">AM1412</f>
        <v>28.202073634074626</v>
      </c>
      <c r="I1412" s="102">
        <f t="shared" ref="I1412:I1443" si="1171">H1412+1.02/(TAN($G$7*(H1412+10.3/(H1412+5.11)))*60)</f>
        <v>28.23336905665936</v>
      </c>
      <c r="J1412" s="101">
        <f t="shared" ref="J1412:J1443" si="1172">100*(1+COS($G$7*AQ1412))/2</f>
        <v>59.07546500492834</v>
      </c>
      <c r="K1412" s="101">
        <f t="shared" ref="K1412:K1443" si="1173">IF(AI1412&gt;180, AT1412-180,AT1412+180)</f>
        <v>85.968589047753198</v>
      </c>
      <c r="L1412" s="11">
        <f t="shared" ref="L1412:L1443" si="1174">INT(365.25*IF(E1412&gt;2,F1412+4716,F1412-1+4716))+INT(30.6001*IF(E1412&gt;2,E1412+1,E1412+12+1))+D1412+C1412/24+2-INT(IF(E1412&gt;2,F1412,F1412-1)/100)+INT(INT(IF(E1412&gt;2,F1412,F1412-1)/100)/4)-1524.5</f>
        <v>2459839.4784722221</v>
      </c>
      <c r="M1412" s="108">
        <f t="shared" ref="M1412:M1443" si="1175">(L1412-2451545)/36525</f>
        <v>0.22709044414023569</v>
      </c>
      <c r="N1412" s="11">
        <f t="shared" ref="N1412:N1443" si="1176">MOD(280.46061837+360.98564736629*(L1412-2451545)+0.000387933*M1412^2-M1412^3/38710000+$G$5,360)</f>
        <v>357.87483256263658</v>
      </c>
      <c r="O1412" s="5">
        <f t="shared" ref="O1412:O1443" si="1177">0.606433+1336.855225*M1412 - INT(0.606433+1336.855225*M1412)</f>
        <v>0.1934797964447057</v>
      </c>
      <c r="P1412" s="11">
        <f t="shared" ref="P1412:P1443" si="1178">22640*SIN(Q1412)-4586*SIN(Q1412-2*S1412)+2370*SIN(2*S1412)+769*SIN(2*Q1412)-668*SIN(R1412)-412*SIN(2*T1412)-212*SIN(2*Q1412-2*S1412)-206*SIN(Q1412+R1412-2*S1412)+192*SIN(Q1412+2*S1412)-165*SIN(R1412-2*S1412)-125*SIN(S1412)-110*SIN(Q1412+R1412)+148*SIN(Q1412-R1412)-55*SIN(2*T1412-2*S1412)</f>
        <v>14814.465009063691</v>
      </c>
      <c r="Q1412" s="6">
        <f t="shared" ref="Q1412:Q1443" si="1179">2*PI()*(0.374897+1325.55241*M1412 - INT(0.374897+1325.55241*M1412))</f>
        <v>2.4830049911272858</v>
      </c>
      <c r="R1412" s="13">
        <f t="shared" ref="R1412:R1443" si="1180">2*PI()*(0.993133+99.997361*M1412 - INT(0.993133+99.997361*M1412))</f>
        <v>4.4081453501346548</v>
      </c>
      <c r="S1412" s="13">
        <f t="shared" ref="S1412:S1443" si="1181">2*PI()*(0.827361+1236.853086*M1412 - INT(0.827361+1236.853086*M1412))</f>
        <v>4.4288768056303347</v>
      </c>
      <c r="T1412" s="13">
        <f t="shared" ref="T1412:T1443" si="1182">2*PI()*(0.259086+1342.227825*M1412 - INT(0.259086+1342.227825*M1412))</f>
        <v>0.41594006033698583</v>
      </c>
      <c r="U1412" s="13">
        <f t="shared" ref="U1412:U1443" si="1183">T1412+(P1412+412*SIN(2*T1412)+541*SIN(R1412))/206264.8062</f>
        <v>0.48673672845580462</v>
      </c>
      <c r="V1412" s="13">
        <f t="shared" ref="V1412:V1443" si="1184">T1412-2*S1412</f>
        <v>-8.4418135509236834</v>
      </c>
      <c r="W1412" s="8">
        <f t="shared" ref="W1412:W1443" si="1185">-526*SIN(V1412)+44*SIN(Q1412+V1412)-31*SIN(-Q1412+V1412)-23*SIN(R1412+V1412)+11*SIN(-R1412+V1412)-25*SIN(-2*Q1412+T1412)+21*SIN(-Q1412+T1412)</f>
        <v>356.69087620927723</v>
      </c>
      <c r="X1412" s="13">
        <f t="shared" ref="X1412:X1443" si="1186">2*PI()*(O1412+P1412/1296000-INT(O1412+P1412/1296000))</f>
        <v>1.2874919674045979</v>
      </c>
      <c r="Y1412" s="11">
        <f t="shared" ref="Y1412:Y1443" si="1187">X1412/$G$7</f>
        <v>73.767855889278408</v>
      </c>
      <c r="Z1412" s="13">
        <f t="shared" ref="Z1412:Z1443" si="1188">(18520*SIN(U1412)+W1412)/206264.8062</f>
        <v>4.3726856245979905E-2</v>
      </c>
      <c r="AA1412" s="13">
        <f t="shared" ref="AA1412:AA1443" si="1189">COS(Z1412)*COS(X1412)</f>
        <v>0.27926261339130515</v>
      </c>
      <c r="AB1412" s="13">
        <f t="shared" ref="AB1412:AB1443" si="1190">COS(Z1412)*SIN(X1412)</f>
        <v>0.95921925185214307</v>
      </c>
      <c r="AC1412" s="13">
        <f t="shared" ref="AC1412:AC1443" si="1191">SIN(Z1412)</f>
        <v>4.371292300994218E-2</v>
      </c>
      <c r="AD1412" s="13">
        <f t="shared" ref="AD1412:AD1443" si="1192">COS($G$7*(23.4393-46.815*M1412/3600))*AB1412-SIN($G$7*(23.4393-46.815*M1412/3600))*AC1412</f>
        <v>0.86270012156018072</v>
      </c>
      <c r="AE1412" s="13">
        <f t="shared" ref="AE1412:AE1443" si="1193">SIN($G$7*(23.4393-46.815*M1412/3600))*AB1412+COS($G$7*(23.4393-46.815*M1412/3600))*AC1412</f>
        <v>0.42161699802297792</v>
      </c>
      <c r="AF1412" s="13">
        <f t="shared" ref="AF1412:AF1443" si="1194">SQRT(1-AE1412*AE1412)</f>
        <v>0.90677401097411925</v>
      </c>
      <c r="AG1412" s="11">
        <f t="shared" ref="AG1412:AG1443" si="1195">ATAN(AE1412/AF1412)/$G$7</f>
        <v>24.936717494559772</v>
      </c>
      <c r="AH1412" s="13">
        <f t="shared" ref="AH1412:AH1443" si="1196">IF(24*ATAN(AD1412/(AA1412+AF1412))/PI()&gt;0,24*ATAN(AD1412/(AA1412+AF1412))/PI(),24*ATAN(AD1412/(AA1412+AF1412))/PI()+24)</f>
        <v>4.8041891339934422</v>
      </c>
      <c r="AI1412" s="11">
        <f t="shared" ref="AI1412:AI1443" si="1197">IF(N1412-15*AH1412&gt;0,N1412-15*AH1412,360+N1412-15*AH1412)</f>
        <v>285.81199555273497</v>
      </c>
      <c r="AJ1412" s="6">
        <f t="shared" ref="AJ1412:AJ1443" si="1198">0.950724+0.051818*COS(Q1412)+0.009531*COS(2*S1412-Q1412)+0.007843*COS(2*S1412)+0.002824*COS(2*Q1412)+0.000857*COS(2*S1412+Q1412)+0.000533*COS(2*S1412-R1412)*(1-0.002495*(L1412-2415020)/36525)+0.000401*COS(2*S1412-R1412-Q1412)*(1-0.002495*(L1412-2415020)/36525)+0.00032*COS(Q1412-R1412)*(1-0.002495*(L1412-2415020)/36525)-0.000271*COS(S1412)</f>
        <v>0.91329033793741687</v>
      </c>
      <c r="AK1412" s="13">
        <f t="shared" ref="AK1412:AK1443" si="1199">ASIN(COS($G$7*$G$3)*COS($G$7*AG1412)*COS($G$7*AI1412)+SIN($G$7*$G$3)*SIN($G$7*AG1412))/$G$7</f>
        <v>28.999175335309687</v>
      </c>
      <c r="AL1412" s="6">
        <f t="shared" ref="AL1412:AL1443" si="1200">ASIN((0.9983271+0.0016764*COS($G$7*2*$G$3))*COS($G$7*AK1412)*SIN($G$7*AJ1412))/$G$7</f>
        <v>0.79710170123506174</v>
      </c>
      <c r="AM1412" s="6">
        <f t="shared" ref="AM1412:AM1443" si="1201">AK1412-AL1412</f>
        <v>28.202073634074626</v>
      </c>
      <c r="AN1412" s="11">
        <f t="shared" ref="AN1412:AN1443" si="1202" xml:space="preserve"> MOD(280.4664567 + 360007.6982779*M1412/10 + 0.03032028*M1412^2/100 + M1412^3/49931000,360)</f>
        <v>175.8972819196515</v>
      </c>
      <c r="AO1412" s="6">
        <f t="shared" ref="AO1412:AO1443" si="1203" xml:space="preserve"> AN1412 + (1.9146 - 0.004817*M1412 - 0.000014*M1412^2)*SIN(R1412)+ (0.019993 - 0.000101*M1412)*SIN(2*R1412)+ 0.00029*SIN(3*R1412)</f>
        <v>174.08324932943452</v>
      </c>
      <c r="AP1412" s="6">
        <f t="shared" ref="AP1412:AP1443" si="1204">ACOS(COS(X1412-$G$7*AO1412)*COS(Z1412))/$G$7</f>
        <v>100.30542552364254</v>
      </c>
      <c r="AQ1412" s="8">
        <f t="shared" ref="AQ1412:AQ1443" si="1205">180 - AP1412 -0.1468*(1-0.0549*SIN(R1412))*SIN($G$7*AP1412)/(1-0.0167*SIN($G$7*AO1412))</f>
        <v>79.542315381192907</v>
      </c>
      <c r="AR1412" s="109">
        <f t="shared" ref="AR1412:AR1443" si="1206">SIN($G$7*AI1412)</f>
        <v>-0.96216096733418544</v>
      </c>
      <c r="AS1412" s="109">
        <f t="shared" ref="AS1412:AS1443" si="1207">COS($G$7*AI1412)*SIN($G$7*$G$3) - TAN($G$7*AG1412)*COS($G$7*$G$3)</f>
        <v>-6.7810928899214667E-2</v>
      </c>
      <c r="AT1412" s="109">
        <f t="shared" ref="AT1412:AT1443" si="1208">IF(OR(AND(AR1412*AS1412&gt;0), AND(AR1412&lt;0,AS1412&gt;0)), MOD(ATAN2(AS1412,AR1412)/$G$7+360,360),  ATAN2(AS1412,AR1412)/$G$7)</f>
        <v>265.9685890477532</v>
      </c>
      <c r="AU1412" s="10">
        <f t="shared" ref="AU1412:AU1443" si="1209" xml:space="preserve"> 385000.56 + (-20905355*COS(Q1412) - 3699111*COS(2*S1412-Q1412) - 2955968*COS(2*S1412) - 569925*COS(2*Q1412) + (1-0.002516*M1412)*48888*COS(R1412) - 3149*COS(2*T1412)  +246158*COS(2*S1412-2*Q1412) -(1-0.002516*M1412)*152138*COS(2*S1412-R1412-Q1412) -170733*COS(2*S1412+Q1412) -(1-0.002516*M1412)*204586*COS(2*S1412-R1412) -(1-0.002516*M1412)*129620*COS(R1412-Q1412)  + 108743*COS(S1412) +(1-0.002516*M1412)*104755*COS(R1412+Q1412) +10321*COS(2*S1412-2*T1412) +79661*COS(Q1412-2*T1412) -34782*COS(4*S1412-Q1412) -23210*COS(3*Q1412)  -21636*COS(4*S1412-2*Q1412) +(1-0.002516*M1412)*24208*COS(2*S1412+R1412-Q1412) +(1-0.002516*M1412)*30824*COS(2*S1412+R1412) -8379*COS(S1412-Q1412) -(1-0.002516*M1412)*16675*COS(S1412+R1412)  -(1-0.002516*M1412)*12831*COS(2*S1412-R1412+Q1412) -10445*COS(2*S1412+2*Q1412) -11650*COS(4*S1412) +14403*COS(2*S1412-3*Q1412) -(1-0.002516*M1412)*7003*COS(R1412-2*Q1412)  + (1-0.002516*M1412)*10056*COS(2*S1412-R1412-2*Q1412) +6322*COS(S1412+Q1412) -(1-0.002516*M1412)*(1-0.002516*M1412)*9884*COS(2*S1412-2*R1412) +(1-0.002516*M1412)*5751*COS(R1412+2*Q1412) -(1-0.002516*M1412)*(1-0.002516*M1412)*4950*COS(2*S1412-2*R1412-Q1412)  +4130*COS(2*S1412+Q1412-2*T1412) -(1-0.002516*M1412)*3958*COS(4*S1412-R1412-Q1412) +3258*COS(3*S1412-Q1412) +(1-0.002516*M1412)*2616*COS(2*S1412+R1412+Q1412) -(1-0.002516*M1412)*1897*COS(4*S1412-R1412-2*Q1412)  -(1-0.002516*M1412)*(1-0.002516*M1412)*2117*COS(2*R1412-Q1412) +(1-0.002516*M1412)*(1-0.002516*M1412)*2354*COS(2*S1412+2*R1412-Q1412) -1423*COS(4*S1412+Q1412) -1117*COS(4*Q1412) -(1-0.002516*M1412)*1571*COS(4*S1412-R1412)  -1739*COS(S1412-2*Q1412) -4421*COS(2*Q1412-2*T1412) +(1-0.002516*M1412)*(1-0.002516*M1412)*1165*COS(2*R1412+Q1412) +8752*COS(2*S1412-Q1412-2*T1412))/1000</f>
        <v>400165.33729707135</v>
      </c>
      <c r="AV1412" s="8">
        <f t="shared" ref="AV1412:AV1443" si="1210">60*ATAN(3476/AU1412)/$G$7</f>
        <v>29.860925291907378</v>
      </c>
      <c r="AW1412" s="12"/>
      <c r="AX1412" s="110">
        <f t="shared" ref="AX1412:AX1443" si="1211">ROUND(K1412,1)</f>
        <v>86</v>
      </c>
      <c r="AY1412" s="111">
        <f t="shared" ref="AY1412:AY1443" si="1212">IF(AND(AX1412&lt;=180.2,AX1412&gt;=179.8),B1412, 0)</f>
        <v>0</v>
      </c>
      <c r="AZ1412" s="12"/>
      <c r="BA1412" s="14">
        <f t="shared" si="1167"/>
        <v>28.2</v>
      </c>
      <c r="BB1412" s="112">
        <f t="shared" ref="BB1412:BB1443" si="1213">IF(AND(BA1412&gt;=0,BA1411&lt;0),B1412, 0)</f>
        <v>0</v>
      </c>
      <c r="BC1412" s="112">
        <f t="shared" ref="BC1412:BC1443" si="1214">IF(AND(BA1412&lt;=0,BA1411&gt;=0),B1412, 0)</f>
        <v>0</v>
      </c>
      <c r="BD1412" s="12"/>
      <c r="BE1412" s="111">
        <f t="shared" ref="BE1412:BE1443" si="1215">IF(K1412=$BE$1,B1412,0)</f>
        <v>0</v>
      </c>
      <c r="BF1412" s="12"/>
    </row>
    <row r="1413" spans="1:58">
      <c r="A1413">
        <f t="shared" si="1168"/>
        <v>23</v>
      </c>
      <c r="B1413" s="106">
        <v>0.97916666666666696</v>
      </c>
      <c r="C1413" s="6">
        <f t="shared" si="1169"/>
        <v>23.500000000000007</v>
      </c>
      <c r="D1413" s="7">
        <f t="shared" ref="D1413:D1443" si="1216">$D$3</f>
        <v>16</v>
      </c>
      <c r="E1413" s="7">
        <f t="shared" ref="E1413:E1443" si="1217">$E$3</f>
        <v>9</v>
      </c>
      <c r="F1413" s="7">
        <f t="shared" ref="F1413:F1443" si="1218">$F$3</f>
        <v>2022</v>
      </c>
      <c r="G1413" s="12"/>
      <c r="H1413" s="101">
        <f t="shared" si="1170"/>
        <v>28.351546469197469</v>
      </c>
      <c r="I1413" s="102">
        <f t="shared" si="1171"/>
        <v>28.382649956038975</v>
      </c>
      <c r="J1413" s="101">
        <f t="shared" si="1172"/>
        <v>59.068873975357171</v>
      </c>
      <c r="K1413" s="101">
        <f t="shared" si="1173"/>
        <v>86.153110459022685</v>
      </c>
      <c r="L1413" s="11">
        <f t="shared" si="1174"/>
        <v>2459839.4791666665</v>
      </c>
      <c r="M1413" s="108">
        <f t="shared" si="1175"/>
        <v>0.22709046315308723</v>
      </c>
      <c r="N1413" s="11">
        <f t="shared" si="1176"/>
        <v>358.12551702512428</v>
      </c>
      <c r="O1413" s="5">
        <f t="shared" si="1177"/>
        <v>0.19350521387463004</v>
      </c>
      <c r="P1413" s="11">
        <f t="shared" si="1178"/>
        <v>14811.63287564782</v>
      </c>
      <c r="Q1413" s="6">
        <f t="shared" si="1179"/>
        <v>2.4831633433011464</v>
      </c>
      <c r="R1413" s="13">
        <f t="shared" si="1180"/>
        <v>4.4081572959463307</v>
      </c>
      <c r="S1413" s="13">
        <f t="shared" si="1181"/>
        <v>4.4290245616703237</v>
      </c>
      <c r="T1413" s="13">
        <f t="shared" si="1182"/>
        <v>0.41610040457668129</v>
      </c>
      <c r="U1413" s="13">
        <f t="shared" si="1183"/>
        <v>0.48688376406790224</v>
      </c>
      <c r="V1413" s="13">
        <f t="shared" si="1184"/>
        <v>-8.4419487187639657</v>
      </c>
      <c r="W1413" s="8">
        <f t="shared" si="1185"/>
        <v>356.64778500804084</v>
      </c>
      <c r="X1413" s="13">
        <f t="shared" si="1186"/>
        <v>1.2876379392565773</v>
      </c>
      <c r="Y1413" s="11">
        <f t="shared" si="1187"/>
        <v>73.77621946032454</v>
      </c>
      <c r="Z1413" s="13">
        <f t="shared" si="1188"/>
        <v>4.3738315615479251E-2</v>
      </c>
      <c r="AA1413" s="13">
        <f t="shared" si="1189"/>
        <v>0.27912245143502257</v>
      </c>
      <c r="AB1413" s="13">
        <f t="shared" si="1190"/>
        <v>0.95925952507575973</v>
      </c>
      <c r="AC1413" s="13">
        <f t="shared" si="1191"/>
        <v>4.3724371422941902E-2</v>
      </c>
      <c r="AD1413" s="13">
        <f t="shared" si="1192"/>
        <v>0.86273251896799497</v>
      </c>
      <c r="AE1413" s="13">
        <f t="shared" si="1193"/>
        <v>0.42164351983641557</v>
      </c>
      <c r="AF1413" s="13">
        <f t="shared" si="1194"/>
        <v>0.90676167882192626</v>
      </c>
      <c r="AG1413" s="11">
        <f t="shared" si="1195"/>
        <v>24.938393323696694</v>
      </c>
      <c r="AH1413" s="13">
        <f t="shared" si="1196"/>
        <v>4.804792896263792</v>
      </c>
      <c r="AI1413" s="11">
        <f t="shared" si="1197"/>
        <v>286.05362358116741</v>
      </c>
      <c r="AJ1413" s="6">
        <f t="shared" si="1198"/>
        <v>0.91328528886218063</v>
      </c>
      <c r="AK1413" s="13">
        <f t="shared" si="1199"/>
        <v>29.147497269886102</v>
      </c>
      <c r="AL1413" s="6">
        <f t="shared" si="1200"/>
        <v>0.79595080068863189</v>
      </c>
      <c r="AM1413" s="6">
        <f t="shared" si="1201"/>
        <v>28.351546469197469</v>
      </c>
      <c r="AN1413" s="11">
        <f t="shared" si="1202"/>
        <v>175.8979663969476</v>
      </c>
      <c r="AO1413" s="6">
        <f t="shared" si="1203"/>
        <v>174.08392657596465</v>
      </c>
      <c r="AP1413" s="6">
        <f t="shared" si="1204"/>
        <v>100.29774156875365</v>
      </c>
      <c r="AQ1413" s="8">
        <f t="shared" si="1205"/>
        <v>79.549995626121358</v>
      </c>
      <c r="AR1413" s="109">
        <f t="shared" si="1206"/>
        <v>-0.96100330376031451</v>
      </c>
      <c r="AS1413" s="109">
        <f t="shared" si="1207"/>
        <v>-6.4619744570541704E-2</v>
      </c>
      <c r="AT1413" s="109">
        <f t="shared" si="1208"/>
        <v>266.15311045902268</v>
      </c>
      <c r="AU1413" s="10">
        <f t="shared" si="1209"/>
        <v>400167.61373075697</v>
      </c>
      <c r="AV1413" s="8">
        <f t="shared" si="1210"/>
        <v>29.860755430592373</v>
      </c>
      <c r="AW1413" s="12"/>
      <c r="AX1413" s="110">
        <f t="shared" si="1211"/>
        <v>86.2</v>
      </c>
      <c r="AY1413" s="111">
        <f t="shared" si="1212"/>
        <v>0</v>
      </c>
      <c r="AZ1413" s="12"/>
      <c r="BA1413" s="14">
        <f t="shared" ref="BA1413:BA1443" si="1219">ROUND(I1413,1)</f>
        <v>28.4</v>
      </c>
      <c r="BB1413" s="112">
        <f t="shared" si="1213"/>
        <v>0</v>
      </c>
      <c r="BC1413" s="112">
        <f t="shared" si="1214"/>
        <v>0</v>
      </c>
      <c r="BD1413" s="12"/>
      <c r="BE1413" s="111">
        <f t="shared" si="1215"/>
        <v>0</v>
      </c>
      <c r="BF1413" s="12"/>
    </row>
    <row r="1414" spans="1:58">
      <c r="A1414">
        <f t="shared" si="1168"/>
        <v>23</v>
      </c>
      <c r="B1414" s="106">
        <v>0.97986111111111096</v>
      </c>
      <c r="C1414" s="6">
        <f t="shared" si="1169"/>
        <v>23.516666666666662</v>
      </c>
      <c r="D1414" s="7">
        <f t="shared" si="1216"/>
        <v>16</v>
      </c>
      <c r="E1414" s="7">
        <f t="shared" si="1217"/>
        <v>9</v>
      </c>
      <c r="F1414" s="7">
        <f t="shared" si="1218"/>
        <v>2022</v>
      </c>
      <c r="G1414" s="12"/>
      <c r="H1414" s="101">
        <f t="shared" si="1170"/>
        <v>28.501055997975094</v>
      </c>
      <c r="I1414" s="102">
        <f t="shared" si="1171"/>
        <v>28.531969293698317</v>
      </c>
      <c r="J1414" s="101">
        <f t="shared" si="1172"/>
        <v>59.062282860517357</v>
      </c>
      <c r="K1414" s="101">
        <f t="shared" si="1173"/>
        <v>86.337860817428634</v>
      </c>
      <c r="L1414" s="11">
        <f t="shared" si="1174"/>
        <v>2459839.4798611109</v>
      </c>
      <c r="M1414" s="108">
        <f t="shared" si="1175"/>
        <v>0.2270904821659388</v>
      </c>
      <c r="N1414" s="11">
        <f t="shared" si="1176"/>
        <v>358.37620148714632</v>
      </c>
      <c r="O1414" s="5">
        <f t="shared" si="1177"/>
        <v>0.19353063130461123</v>
      </c>
      <c r="P1414" s="11">
        <f t="shared" si="1178"/>
        <v>14808.800431000544</v>
      </c>
      <c r="Q1414" s="6">
        <f t="shared" si="1179"/>
        <v>2.483321695475007</v>
      </c>
      <c r="R1414" s="13">
        <f t="shared" si="1180"/>
        <v>4.4081692417580287</v>
      </c>
      <c r="S1414" s="13">
        <f t="shared" si="1181"/>
        <v>4.4291723177103126</v>
      </c>
      <c r="T1414" s="13">
        <f t="shared" si="1182"/>
        <v>0.41626074881673392</v>
      </c>
      <c r="U1414" s="13">
        <f t="shared" si="1183"/>
        <v>0.48703079801993338</v>
      </c>
      <c r="V1414" s="13">
        <f t="shared" si="1184"/>
        <v>-8.442083886603891</v>
      </c>
      <c r="W1414" s="8">
        <f t="shared" si="1185"/>
        <v>356.604689408946</v>
      </c>
      <c r="X1414" s="13">
        <f t="shared" si="1186"/>
        <v>1.2877839096000214</v>
      </c>
      <c r="Y1414" s="11">
        <f t="shared" si="1187"/>
        <v>73.784582944937966</v>
      </c>
      <c r="Z1414" s="13">
        <f t="shared" si="1188"/>
        <v>4.37497739237174E-2</v>
      </c>
      <c r="AA1414" s="13">
        <f t="shared" si="1189"/>
        <v>0.27898228509515949</v>
      </c>
      <c r="AB1414" s="13">
        <f t="shared" si="1190"/>
        <v>0.95929977731656169</v>
      </c>
      <c r="AC1414" s="13">
        <f t="shared" si="1191"/>
        <v>4.3735818769954159E-2</v>
      </c>
      <c r="AD1414" s="13">
        <f t="shared" si="1192"/>
        <v>0.86276489754799968</v>
      </c>
      <c r="AE1414" s="13">
        <f t="shared" si="1193"/>
        <v>0.42167003232631173</v>
      </c>
      <c r="AF1414" s="13">
        <f t="shared" si="1194"/>
        <v>0.90674935006203738</v>
      </c>
      <c r="AG1414" s="11">
        <f t="shared" si="1195"/>
        <v>24.940068586489289</v>
      </c>
      <c r="AH1414" s="13">
        <f t="shared" si="1196"/>
        <v>4.8053966681096956</v>
      </c>
      <c r="AI1414" s="11">
        <f t="shared" si="1197"/>
        <v>286.29525146550088</v>
      </c>
      <c r="AJ1414" s="6">
        <f t="shared" si="1198"/>
        <v>0.91328024109721107</v>
      </c>
      <c r="AK1414" s="13">
        <f t="shared" si="1199"/>
        <v>29.295850335646662</v>
      </c>
      <c r="AL1414" s="6">
        <f t="shared" si="1200"/>
        <v>0.79479433767156948</v>
      </c>
      <c r="AM1414" s="6">
        <f t="shared" si="1201"/>
        <v>28.501055997975094</v>
      </c>
      <c r="AN1414" s="11">
        <f t="shared" si="1202"/>
        <v>175.89865087424187</v>
      </c>
      <c r="AO1414" s="6">
        <f t="shared" si="1203"/>
        <v>174.08460382274671</v>
      </c>
      <c r="AP1414" s="6">
        <f t="shared" si="1204"/>
        <v>100.29005770716662</v>
      </c>
      <c r="AQ1414" s="8">
        <f t="shared" si="1205"/>
        <v>79.557675780532705</v>
      </c>
      <c r="AR1414" s="109">
        <f t="shared" si="1206"/>
        <v>-0.95982854965133058</v>
      </c>
      <c r="AS1414" s="109">
        <f t="shared" si="1207"/>
        <v>-6.1432452008969657E-2</v>
      </c>
      <c r="AT1414" s="109">
        <f t="shared" si="1208"/>
        <v>266.33786081742863</v>
      </c>
      <c r="AU1414" s="10">
        <f t="shared" si="1209"/>
        <v>400169.88962226413</v>
      </c>
      <c r="AV1414" s="8">
        <f t="shared" si="1210"/>
        <v>29.860585611664995</v>
      </c>
      <c r="AW1414" s="12"/>
      <c r="AX1414" s="110">
        <f t="shared" si="1211"/>
        <v>86.3</v>
      </c>
      <c r="AY1414" s="111">
        <f t="shared" si="1212"/>
        <v>0</v>
      </c>
      <c r="AZ1414" s="12"/>
      <c r="BA1414" s="14">
        <f t="shared" si="1219"/>
        <v>28.5</v>
      </c>
      <c r="BB1414" s="112">
        <f t="shared" si="1213"/>
        <v>0</v>
      </c>
      <c r="BC1414" s="112">
        <f t="shared" si="1214"/>
        <v>0</v>
      </c>
      <c r="BD1414" s="12"/>
      <c r="BE1414" s="111">
        <f t="shared" si="1215"/>
        <v>0</v>
      </c>
      <c r="BF1414" s="12"/>
    </row>
    <row r="1415" spans="1:58">
      <c r="A1415">
        <f t="shared" si="1168"/>
        <v>23</v>
      </c>
      <c r="B1415" s="106">
        <v>0.98055555555555596</v>
      </c>
      <c r="C1415" s="6">
        <f t="shared" si="1169"/>
        <v>23.533333333333342</v>
      </c>
      <c r="D1415" s="7">
        <f t="shared" si="1216"/>
        <v>16</v>
      </c>
      <c r="E1415" s="7">
        <f t="shared" si="1217"/>
        <v>9</v>
      </c>
      <c r="F1415" s="7">
        <f t="shared" si="1218"/>
        <v>2022</v>
      </c>
      <c r="G1415" s="12"/>
      <c r="H1415" s="101">
        <f t="shared" si="1170"/>
        <v>28.650600824881693</v>
      </c>
      <c r="I1415" s="102">
        <f t="shared" si="1171"/>
        <v>28.681325649900028</v>
      </c>
      <c r="J1415" s="101">
        <f t="shared" si="1172"/>
        <v>59.055691656123479</v>
      </c>
      <c r="K1415" s="101">
        <f t="shared" si="1173"/>
        <v>86.522843757716316</v>
      </c>
      <c r="L1415" s="11">
        <f t="shared" si="1174"/>
        <v>2459839.4805555558</v>
      </c>
      <c r="M1415" s="108">
        <f t="shared" si="1175"/>
        <v>0.22709050117880311</v>
      </c>
      <c r="N1415" s="11">
        <f t="shared" si="1176"/>
        <v>358.62688611773774</v>
      </c>
      <c r="O1415" s="5">
        <f t="shared" si="1177"/>
        <v>0.19355604875158861</v>
      </c>
      <c r="P1415" s="11">
        <f t="shared" si="1178"/>
        <v>14805.967673333576</v>
      </c>
      <c r="Q1415" s="6">
        <f t="shared" si="1179"/>
        <v>2.4834800477549437</v>
      </c>
      <c r="R1415" s="13">
        <f t="shared" si="1180"/>
        <v>4.4081811875777408</v>
      </c>
      <c r="S1415" s="13">
        <f t="shared" si="1181"/>
        <v>4.4293200738492349</v>
      </c>
      <c r="T1415" s="13">
        <f t="shared" si="1182"/>
        <v>0.41642109316429105</v>
      </c>
      <c r="U1415" s="13">
        <f t="shared" si="1183"/>
        <v>0.48717783041061291</v>
      </c>
      <c r="V1415" s="13">
        <f t="shared" si="1184"/>
        <v>-8.4422190545341795</v>
      </c>
      <c r="W1415" s="8">
        <f t="shared" si="1185"/>
        <v>356.56158938390911</v>
      </c>
      <c r="X1415" s="13">
        <f t="shared" si="1186"/>
        <v>1.2879298785326936</v>
      </c>
      <c r="Y1415" s="11">
        <f t="shared" si="1187"/>
        <v>73.792946348720108</v>
      </c>
      <c r="Z1415" s="13">
        <f t="shared" si="1188"/>
        <v>4.3761231178168922E-2</v>
      </c>
      <c r="AA1415" s="13">
        <f t="shared" si="1189"/>
        <v>0.27884211428105687</v>
      </c>
      <c r="AB1415" s="13">
        <f t="shared" si="1190"/>
        <v>0.95934000860131763</v>
      </c>
      <c r="AC1415" s="13">
        <f t="shared" si="1191"/>
        <v>4.374726505844645E-2</v>
      </c>
      <c r="AD1415" s="13">
        <f t="shared" si="1192"/>
        <v>0.86279725732178514</v>
      </c>
      <c r="AE1415" s="13">
        <f t="shared" si="1193"/>
        <v>0.42169653551016445</v>
      </c>
      <c r="AF1415" s="13">
        <f t="shared" si="1194"/>
        <v>0.90673702468727102</v>
      </c>
      <c r="AG1415" s="11">
        <f t="shared" si="1195"/>
        <v>24.941743284021573</v>
      </c>
      <c r="AH1415" s="13">
        <f t="shared" si="1196"/>
        <v>4.8060004499312239</v>
      </c>
      <c r="AI1415" s="11">
        <f t="shared" si="1197"/>
        <v>286.53687936876941</v>
      </c>
      <c r="AJ1415" s="6">
        <f t="shared" si="1198"/>
        <v>0.91327519463919149</v>
      </c>
      <c r="AK1415" s="13">
        <f t="shared" si="1199"/>
        <v>29.444233152314037</v>
      </c>
      <c r="AL1415" s="6">
        <f t="shared" si="1200"/>
        <v>0.79363232743234324</v>
      </c>
      <c r="AM1415" s="6">
        <f t="shared" si="1201"/>
        <v>28.650600824881693</v>
      </c>
      <c r="AN1415" s="11">
        <f t="shared" si="1202"/>
        <v>175.89933535199634</v>
      </c>
      <c r="AO1415" s="6">
        <f t="shared" si="1203"/>
        <v>174.08528107023795</v>
      </c>
      <c r="AP1415" s="6">
        <f t="shared" si="1204"/>
        <v>100.28237393374093</v>
      </c>
      <c r="AQ1415" s="8">
        <f t="shared" si="1205"/>
        <v>79.565355849564952</v>
      </c>
      <c r="AR1415" s="109">
        <f t="shared" si="1206"/>
        <v>-0.95863672512060527</v>
      </c>
      <c r="AS1415" s="109">
        <f t="shared" si="1207"/>
        <v>-5.82491061309309E-2</v>
      </c>
      <c r="AT1415" s="109">
        <f t="shared" si="1208"/>
        <v>266.52284375771632</v>
      </c>
      <c r="AU1415" s="10">
        <f t="shared" si="1209"/>
        <v>400172.16497305618</v>
      </c>
      <c r="AV1415" s="8">
        <f t="shared" si="1210"/>
        <v>29.860415835014631</v>
      </c>
      <c r="AW1415" s="12"/>
      <c r="AX1415" s="110">
        <f t="shared" si="1211"/>
        <v>86.5</v>
      </c>
      <c r="AY1415" s="111">
        <f t="shared" si="1212"/>
        <v>0</v>
      </c>
      <c r="AZ1415" s="12"/>
      <c r="BA1415" s="14">
        <f t="shared" si="1219"/>
        <v>28.7</v>
      </c>
      <c r="BB1415" s="112">
        <f t="shared" si="1213"/>
        <v>0</v>
      </c>
      <c r="BC1415" s="112">
        <f t="shared" si="1214"/>
        <v>0</v>
      </c>
      <c r="BD1415" s="12"/>
      <c r="BE1415" s="111">
        <f t="shared" si="1215"/>
        <v>0</v>
      </c>
      <c r="BF1415" s="12"/>
    </row>
    <row r="1416" spans="1:58">
      <c r="A1416">
        <f t="shared" si="1168"/>
        <v>23</v>
      </c>
      <c r="B1416" s="106">
        <v>0.98124999999999996</v>
      </c>
      <c r="C1416" s="6">
        <f t="shared" si="1169"/>
        <v>23.549999999999997</v>
      </c>
      <c r="D1416" s="7">
        <f t="shared" si="1216"/>
        <v>16</v>
      </c>
      <c r="E1416" s="7">
        <f t="shared" si="1217"/>
        <v>9</v>
      </c>
      <c r="F1416" s="7">
        <f t="shared" si="1218"/>
        <v>2022</v>
      </c>
      <c r="G1416" s="12"/>
      <c r="H1416" s="101">
        <f t="shared" si="1170"/>
        <v>28.800179246876436</v>
      </c>
      <c r="I1416" s="102">
        <f t="shared" si="1171"/>
        <v>28.830717298212839</v>
      </c>
      <c r="J1416" s="101">
        <f t="shared" si="1172"/>
        <v>59.049100371099961</v>
      </c>
      <c r="K1416" s="101">
        <f t="shared" si="1173"/>
        <v>86.708062565402315</v>
      </c>
      <c r="L1416" s="11">
        <f t="shared" si="1174"/>
        <v>2459839.4812500002</v>
      </c>
      <c r="M1416" s="108">
        <f t="shared" si="1175"/>
        <v>0.22709052019165465</v>
      </c>
      <c r="N1416" s="11">
        <f t="shared" si="1176"/>
        <v>358.87757058022544</v>
      </c>
      <c r="O1416" s="5">
        <f t="shared" si="1177"/>
        <v>0.19358146618151295</v>
      </c>
      <c r="P1416" s="11">
        <f t="shared" si="1178"/>
        <v>14803.134606559843</v>
      </c>
      <c r="Q1416" s="6">
        <f t="shared" si="1179"/>
        <v>2.4836383999284473</v>
      </c>
      <c r="R1416" s="13">
        <f t="shared" si="1180"/>
        <v>4.4081931333894389</v>
      </c>
      <c r="S1416" s="13">
        <f t="shared" si="1181"/>
        <v>4.4294678298892238</v>
      </c>
      <c r="T1416" s="13">
        <f t="shared" si="1182"/>
        <v>0.41658143740434367</v>
      </c>
      <c r="U1416" s="13">
        <f t="shared" si="1183"/>
        <v>0.48732486104329248</v>
      </c>
      <c r="V1416" s="13">
        <f t="shared" si="1184"/>
        <v>-8.4423542223741048</v>
      </c>
      <c r="W1416" s="8">
        <f t="shared" si="1185"/>
        <v>356.5184849913793</v>
      </c>
      <c r="X1416" s="13">
        <f t="shared" si="1186"/>
        <v>1.2880758458596264</v>
      </c>
      <c r="Y1416" s="11">
        <f t="shared" si="1187"/>
        <v>73.801309660500166</v>
      </c>
      <c r="Z1416" s="13">
        <f t="shared" si="1188"/>
        <v>4.3772687363292775E-2</v>
      </c>
      <c r="AA1416" s="13">
        <f t="shared" si="1189"/>
        <v>0.27870193918316105</v>
      </c>
      <c r="AB1416" s="13">
        <f t="shared" si="1190"/>
        <v>0.95938021887612357</v>
      </c>
      <c r="AC1416" s="13">
        <f t="shared" si="1191"/>
        <v>4.3758710272892701E-2</v>
      </c>
      <c r="AD1416" s="13">
        <f t="shared" si="1192"/>
        <v>0.86282959824606953</v>
      </c>
      <c r="AE1416" s="13">
        <f t="shared" si="1193"/>
        <v>0.42172302935228939</v>
      </c>
      <c r="AF1416" s="13">
        <f t="shared" si="1194"/>
        <v>0.90672470271517802</v>
      </c>
      <c r="AG1416" s="11">
        <f t="shared" si="1195"/>
        <v>24.943417414017041</v>
      </c>
      <c r="AH1416" s="13">
        <f t="shared" si="1196"/>
        <v>4.8066042409176184</v>
      </c>
      <c r="AI1416" s="11">
        <f t="shared" si="1197"/>
        <v>286.77850696646118</v>
      </c>
      <c r="AJ1416" s="6">
        <f t="shared" si="1198"/>
        <v>0.91327014949495489</v>
      </c>
      <c r="AK1416" s="13">
        <f t="shared" si="1199"/>
        <v>29.59264403474188</v>
      </c>
      <c r="AL1416" s="6">
        <f t="shared" si="1200"/>
        <v>0.79246478786544317</v>
      </c>
      <c r="AM1416" s="6">
        <f t="shared" si="1201"/>
        <v>28.800179246876436</v>
      </c>
      <c r="AN1416" s="11">
        <f t="shared" si="1202"/>
        <v>175.90001982929061</v>
      </c>
      <c r="AO1416" s="6">
        <f t="shared" si="1203"/>
        <v>174.08595831752757</v>
      </c>
      <c r="AP1416" s="6">
        <f t="shared" si="1204"/>
        <v>100.27469025873555</v>
      </c>
      <c r="AQ1416" s="8">
        <f t="shared" si="1205"/>
        <v>79.573035822964059</v>
      </c>
      <c r="AR1416" s="109">
        <f t="shared" si="1206"/>
        <v>-0.9574278529954382</v>
      </c>
      <c r="AS1416" s="109">
        <f t="shared" si="1207"/>
        <v>-5.5069768204516395E-2</v>
      </c>
      <c r="AT1416" s="109">
        <f t="shared" si="1208"/>
        <v>266.70806256540232</v>
      </c>
      <c r="AU1416" s="10">
        <f t="shared" si="1209"/>
        <v>400174.43978002097</v>
      </c>
      <c r="AV1416" s="8">
        <f t="shared" si="1210"/>
        <v>29.8602461008721</v>
      </c>
      <c r="AW1416" s="12"/>
      <c r="AX1416" s="110">
        <f t="shared" si="1211"/>
        <v>86.7</v>
      </c>
      <c r="AY1416" s="111">
        <f t="shared" si="1212"/>
        <v>0</v>
      </c>
      <c r="AZ1416" s="12"/>
      <c r="BA1416" s="14">
        <f t="shared" si="1219"/>
        <v>28.8</v>
      </c>
      <c r="BB1416" s="112">
        <f t="shared" si="1213"/>
        <v>0</v>
      </c>
      <c r="BC1416" s="112">
        <f t="shared" si="1214"/>
        <v>0</v>
      </c>
      <c r="BD1416" s="12"/>
      <c r="BE1416" s="111">
        <f t="shared" si="1215"/>
        <v>0</v>
      </c>
      <c r="BF1416" s="12"/>
    </row>
    <row r="1417" spans="1:58">
      <c r="A1417">
        <f t="shared" si="1168"/>
        <v>23</v>
      </c>
      <c r="B1417" s="106">
        <v>0.98194444444444495</v>
      </c>
      <c r="C1417" s="6">
        <f t="shared" si="1169"/>
        <v>23.566666666666677</v>
      </c>
      <c r="D1417" s="7">
        <f t="shared" si="1216"/>
        <v>16</v>
      </c>
      <c r="E1417" s="7">
        <f t="shared" si="1217"/>
        <v>9</v>
      </c>
      <c r="F1417" s="7">
        <f t="shared" si="1218"/>
        <v>2022</v>
      </c>
      <c r="G1417" s="12"/>
      <c r="H1417" s="101">
        <f t="shared" si="1170"/>
        <v>28.949789856166088</v>
      </c>
      <c r="I1417" s="102">
        <f t="shared" si="1171"/>
        <v>28.980142807504684</v>
      </c>
      <c r="J1417" s="101">
        <f t="shared" si="1172"/>
        <v>59.042509001130504</v>
      </c>
      <c r="K1417" s="101">
        <f t="shared" si="1173"/>
        <v>86.893520922783352</v>
      </c>
      <c r="L1417" s="11">
        <f t="shared" si="1174"/>
        <v>2459839.4819444446</v>
      </c>
      <c r="M1417" s="108">
        <f t="shared" si="1175"/>
        <v>0.2270905392045062</v>
      </c>
      <c r="N1417" s="11">
        <f t="shared" si="1176"/>
        <v>359.12825504271314</v>
      </c>
      <c r="O1417" s="5">
        <f t="shared" si="1177"/>
        <v>0.1936068836114373</v>
      </c>
      <c r="P1417" s="11">
        <f t="shared" si="1178"/>
        <v>14800.301228874028</v>
      </c>
      <c r="Q1417" s="6">
        <f t="shared" si="1179"/>
        <v>2.4837967521023083</v>
      </c>
      <c r="R1417" s="13">
        <f t="shared" si="1180"/>
        <v>4.4082050792011147</v>
      </c>
      <c r="S1417" s="13">
        <f t="shared" si="1181"/>
        <v>4.4296155859288566</v>
      </c>
      <c r="T1417" s="13">
        <f t="shared" si="1182"/>
        <v>0.41674178164403913</v>
      </c>
      <c r="U1417" s="13">
        <f t="shared" si="1183"/>
        <v>0.48747189001660457</v>
      </c>
      <c r="V1417" s="13">
        <f t="shared" si="1184"/>
        <v>-8.4424893902136748</v>
      </c>
      <c r="W1417" s="8">
        <f t="shared" si="1185"/>
        <v>356.47537620356263</v>
      </c>
      <c r="X1417" s="13">
        <f t="shared" si="1186"/>
        <v>1.2882218116792152</v>
      </c>
      <c r="Y1417" s="11">
        <f t="shared" si="1187"/>
        <v>73.809672885915774</v>
      </c>
      <c r="Z1417" s="13">
        <f t="shared" si="1188"/>
        <v>4.3784142486559069E-2</v>
      </c>
      <c r="AA1417" s="13">
        <f t="shared" si="1189"/>
        <v>0.27856175971021035</v>
      </c>
      <c r="AB1417" s="13">
        <f t="shared" si="1190"/>
        <v>0.95942040816793872</v>
      </c>
      <c r="AC1417" s="13">
        <f t="shared" si="1191"/>
        <v>4.3770154420755977E-2</v>
      </c>
      <c r="AD1417" s="13">
        <f t="shared" si="1192"/>
        <v>0.86286192034261966</v>
      </c>
      <c r="AE1417" s="13">
        <f t="shared" si="1193"/>
        <v>0.42174951387025644</v>
      </c>
      <c r="AF1417" s="13">
        <f t="shared" si="1194"/>
        <v>0.90671238413854383</v>
      </c>
      <c r="AG1417" s="11">
        <f t="shared" si="1195"/>
        <v>24.945090977564234</v>
      </c>
      <c r="AH1417" s="13">
        <f t="shared" si="1196"/>
        <v>4.8072080414715783</v>
      </c>
      <c r="AI1417" s="11">
        <f t="shared" si="1197"/>
        <v>287.02013442063947</v>
      </c>
      <c r="AJ1417" s="6">
        <f t="shared" si="1198"/>
        <v>0.91326510566116947</v>
      </c>
      <c r="AK1417" s="13">
        <f t="shared" si="1199"/>
        <v>29.741081590994217</v>
      </c>
      <c r="AL1417" s="6">
        <f t="shared" si="1200"/>
        <v>0.79129173482812754</v>
      </c>
      <c r="AM1417" s="6">
        <f t="shared" si="1201"/>
        <v>28.949789856166088</v>
      </c>
      <c r="AN1417" s="11">
        <f t="shared" si="1202"/>
        <v>175.9007043065867</v>
      </c>
      <c r="AO1417" s="6">
        <f t="shared" si="1203"/>
        <v>174.08663556507287</v>
      </c>
      <c r="AP1417" s="6">
        <f t="shared" si="1204"/>
        <v>100.26700667697379</v>
      </c>
      <c r="AQ1417" s="8">
        <f t="shared" si="1205"/>
        <v>79.580715705904154</v>
      </c>
      <c r="AR1417" s="109">
        <f t="shared" si="1206"/>
        <v>-0.95620195401199559</v>
      </c>
      <c r="AS1417" s="109">
        <f t="shared" si="1207"/>
        <v>-5.1894493014392445E-2</v>
      </c>
      <c r="AT1417" s="109">
        <f t="shared" si="1208"/>
        <v>266.89352092278335</v>
      </c>
      <c r="AU1417" s="10">
        <f t="shared" si="1209"/>
        <v>400176.71404462832</v>
      </c>
      <c r="AV1417" s="8">
        <f t="shared" si="1210"/>
        <v>29.860076409126297</v>
      </c>
      <c r="AW1417" s="12"/>
      <c r="AX1417" s="110">
        <f t="shared" si="1211"/>
        <v>86.9</v>
      </c>
      <c r="AY1417" s="111">
        <f t="shared" si="1212"/>
        <v>0</v>
      </c>
      <c r="AZ1417" s="12"/>
      <c r="BA1417" s="14">
        <f t="shared" si="1219"/>
        <v>29</v>
      </c>
      <c r="BB1417" s="112">
        <f t="shared" si="1213"/>
        <v>0</v>
      </c>
      <c r="BC1417" s="112">
        <f t="shared" si="1214"/>
        <v>0</v>
      </c>
      <c r="BD1417" s="12"/>
      <c r="BE1417" s="111">
        <f t="shared" si="1215"/>
        <v>0</v>
      </c>
      <c r="BF1417" s="12"/>
    </row>
    <row r="1418" spans="1:58">
      <c r="A1418">
        <f t="shared" si="1168"/>
        <v>23</v>
      </c>
      <c r="B1418" s="106">
        <v>0.98263888888888895</v>
      </c>
      <c r="C1418" s="6">
        <f t="shared" si="1169"/>
        <v>23.583333333333336</v>
      </c>
      <c r="D1418" s="7">
        <f t="shared" si="1216"/>
        <v>16</v>
      </c>
      <c r="E1418" s="7">
        <f t="shared" si="1217"/>
        <v>9</v>
      </c>
      <c r="F1418" s="7">
        <f t="shared" si="1218"/>
        <v>2022</v>
      </c>
      <c r="G1418" s="12"/>
      <c r="H1418" s="101">
        <f t="shared" si="1170"/>
        <v>29.099431138689773</v>
      </c>
      <c r="I1418" s="102">
        <f t="shared" si="1171"/>
        <v>29.12960064092502</v>
      </c>
      <c r="J1418" s="101">
        <f t="shared" si="1172"/>
        <v>59.035917546293227</v>
      </c>
      <c r="K1418" s="101">
        <f t="shared" si="1173"/>
        <v>87.079222412748209</v>
      </c>
      <c r="L1418" s="11">
        <f t="shared" si="1174"/>
        <v>2459839.482638889</v>
      </c>
      <c r="M1418" s="108">
        <f t="shared" si="1175"/>
        <v>0.22709055821735777</v>
      </c>
      <c r="N1418" s="11">
        <f t="shared" si="1176"/>
        <v>359.37893950520083</v>
      </c>
      <c r="O1418" s="5">
        <f t="shared" si="1177"/>
        <v>0.19363230104141849</v>
      </c>
      <c r="P1418" s="11">
        <f t="shared" si="1178"/>
        <v>14797.467540396201</v>
      </c>
      <c r="Q1418" s="6">
        <f t="shared" si="1179"/>
        <v>2.4839551042761689</v>
      </c>
      <c r="R1418" s="13">
        <f t="shared" si="1180"/>
        <v>4.408217025012835</v>
      </c>
      <c r="S1418" s="13">
        <f t="shared" si="1181"/>
        <v>4.4297633419688456</v>
      </c>
      <c r="T1418" s="13">
        <f t="shared" si="1182"/>
        <v>0.41690212588444892</v>
      </c>
      <c r="U1418" s="13">
        <f t="shared" si="1183"/>
        <v>0.48761891733216123</v>
      </c>
      <c r="V1418" s="13">
        <f t="shared" si="1184"/>
        <v>-8.4426245580532431</v>
      </c>
      <c r="W1418" s="8">
        <f t="shared" si="1185"/>
        <v>356.43226302116159</v>
      </c>
      <c r="X1418" s="13">
        <f t="shared" si="1186"/>
        <v>1.2883677759923986</v>
      </c>
      <c r="Y1418" s="11">
        <f t="shared" si="1187"/>
        <v>73.818036025020703</v>
      </c>
      <c r="Z1418" s="13">
        <f t="shared" si="1188"/>
        <v>4.3795596547877687E-2</v>
      </c>
      <c r="AA1418" s="13">
        <f t="shared" si="1189"/>
        <v>0.27842157586452554</v>
      </c>
      <c r="AB1418" s="13">
        <f t="shared" si="1190"/>
        <v>0.95946057647685135</v>
      </c>
      <c r="AC1418" s="13">
        <f t="shared" si="1191"/>
        <v>4.3781597501946337E-2</v>
      </c>
      <c r="AD1418" s="13">
        <f t="shared" si="1192"/>
        <v>0.86289422361155221</v>
      </c>
      <c r="AE1418" s="13">
        <f t="shared" si="1193"/>
        <v>0.42177598906401809</v>
      </c>
      <c r="AF1418" s="13">
        <f t="shared" si="1194"/>
        <v>0.90670006895834598</v>
      </c>
      <c r="AG1418" s="11">
        <f t="shared" si="1195"/>
        <v>24.946763974638486</v>
      </c>
      <c r="AH1418" s="13">
        <f t="shared" si="1196"/>
        <v>4.8078118515926445</v>
      </c>
      <c r="AI1418" s="11">
        <f t="shared" si="1197"/>
        <v>287.26176173131114</v>
      </c>
      <c r="AJ1418" s="6">
        <f t="shared" si="1198"/>
        <v>0.9132600631379012</v>
      </c>
      <c r="AK1418" s="13">
        <f t="shared" si="1199"/>
        <v>29.889544323946893</v>
      </c>
      <c r="AL1418" s="6">
        <f t="shared" si="1200"/>
        <v>0.79011318525711871</v>
      </c>
      <c r="AM1418" s="6">
        <f t="shared" si="1201"/>
        <v>29.099431138689773</v>
      </c>
      <c r="AN1418" s="11">
        <f t="shared" si="1202"/>
        <v>175.90138878388279</v>
      </c>
      <c r="AO1418" s="6">
        <f t="shared" si="1203"/>
        <v>174.08731281287183</v>
      </c>
      <c r="AP1418" s="6">
        <f t="shared" si="1204"/>
        <v>100.25932318840199</v>
      </c>
      <c r="AQ1418" s="8">
        <f t="shared" si="1205"/>
        <v>79.588395498438857</v>
      </c>
      <c r="AR1418" s="109">
        <f t="shared" si="1206"/>
        <v>-0.954959050002814</v>
      </c>
      <c r="AS1418" s="109">
        <f t="shared" si="1207"/>
        <v>-4.8723337409171008E-2</v>
      </c>
      <c r="AT1418" s="109">
        <f t="shared" si="1208"/>
        <v>267.07922241274821</v>
      </c>
      <c r="AU1418" s="10">
        <f t="shared" si="1209"/>
        <v>400178.98776681715</v>
      </c>
      <c r="AV1418" s="8">
        <f t="shared" si="1210"/>
        <v>29.859906759780376</v>
      </c>
      <c r="AW1418" s="12"/>
      <c r="AX1418" s="110">
        <f t="shared" si="1211"/>
        <v>87.1</v>
      </c>
      <c r="AY1418" s="111">
        <f t="shared" si="1212"/>
        <v>0</v>
      </c>
      <c r="AZ1418" s="12"/>
      <c r="BA1418" s="14">
        <f t="shared" si="1219"/>
        <v>29.1</v>
      </c>
      <c r="BB1418" s="112">
        <f t="shared" si="1213"/>
        <v>0</v>
      </c>
      <c r="BC1418" s="112">
        <f t="shared" si="1214"/>
        <v>0</v>
      </c>
      <c r="BD1418" s="12"/>
      <c r="BE1418" s="111">
        <f t="shared" si="1215"/>
        <v>0</v>
      </c>
      <c r="BF1418" s="12"/>
    </row>
    <row r="1419" spans="1:58">
      <c r="A1419">
        <f t="shared" si="1168"/>
        <v>23</v>
      </c>
      <c r="B1419" s="106">
        <v>0.98333333333333295</v>
      </c>
      <c r="C1419" s="6">
        <f t="shared" si="1169"/>
        <v>23.599999999999991</v>
      </c>
      <c r="D1419" s="7">
        <f t="shared" si="1216"/>
        <v>16</v>
      </c>
      <c r="E1419" s="7">
        <f t="shared" si="1217"/>
        <v>9</v>
      </c>
      <c r="F1419" s="7">
        <f t="shared" si="1218"/>
        <v>2022</v>
      </c>
      <c r="G1419" s="12"/>
      <c r="H1419" s="101">
        <f t="shared" si="1170"/>
        <v>29.24910157402774</v>
      </c>
      <c r="I1419" s="102">
        <f t="shared" si="1171"/>
        <v>29.279089255677718</v>
      </c>
      <c r="J1419" s="101">
        <f t="shared" si="1172"/>
        <v>59.029326006718598</v>
      </c>
      <c r="K1419" s="101">
        <f t="shared" si="1173"/>
        <v>87.265170642719681</v>
      </c>
      <c r="L1419" s="11">
        <f t="shared" si="1174"/>
        <v>2459839.4833333334</v>
      </c>
      <c r="M1419" s="108">
        <f t="shared" si="1175"/>
        <v>0.22709057723020931</v>
      </c>
      <c r="N1419" s="11">
        <f t="shared" si="1176"/>
        <v>359.62962396722287</v>
      </c>
      <c r="O1419" s="5">
        <f t="shared" si="1177"/>
        <v>0.19365771847134283</v>
      </c>
      <c r="P1419" s="11">
        <f t="shared" si="1178"/>
        <v>14794.633541242663</v>
      </c>
      <c r="Q1419" s="6">
        <f t="shared" si="1179"/>
        <v>2.4841134564496725</v>
      </c>
      <c r="R1419" s="13">
        <f t="shared" si="1180"/>
        <v>4.4082289708245108</v>
      </c>
      <c r="S1419" s="13">
        <f t="shared" si="1181"/>
        <v>4.4299110980088345</v>
      </c>
      <c r="T1419" s="13">
        <f t="shared" si="1182"/>
        <v>0.41706247012414438</v>
      </c>
      <c r="U1419" s="13">
        <f t="shared" si="1183"/>
        <v>0.48776594298904968</v>
      </c>
      <c r="V1419" s="13">
        <f t="shared" si="1184"/>
        <v>-8.4427597258935254</v>
      </c>
      <c r="W1419" s="8">
        <f t="shared" si="1185"/>
        <v>356.38914544476154</v>
      </c>
      <c r="X1419" s="13">
        <f t="shared" si="1186"/>
        <v>1.2885137387990266</v>
      </c>
      <c r="Y1419" s="11">
        <f t="shared" si="1187"/>
        <v>73.826399077806371</v>
      </c>
      <c r="Z1419" s="13">
        <f t="shared" si="1188"/>
        <v>4.3807049546957716E-2</v>
      </c>
      <c r="AA1419" s="13">
        <f t="shared" si="1189"/>
        <v>0.27828138764947397</v>
      </c>
      <c r="AB1419" s="13">
        <f t="shared" si="1190"/>
        <v>0.95950072380265461</v>
      </c>
      <c r="AC1419" s="13">
        <f t="shared" si="1191"/>
        <v>4.3793039516173242E-2</v>
      </c>
      <c r="AD1419" s="13">
        <f t="shared" si="1192"/>
        <v>0.86292650805279325</v>
      </c>
      <c r="AE1419" s="13">
        <f t="shared" si="1193"/>
        <v>0.42180245493322555</v>
      </c>
      <c r="AF1419" s="13">
        <f t="shared" si="1194"/>
        <v>0.90668775717570171</v>
      </c>
      <c r="AG1419" s="11">
        <f t="shared" si="1195"/>
        <v>24.948436405196112</v>
      </c>
      <c r="AH1419" s="13">
        <f t="shared" si="1196"/>
        <v>4.8084156712759158</v>
      </c>
      <c r="AI1419" s="11">
        <f t="shared" si="1197"/>
        <v>287.50338889808415</v>
      </c>
      <c r="AJ1419" s="6">
        <f t="shared" si="1198"/>
        <v>0.91325502192522512</v>
      </c>
      <c r="AK1419" s="13">
        <f t="shared" si="1199"/>
        <v>30.038030730422154</v>
      </c>
      <c r="AL1419" s="6">
        <f t="shared" si="1200"/>
        <v>0.78892915639441519</v>
      </c>
      <c r="AM1419" s="6">
        <f t="shared" si="1201"/>
        <v>29.24910157402774</v>
      </c>
      <c r="AN1419" s="11">
        <f t="shared" si="1202"/>
        <v>175.90207326117525</v>
      </c>
      <c r="AO1419" s="6">
        <f t="shared" si="1203"/>
        <v>174.08799006092104</v>
      </c>
      <c r="AP1419" s="6">
        <f t="shared" si="1204"/>
        <v>100.25163979302746</v>
      </c>
      <c r="AQ1419" s="8">
        <f t="shared" si="1205"/>
        <v>79.596075200560833</v>
      </c>
      <c r="AR1419" s="109">
        <f t="shared" si="1206"/>
        <v>-0.95369916310488545</v>
      </c>
      <c r="AS1419" s="109">
        <f t="shared" si="1207"/>
        <v>-4.5556358168923838E-2</v>
      </c>
      <c r="AT1419" s="109">
        <f t="shared" si="1208"/>
        <v>267.26517064271968</v>
      </c>
      <c r="AU1419" s="10">
        <f t="shared" si="1209"/>
        <v>400181.26094652171</v>
      </c>
      <c r="AV1419" s="8">
        <f t="shared" si="1210"/>
        <v>29.859737152837823</v>
      </c>
      <c r="AW1419" s="12"/>
      <c r="AX1419" s="110">
        <f t="shared" si="1211"/>
        <v>87.3</v>
      </c>
      <c r="AY1419" s="111">
        <f t="shared" si="1212"/>
        <v>0</v>
      </c>
      <c r="AZ1419" s="12"/>
      <c r="BA1419" s="14">
        <f t="shared" si="1219"/>
        <v>29.3</v>
      </c>
      <c r="BB1419" s="112">
        <f t="shared" si="1213"/>
        <v>0</v>
      </c>
      <c r="BC1419" s="112">
        <f t="shared" si="1214"/>
        <v>0</v>
      </c>
      <c r="BD1419" s="12"/>
      <c r="BE1419" s="111">
        <f t="shared" si="1215"/>
        <v>0</v>
      </c>
      <c r="BF1419" s="12"/>
    </row>
    <row r="1420" spans="1:58">
      <c r="A1420">
        <f t="shared" si="1168"/>
        <v>23</v>
      </c>
      <c r="B1420" s="106">
        <v>0.98402777777777795</v>
      </c>
      <c r="C1420" s="6">
        <f t="shared" si="1169"/>
        <v>23.616666666666671</v>
      </c>
      <c r="D1420" s="7">
        <f t="shared" si="1216"/>
        <v>16</v>
      </c>
      <c r="E1420" s="7">
        <f t="shared" si="1217"/>
        <v>9</v>
      </c>
      <c r="F1420" s="7">
        <f t="shared" si="1218"/>
        <v>2022</v>
      </c>
      <c r="G1420" s="12"/>
      <c r="H1420" s="101">
        <f t="shared" si="1170"/>
        <v>29.398799636372186</v>
      </c>
      <c r="I1420" s="102">
        <f t="shared" si="1171"/>
        <v>29.428607103981577</v>
      </c>
      <c r="J1420" s="101">
        <f t="shared" si="1172"/>
        <v>59.022734382482824</v>
      </c>
      <c r="K1420" s="101">
        <f t="shared" si="1173"/>
        <v>87.45136924619726</v>
      </c>
      <c r="L1420" s="11">
        <f t="shared" si="1174"/>
        <v>2459839.4840277778</v>
      </c>
      <c r="M1420" s="108">
        <f t="shared" si="1175"/>
        <v>0.22709059624306088</v>
      </c>
      <c r="N1420" s="11">
        <f t="shared" si="1176"/>
        <v>359.88030842971057</v>
      </c>
      <c r="O1420" s="5">
        <f t="shared" si="1177"/>
        <v>0.19368313590132402</v>
      </c>
      <c r="P1420" s="11">
        <f t="shared" si="1178"/>
        <v>14791.799231506771</v>
      </c>
      <c r="Q1420" s="6">
        <f t="shared" si="1179"/>
        <v>2.4842718086235336</v>
      </c>
      <c r="R1420" s="13">
        <f t="shared" si="1180"/>
        <v>4.408240916636232</v>
      </c>
      <c r="S1420" s="13">
        <f t="shared" si="1181"/>
        <v>4.4300588540488244</v>
      </c>
      <c r="T1420" s="13">
        <f t="shared" si="1182"/>
        <v>0.41722281436419706</v>
      </c>
      <c r="U1420" s="13">
        <f t="shared" si="1183"/>
        <v>0.48791296698875264</v>
      </c>
      <c r="V1420" s="13">
        <f t="shared" si="1184"/>
        <v>-8.4428948937334525</v>
      </c>
      <c r="W1420" s="8">
        <f t="shared" si="1185"/>
        <v>356.34602347562304</v>
      </c>
      <c r="X1420" s="13">
        <f t="shared" si="1186"/>
        <v>1.2886597001002662</v>
      </c>
      <c r="Y1420" s="11">
        <f t="shared" si="1187"/>
        <v>73.834762044339641</v>
      </c>
      <c r="Z1420" s="13">
        <f t="shared" si="1188"/>
        <v>4.3818501483701547E-2</v>
      </c>
      <c r="AA1420" s="13">
        <f t="shared" si="1189"/>
        <v>0.27814119506715695</v>
      </c>
      <c r="AB1420" s="13">
        <f t="shared" si="1190"/>
        <v>0.95954085014550106</v>
      </c>
      <c r="AC1420" s="13">
        <f t="shared" si="1191"/>
        <v>4.3804480463339276E-2</v>
      </c>
      <c r="AD1420" s="13">
        <f t="shared" si="1192"/>
        <v>0.86295877366652129</v>
      </c>
      <c r="AE1420" s="13">
        <f t="shared" si="1193"/>
        <v>0.42182891147785001</v>
      </c>
      <c r="AF1420" s="13">
        <f t="shared" si="1194"/>
        <v>0.90667544879157957</v>
      </c>
      <c r="AG1420" s="11">
        <f t="shared" si="1195"/>
        <v>24.950108269213629</v>
      </c>
      <c r="AH1420" s="13">
        <f t="shared" si="1196"/>
        <v>4.8090195005218836</v>
      </c>
      <c r="AI1420" s="11">
        <f t="shared" si="1197"/>
        <v>287.74501592188233</v>
      </c>
      <c r="AJ1420" s="6">
        <f t="shared" si="1198"/>
        <v>0.9132499820231873</v>
      </c>
      <c r="AK1420" s="13">
        <f t="shared" si="1199"/>
        <v>30.186539302152113</v>
      </c>
      <c r="AL1420" s="6">
        <f t="shared" si="1200"/>
        <v>0.78773966577992582</v>
      </c>
      <c r="AM1420" s="6">
        <f t="shared" si="1201"/>
        <v>29.398799636372186</v>
      </c>
      <c r="AN1420" s="11">
        <f t="shared" si="1202"/>
        <v>175.90275773847316</v>
      </c>
      <c r="AO1420" s="6">
        <f t="shared" si="1203"/>
        <v>174.08866730922944</v>
      </c>
      <c r="AP1420" s="6">
        <f t="shared" si="1204"/>
        <v>100.24395649079432</v>
      </c>
      <c r="AQ1420" s="8">
        <f t="shared" si="1205"/>
        <v>79.603754812325917</v>
      </c>
      <c r="AR1420" s="109">
        <f t="shared" si="1206"/>
        <v>-0.95242231575028147</v>
      </c>
      <c r="AS1420" s="109">
        <f t="shared" si="1207"/>
        <v>-4.2393611982062623E-2</v>
      </c>
      <c r="AT1420" s="109">
        <f t="shared" si="1208"/>
        <v>267.45136924619726</v>
      </c>
      <c r="AU1420" s="10">
        <f t="shared" si="1209"/>
        <v>400183.53358368948</v>
      </c>
      <c r="AV1420" s="8">
        <f t="shared" si="1210"/>
        <v>29.859567588301154</v>
      </c>
      <c r="AW1420" s="12"/>
      <c r="AX1420" s="110">
        <f t="shared" si="1211"/>
        <v>87.5</v>
      </c>
      <c r="AY1420" s="111">
        <f t="shared" si="1212"/>
        <v>0</v>
      </c>
      <c r="AZ1420" s="12"/>
      <c r="BA1420" s="14">
        <f t="shared" si="1219"/>
        <v>29.4</v>
      </c>
      <c r="BB1420" s="112">
        <f t="shared" si="1213"/>
        <v>0</v>
      </c>
      <c r="BC1420" s="112">
        <f t="shared" si="1214"/>
        <v>0</v>
      </c>
      <c r="BD1420" s="12"/>
      <c r="BE1420" s="111">
        <f t="shared" si="1215"/>
        <v>0</v>
      </c>
      <c r="BF1420" s="12"/>
    </row>
    <row r="1421" spans="1:58">
      <c r="A1421">
        <f t="shared" si="1168"/>
        <v>23</v>
      </c>
      <c r="B1421" s="106">
        <v>0.98472222222222205</v>
      </c>
      <c r="C1421" s="6">
        <f t="shared" si="1169"/>
        <v>23.633333333333329</v>
      </c>
      <c r="D1421" s="7">
        <f t="shared" si="1216"/>
        <v>16</v>
      </c>
      <c r="E1421" s="7">
        <f t="shared" si="1217"/>
        <v>9</v>
      </c>
      <c r="F1421" s="7">
        <f t="shared" si="1218"/>
        <v>2022</v>
      </c>
      <c r="G1421" s="12"/>
      <c r="H1421" s="101">
        <f t="shared" si="1170"/>
        <v>29.548523792770652</v>
      </c>
      <c r="I1421" s="102">
        <f t="shared" si="1171"/>
        <v>29.578152631306967</v>
      </c>
      <c r="J1421" s="101">
        <f t="shared" si="1172"/>
        <v>59.01614267370995</v>
      </c>
      <c r="K1421" s="101">
        <f t="shared" si="1173"/>
        <v>87.637821880989236</v>
      </c>
      <c r="L1421" s="11">
        <f t="shared" si="1174"/>
        <v>2459839.4847222222</v>
      </c>
      <c r="M1421" s="108">
        <f t="shared" si="1175"/>
        <v>0.22709061525591243</v>
      </c>
      <c r="N1421" s="11">
        <f t="shared" si="1176"/>
        <v>0.1309928921982646</v>
      </c>
      <c r="O1421" s="5">
        <f t="shared" si="1177"/>
        <v>0.19370855333124837</v>
      </c>
      <c r="P1421" s="11">
        <f t="shared" si="1178"/>
        <v>14788.964611312042</v>
      </c>
      <c r="Q1421" s="6">
        <f t="shared" si="1179"/>
        <v>2.4844301607970372</v>
      </c>
      <c r="R1421" s="13">
        <f t="shared" si="1180"/>
        <v>4.4082528624479078</v>
      </c>
      <c r="S1421" s="13">
        <f t="shared" si="1181"/>
        <v>4.4302066100884563</v>
      </c>
      <c r="T1421" s="13">
        <f t="shared" si="1182"/>
        <v>0.41738315860424968</v>
      </c>
      <c r="U1421" s="13">
        <f t="shared" si="1183"/>
        <v>0.48805998933146638</v>
      </c>
      <c r="V1421" s="13">
        <f t="shared" si="1184"/>
        <v>-8.4430300615726637</v>
      </c>
      <c r="W1421" s="8">
        <f t="shared" si="1185"/>
        <v>356.30289711469896</v>
      </c>
      <c r="X1421" s="13">
        <f t="shared" si="1186"/>
        <v>1.2888056598960016</v>
      </c>
      <c r="Y1421" s="11">
        <f t="shared" si="1187"/>
        <v>73.843124924613875</v>
      </c>
      <c r="Z1421" s="13">
        <f t="shared" si="1188"/>
        <v>4.3829952357908056E-2</v>
      </c>
      <c r="AA1421" s="13">
        <f t="shared" si="1189"/>
        <v>0.27800099812090756</v>
      </c>
      <c r="AB1421" s="13">
        <f t="shared" si="1190"/>
        <v>0.95958095550519018</v>
      </c>
      <c r="AC1421" s="13">
        <f t="shared" si="1191"/>
        <v>4.3815920343243608E-2</v>
      </c>
      <c r="AD1421" s="13">
        <f t="shared" si="1192"/>
        <v>0.8629910204526321</v>
      </c>
      <c r="AE1421" s="13">
        <f t="shared" si="1193"/>
        <v>0.42185535869762764</v>
      </c>
      <c r="AF1421" s="13">
        <f t="shared" si="1194"/>
        <v>0.90666314380705693</v>
      </c>
      <c r="AG1421" s="11">
        <f t="shared" si="1195"/>
        <v>24.951779566652718</v>
      </c>
      <c r="AH1421" s="13">
        <f t="shared" si="1196"/>
        <v>4.8096233393257402</v>
      </c>
      <c r="AI1421" s="11">
        <f t="shared" si="1197"/>
        <v>287.98664280231219</v>
      </c>
      <c r="AJ1421" s="6">
        <f t="shared" si="1198"/>
        <v>0.91324494343187079</v>
      </c>
      <c r="AK1421" s="13">
        <f t="shared" si="1199"/>
        <v>30.335068524036359</v>
      </c>
      <c r="AL1421" s="6">
        <f t="shared" si="1200"/>
        <v>0.78654473126570668</v>
      </c>
      <c r="AM1421" s="6">
        <f t="shared" si="1201"/>
        <v>29.548523792770652</v>
      </c>
      <c r="AN1421" s="11">
        <f t="shared" si="1202"/>
        <v>175.90344221576743</v>
      </c>
      <c r="AO1421" s="6">
        <f t="shared" si="1203"/>
        <v>174.08934455778802</v>
      </c>
      <c r="AP1421" s="6">
        <f t="shared" si="1204"/>
        <v>100.23627328170235</v>
      </c>
      <c r="AQ1421" s="8">
        <f t="shared" si="1205"/>
        <v>79.611434333734252</v>
      </c>
      <c r="AR1421" s="109">
        <f t="shared" si="1206"/>
        <v>-0.95112853067948289</v>
      </c>
      <c r="AS1421" s="109">
        <f t="shared" si="1207"/>
        <v>-3.9235155478626327E-2</v>
      </c>
      <c r="AT1421" s="109">
        <f t="shared" si="1208"/>
        <v>267.63782188098924</v>
      </c>
      <c r="AU1421" s="10">
        <f t="shared" si="1209"/>
        <v>400185.8056782512</v>
      </c>
      <c r="AV1421" s="8">
        <f t="shared" si="1210"/>
        <v>29.85939806617413</v>
      </c>
      <c r="AW1421" s="12"/>
      <c r="AX1421" s="110">
        <f t="shared" si="1211"/>
        <v>87.6</v>
      </c>
      <c r="AY1421" s="111">
        <f t="shared" si="1212"/>
        <v>0</v>
      </c>
      <c r="AZ1421" s="12"/>
      <c r="BA1421" s="14">
        <f t="shared" si="1219"/>
        <v>29.6</v>
      </c>
      <c r="BB1421" s="112">
        <f t="shared" si="1213"/>
        <v>0</v>
      </c>
      <c r="BC1421" s="112">
        <f t="shared" si="1214"/>
        <v>0</v>
      </c>
      <c r="BD1421" s="12"/>
      <c r="BE1421" s="111">
        <f t="shared" si="1215"/>
        <v>0</v>
      </c>
      <c r="BF1421" s="12"/>
    </row>
    <row r="1422" spans="1:58">
      <c r="A1422">
        <f t="shared" si="1168"/>
        <v>23</v>
      </c>
      <c r="B1422" s="106">
        <v>0.98541666666666705</v>
      </c>
      <c r="C1422" s="6">
        <f t="shared" si="1169"/>
        <v>23.650000000000009</v>
      </c>
      <c r="D1422" s="7">
        <f t="shared" si="1216"/>
        <v>16</v>
      </c>
      <c r="E1422" s="7">
        <f t="shared" si="1217"/>
        <v>9</v>
      </c>
      <c r="F1422" s="7">
        <f t="shared" si="1218"/>
        <v>2022</v>
      </c>
      <c r="G1422" s="12"/>
      <c r="H1422" s="101">
        <f t="shared" si="1170"/>
        <v>29.69827250408731</v>
      </c>
      <c r="I1422" s="102">
        <f t="shared" si="1171"/>
        <v>29.727724277327262</v>
      </c>
      <c r="J1422" s="101">
        <f t="shared" si="1172"/>
        <v>59.009550880489783</v>
      </c>
      <c r="K1422" s="101">
        <f t="shared" si="1173"/>
        <v>87.824532230778686</v>
      </c>
      <c r="L1422" s="11">
        <f t="shared" si="1174"/>
        <v>2459839.4854166666</v>
      </c>
      <c r="M1422" s="108">
        <f t="shared" si="1175"/>
        <v>0.227090634268764</v>
      </c>
      <c r="N1422" s="11">
        <f t="shared" si="1176"/>
        <v>0.3816773546859622</v>
      </c>
      <c r="O1422" s="5">
        <f t="shared" si="1177"/>
        <v>0.19373397076117271</v>
      </c>
      <c r="P1422" s="11">
        <f t="shared" si="1178"/>
        <v>14786.129680755777</v>
      </c>
      <c r="Q1422" s="6">
        <f t="shared" si="1179"/>
        <v>2.4845885129708978</v>
      </c>
      <c r="R1422" s="13">
        <f t="shared" si="1180"/>
        <v>4.4082648082596059</v>
      </c>
      <c r="S1422" s="13">
        <f t="shared" si="1181"/>
        <v>4.4303543661284452</v>
      </c>
      <c r="T1422" s="13">
        <f t="shared" si="1182"/>
        <v>0.41754350284430231</v>
      </c>
      <c r="U1422" s="13">
        <f t="shared" si="1183"/>
        <v>0.48820701001761857</v>
      </c>
      <c r="V1422" s="13">
        <f t="shared" si="1184"/>
        <v>-8.443165229412589</v>
      </c>
      <c r="W1422" s="8">
        <f t="shared" si="1185"/>
        <v>356.25976636235333</v>
      </c>
      <c r="X1422" s="13">
        <f t="shared" si="1186"/>
        <v>1.2889516181870617</v>
      </c>
      <c r="Y1422" s="11">
        <f t="shared" si="1187"/>
        <v>73.851487718676552</v>
      </c>
      <c r="Z1422" s="13">
        <f t="shared" si="1188"/>
        <v>4.3841402169391662E-2</v>
      </c>
      <c r="AA1422" s="13">
        <f t="shared" si="1189"/>
        <v>0.27786079681315229</v>
      </c>
      <c r="AB1422" s="13">
        <f t="shared" si="1190"/>
        <v>0.95962103988178449</v>
      </c>
      <c r="AC1422" s="13">
        <f t="shared" si="1191"/>
        <v>4.3827359155700935E-2</v>
      </c>
      <c r="AD1422" s="13">
        <f t="shared" si="1192"/>
        <v>0.86302324841125688</v>
      </c>
      <c r="AE1422" s="13">
        <f t="shared" si="1193"/>
        <v>0.42188179659241321</v>
      </c>
      <c r="AF1422" s="13">
        <f t="shared" si="1194"/>
        <v>0.90665084222315584</v>
      </c>
      <c r="AG1422" s="11">
        <f t="shared" si="1195"/>
        <v>24.953450297482551</v>
      </c>
      <c r="AH1422" s="13">
        <f t="shared" si="1196"/>
        <v>4.8102271876866078</v>
      </c>
      <c r="AI1422" s="11">
        <f t="shared" si="1197"/>
        <v>288.22826953938682</v>
      </c>
      <c r="AJ1422" s="6">
        <f t="shared" si="1198"/>
        <v>0.91323990615131578</v>
      </c>
      <c r="AK1422" s="13">
        <f t="shared" si="1199"/>
        <v>30.483616875095979</v>
      </c>
      <c r="AL1422" s="6">
        <f t="shared" si="1200"/>
        <v>0.78534437100867105</v>
      </c>
      <c r="AM1422" s="6">
        <f t="shared" si="1201"/>
        <v>29.69827250408731</v>
      </c>
      <c r="AN1422" s="11">
        <f t="shared" si="1202"/>
        <v>175.90412669306352</v>
      </c>
      <c r="AO1422" s="6">
        <f t="shared" si="1203"/>
        <v>174.09002180660221</v>
      </c>
      <c r="AP1422" s="6">
        <f t="shared" si="1204"/>
        <v>100.22859016571154</v>
      </c>
      <c r="AQ1422" s="8">
        <f t="shared" si="1205"/>
        <v>79.619113764825826</v>
      </c>
      <c r="AR1422" s="109">
        <f t="shared" si="1206"/>
        <v>-0.9498178309320241</v>
      </c>
      <c r="AS1422" s="109">
        <f t="shared" si="1207"/>
        <v>-3.6081045206804135E-2</v>
      </c>
      <c r="AT1422" s="109">
        <f t="shared" si="1208"/>
        <v>267.82453223077869</v>
      </c>
      <c r="AU1422" s="10">
        <f t="shared" si="1209"/>
        <v>400188.07723015686</v>
      </c>
      <c r="AV1422" s="8">
        <f t="shared" si="1210"/>
        <v>29.85922858645905</v>
      </c>
      <c r="AW1422" s="12"/>
      <c r="AX1422" s="110">
        <f t="shared" si="1211"/>
        <v>87.8</v>
      </c>
      <c r="AY1422" s="111">
        <f t="shared" si="1212"/>
        <v>0</v>
      </c>
      <c r="AZ1422" s="12"/>
      <c r="BA1422" s="14">
        <f t="shared" si="1219"/>
        <v>29.7</v>
      </c>
      <c r="BB1422" s="112">
        <f t="shared" si="1213"/>
        <v>0</v>
      </c>
      <c r="BC1422" s="112">
        <f t="shared" si="1214"/>
        <v>0</v>
      </c>
      <c r="BD1422" s="12"/>
      <c r="BE1422" s="111">
        <f t="shared" si="1215"/>
        <v>0</v>
      </c>
      <c r="BF1422" s="12"/>
    </row>
    <row r="1423" spans="1:58">
      <c r="A1423">
        <f t="shared" si="1168"/>
        <v>23</v>
      </c>
      <c r="B1423" s="106">
        <v>0.98611111111111105</v>
      </c>
      <c r="C1423" s="6">
        <f t="shared" si="1169"/>
        <v>23.666666666666664</v>
      </c>
      <c r="D1423" s="7">
        <f t="shared" si="1216"/>
        <v>16</v>
      </c>
      <c r="E1423" s="7">
        <f t="shared" si="1217"/>
        <v>9</v>
      </c>
      <c r="F1423" s="7">
        <f t="shared" si="1218"/>
        <v>2022</v>
      </c>
      <c r="G1423" s="12"/>
      <c r="H1423" s="101">
        <f t="shared" si="1170"/>
        <v>29.848044224641392</v>
      </c>
      <c r="I1423" s="102">
        <f t="shared" si="1171"/>
        <v>29.877320475549286</v>
      </c>
      <c r="J1423" s="101">
        <f t="shared" si="1172"/>
        <v>59.002959002917599</v>
      </c>
      <c r="K1423" s="101">
        <f t="shared" si="1173"/>
        <v>88.011504005078677</v>
      </c>
      <c r="L1423" s="11">
        <f t="shared" si="1174"/>
        <v>2459839.486111111</v>
      </c>
      <c r="M1423" s="108">
        <f t="shared" si="1175"/>
        <v>0.22709065328161554</v>
      </c>
      <c r="N1423" s="11">
        <f t="shared" si="1176"/>
        <v>0.6323618171736598</v>
      </c>
      <c r="O1423" s="5">
        <f t="shared" si="1177"/>
        <v>0.19375938819109706</v>
      </c>
      <c r="P1423" s="11">
        <f t="shared" si="1178"/>
        <v>14783.294439953512</v>
      </c>
      <c r="Q1423" s="6">
        <f t="shared" si="1179"/>
        <v>2.4847468651447588</v>
      </c>
      <c r="R1423" s="13">
        <f t="shared" si="1180"/>
        <v>4.4082767540713039</v>
      </c>
      <c r="S1423" s="13">
        <f t="shared" si="1181"/>
        <v>4.4305021221684351</v>
      </c>
      <c r="T1423" s="13">
        <f t="shared" si="1182"/>
        <v>0.41770384708435493</v>
      </c>
      <c r="U1423" s="13">
        <f t="shared" si="1183"/>
        <v>0.48835402904772501</v>
      </c>
      <c r="V1423" s="13">
        <f t="shared" si="1184"/>
        <v>-8.443300397252516</v>
      </c>
      <c r="W1423" s="8">
        <f t="shared" si="1185"/>
        <v>356.21663121967879</v>
      </c>
      <c r="X1423" s="13">
        <f t="shared" si="1186"/>
        <v>1.2890975749740068</v>
      </c>
      <c r="Y1423" s="11">
        <f t="shared" si="1187"/>
        <v>73.859850426559802</v>
      </c>
      <c r="Z1423" s="13">
        <f t="shared" si="1188"/>
        <v>4.3852850917977318E-2</v>
      </c>
      <c r="AA1423" s="13">
        <f t="shared" si="1189"/>
        <v>0.27772059114657499</v>
      </c>
      <c r="AB1423" s="13">
        <f t="shared" si="1190"/>
        <v>0.95966110327527099</v>
      </c>
      <c r="AC1423" s="13">
        <f t="shared" si="1191"/>
        <v>4.3838796900536478E-2</v>
      </c>
      <c r="AD1423" s="13">
        <f t="shared" si="1192"/>
        <v>0.86305545754245316</v>
      </c>
      <c r="AE1423" s="13">
        <f t="shared" si="1193"/>
        <v>0.42190822516204118</v>
      </c>
      <c r="AF1423" s="13">
        <f t="shared" si="1194"/>
        <v>0.90663854404090738</v>
      </c>
      <c r="AG1423" s="11">
        <f t="shared" si="1195"/>
        <v>24.955120461671033</v>
      </c>
      <c r="AH1423" s="13">
        <f t="shared" si="1196"/>
        <v>4.8108310456024848</v>
      </c>
      <c r="AI1423" s="11">
        <f t="shared" si="1197"/>
        <v>288.46989613313639</v>
      </c>
      <c r="AJ1423" s="6">
        <f t="shared" si="1198"/>
        <v>0.91323487018159688</v>
      </c>
      <c r="AK1423" s="13">
        <f t="shared" si="1199"/>
        <v>30.632182828115237</v>
      </c>
      <c r="AL1423" s="6">
        <f t="shared" si="1200"/>
        <v>0.78413860347384534</v>
      </c>
      <c r="AM1423" s="6">
        <f t="shared" si="1201"/>
        <v>29.848044224641392</v>
      </c>
      <c r="AN1423" s="11">
        <f t="shared" si="1202"/>
        <v>175.90481117035779</v>
      </c>
      <c r="AO1423" s="6">
        <f t="shared" si="1203"/>
        <v>174.09069905566832</v>
      </c>
      <c r="AP1423" s="6">
        <f t="shared" si="1204"/>
        <v>100.22090714278823</v>
      </c>
      <c r="AQ1423" s="8">
        <f t="shared" si="1205"/>
        <v>79.626793105634235</v>
      </c>
      <c r="AR1423" s="109">
        <f t="shared" si="1206"/>
        <v>-0.94849023984809444</v>
      </c>
      <c r="AS1423" s="109">
        <f t="shared" si="1207"/>
        <v>-3.2931337636963876E-2</v>
      </c>
      <c r="AT1423" s="109">
        <f t="shared" si="1208"/>
        <v>268.01150400507868</v>
      </c>
      <c r="AU1423" s="10">
        <f t="shared" si="1209"/>
        <v>400190.34823934123</v>
      </c>
      <c r="AV1423" s="8">
        <f t="shared" si="1210"/>
        <v>29.859059149159382</v>
      </c>
      <c r="AW1423" s="12"/>
      <c r="AX1423" s="110">
        <f t="shared" si="1211"/>
        <v>88</v>
      </c>
      <c r="AY1423" s="111">
        <f t="shared" si="1212"/>
        <v>0</v>
      </c>
      <c r="AZ1423" s="12"/>
      <c r="BA1423" s="14">
        <f t="shared" si="1219"/>
        <v>29.9</v>
      </c>
      <c r="BB1423" s="112">
        <f t="shared" si="1213"/>
        <v>0</v>
      </c>
      <c r="BC1423" s="112">
        <f t="shared" si="1214"/>
        <v>0</v>
      </c>
      <c r="BD1423" s="12"/>
      <c r="BE1423" s="111">
        <f t="shared" si="1215"/>
        <v>0</v>
      </c>
      <c r="BF1423" s="12"/>
    </row>
    <row r="1424" spans="1:58">
      <c r="A1424">
        <f t="shared" si="1168"/>
        <v>23</v>
      </c>
      <c r="B1424" s="106">
        <v>0.98680555555555605</v>
      </c>
      <c r="C1424" s="6">
        <f t="shared" si="1169"/>
        <v>23.683333333333344</v>
      </c>
      <c r="D1424" s="7">
        <f t="shared" si="1216"/>
        <v>16</v>
      </c>
      <c r="E1424" s="7">
        <f t="shared" si="1217"/>
        <v>9</v>
      </c>
      <c r="F1424" s="7">
        <f t="shared" si="1218"/>
        <v>2022</v>
      </c>
      <c r="G1424" s="12"/>
      <c r="H1424" s="101">
        <f t="shared" si="1170"/>
        <v>29.997837401793195</v>
      </c>
      <c r="I1424" s="102">
        <f t="shared" si="1171"/>
        <v>30.026939652891556</v>
      </c>
      <c r="J1424" s="101">
        <f t="shared" si="1172"/>
        <v>58.996367041093436</v>
      </c>
      <c r="K1424" s="101">
        <f t="shared" si="1173"/>
        <v>88.198740939107552</v>
      </c>
      <c r="L1424" s="11">
        <f t="shared" si="1174"/>
        <v>2459839.4868055554</v>
      </c>
      <c r="M1424" s="108">
        <f t="shared" si="1175"/>
        <v>0.22709067229446708</v>
      </c>
      <c r="N1424" s="11">
        <f t="shared" si="1176"/>
        <v>0.88304627919569612</v>
      </c>
      <c r="O1424" s="5">
        <f t="shared" si="1177"/>
        <v>0.19378480562102141</v>
      </c>
      <c r="P1424" s="11">
        <f t="shared" si="1178"/>
        <v>14780.458889021023</v>
      </c>
      <c r="Q1424" s="6">
        <f t="shared" si="1179"/>
        <v>2.4849052173182624</v>
      </c>
      <c r="R1424" s="13">
        <f t="shared" si="1180"/>
        <v>4.408288699883002</v>
      </c>
      <c r="S1424" s="13">
        <f t="shared" si="1181"/>
        <v>4.430649878208067</v>
      </c>
      <c r="T1424" s="13">
        <f t="shared" si="1182"/>
        <v>0.41786419132405039</v>
      </c>
      <c r="U1424" s="13">
        <f t="shared" si="1183"/>
        <v>0.48850104642194475</v>
      </c>
      <c r="V1424" s="13">
        <f t="shared" si="1184"/>
        <v>-8.4434355650920843</v>
      </c>
      <c r="W1424" s="8">
        <f t="shared" si="1185"/>
        <v>356.17349168764315</v>
      </c>
      <c r="X1424" s="13">
        <f t="shared" si="1186"/>
        <v>1.2892435302573981</v>
      </c>
      <c r="Y1424" s="11">
        <f t="shared" si="1187"/>
        <v>73.868213048295758</v>
      </c>
      <c r="Z1424" s="13">
        <f t="shared" si="1188"/>
        <v>4.3864298603461097E-2</v>
      </c>
      <c r="AA1424" s="13">
        <f t="shared" si="1189"/>
        <v>0.27758038112385863</v>
      </c>
      <c r="AB1424" s="13">
        <f t="shared" si="1190"/>
        <v>0.95970114568563891</v>
      </c>
      <c r="AC1424" s="13">
        <f t="shared" si="1191"/>
        <v>4.3850233577546596E-2</v>
      </c>
      <c r="AD1424" s="13">
        <f t="shared" si="1192"/>
        <v>0.86308764784629211</v>
      </c>
      <c r="AE1424" s="13">
        <f t="shared" si="1193"/>
        <v>0.42193464440632045</v>
      </c>
      <c r="AF1424" s="13">
        <f t="shared" si="1194"/>
        <v>0.9066262492613546</v>
      </c>
      <c r="AG1424" s="11">
        <f t="shared" si="1195"/>
        <v>24.956790059184435</v>
      </c>
      <c r="AH1424" s="13">
        <f t="shared" si="1196"/>
        <v>4.8114349130713849</v>
      </c>
      <c r="AI1424" s="11">
        <f t="shared" si="1197"/>
        <v>288.71152258312492</v>
      </c>
      <c r="AJ1424" s="6">
        <f t="shared" si="1198"/>
        <v>0.91322983552278858</v>
      </c>
      <c r="AK1424" s="13">
        <f t="shared" si="1199"/>
        <v>30.780764849231208</v>
      </c>
      <c r="AL1424" s="6">
        <f t="shared" si="1200"/>
        <v>0.78292744743801268</v>
      </c>
      <c r="AM1424" s="6">
        <f t="shared" si="1201"/>
        <v>29.997837401793195</v>
      </c>
      <c r="AN1424" s="11">
        <f t="shared" si="1202"/>
        <v>175.90549564765206</v>
      </c>
      <c r="AO1424" s="6">
        <f t="shared" si="1203"/>
        <v>174.0913763049883</v>
      </c>
      <c r="AP1424" s="6">
        <f t="shared" si="1204"/>
        <v>100.21322421290431</v>
      </c>
      <c r="AQ1424" s="8">
        <f t="shared" si="1205"/>
        <v>79.634472356187558</v>
      </c>
      <c r="AR1424" s="109">
        <f t="shared" si="1206"/>
        <v>-0.94714578107081981</v>
      </c>
      <c r="AS1424" s="109">
        <f t="shared" si="1207"/>
        <v>-2.9786089166970398E-2</v>
      </c>
      <c r="AT1424" s="109">
        <f t="shared" si="1208"/>
        <v>268.19874093910755</v>
      </c>
      <c r="AU1424" s="10">
        <f t="shared" si="1209"/>
        <v>400192.61870573869</v>
      </c>
      <c r="AV1424" s="8">
        <f t="shared" si="1210"/>
        <v>29.858889754278614</v>
      </c>
      <c r="AW1424" s="12"/>
      <c r="AX1424" s="110">
        <f t="shared" si="1211"/>
        <v>88.2</v>
      </c>
      <c r="AY1424" s="111">
        <f t="shared" si="1212"/>
        <v>0</v>
      </c>
      <c r="AZ1424" s="12"/>
      <c r="BA1424" s="14">
        <f t="shared" si="1219"/>
        <v>30</v>
      </c>
      <c r="BB1424" s="112">
        <f t="shared" si="1213"/>
        <v>0</v>
      </c>
      <c r="BC1424" s="112">
        <f t="shared" si="1214"/>
        <v>0</v>
      </c>
      <c r="BD1424" s="12"/>
      <c r="BE1424" s="111">
        <f t="shared" si="1215"/>
        <v>0</v>
      </c>
      <c r="BF1424" s="12"/>
    </row>
    <row r="1425" spans="1:58">
      <c r="A1425">
        <f t="shared" si="1168"/>
        <v>23</v>
      </c>
      <c r="B1425" s="106">
        <v>0.98750000000000004</v>
      </c>
      <c r="C1425" s="6">
        <f t="shared" si="1169"/>
        <v>23.700000000000003</v>
      </c>
      <c r="D1425" s="7">
        <f t="shared" si="1216"/>
        <v>16</v>
      </c>
      <c r="E1425" s="7">
        <f t="shared" si="1217"/>
        <v>9</v>
      </c>
      <c r="F1425" s="7">
        <f t="shared" si="1218"/>
        <v>2022</v>
      </c>
      <c r="G1425" s="12"/>
      <c r="H1425" s="101">
        <f t="shared" si="1170"/>
        <v>30.147650476967254</v>
      </c>
      <c r="I1425" s="102">
        <f t="shared" si="1171"/>
        <v>30.176580230698235</v>
      </c>
      <c r="J1425" s="101">
        <f t="shared" si="1172"/>
        <v>58.989774995104028</v>
      </c>
      <c r="K1425" s="101">
        <f t="shared" si="1173"/>
        <v>88.386246795478769</v>
      </c>
      <c r="L1425" s="11">
        <f t="shared" si="1174"/>
        <v>2459839.4874999998</v>
      </c>
      <c r="M1425" s="108">
        <f t="shared" si="1175"/>
        <v>0.22709069130731865</v>
      </c>
      <c r="N1425" s="11">
        <f t="shared" si="1176"/>
        <v>1.1337307416833937</v>
      </c>
      <c r="O1425" s="5">
        <f t="shared" si="1177"/>
        <v>0.19381022305100259</v>
      </c>
      <c r="P1425" s="11">
        <f t="shared" si="1178"/>
        <v>14777.623028055188</v>
      </c>
      <c r="Q1425" s="6">
        <f t="shared" si="1179"/>
        <v>2.485063569492123</v>
      </c>
      <c r="R1425" s="13">
        <f t="shared" si="1180"/>
        <v>4.4083006456947</v>
      </c>
      <c r="S1425" s="13">
        <f t="shared" si="1181"/>
        <v>4.4307976342480559</v>
      </c>
      <c r="T1425" s="13">
        <f t="shared" si="1182"/>
        <v>0.41802453556410307</v>
      </c>
      <c r="U1425" s="13">
        <f t="shared" si="1183"/>
        <v>0.48864806214141959</v>
      </c>
      <c r="V1425" s="13">
        <f t="shared" si="1184"/>
        <v>-8.4435707329320095</v>
      </c>
      <c r="W1425" s="8">
        <f t="shared" si="1185"/>
        <v>356.13034776686351</v>
      </c>
      <c r="X1425" s="13">
        <f t="shared" si="1186"/>
        <v>1.2893894840380626</v>
      </c>
      <c r="Y1425" s="11">
        <f t="shared" si="1187"/>
        <v>73.87657558393181</v>
      </c>
      <c r="Z1425" s="13">
        <f t="shared" si="1188"/>
        <v>4.3875745225715357E-2</v>
      </c>
      <c r="AA1425" s="13">
        <f t="shared" si="1189"/>
        <v>0.27744016674743033</v>
      </c>
      <c r="AB1425" s="13">
        <f t="shared" si="1190"/>
        <v>0.95974116711294766</v>
      </c>
      <c r="AC1425" s="13">
        <f t="shared" si="1191"/>
        <v>4.3861669186603884E-2</v>
      </c>
      <c r="AD1425" s="13">
        <f t="shared" si="1192"/>
        <v>0.86311981932287907</v>
      </c>
      <c r="AE1425" s="13">
        <f t="shared" si="1193"/>
        <v>0.42196105432515768</v>
      </c>
      <c r="AF1425" s="13">
        <f t="shared" si="1194"/>
        <v>0.90661395788549459</v>
      </c>
      <c r="AG1425" s="11">
        <f t="shared" si="1195"/>
        <v>24.958459089995234</v>
      </c>
      <c r="AH1425" s="13">
        <f t="shared" si="1196"/>
        <v>4.8120387900923927</v>
      </c>
      <c r="AI1425" s="11">
        <f t="shared" si="1197"/>
        <v>288.95314889029748</v>
      </c>
      <c r="AJ1425" s="6">
        <f t="shared" si="1198"/>
        <v>0.91322480217493096</v>
      </c>
      <c r="AK1425" s="13">
        <f t="shared" si="1199"/>
        <v>30.929361398949023</v>
      </c>
      <c r="AL1425" s="6">
        <f t="shared" si="1200"/>
        <v>0.78171092198177072</v>
      </c>
      <c r="AM1425" s="6">
        <f t="shared" si="1201"/>
        <v>30.147650476967254</v>
      </c>
      <c r="AN1425" s="11">
        <f t="shared" si="1202"/>
        <v>175.90618012494815</v>
      </c>
      <c r="AO1425" s="6">
        <f t="shared" si="1203"/>
        <v>174.09205355456382</v>
      </c>
      <c r="AP1425" s="6">
        <f t="shared" si="1204"/>
        <v>100.20554137601617</v>
      </c>
      <c r="AQ1425" s="8">
        <f t="shared" si="1205"/>
        <v>79.642151516529339</v>
      </c>
      <c r="AR1425" s="109">
        <f t="shared" si="1206"/>
        <v>-0.94578447853553305</v>
      </c>
      <c r="AS1425" s="109">
        <f t="shared" si="1207"/>
        <v>-2.6645356097083073E-2</v>
      </c>
      <c r="AT1425" s="109">
        <f t="shared" si="1208"/>
        <v>268.38624679547877</v>
      </c>
      <c r="AU1425" s="10">
        <f t="shared" si="1209"/>
        <v>400194.88862929965</v>
      </c>
      <c r="AV1425" s="8">
        <f t="shared" si="1210"/>
        <v>29.858720401819035</v>
      </c>
      <c r="AW1425" s="12"/>
      <c r="AX1425" s="110">
        <f t="shared" si="1211"/>
        <v>88.4</v>
      </c>
      <c r="AY1425" s="111">
        <f t="shared" si="1212"/>
        <v>0</v>
      </c>
      <c r="AZ1425" s="12"/>
      <c r="BA1425" s="14">
        <f t="shared" si="1219"/>
        <v>30.2</v>
      </c>
      <c r="BB1425" s="112">
        <f t="shared" si="1213"/>
        <v>0</v>
      </c>
      <c r="BC1425" s="112">
        <f t="shared" si="1214"/>
        <v>0</v>
      </c>
      <c r="BD1425" s="12"/>
      <c r="BE1425" s="111">
        <f t="shared" si="1215"/>
        <v>0</v>
      </c>
      <c r="BF1425" s="12"/>
    </row>
    <row r="1426" spans="1:58">
      <c r="A1426">
        <f t="shared" si="1168"/>
        <v>23</v>
      </c>
      <c r="B1426" s="106">
        <v>0.98819444444444404</v>
      </c>
      <c r="C1426" s="6">
        <f t="shared" si="1169"/>
        <v>23.716666666666658</v>
      </c>
      <c r="D1426" s="7">
        <f t="shared" si="1216"/>
        <v>16</v>
      </c>
      <c r="E1426" s="7">
        <f t="shared" si="1217"/>
        <v>9</v>
      </c>
      <c r="F1426" s="7">
        <f t="shared" si="1218"/>
        <v>2022</v>
      </c>
      <c r="G1426" s="12"/>
      <c r="H1426" s="101">
        <f t="shared" si="1170"/>
        <v>30.297481883849255</v>
      </c>
      <c r="I1426" s="102">
        <f t="shared" si="1171"/>
        <v>30.326240622930349</v>
      </c>
      <c r="J1426" s="101">
        <f t="shared" si="1172"/>
        <v>58.983182865079776</v>
      </c>
      <c r="K1426" s="101">
        <f t="shared" si="1173"/>
        <v>88.574025362351051</v>
      </c>
      <c r="L1426" s="11">
        <f t="shared" si="1174"/>
        <v>2459839.4881944442</v>
      </c>
      <c r="M1426" s="108">
        <f t="shared" si="1175"/>
        <v>0.2270907103201702</v>
      </c>
      <c r="N1426" s="11">
        <f t="shared" si="1176"/>
        <v>1.3844152041710913</v>
      </c>
      <c r="O1426" s="5">
        <f t="shared" si="1177"/>
        <v>0.19383564048092694</v>
      </c>
      <c r="P1426" s="11">
        <f t="shared" si="1178"/>
        <v>14774.786857171748</v>
      </c>
      <c r="Q1426" s="6">
        <f t="shared" si="1179"/>
        <v>2.4852219216659841</v>
      </c>
      <c r="R1426" s="13">
        <f t="shared" si="1180"/>
        <v>4.4083125915063759</v>
      </c>
      <c r="S1426" s="13">
        <f t="shared" si="1181"/>
        <v>4.4309453902880458</v>
      </c>
      <c r="T1426" s="13">
        <f t="shared" si="1182"/>
        <v>0.4181848798041557</v>
      </c>
      <c r="U1426" s="13">
        <f t="shared" si="1183"/>
        <v>0.48879507620630824</v>
      </c>
      <c r="V1426" s="13">
        <f t="shared" si="1184"/>
        <v>-8.4437059007719366</v>
      </c>
      <c r="W1426" s="8">
        <f t="shared" si="1185"/>
        <v>356.08719945830524</v>
      </c>
      <c r="X1426" s="13">
        <f t="shared" si="1186"/>
        <v>1.2895354363158471</v>
      </c>
      <c r="Y1426" s="11">
        <f t="shared" si="1187"/>
        <v>73.884938033459193</v>
      </c>
      <c r="Z1426" s="13">
        <f t="shared" si="1188"/>
        <v>4.3887190784536165E-2</v>
      </c>
      <c r="AA1426" s="13">
        <f t="shared" si="1189"/>
        <v>0.27729994802065838</v>
      </c>
      <c r="AB1426" s="13">
        <f t="shared" si="1190"/>
        <v>0.95978116755698839</v>
      </c>
      <c r="AC1426" s="13">
        <f t="shared" si="1191"/>
        <v>4.3873103727504713E-2</v>
      </c>
      <c r="AD1426" s="13">
        <f t="shared" si="1192"/>
        <v>0.86315197197210314</v>
      </c>
      <c r="AE1426" s="13">
        <f t="shared" si="1193"/>
        <v>0.4219874549182831</v>
      </c>
      <c r="AF1426" s="13">
        <f t="shared" si="1194"/>
        <v>0.90660166991440627</v>
      </c>
      <c r="AG1426" s="11">
        <f t="shared" si="1195"/>
        <v>24.960127554064734</v>
      </c>
      <c r="AH1426" s="13">
        <f t="shared" si="1196"/>
        <v>4.8126426766605324</v>
      </c>
      <c r="AI1426" s="11">
        <f t="shared" si="1197"/>
        <v>289.19477505426312</v>
      </c>
      <c r="AJ1426" s="6">
        <f t="shared" si="1198"/>
        <v>0.91321977013809807</v>
      </c>
      <c r="AK1426" s="13">
        <f t="shared" si="1199"/>
        <v>31.077970930353715</v>
      </c>
      <c r="AL1426" s="6">
        <f t="shared" si="1200"/>
        <v>0.78048904650445938</v>
      </c>
      <c r="AM1426" s="6">
        <f t="shared" si="1201"/>
        <v>30.297481883849255</v>
      </c>
      <c r="AN1426" s="11">
        <f t="shared" si="1202"/>
        <v>175.90686460224242</v>
      </c>
      <c r="AO1426" s="6">
        <f t="shared" si="1203"/>
        <v>174.09273080439135</v>
      </c>
      <c r="AP1426" s="6">
        <f t="shared" si="1204"/>
        <v>100.19785863213113</v>
      </c>
      <c r="AQ1426" s="8">
        <f t="shared" si="1205"/>
        <v>79.649830586652243</v>
      </c>
      <c r="AR1426" s="109">
        <f t="shared" si="1206"/>
        <v>-0.94440635648445792</v>
      </c>
      <c r="AS1426" s="109">
        <f t="shared" si="1207"/>
        <v>-2.3509194664345978E-2</v>
      </c>
      <c r="AT1426" s="109">
        <f t="shared" si="1208"/>
        <v>268.57402536235105</v>
      </c>
      <c r="AU1426" s="10">
        <f t="shared" si="1209"/>
        <v>400197.15800995869</v>
      </c>
      <c r="AV1426" s="8">
        <f t="shared" si="1210"/>
        <v>29.858551091784097</v>
      </c>
      <c r="AW1426" s="12"/>
      <c r="AX1426" s="110">
        <f t="shared" si="1211"/>
        <v>88.6</v>
      </c>
      <c r="AY1426" s="111">
        <f t="shared" si="1212"/>
        <v>0</v>
      </c>
      <c r="AZ1426" s="12"/>
      <c r="BA1426" s="14">
        <f t="shared" si="1219"/>
        <v>30.3</v>
      </c>
      <c r="BB1426" s="112">
        <f t="shared" si="1213"/>
        <v>0</v>
      </c>
      <c r="BC1426" s="112">
        <f t="shared" si="1214"/>
        <v>0</v>
      </c>
      <c r="BD1426" s="12"/>
      <c r="BE1426" s="111">
        <f t="shared" si="1215"/>
        <v>0</v>
      </c>
      <c r="BF1426" s="12"/>
    </row>
    <row r="1427" spans="1:58">
      <c r="A1427">
        <f t="shared" si="1168"/>
        <v>23</v>
      </c>
      <c r="B1427" s="106">
        <v>0.98888888888888904</v>
      </c>
      <c r="C1427" s="6">
        <f t="shared" si="1169"/>
        <v>23.733333333333338</v>
      </c>
      <c r="D1427" s="7">
        <f t="shared" si="1216"/>
        <v>16</v>
      </c>
      <c r="E1427" s="7">
        <f t="shared" si="1217"/>
        <v>9</v>
      </c>
      <c r="F1427" s="7">
        <f t="shared" si="1218"/>
        <v>2022</v>
      </c>
      <c r="G1427" s="12"/>
      <c r="H1427" s="101">
        <f t="shared" si="1170"/>
        <v>30.447330149835793</v>
      </c>
      <c r="I1427" s="102">
        <f t="shared" si="1171"/>
        <v>30.475919337493561</v>
      </c>
      <c r="J1427" s="101">
        <f t="shared" si="1172"/>
        <v>58.976590646683412</v>
      </c>
      <c r="K1427" s="101">
        <f t="shared" si="1173"/>
        <v>88.762080581221426</v>
      </c>
      <c r="L1427" s="11">
        <f t="shared" si="1174"/>
        <v>2459839.4888888891</v>
      </c>
      <c r="M1427" s="108">
        <f t="shared" si="1175"/>
        <v>0.22709072933303451</v>
      </c>
      <c r="N1427" s="11">
        <f t="shared" si="1176"/>
        <v>1.6350998347625136</v>
      </c>
      <c r="O1427" s="5">
        <f t="shared" si="1177"/>
        <v>0.19386105792790431</v>
      </c>
      <c r="P1427" s="11">
        <f t="shared" si="1178"/>
        <v>14771.950374579737</v>
      </c>
      <c r="Q1427" s="6">
        <f t="shared" si="1179"/>
        <v>2.4853802739459208</v>
      </c>
      <c r="R1427" s="13">
        <f t="shared" si="1180"/>
        <v>4.408324537326088</v>
      </c>
      <c r="S1427" s="13">
        <f t="shared" si="1181"/>
        <v>4.4310931464269672</v>
      </c>
      <c r="T1427" s="13">
        <f t="shared" si="1182"/>
        <v>0.41834522415171277</v>
      </c>
      <c r="U1427" s="13">
        <f t="shared" si="1183"/>
        <v>0.48894208871566958</v>
      </c>
      <c r="V1427" s="13">
        <f t="shared" si="1184"/>
        <v>-8.4438410687022216</v>
      </c>
      <c r="W1427" s="8">
        <f t="shared" si="1185"/>
        <v>356.04404673397823</v>
      </c>
      <c r="X1427" s="13">
        <f t="shared" si="1186"/>
        <v>1.2896813871895729</v>
      </c>
      <c r="Y1427" s="11">
        <f t="shared" si="1187"/>
        <v>73.893300402539921</v>
      </c>
      <c r="Z1427" s="13">
        <f t="shared" si="1188"/>
        <v>4.3898635287418802E-2</v>
      </c>
      <c r="AA1427" s="13">
        <f t="shared" si="1189"/>
        <v>0.2771597248518195</v>
      </c>
      <c r="AB1427" s="13">
        <f t="shared" si="1190"/>
        <v>0.95982114704465982</v>
      </c>
      <c r="AC1427" s="13">
        <f t="shared" si="1191"/>
        <v>4.3884537207737231E-2</v>
      </c>
      <c r="AD1427" s="13">
        <f t="shared" si="1192"/>
        <v>0.86318410581566574</v>
      </c>
      <c r="AE1427" s="13">
        <f t="shared" si="1193"/>
        <v>0.42201384620326537</v>
      </c>
      <c r="AF1427" s="13">
        <f t="shared" si="1194"/>
        <v>0.90658938534086453</v>
      </c>
      <c r="AG1427" s="11">
        <f t="shared" si="1195"/>
        <v>24.961795452481642</v>
      </c>
      <c r="AH1427" s="13">
        <f t="shared" si="1196"/>
        <v>4.8132465731803897</v>
      </c>
      <c r="AI1427" s="11">
        <f t="shared" si="1197"/>
        <v>289.43640123705666</v>
      </c>
      <c r="AJ1427" s="6">
        <f t="shared" si="1198"/>
        <v>0.91321473940898357</v>
      </c>
      <c r="AK1427" s="13">
        <f t="shared" si="1199"/>
        <v>31.226591989727833</v>
      </c>
      <c r="AL1427" s="6">
        <f t="shared" si="1200"/>
        <v>0.77926183989204056</v>
      </c>
      <c r="AM1427" s="6">
        <f t="shared" si="1201"/>
        <v>30.447330149835793</v>
      </c>
      <c r="AN1427" s="11">
        <f t="shared" si="1202"/>
        <v>175.90754907999872</v>
      </c>
      <c r="AO1427" s="6">
        <f t="shared" si="1203"/>
        <v>174.09340805492985</v>
      </c>
      <c r="AP1427" s="6">
        <f t="shared" si="1204"/>
        <v>100.19017597604987</v>
      </c>
      <c r="AQ1427" s="8">
        <f t="shared" si="1205"/>
        <v>79.657509571753039</v>
      </c>
      <c r="AR1427" s="109">
        <f t="shared" si="1206"/>
        <v>-0.94301143851565106</v>
      </c>
      <c r="AS1427" s="109">
        <f t="shared" si="1207"/>
        <v>-2.0377658920753106E-2</v>
      </c>
      <c r="AT1427" s="109">
        <f t="shared" si="1208"/>
        <v>268.76208058122143</v>
      </c>
      <c r="AU1427" s="10">
        <f t="shared" si="1209"/>
        <v>400199.42684917519</v>
      </c>
      <c r="AV1427" s="8">
        <f t="shared" si="1210"/>
        <v>29.858381824063528</v>
      </c>
      <c r="AW1427" s="12"/>
      <c r="AX1427" s="110">
        <f t="shared" si="1211"/>
        <v>88.8</v>
      </c>
      <c r="AY1427" s="111">
        <f t="shared" si="1212"/>
        <v>0</v>
      </c>
      <c r="AZ1427" s="12"/>
      <c r="BA1427" s="14">
        <f t="shared" si="1219"/>
        <v>30.5</v>
      </c>
      <c r="BB1427" s="112">
        <f t="shared" si="1213"/>
        <v>0</v>
      </c>
      <c r="BC1427" s="112">
        <f t="shared" si="1214"/>
        <v>0</v>
      </c>
      <c r="BD1427" s="12"/>
      <c r="BE1427" s="111">
        <f t="shared" si="1215"/>
        <v>0</v>
      </c>
      <c r="BF1427" s="12"/>
    </row>
    <row r="1428" spans="1:58">
      <c r="A1428">
        <f t="shared" si="1168"/>
        <v>23</v>
      </c>
      <c r="B1428" s="106">
        <v>0.98958333333333304</v>
      </c>
      <c r="C1428" s="6">
        <f t="shared" si="1169"/>
        <v>23.749999999999993</v>
      </c>
      <c r="D1428" s="7">
        <f t="shared" si="1216"/>
        <v>16</v>
      </c>
      <c r="E1428" s="7">
        <f t="shared" si="1217"/>
        <v>9</v>
      </c>
      <c r="F1428" s="7">
        <f t="shared" si="1218"/>
        <v>2022</v>
      </c>
      <c r="G1428" s="12"/>
      <c r="H1428" s="101">
        <f t="shared" si="1170"/>
        <v>30.597193493716311</v>
      </c>
      <c r="I1428" s="102">
        <f t="shared" si="1171"/>
        <v>30.62561457436691</v>
      </c>
      <c r="J1428" s="101">
        <f t="shared" si="1172"/>
        <v>58.969998348839347</v>
      </c>
      <c r="K1428" s="101">
        <f t="shared" si="1173"/>
        <v>88.950416042285951</v>
      </c>
      <c r="L1428" s="11">
        <f t="shared" si="1174"/>
        <v>2459839.4895833335</v>
      </c>
      <c r="M1428" s="108">
        <f t="shared" si="1175"/>
        <v>0.22709074834588608</v>
      </c>
      <c r="N1428" s="11">
        <f t="shared" si="1176"/>
        <v>1.8857842972502112</v>
      </c>
      <c r="O1428" s="5">
        <f t="shared" si="1177"/>
        <v>0.1938864753578855</v>
      </c>
      <c r="P1428" s="11">
        <f t="shared" si="1178"/>
        <v>14769.113584189312</v>
      </c>
      <c r="Q1428" s="6">
        <f t="shared" si="1179"/>
        <v>2.4855386261197814</v>
      </c>
      <c r="R1428" s="13">
        <f t="shared" si="1180"/>
        <v>4.4083364831378082</v>
      </c>
      <c r="S1428" s="13">
        <f t="shared" si="1181"/>
        <v>4.431240902466957</v>
      </c>
      <c r="T1428" s="13">
        <f t="shared" si="1182"/>
        <v>0.41850556839176545</v>
      </c>
      <c r="U1428" s="13">
        <f t="shared" si="1183"/>
        <v>0.48908909947284468</v>
      </c>
      <c r="V1428" s="13">
        <f t="shared" si="1184"/>
        <v>-8.4439762365421487</v>
      </c>
      <c r="W1428" s="8">
        <f t="shared" si="1185"/>
        <v>356.00088965241156</v>
      </c>
      <c r="X1428" s="13">
        <f t="shared" si="1186"/>
        <v>1.2898273364642598</v>
      </c>
      <c r="Y1428" s="11">
        <f t="shared" si="1187"/>
        <v>73.901662680002474</v>
      </c>
      <c r="Z1428" s="13">
        <f t="shared" si="1188"/>
        <v>4.3910078718836745E-2</v>
      </c>
      <c r="AA1428" s="13">
        <f t="shared" si="1189"/>
        <v>0.27701949743146365</v>
      </c>
      <c r="AB1428" s="13">
        <f t="shared" si="1190"/>
        <v>0.95986110552238768</v>
      </c>
      <c r="AC1428" s="13">
        <f t="shared" si="1191"/>
        <v>4.3895969611789987E-2</v>
      </c>
      <c r="AD1428" s="13">
        <f t="shared" si="1192"/>
        <v>0.86321622081058191</v>
      </c>
      <c r="AE1428" s="13">
        <f t="shared" si="1193"/>
        <v>0.42204022814456482</v>
      </c>
      <c r="AF1428" s="13">
        <f t="shared" si="1194"/>
        <v>0.90657710418236548</v>
      </c>
      <c r="AG1428" s="11">
        <f t="shared" si="1195"/>
        <v>24.963462782978262</v>
      </c>
      <c r="AH1428" s="13">
        <f t="shared" si="1196"/>
        <v>4.813850478840882</v>
      </c>
      <c r="AI1428" s="11">
        <f t="shared" si="1197"/>
        <v>289.67802711463696</v>
      </c>
      <c r="AJ1428" s="6">
        <f t="shared" si="1198"/>
        <v>0.91320970999438977</v>
      </c>
      <c r="AK1428" s="13">
        <f t="shared" si="1199"/>
        <v>31.375222817532041</v>
      </c>
      <c r="AL1428" s="6">
        <f t="shared" si="1200"/>
        <v>0.77802932381573031</v>
      </c>
      <c r="AM1428" s="6">
        <f t="shared" si="1201"/>
        <v>30.597193493716311</v>
      </c>
      <c r="AN1428" s="11">
        <f t="shared" si="1202"/>
        <v>175.90823355729299</v>
      </c>
      <c r="AO1428" s="6">
        <f t="shared" si="1203"/>
        <v>174.09408530526494</v>
      </c>
      <c r="AP1428" s="6">
        <f t="shared" si="1204"/>
        <v>100.18249341802837</v>
      </c>
      <c r="AQ1428" s="8">
        <f t="shared" si="1205"/>
        <v>79.665188461580655</v>
      </c>
      <c r="AR1428" s="109">
        <f t="shared" si="1206"/>
        <v>-0.94159975133756058</v>
      </c>
      <c r="AS1428" s="109">
        <f t="shared" si="1207"/>
        <v>-1.7250809133827094E-2</v>
      </c>
      <c r="AT1428" s="109">
        <f t="shared" si="1208"/>
        <v>268.95041604228595</v>
      </c>
      <c r="AU1428" s="10">
        <f t="shared" si="1209"/>
        <v>400201.69514384971</v>
      </c>
      <c r="AV1428" s="8">
        <f t="shared" si="1210"/>
        <v>29.858212598887153</v>
      </c>
      <c r="AW1428" s="12"/>
      <c r="AX1428" s="110">
        <f t="shared" si="1211"/>
        <v>89</v>
      </c>
      <c r="AY1428" s="111">
        <f t="shared" si="1212"/>
        <v>0</v>
      </c>
      <c r="AZ1428" s="12"/>
      <c r="BA1428" s="14">
        <f t="shared" si="1219"/>
        <v>30.6</v>
      </c>
      <c r="BB1428" s="112">
        <f t="shared" si="1213"/>
        <v>0</v>
      </c>
      <c r="BC1428" s="112">
        <f t="shared" si="1214"/>
        <v>0</v>
      </c>
      <c r="BD1428" s="12"/>
      <c r="BE1428" s="111">
        <f t="shared" si="1215"/>
        <v>0</v>
      </c>
      <c r="BF1428" s="12"/>
    </row>
    <row r="1429" spans="1:58">
      <c r="A1429">
        <f t="shared" si="1168"/>
        <v>23</v>
      </c>
      <c r="B1429" s="106">
        <v>0.99027777777777803</v>
      </c>
      <c r="C1429" s="6">
        <f t="shared" si="1169"/>
        <v>23.766666666666673</v>
      </c>
      <c r="D1429" s="7">
        <f t="shared" si="1216"/>
        <v>16</v>
      </c>
      <c r="E1429" s="7">
        <f t="shared" si="1217"/>
        <v>9</v>
      </c>
      <c r="F1429" s="7">
        <f t="shared" si="1218"/>
        <v>2022</v>
      </c>
      <c r="G1429" s="12"/>
      <c r="H1429" s="101">
        <f t="shared" si="1170"/>
        <v>30.747070428195453</v>
      </c>
      <c r="I1429" s="102">
        <f t="shared" si="1171"/>
        <v>30.775324827436197</v>
      </c>
      <c r="J1429" s="101">
        <f t="shared" si="1172"/>
        <v>58.963405967261593</v>
      </c>
      <c r="K1429" s="101">
        <f t="shared" si="1173"/>
        <v>89.139035741004875</v>
      </c>
      <c r="L1429" s="11">
        <f t="shared" si="1174"/>
        <v>2459839.4902777779</v>
      </c>
      <c r="M1429" s="108">
        <f t="shared" si="1175"/>
        <v>0.22709076735873762</v>
      </c>
      <c r="N1429" s="11">
        <f t="shared" si="1176"/>
        <v>2.1364687592722476</v>
      </c>
      <c r="O1429" s="5">
        <f t="shared" si="1177"/>
        <v>0.19391189278780985</v>
      </c>
      <c r="P1429" s="11">
        <f t="shared" si="1178"/>
        <v>14766.276484215952</v>
      </c>
      <c r="Q1429" s="6">
        <f t="shared" si="1179"/>
        <v>2.485696978293285</v>
      </c>
      <c r="R1429" s="13">
        <f t="shared" si="1180"/>
        <v>4.4083484289494841</v>
      </c>
      <c r="S1429" s="13">
        <f t="shared" si="1181"/>
        <v>4.4313886585065889</v>
      </c>
      <c r="T1429" s="13">
        <f t="shared" si="1182"/>
        <v>0.41866591263146091</v>
      </c>
      <c r="U1429" s="13">
        <f t="shared" si="1183"/>
        <v>0.48923610857656563</v>
      </c>
      <c r="V1429" s="13">
        <f t="shared" si="1184"/>
        <v>-8.4441114043817169</v>
      </c>
      <c r="W1429" s="8">
        <f t="shared" si="1185"/>
        <v>355.95772818573334</v>
      </c>
      <c r="X1429" s="13">
        <f t="shared" si="1186"/>
        <v>1.289973284237689</v>
      </c>
      <c r="Y1429" s="11">
        <f t="shared" si="1187"/>
        <v>73.910024871449295</v>
      </c>
      <c r="Z1429" s="13">
        <f t="shared" si="1188"/>
        <v>4.3921521086260573E-2</v>
      </c>
      <c r="AA1429" s="13">
        <f t="shared" si="1189"/>
        <v>0.27687926566886972</v>
      </c>
      <c r="AB1429" s="13">
        <f t="shared" si="1190"/>
        <v>0.95990104301679757</v>
      </c>
      <c r="AC1429" s="13">
        <f t="shared" si="1191"/>
        <v>4.3907400947126467E-2</v>
      </c>
      <c r="AD1429" s="13">
        <f t="shared" si="1192"/>
        <v>0.86324831697831195</v>
      </c>
      <c r="AE1429" s="13">
        <f t="shared" si="1193"/>
        <v>0.42206660075961877</v>
      </c>
      <c r="AF1429" s="13">
        <f t="shared" si="1194"/>
        <v>0.90656482643174541</v>
      </c>
      <c r="AG1429" s="11">
        <f t="shared" si="1195"/>
        <v>24.965129546634973</v>
      </c>
      <c r="AH1429" s="13">
        <f t="shared" si="1196"/>
        <v>4.8144543940422446</v>
      </c>
      <c r="AI1429" s="11">
        <f t="shared" si="1197"/>
        <v>289.91965284863858</v>
      </c>
      <c r="AJ1429" s="6">
        <f t="shared" si="1198"/>
        <v>0.913204681891021</v>
      </c>
      <c r="AK1429" s="13">
        <f t="shared" si="1199"/>
        <v>31.523861945993382</v>
      </c>
      <c r="AL1429" s="6">
        <f t="shared" si="1200"/>
        <v>0.77679151779792854</v>
      </c>
      <c r="AM1429" s="6">
        <f t="shared" si="1201"/>
        <v>30.747070428195453</v>
      </c>
      <c r="AN1429" s="11">
        <f t="shared" si="1202"/>
        <v>175.90891803458908</v>
      </c>
      <c r="AO1429" s="6">
        <f t="shared" si="1203"/>
        <v>174.09476255585571</v>
      </c>
      <c r="AP1429" s="6">
        <f t="shared" si="1204"/>
        <v>100.17481095292696</v>
      </c>
      <c r="AQ1429" s="8">
        <f t="shared" si="1205"/>
        <v>79.672867261272245</v>
      </c>
      <c r="AR1429" s="109">
        <f t="shared" si="1206"/>
        <v>-0.94017131915866392</v>
      </c>
      <c r="AS1429" s="109">
        <f t="shared" si="1207"/>
        <v>-1.4128699191358229E-2</v>
      </c>
      <c r="AT1429" s="109">
        <f t="shared" si="1208"/>
        <v>269.13903574100488</v>
      </c>
      <c r="AU1429" s="10">
        <f t="shared" si="1209"/>
        <v>400203.96289543674</v>
      </c>
      <c r="AV1429" s="8">
        <f t="shared" si="1210"/>
        <v>29.858043416145037</v>
      </c>
      <c r="AW1429" s="12"/>
      <c r="AX1429" s="110">
        <f t="shared" si="1211"/>
        <v>89.1</v>
      </c>
      <c r="AY1429" s="111">
        <f t="shared" si="1212"/>
        <v>0</v>
      </c>
      <c r="AZ1429" s="12"/>
      <c r="BA1429" s="14">
        <f t="shared" si="1219"/>
        <v>30.8</v>
      </c>
      <c r="BB1429" s="112">
        <f t="shared" si="1213"/>
        <v>0</v>
      </c>
      <c r="BC1429" s="112">
        <f t="shared" si="1214"/>
        <v>0</v>
      </c>
      <c r="BD1429" s="12"/>
      <c r="BE1429" s="111">
        <f t="shared" si="1215"/>
        <v>0</v>
      </c>
      <c r="BF1429" s="12"/>
    </row>
    <row r="1430" spans="1:58">
      <c r="A1430">
        <f t="shared" si="1168"/>
        <v>23</v>
      </c>
      <c r="B1430" s="106">
        <v>0.99097222222222203</v>
      </c>
      <c r="C1430" s="6">
        <f t="shared" si="1169"/>
        <v>23.783333333333328</v>
      </c>
      <c r="D1430" s="7">
        <f t="shared" si="1216"/>
        <v>16</v>
      </c>
      <c r="E1430" s="7">
        <f t="shared" si="1217"/>
        <v>9</v>
      </c>
      <c r="F1430" s="7">
        <f t="shared" si="1218"/>
        <v>2022</v>
      </c>
      <c r="G1430" s="12"/>
      <c r="H1430" s="101">
        <f t="shared" si="1170"/>
        <v>30.89695935892825</v>
      </c>
      <c r="I1430" s="102">
        <f t="shared" si="1171"/>
        <v>30.92504848397677</v>
      </c>
      <c r="J1430" s="101">
        <f t="shared" si="1172"/>
        <v>58.9568135020303</v>
      </c>
      <c r="K1430" s="101">
        <f t="shared" si="1173"/>
        <v>89.327943575493634</v>
      </c>
      <c r="L1430" s="11">
        <f t="shared" si="1174"/>
        <v>2459839.4909722223</v>
      </c>
      <c r="M1430" s="108">
        <f t="shared" si="1175"/>
        <v>0.22709078637158917</v>
      </c>
      <c r="N1430" s="11">
        <f t="shared" si="1176"/>
        <v>2.3871532217599452</v>
      </c>
      <c r="O1430" s="5">
        <f t="shared" si="1177"/>
        <v>0.19393731021773419</v>
      </c>
      <c r="P1430" s="11">
        <f t="shared" si="1178"/>
        <v>14763.439074764354</v>
      </c>
      <c r="Q1430" s="6">
        <f t="shared" si="1179"/>
        <v>2.4858553304667885</v>
      </c>
      <c r="R1430" s="13">
        <f t="shared" si="1180"/>
        <v>4.4083603747611821</v>
      </c>
      <c r="S1430" s="13">
        <f t="shared" si="1181"/>
        <v>4.4315364145465779</v>
      </c>
      <c r="T1430" s="13">
        <f t="shared" si="1182"/>
        <v>0.41882625687151354</v>
      </c>
      <c r="U1430" s="13">
        <f t="shared" si="1183"/>
        <v>0.4893831160280121</v>
      </c>
      <c r="V1430" s="13">
        <f t="shared" si="1184"/>
        <v>-8.4442465722216422</v>
      </c>
      <c r="W1430" s="8">
        <f t="shared" si="1185"/>
        <v>355.91456233454534</v>
      </c>
      <c r="X1430" s="13">
        <f t="shared" si="1186"/>
        <v>1.2901192305107256</v>
      </c>
      <c r="Y1430" s="11">
        <f t="shared" si="1187"/>
        <v>73.918386976929966</v>
      </c>
      <c r="Z1430" s="13">
        <f t="shared" si="1188"/>
        <v>4.3932962389565663E-2</v>
      </c>
      <c r="AA1430" s="13">
        <f t="shared" si="1189"/>
        <v>0.27673902956642704</v>
      </c>
      <c r="AB1430" s="13">
        <f t="shared" si="1190"/>
        <v>0.95994095952796055</v>
      </c>
      <c r="AC1430" s="13">
        <f t="shared" si="1191"/>
        <v>4.3918831213622271E-2</v>
      </c>
      <c r="AD1430" s="13">
        <f t="shared" si="1192"/>
        <v>0.86328039431897086</v>
      </c>
      <c r="AE1430" s="13">
        <f t="shared" si="1193"/>
        <v>0.42209296404834146</v>
      </c>
      <c r="AF1430" s="13">
        <f t="shared" si="1194"/>
        <v>0.9065525520899963</v>
      </c>
      <c r="AG1430" s="11">
        <f t="shared" si="1195"/>
        <v>24.96679574342475</v>
      </c>
      <c r="AH1430" s="13">
        <f t="shared" si="1196"/>
        <v>4.8150583187837155</v>
      </c>
      <c r="AI1430" s="11">
        <f t="shared" si="1197"/>
        <v>290.1612784400042</v>
      </c>
      <c r="AJ1430" s="6">
        <f t="shared" si="1198"/>
        <v>0.91319965509892509</v>
      </c>
      <c r="AK1430" s="13">
        <f t="shared" si="1199"/>
        <v>31.672507801421013</v>
      </c>
      <c r="AL1430" s="6">
        <f t="shared" si="1200"/>
        <v>0.77554844249276433</v>
      </c>
      <c r="AM1430" s="6">
        <f t="shared" si="1201"/>
        <v>30.89695935892825</v>
      </c>
      <c r="AN1430" s="11">
        <f t="shared" si="1202"/>
        <v>175.90960251188335</v>
      </c>
      <c r="AO1430" s="6">
        <f t="shared" si="1203"/>
        <v>174.09543980669841</v>
      </c>
      <c r="AP1430" s="6">
        <f t="shared" si="1204"/>
        <v>100.16712858069445</v>
      </c>
      <c r="AQ1430" s="8">
        <f t="shared" si="1205"/>
        <v>79.680545970878953</v>
      </c>
      <c r="AR1430" s="109">
        <f t="shared" si="1206"/>
        <v>-0.93872616740700188</v>
      </c>
      <c r="AS1430" s="109">
        <f t="shared" si="1207"/>
        <v>-1.1011384980805838E-2</v>
      </c>
      <c r="AT1430" s="109">
        <f t="shared" si="1208"/>
        <v>269.32794357549363</v>
      </c>
      <c r="AU1430" s="10">
        <f t="shared" si="1209"/>
        <v>400206.23010388302</v>
      </c>
      <c r="AV1430" s="8">
        <f t="shared" si="1210"/>
        <v>29.857874275839759</v>
      </c>
      <c r="AW1430" s="12"/>
      <c r="AX1430" s="110">
        <f t="shared" si="1211"/>
        <v>89.3</v>
      </c>
      <c r="AY1430" s="111">
        <f t="shared" si="1212"/>
        <v>0</v>
      </c>
      <c r="AZ1430" s="12"/>
      <c r="BA1430" s="14">
        <f t="shared" si="1219"/>
        <v>30.9</v>
      </c>
      <c r="BB1430" s="112">
        <f t="shared" si="1213"/>
        <v>0</v>
      </c>
      <c r="BC1430" s="112">
        <f t="shared" si="1214"/>
        <v>0</v>
      </c>
      <c r="BD1430" s="12"/>
      <c r="BE1430" s="111">
        <f t="shared" si="1215"/>
        <v>0</v>
      </c>
      <c r="BF1430" s="12"/>
    </row>
    <row r="1431" spans="1:58">
      <c r="A1431">
        <f t="shared" si="1168"/>
        <v>23</v>
      </c>
      <c r="B1431" s="106">
        <v>0.99166666666666703</v>
      </c>
      <c r="C1431" s="6">
        <f t="shared" si="1169"/>
        <v>23.800000000000008</v>
      </c>
      <c r="D1431" s="7">
        <f t="shared" si="1216"/>
        <v>16</v>
      </c>
      <c r="E1431" s="7">
        <f t="shared" si="1217"/>
        <v>9</v>
      </c>
      <c r="F1431" s="7">
        <f t="shared" si="1218"/>
        <v>2022</v>
      </c>
      <c r="G1431" s="12"/>
      <c r="H1431" s="101">
        <f t="shared" si="1170"/>
        <v>31.046858683179448</v>
      </c>
      <c r="I1431" s="102">
        <f t="shared" si="1171"/>
        <v>31.074783923193795</v>
      </c>
      <c r="J1431" s="101">
        <f t="shared" si="1172"/>
        <v>58.950220953231614</v>
      </c>
      <c r="K1431" s="101">
        <f t="shared" si="1173"/>
        <v>89.51714347066661</v>
      </c>
      <c r="L1431" s="11">
        <f t="shared" si="1174"/>
        <v>2459839.4916666667</v>
      </c>
      <c r="M1431" s="108">
        <f t="shared" si="1175"/>
        <v>0.22709080538444074</v>
      </c>
      <c r="N1431" s="11">
        <f t="shared" si="1176"/>
        <v>2.6378376842476428</v>
      </c>
      <c r="O1431" s="5">
        <f t="shared" si="1177"/>
        <v>0.19396272764771538</v>
      </c>
      <c r="P1431" s="11">
        <f t="shared" si="1178"/>
        <v>14760.601355934681</v>
      </c>
      <c r="Q1431" s="6">
        <f t="shared" si="1179"/>
        <v>2.4860136826406496</v>
      </c>
      <c r="R1431" s="13">
        <f t="shared" si="1180"/>
        <v>4.4083723205728802</v>
      </c>
      <c r="S1431" s="13">
        <f t="shared" si="1181"/>
        <v>4.4316841705865677</v>
      </c>
      <c r="T1431" s="13">
        <f t="shared" si="1182"/>
        <v>0.41898660111156616</v>
      </c>
      <c r="U1431" s="13">
        <f t="shared" si="1183"/>
        <v>0.48953012182726757</v>
      </c>
      <c r="V1431" s="13">
        <f t="shared" si="1184"/>
        <v>-8.4443817400615693</v>
      </c>
      <c r="W1431" s="8">
        <f t="shared" si="1185"/>
        <v>355.87139209984264</v>
      </c>
      <c r="X1431" s="13">
        <f t="shared" si="1186"/>
        <v>1.290265175284212</v>
      </c>
      <c r="Y1431" s="11">
        <f t="shared" si="1187"/>
        <v>73.926748996492734</v>
      </c>
      <c r="Z1431" s="13">
        <f t="shared" si="1188"/>
        <v>4.3944402628542434E-2</v>
      </c>
      <c r="AA1431" s="13">
        <f t="shared" si="1189"/>
        <v>0.27659878912654773</v>
      </c>
      <c r="AB1431" s="13">
        <f t="shared" si="1190"/>
        <v>0.9599808550559451</v>
      </c>
      <c r="AC1431" s="13">
        <f t="shared" si="1191"/>
        <v>4.3930260411068137E-2</v>
      </c>
      <c r="AD1431" s="13">
        <f t="shared" si="1192"/>
        <v>0.86331245283270452</v>
      </c>
      <c r="AE1431" s="13">
        <f t="shared" si="1193"/>
        <v>0.42211931801056818</v>
      </c>
      <c r="AF1431" s="13">
        <f t="shared" si="1194"/>
        <v>0.90654028115814733</v>
      </c>
      <c r="AG1431" s="11">
        <f t="shared" si="1195"/>
        <v>24.968461373315556</v>
      </c>
      <c r="AH1431" s="13">
        <f t="shared" si="1196"/>
        <v>4.815662253064473</v>
      </c>
      <c r="AI1431" s="11">
        <f t="shared" si="1197"/>
        <v>290.40290388828055</v>
      </c>
      <c r="AJ1431" s="6">
        <f t="shared" si="1198"/>
        <v>0.91319462961815923</v>
      </c>
      <c r="AK1431" s="13">
        <f t="shared" si="1199"/>
        <v>31.821158802059763</v>
      </c>
      <c r="AL1431" s="6">
        <f t="shared" si="1200"/>
        <v>0.77430011888031447</v>
      </c>
      <c r="AM1431" s="6">
        <f t="shared" si="1201"/>
        <v>31.046858683179448</v>
      </c>
      <c r="AN1431" s="11">
        <f t="shared" si="1202"/>
        <v>175.91028698917762</v>
      </c>
      <c r="AO1431" s="6">
        <f t="shared" si="1203"/>
        <v>174.09611705779491</v>
      </c>
      <c r="AP1431" s="6">
        <f t="shared" si="1204"/>
        <v>100.15944630128658</v>
      </c>
      <c r="AQ1431" s="8">
        <f t="shared" si="1205"/>
        <v>79.688224590444989</v>
      </c>
      <c r="AR1431" s="109">
        <f t="shared" si="1206"/>
        <v>-0.93726432181612129</v>
      </c>
      <c r="AS1431" s="109">
        <f t="shared" si="1207"/>
        <v>-7.8989223221585525E-3</v>
      </c>
      <c r="AT1431" s="109">
        <f t="shared" si="1208"/>
        <v>269.51714347066661</v>
      </c>
      <c r="AU1431" s="10">
        <f t="shared" si="1209"/>
        <v>400208.4967691307</v>
      </c>
      <c r="AV1431" s="8">
        <f t="shared" si="1210"/>
        <v>29.857705177974218</v>
      </c>
      <c r="AW1431" s="12"/>
      <c r="AX1431" s="110">
        <f t="shared" si="1211"/>
        <v>89.5</v>
      </c>
      <c r="AY1431" s="111">
        <f t="shared" si="1212"/>
        <v>0</v>
      </c>
      <c r="AZ1431" s="12"/>
      <c r="BA1431" s="14">
        <f t="shared" si="1219"/>
        <v>31.1</v>
      </c>
      <c r="BB1431" s="112">
        <f t="shared" si="1213"/>
        <v>0</v>
      </c>
      <c r="BC1431" s="112">
        <f t="shared" si="1214"/>
        <v>0</v>
      </c>
      <c r="BD1431" s="12"/>
      <c r="BE1431" s="111">
        <f t="shared" si="1215"/>
        <v>0</v>
      </c>
      <c r="BF1431" s="12"/>
    </row>
    <row r="1432" spans="1:58">
      <c r="A1432">
        <f t="shared" si="1168"/>
        <v>23</v>
      </c>
      <c r="B1432" s="106">
        <v>0.99236111111111103</v>
      </c>
      <c r="C1432" s="6">
        <f t="shared" si="1169"/>
        <v>23.816666666666663</v>
      </c>
      <c r="D1432" s="7">
        <f t="shared" si="1216"/>
        <v>16</v>
      </c>
      <c r="E1432" s="7">
        <f t="shared" si="1217"/>
        <v>9</v>
      </c>
      <c r="F1432" s="7">
        <f t="shared" si="1218"/>
        <v>2022</v>
      </c>
      <c r="G1432" s="12"/>
      <c r="H1432" s="101">
        <f t="shared" si="1170"/>
        <v>31.196766790879334</v>
      </c>
      <c r="I1432" s="102">
        <f t="shared" si="1171"/>
        <v>31.224529517270177</v>
      </c>
      <c r="J1432" s="101">
        <f t="shared" si="1172"/>
        <v>58.943628321000439</v>
      </c>
      <c r="K1432" s="101">
        <f t="shared" si="1173"/>
        <v>89.706639380018146</v>
      </c>
      <c r="L1432" s="11">
        <f t="shared" si="1174"/>
        <v>2459839.4923611111</v>
      </c>
      <c r="M1432" s="108">
        <f t="shared" si="1175"/>
        <v>0.22709082439729228</v>
      </c>
      <c r="N1432" s="11">
        <f t="shared" si="1176"/>
        <v>2.8885221467353404</v>
      </c>
      <c r="O1432" s="5">
        <f t="shared" si="1177"/>
        <v>0.19398814507763973</v>
      </c>
      <c r="P1432" s="11">
        <f t="shared" si="1178"/>
        <v>14757.763327842502</v>
      </c>
      <c r="Q1432" s="6">
        <f t="shared" si="1179"/>
        <v>2.4861720348145102</v>
      </c>
      <c r="R1432" s="13">
        <f t="shared" si="1180"/>
        <v>4.4083842663845783</v>
      </c>
      <c r="S1432" s="13">
        <f t="shared" si="1181"/>
        <v>4.4318319266261996</v>
      </c>
      <c r="T1432" s="13">
        <f t="shared" si="1182"/>
        <v>0.41914694535161878</v>
      </c>
      <c r="U1432" s="13">
        <f t="shared" si="1183"/>
        <v>0.48967712597484825</v>
      </c>
      <c r="V1432" s="13">
        <f t="shared" si="1184"/>
        <v>-8.4445169079007805</v>
      </c>
      <c r="W1432" s="8">
        <f t="shared" si="1185"/>
        <v>355.82821748271914</v>
      </c>
      <c r="X1432" s="13">
        <f t="shared" si="1186"/>
        <v>1.2904111185579943</v>
      </c>
      <c r="Y1432" s="11">
        <f t="shared" si="1187"/>
        <v>73.935110930128772</v>
      </c>
      <c r="Z1432" s="13">
        <f t="shared" si="1188"/>
        <v>4.3955841803016073E-2</v>
      </c>
      <c r="AA1432" s="13">
        <f t="shared" si="1189"/>
        <v>0.27645854435259964</v>
      </c>
      <c r="AB1432" s="13">
        <f t="shared" si="1190"/>
        <v>0.96002072960054252</v>
      </c>
      <c r="AC1432" s="13">
        <f t="shared" si="1191"/>
        <v>4.3941688539289529E-2</v>
      </c>
      <c r="AD1432" s="13">
        <f t="shared" si="1192"/>
        <v>0.86334449251939083</v>
      </c>
      <c r="AE1432" s="13">
        <f t="shared" si="1193"/>
        <v>0.42214566264605574</v>
      </c>
      <c r="AF1432" s="13">
        <f t="shared" si="1194"/>
        <v>0.90652801363726343</v>
      </c>
      <c r="AG1432" s="11">
        <f t="shared" si="1195"/>
        <v>24.970126436270409</v>
      </c>
      <c r="AH1432" s="13">
        <f t="shared" si="1196"/>
        <v>4.8162661968795168</v>
      </c>
      <c r="AI1432" s="11">
        <f t="shared" si="1197"/>
        <v>290.64452919354255</v>
      </c>
      <c r="AJ1432" s="6">
        <f t="shared" si="1198"/>
        <v>0.91318960544879757</v>
      </c>
      <c r="AK1432" s="13">
        <f t="shared" si="1199"/>
        <v>31.969813359137625</v>
      </c>
      <c r="AL1432" s="6">
        <f t="shared" si="1200"/>
        <v>0.77304656825829121</v>
      </c>
      <c r="AM1432" s="6">
        <f t="shared" si="1201"/>
        <v>31.196766790879334</v>
      </c>
      <c r="AN1432" s="11">
        <f t="shared" si="1202"/>
        <v>175.91097146647371</v>
      </c>
      <c r="AO1432" s="6">
        <f t="shared" si="1203"/>
        <v>174.09679430914701</v>
      </c>
      <c r="AP1432" s="6">
        <f t="shared" si="1204"/>
        <v>100.15176411471595</v>
      </c>
      <c r="AQ1432" s="8">
        <f t="shared" si="1205"/>
        <v>79.695903119957705</v>
      </c>
      <c r="AR1432" s="109">
        <f t="shared" si="1206"/>
        <v>-0.93578580841325665</v>
      </c>
      <c r="AS1432" s="109">
        <f t="shared" si="1207"/>
        <v>-4.7913669418994664E-3</v>
      </c>
      <c r="AT1432" s="109">
        <f t="shared" si="1208"/>
        <v>269.70663938001815</v>
      </c>
      <c r="AU1432" s="10">
        <f t="shared" si="1209"/>
        <v>400210.76289111463</v>
      </c>
      <c r="AV1432" s="8">
        <f t="shared" si="1210"/>
        <v>29.857536122551856</v>
      </c>
      <c r="AW1432" s="12"/>
      <c r="AX1432" s="110">
        <f t="shared" si="1211"/>
        <v>89.7</v>
      </c>
      <c r="AY1432" s="111">
        <f t="shared" si="1212"/>
        <v>0</v>
      </c>
      <c r="AZ1432" s="12"/>
      <c r="BA1432" s="14">
        <f t="shared" si="1219"/>
        <v>31.2</v>
      </c>
      <c r="BB1432" s="112">
        <f t="shared" si="1213"/>
        <v>0</v>
      </c>
      <c r="BC1432" s="112">
        <f t="shared" si="1214"/>
        <v>0</v>
      </c>
      <c r="BD1432" s="12"/>
      <c r="BE1432" s="111">
        <f t="shared" si="1215"/>
        <v>0</v>
      </c>
      <c r="BF1432" s="12"/>
    </row>
    <row r="1433" spans="1:58">
      <c r="A1433">
        <f t="shared" si="1168"/>
        <v>23</v>
      </c>
      <c r="B1433" s="106">
        <v>0.99305555555555602</v>
      </c>
      <c r="C1433" s="6">
        <f t="shared" si="1169"/>
        <v>23.833333333333343</v>
      </c>
      <c r="D1433" s="7">
        <f t="shared" si="1216"/>
        <v>16</v>
      </c>
      <c r="E1433" s="7">
        <f t="shared" si="1217"/>
        <v>9</v>
      </c>
      <c r="F1433" s="7">
        <f t="shared" si="1218"/>
        <v>2022</v>
      </c>
      <c r="G1433" s="12"/>
      <c r="H1433" s="101">
        <f t="shared" si="1170"/>
        <v>31.346682064125442</v>
      </c>
      <c r="I1433" s="102">
        <f t="shared" si="1171"/>
        <v>31.374283630862248</v>
      </c>
      <c r="J1433" s="101">
        <f t="shared" si="1172"/>
        <v>58.937035605397625</v>
      </c>
      <c r="K1433" s="101">
        <f t="shared" si="1173"/>
        <v>89.896435285397104</v>
      </c>
      <c r="L1433" s="11">
        <f t="shared" si="1174"/>
        <v>2459839.4930555555</v>
      </c>
      <c r="M1433" s="108">
        <f t="shared" si="1175"/>
        <v>0.22709084341014385</v>
      </c>
      <c r="N1433" s="11">
        <f t="shared" si="1176"/>
        <v>3.139206609223038</v>
      </c>
      <c r="O1433" s="5">
        <f t="shared" si="1177"/>
        <v>0.19401356250762092</v>
      </c>
      <c r="P1433" s="11">
        <f t="shared" si="1178"/>
        <v>14754.924990600633</v>
      </c>
      <c r="Q1433" s="6">
        <f t="shared" si="1179"/>
        <v>2.4863303869883708</v>
      </c>
      <c r="R1433" s="13">
        <f t="shared" si="1180"/>
        <v>4.4083962121962763</v>
      </c>
      <c r="S1433" s="13">
        <f t="shared" si="1181"/>
        <v>4.4319796826661886</v>
      </c>
      <c r="T1433" s="13">
        <f t="shared" si="1182"/>
        <v>0.41930728959167141</v>
      </c>
      <c r="U1433" s="13">
        <f t="shared" si="1183"/>
        <v>0.48982412847125689</v>
      </c>
      <c r="V1433" s="13">
        <f t="shared" si="1184"/>
        <v>-8.4446520757407058</v>
      </c>
      <c r="W1433" s="8">
        <f t="shared" si="1185"/>
        <v>355.78503848350704</v>
      </c>
      <c r="X1433" s="13">
        <f t="shared" si="1186"/>
        <v>1.2905570603333338</v>
      </c>
      <c r="Y1433" s="11">
        <f t="shared" si="1187"/>
        <v>73.943472777910372</v>
      </c>
      <c r="Z1433" s="13">
        <f t="shared" si="1188"/>
        <v>4.3967279912807064E-2</v>
      </c>
      <c r="AA1433" s="13">
        <f t="shared" si="1189"/>
        <v>0.27631829524659179</v>
      </c>
      <c r="AB1433" s="13">
        <f t="shared" si="1190"/>
        <v>0.9600605831619361</v>
      </c>
      <c r="AC1433" s="13">
        <f t="shared" si="1191"/>
        <v>4.3953115598107204E-2</v>
      </c>
      <c r="AD1433" s="13">
        <f t="shared" si="1192"/>
        <v>0.86337651337926924</v>
      </c>
      <c r="AE1433" s="13">
        <f t="shared" si="1193"/>
        <v>0.42217199795471255</v>
      </c>
      <c r="AF1433" s="13">
        <f t="shared" si="1194"/>
        <v>0.90651574952833891</v>
      </c>
      <c r="AG1433" s="11">
        <f t="shared" si="1195"/>
        <v>24.971790932261911</v>
      </c>
      <c r="AH1433" s="13">
        <f t="shared" si="1196"/>
        <v>4.8168701502297591</v>
      </c>
      <c r="AI1433" s="11">
        <f t="shared" si="1197"/>
        <v>290.88615435577663</v>
      </c>
      <c r="AJ1433" s="6">
        <f t="shared" si="1198"/>
        <v>0.91318458259089641</v>
      </c>
      <c r="AK1433" s="13">
        <f t="shared" si="1199"/>
        <v>32.118469876371925</v>
      </c>
      <c r="AL1433" s="6">
        <f t="shared" si="1200"/>
        <v>0.77178781224648452</v>
      </c>
      <c r="AM1433" s="6">
        <f t="shared" si="1201"/>
        <v>31.346682064125442</v>
      </c>
      <c r="AN1433" s="11">
        <f t="shared" si="1202"/>
        <v>175.91165594376798</v>
      </c>
      <c r="AO1433" s="6">
        <f t="shared" si="1203"/>
        <v>174.09747156075113</v>
      </c>
      <c r="AP1433" s="6">
        <f t="shared" si="1204"/>
        <v>100.14408202090888</v>
      </c>
      <c r="AQ1433" s="8">
        <f t="shared" si="1205"/>
        <v>79.703581559490729</v>
      </c>
      <c r="AR1433" s="109">
        <f t="shared" si="1206"/>
        <v>-0.93429065352252327</v>
      </c>
      <c r="AS1433" s="109">
        <f t="shared" si="1207"/>
        <v>-1.688774480230415E-3</v>
      </c>
      <c r="AT1433" s="109">
        <f t="shared" si="1208"/>
        <v>269.8964352853971</v>
      </c>
      <c r="AU1433" s="10">
        <f t="shared" si="1209"/>
        <v>400213.02846977767</v>
      </c>
      <c r="AV1433" s="8">
        <f t="shared" si="1210"/>
        <v>29.857367109575538</v>
      </c>
      <c r="AW1433" s="12"/>
      <c r="AX1433" s="110">
        <f t="shared" si="1211"/>
        <v>89.9</v>
      </c>
      <c r="AY1433" s="111">
        <f t="shared" si="1212"/>
        <v>0</v>
      </c>
      <c r="AZ1433" s="12"/>
      <c r="BA1433" s="14">
        <f t="shared" si="1219"/>
        <v>31.4</v>
      </c>
      <c r="BB1433" s="112">
        <f t="shared" si="1213"/>
        <v>0</v>
      </c>
      <c r="BC1433" s="112">
        <f t="shared" si="1214"/>
        <v>0</v>
      </c>
      <c r="BD1433" s="12"/>
      <c r="BE1433" s="111">
        <f t="shared" si="1215"/>
        <v>0</v>
      </c>
      <c r="BF1433" s="12"/>
    </row>
    <row r="1434" spans="1:58">
      <c r="A1434">
        <f t="shared" si="1168"/>
        <v>23</v>
      </c>
      <c r="B1434" s="106">
        <v>0.99375000000000002</v>
      </c>
      <c r="C1434" s="6">
        <f t="shared" si="1169"/>
        <v>23.85</v>
      </c>
      <c r="D1434" s="7">
        <f t="shared" si="1216"/>
        <v>16</v>
      </c>
      <c r="E1434" s="7">
        <f t="shared" si="1217"/>
        <v>9</v>
      </c>
      <c r="F1434" s="7">
        <f t="shared" si="1218"/>
        <v>2022</v>
      </c>
      <c r="G1434" s="12"/>
      <c r="H1434" s="101">
        <f t="shared" si="1170"/>
        <v>31.496602876858603</v>
      </c>
      <c r="I1434" s="102">
        <f t="shared" si="1171"/>
        <v>31.524044620769761</v>
      </c>
      <c r="J1434" s="101">
        <f t="shared" si="1172"/>
        <v>58.930442806559633</v>
      </c>
      <c r="K1434" s="101">
        <f t="shared" si="1173"/>
        <v>90.086535197066553</v>
      </c>
      <c r="L1434" s="11">
        <f t="shared" si="1174"/>
        <v>2459839.4937499999</v>
      </c>
      <c r="M1434" s="108">
        <f t="shared" si="1175"/>
        <v>0.22709086242299539</v>
      </c>
      <c r="N1434" s="11">
        <f t="shared" si="1176"/>
        <v>3.3898910712450743</v>
      </c>
      <c r="O1434" s="5">
        <f t="shared" si="1177"/>
        <v>0.19403897993754526</v>
      </c>
      <c r="P1434" s="11">
        <f t="shared" si="1178"/>
        <v>14752.086344324824</v>
      </c>
      <c r="Q1434" s="6">
        <f t="shared" si="1179"/>
        <v>2.4864887391618749</v>
      </c>
      <c r="R1434" s="13">
        <f t="shared" si="1180"/>
        <v>4.4084081580079753</v>
      </c>
      <c r="S1434" s="13">
        <f t="shared" si="1181"/>
        <v>4.4321274387061784</v>
      </c>
      <c r="T1434" s="13">
        <f t="shared" si="1182"/>
        <v>0.41946763383136693</v>
      </c>
      <c r="U1434" s="13">
        <f t="shared" si="1183"/>
        <v>0.48997112931665276</v>
      </c>
      <c r="V1434" s="13">
        <f t="shared" si="1184"/>
        <v>-8.4447872435809899</v>
      </c>
      <c r="W1434" s="8">
        <f t="shared" si="1185"/>
        <v>355.74185510317147</v>
      </c>
      <c r="X1434" s="13">
        <f t="shared" si="1186"/>
        <v>1.2907030006100773</v>
      </c>
      <c r="Y1434" s="11">
        <f t="shared" si="1187"/>
        <v>73.951834539828738</v>
      </c>
      <c r="Z1434" s="13">
        <f t="shared" si="1188"/>
        <v>4.3978716957711751E-2</v>
      </c>
      <c r="AA1434" s="13">
        <f t="shared" si="1189"/>
        <v>0.27617804181189171</v>
      </c>
      <c r="AB1434" s="13">
        <f t="shared" si="1190"/>
        <v>0.96010041573991933</v>
      </c>
      <c r="AC1434" s="13">
        <f t="shared" si="1191"/>
        <v>4.3964541587317829E-2</v>
      </c>
      <c r="AD1434" s="13">
        <f t="shared" si="1192"/>
        <v>0.86340851541223129</v>
      </c>
      <c r="AE1434" s="13">
        <f t="shared" si="1193"/>
        <v>0.42219832393627005</v>
      </c>
      <c r="AF1434" s="13">
        <f t="shared" si="1194"/>
        <v>0.90650348883245035</v>
      </c>
      <c r="AG1434" s="11">
        <f t="shared" si="1195"/>
        <v>24.973454861251476</v>
      </c>
      <c r="AH1434" s="13">
        <f t="shared" si="1196"/>
        <v>4.8174741131102108</v>
      </c>
      <c r="AI1434" s="11">
        <f t="shared" si="1197"/>
        <v>291.12777937459191</v>
      </c>
      <c r="AJ1434" s="6">
        <f t="shared" si="1198"/>
        <v>0.91317956104453002</v>
      </c>
      <c r="AK1434" s="13">
        <f t="shared" si="1199"/>
        <v>32.267126749648483</v>
      </c>
      <c r="AL1434" s="6">
        <f t="shared" si="1200"/>
        <v>0.7705238727898811</v>
      </c>
      <c r="AM1434" s="6">
        <f t="shared" si="1201"/>
        <v>31.496602876858603</v>
      </c>
      <c r="AN1434" s="11">
        <f t="shared" si="1202"/>
        <v>175.91234042106407</v>
      </c>
      <c r="AO1434" s="6">
        <f t="shared" si="1203"/>
        <v>174.09814881261087</v>
      </c>
      <c r="AP1434" s="6">
        <f t="shared" si="1204"/>
        <v>100.13640001987982</v>
      </c>
      <c r="AQ1434" s="8">
        <f t="shared" si="1205"/>
        <v>79.711259909029579</v>
      </c>
      <c r="AR1434" s="109">
        <f t="shared" si="1206"/>
        <v>-0.93277888376629337</v>
      </c>
      <c r="AS1434" s="109">
        <f t="shared" si="1207"/>
        <v>1.4087995064757663E-3</v>
      </c>
      <c r="AT1434" s="109">
        <f t="shared" si="1208"/>
        <v>270.08653519706655</v>
      </c>
      <c r="AU1434" s="10">
        <f t="shared" si="1209"/>
        <v>400215.29350505461</v>
      </c>
      <c r="AV1434" s="8">
        <f t="shared" si="1210"/>
        <v>29.857198139048712</v>
      </c>
      <c r="AW1434" s="12"/>
      <c r="AX1434" s="110">
        <f t="shared" si="1211"/>
        <v>90.1</v>
      </c>
      <c r="AY1434" s="111">
        <f t="shared" si="1212"/>
        <v>0</v>
      </c>
      <c r="AZ1434" s="12"/>
      <c r="BA1434" s="14">
        <f t="shared" si="1219"/>
        <v>31.5</v>
      </c>
      <c r="BB1434" s="112">
        <f t="shared" si="1213"/>
        <v>0</v>
      </c>
      <c r="BC1434" s="112">
        <f t="shared" si="1214"/>
        <v>0</v>
      </c>
      <c r="BD1434" s="12"/>
      <c r="BE1434" s="111">
        <f t="shared" si="1215"/>
        <v>0</v>
      </c>
      <c r="BF1434" s="12"/>
    </row>
    <row r="1435" spans="1:58">
      <c r="A1435">
        <f t="shared" si="1168"/>
        <v>23</v>
      </c>
      <c r="B1435" s="106">
        <v>0.99444444444444402</v>
      </c>
      <c r="C1435" s="6">
        <f t="shared" si="1169"/>
        <v>23.866666666666656</v>
      </c>
      <c r="D1435" s="7">
        <f t="shared" si="1216"/>
        <v>16</v>
      </c>
      <c r="E1435" s="7">
        <f t="shared" si="1217"/>
        <v>9</v>
      </c>
      <c r="F1435" s="7">
        <f t="shared" si="1218"/>
        <v>2022</v>
      </c>
      <c r="G1435" s="12"/>
      <c r="H1435" s="101">
        <f t="shared" si="1170"/>
        <v>31.646527595791447</v>
      </c>
      <c r="I1435" s="102">
        <f t="shared" si="1171"/>
        <v>31.67381083685715</v>
      </c>
      <c r="J1435" s="101">
        <f t="shared" si="1172"/>
        <v>58.92384992455343</v>
      </c>
      <c r="K1435" s="101">
        <f t="shared" si="1173"/>
        <v>90.276943155299705</v>
      </c>
      <c r="L1435" s="11">
        <f t="shared" si="1174"/>
        <v>2459839.4944444443</v>
      </c>
      <c r="M1435" s="108">
        <f t="shared" si="1175"/>
        <v>0.22709088143584696</v>
      </c>
      <c r="N1435" s="11">
        <f t="shared" si="1176"/>
        <v>3.6405755337327719</v>
      </c>
      <c r="O1435" s="5">
        <f t="shared" si="1177"/>
        <v>0.19406439736752645</v>
      </c>
      <c r="P1435" s="11">
        <f t="shared" si="1178"/>
        <v>14749.247389108397</v>
      </c>
      <c r="Q1435" s="6">
        <f t="shared" si="1179"/>
        <v>2.4866470913357355</v>
      </c>
      <c r="R1435" s="13">
        <f t="shared" si="1180"/>
        <v>4.4084201038196733</v>
      </c>
      <c r="S1435" s="13">
        <f t="shared" si="1181"/>
        <v>4.4322751947461674</v>
      </c>
      <c r="T1435" s="13">
        <f t="shared" si="1182"/>
        <v>0.41962797807177671</v>
      </c>
      <c r="U1435" s="13">
        <f t="shared" si="1183"/>
        <v>0.4901181285125184</v>
      </c>
      <c r="V1435" s="13">
        <f t="shared" si="1184"/>
        <v>-8.4449224114205581</v>
      </c>
      <c r="W1435" s="8">
        <f t="shared" si="1185"/>
        <v>355.69866734297329</v>
      </c>
      <c r="X1435" s="13">
        <f t="shared" si="1186"/>
        <v>1.2908489393893914</v>
      </c>
      <c r="Y1435" s="11">
        <f t="shared" si="1187"/>
        <v>73.960196215950731</v>
      </c>
      <c r="Z1435" s="13">
        <f t="shared" si="1188"/>
        <v>4.3990152937632788E-2</v>
      </c>
      <c r="AA1435" s="13">
        <f t="shared" si="1189"/>
        <v>0.27603778405059776</v>
      </c>
      <c r="AB1435" s="13">
        <f t="shared" si="1190"/>
        <v>0.96014022733464632</v>
      </c>
      <c r="AC1435" s="13">
        <f t="shared" si="1191"/>
        <v>4.3975966506824248E-2</v>
      </c>
      <c r="AD1435" s="13">
        <f t="shared" si="1192"/>
        <v>0.86344049861845706</v>
      </c>
      <c r="AE1435" s="13">
        <f t="shared" si="1193"/>
        <v>0.42222464059070025</v>
      </c>
      <c r="AF1435" s="13">
        <f t="shared" si="1194"/>
        <v>0.90649123155056166</v>
      </c>
      <c r="AG1435" s="11">
        <f t="shared" si="1195"/>
        <v>24.975118223215745</v>
      </c>
      <c r="AH1435" s="13">
        <f t="shared" si="1196"/>
        <v>4.818078085521349</v>
      </c>
      <c r="AI1435" s="11">
        <f t="shared" si="1197"/>
        <v>291.36940425091257</v>
      </c>
      <c r="AJ1435" s="6">
        <f t="shared" si="1198"/>
        <v>0.91317454080974358</v>
      </c>
      <c r="AK1435" s="13">
        <f t="shared" si="1199"/>
        <v>32.415782367942619</v>
      </c>
      <c r="AL1435" s="6">
        <f t="shared" si="1200"/>
        <v>0.76925477215117166</v>
      </c>
      <c r="AM1435" s="6">
        <f t="shared" si="1201"/>
        <v>31.646527595791447</v>
      </c>
      <c r="AN1435" s="11">
        <f t="shared" si="1202"/>
        <v>175.91302489836016</v>
      </c>
      <c r="AO1435" s="6">
        <f t="shared" si="1203"/>
        <v>174.09882606472442</v>
      </c>
      <c r="AP1435" s="6">
        <f t="shared" si="1204"/>
        <v>100.12871811156219</v>
      </c>
      <c r="AQ1435" s="8">
        <f t="shared" si="1205"/>
        <v>79.718938168640776</v>
      </c>
      <c r="AR1435" s="109">
        <f t="shared" si="1206"/>
        <v>-0.93125052605408842</v>
      </c>
      <c r="AS1435" s="109">
        <f t="shared" si="1207"/>
        <v>4.5012995681505963E-3</v>
      </c>
      <c r="AT1435" s="109">
        <f t="shared" si="1208"/>
        <v>270.2769431552997</v>
      </c>
      <c r="AU1435" s="10">
        <f t="shared" si="1209"/>
        <v>400217.55799689324</v>
      </c>
      <c r="AV1435" s="8">
        <f t="shared" si="1210"/>
        <v>29.85702921097387</v>
      </c>
      <c r="AW1435" s="12"/>
      <c r="AX1435" s="110">
        <f t="shared" si="1211"/>
        <v>90.3</v>
      </c>
      <c r="AY1435" s="111">
        <f t="shared" si="1212"/>
        <v>0</v>
      </c>
      <c r="AZ1435" s="12"/>
      <c r="BA1435" s="14">
        <f t="shared" si="1219"/>
        <v>31.7</v>
      </c>
      <c r="BB1435" s="112">
        <f t="shared" si="1213"/>
        <v>0</v>
      </c>
      <c r="BC1435" s="112">
        <f t="shared" si="1214"/>
        <v>0</v>
      </c>
      <c r="BD1435" s="12"/>
      <c r="BE1435" s="111">
        <f t="shared" si="1215"/>
        <v>0</v>
      </c>
      <c r="BF1435" s="12"/>
    </row>
    <row r="1436" spans="1:58">
      <c r="A1436">
        <f t="shared" si="1168"/>
        <v>23</v>
      </c>
      <c r="B1436" s="106">
        <v>0.99513888888888902</v>
      </c>
      <c r="C1436" s="6">
        <f t="shared" si="1169"/>
        <v>23.883333333333336</v>
      </c>
      <c r="D1436" s="7">
        <f t="shared" si="1216"/>
        <v>16</v>
      </c>
      <c r="E1436" s="7">
        <f t="shared" si="1217"/>
        <v>9</v>
      </c>
      <c r="F1436" s="7">
        <f t="shared" si="1218"/>
        <v>2022</v>
      </c>
      <c r="G1436" s="12"/>
      <c r="H1436" s="101">
        <f t="shared" si="1170"/>
        <v>31.796454578629074</v>
      </c>
      <c r="I1436" s="102">
        <f t="shared" si="1171"/>
        <v>31.823580620270004</v>
      </c>
      <c r="J1436" s="101">
        <f t="shared" si="1172"/>
        <v>58.91725695951223</v>
      </c>
      <c r="K1436" s="101">
        <f t="shared" si="1173"/>
        <v>90.467663228600259</v>
      </c>
      <c r="L1436" s="11">
        <f t="shared" si="1174"/>
        <v>2459839.4951388887</v>
      </c>
      <c r="M1436" s="108">
        <f t="shared" si="1175"/>
        <v>0.22709090044869851</v>
      </c>
      <c r="N1436" s="11">
        <f t="shared" si="1176"/>
        <v>3.8912599962204695</v>
      </c>
      <c r="O1436" s="5">
        <f t="shared" si="1177"/>
        <v>0.1940898147974508</v>
      </c>
      <c r="P1436" s="11">
        <f t="shared" si="1178"/>
        <v>14746.408125067655</v>
      </c>
      <c r="Q1436" s="6">
        <f t="shared" si="1179"/>
        <v>2.4868054435095961</v>
      </c>
      <c r="R1436" s="13">
        <f t="shared" si="1180"/>
        <v>4.4084320496313492</v>
      </c>
      <c r="S1436" s="13">
        <f t="shared" si="1181"/>
        <v>4.4324229507857993</v>
      </c>
      <c r="T1436" s="13">
        <f t="shared" si="1182"/>
        <v>0.41978832231147217</v>
      </c>
      <c r="U1436" s="13">
        <f t="shared" si="1183"/>
        <v>0.49026512605794126</v>
      </c>
      <c r="V1436" s="13">
        <f t="shared" si="1184"/>
        <v>-8.4450575792601263</v>
      </c>
      <c r="W1436" s="8">
        <f t="shared" si="1185"/>
        <v>355.65547520349656</v>
      </c>
      <c r="X1436" s="13">
        <f t="shared" si="1186"/>
        <v>1.2909948766711261</v>
      </c>
      <c r="Y1436" s="11">
        <f t="shared" si="1187"/>
        <v>73.968557806267739</v>
      </c>
      <c r="Z1436" s="13">
        <f t="shared" si="1188"/>
        <v>4.4001587852279846E-2</v>
      </c>
      <c r="AA1436" s="13">
        <f t="shared" si="1189"/>
        <v>0.27589752196607492</v>
      </c>
      <c r="AB1436" s="13">
        <f t="shared" si="1190"/>
        <v>0.96018001794591545</v>
      </c>
      <c r="AC1436" s="13">
        <f t="shared" si="1191"/>
        <v>4.3987390356336531E-2</v>
      </c>
      <c r="AD1436" s="13">
        <f t="shared" si="1192"/>
        <v>0.86347246299787661</v>
      </c>
      <c r="AE1436" s="13">
        <f t="shared" si="1193"/>
        <v>0.42225094791765694</v>
      </c>
      <c r="AF1436" s="13">
        <f t="shared" si="1194"/>
        <v>0.90647897768378505</v>
      </c>
      <c r="AG1436" s="11">
        <f t="shared" si="1195"/>
        <v>24.976781018111222</v>
      </c>
      <c r="AH1436" s="13">
        <f t="shared" si="1196"/>
        <v>4.818682067458238</v>
      </c>
      <c r="AI1436" s="11">
        <f t="shared" si="1197"/>
        <v>291.61102898434689</v>
      </c>
      <c r="AJ1436" s="6">
        <f t="shared" si="1198"/>
        <v>0.91316952188661127</v>
      </c>
      <c r="AK1436" s="13">
        <f t="shared" si="1199"/>
        <v>32.564435111555191</v>
      </c>
      <c r="AL1436" s="6">
        <f t="shared" si="1200"/>
        <v>0.76798053292611823</v>
      </c>
      <c r="AM1436" s="6">
        <f t="shared" si="1201"/>
        <v>31.796454578629074</v>
      </c>
      <c r="AN1436" s="11">
        <f t="shared" si="1202"/>
        <v>175.91370937565625</v>
      </c>
      <c r="AO1436" s="6">
        <f t="shared" si="1203"/>
        <v>174.09950331709177</v>
      </c>
      <c r="AP1436" s="6">
        <f t="shared" si="1204"/>
        <v>100.12103629596669</v>
      </c>
      <c r="AQ1436" s="8">
        <f t="shared" si="1205"/>
        <v>79.726616338313576</v>
      </c>
      <c r="AR1436" s="109">
        <f t="shared" si="1206"/>
        <v>-0.9297056075985618</v>
      </c>
      <c r="AS1436" s="109">
        <f t="shared" si="1207"/>
        <v>7.5886703285111823E-3</v>
      </c>
      <c r="AT1436" s="109">
        <f t="shared" si="1208"/>
        <v>270.46766322860026</v>
      </c>
      <c r="AU1436" s="10">
        <f t="shared" si="1209"/>
        <v>400219.82194522821</v>
      </c>
      <c r="AV1436" s="8">
        <f t="shared" si="1210"/>
        <v>29.856860325354472</v>
      </c>
      <c r="AW1436" s="12"/>
      <c r="AX1436" s="110">
        <f t="shared" si="1211"/>
        <v>90.5</v>
      </c>
      <c r="AY1436" s="111">
        <f t="shared" si="1212"/>
        <v>0</v>
      </c>
      <c r="AZ1436" s="12"/>
      <c r="BA1436" s="14">
        <f t="shared" si="1219"/>
        <v>31.8</v>
      </c>
      <c r="BB1436" s="112">
        <f t="shared" si="1213"/>
        <v>0</v>
      </c>
      <c r="BC1436" s="112">
        <f t="shared" si="1214"/>
        <v>0</v>
      </c>
      <c r="BD1436" s="12"/>
      <c r="BE1436" s="111">
        <f t="shared" si="1215"/>
        <v>0</v>
      </c>
      <c r="BF1436" s="12"/>
    </row>
    <row r="1437" spans="1:58">
      <c r="A1437">
        <f t="shared" si="1168"/>
        <v>23</v>
      </c>
      <c r="B1437" s="106">
        <v>0.99583333333333302</v>
      </c>
      <c r="C1437" s="6">
        <f t="shared" si="1169"/>
        <v>23.899999999999991</v>
      </c>
      <c r="D1437" s="7">
        <f t="shared" si="1216"/>
        <v>16</v>
      </c>
      <c r="E1437" s="7">
        <f t="shared" si="1217"/>
        <v>9</v>
      </c>
      <c r="F1437" s="7">
        <f t="shared" si="1218"/>
        <v>2022</v>
      </c>
      <c r="G1437" s="12"/>
      <c r="H1437" s="101">
        <f t="shared" si="1170"/>
        <v>31.946382175018087</v>
      </c>
      <c r="I1437" s="102">
        <f t="shared" si="1171"/>
        <v>31.973352304377112</v>
      </c>
      <c r="J1437" s="101">
        <f t="shared" si="1172"/>
        <v>58.910663911512607</v>
      </c>
      <c r="K1437" s="101">
        <f t="shared" si="1173"/>
        <v>90.658699515308399</v>
      </c>
      <c r="L1437" s="11">
        <f t="shared" si="1174"/>
        <v>2459839.4958333331</v>
      </c>
      <c r="M1437" s="108">
        <f t="shared" si="1175"/>
        <v>0.22709091946155005</v>
      </c>
      <c r="N1437" s="11">
        <f t="shared" si="1176"/>
        <v>4.1419444587081671</v>
      </c>
      <c r="O1437" s="5">
        <f t="shared" si="1177"/>
        <v>0.19411523222737515</v>
      </c>
      <c r="P1437" s="11">
        <f t="shared" si="1178"/>
        <v>14743.568552322648</v>
      </c>
      <c r="Q1437" s="6">
        <f t="shared" si="1179"/>
        <v>2.4869637956831001</v>
      </c>
      <c r="R1437" s="13">
        <f t="shared" si="1180"/>
        <v>4.4084439954430472</v>
      </c>
      <c r="S1437" s="13">
        <f t="shared" si="1181"/>
        <v>4.4325707068257891</v>
      </c>
      <c r="T1437" s="13">
        <f t="shared" si="1182"/>
        <v>0.4199486665515248</v>
      </c>
      <c r="U1437" s="13">
        <f t="shared" si="1183"/>
        <v>0.49041212195453371</v>
      </c>
      <c r="V1437" s="13">
        <f t="shared" si="1184"/>
        <v>-8.4451927471000534</v>
      </c>
      <c r="W1437" s="8">
        <f t="shared" si="1185"/>
        <v>355.61227868543887</v>
      </c>
      <c r="X1437" s="13">
        <f t="shared" si="1186"/>
        <v>1.2911408124562203</v>
      </c>
      <c r="Y1437" s="11">
        <f t="shared" si="1187"/>
        <v>73.976919310833566</v>
      </c>
      <c r="Z1437" s="13">
        <f t="shared" si="1188"/>
        <v>4.4013021701563133E-2</v>
      </c>
      <c r="AA1437" s="13">
        <f t="shared" si="1189"/>
        <v>0.27575725556064024</v>
      </c>
      <c r="AB1437" s="13">
        <f t="shared" si="1190"/>
        <v>0.96021978757381776</v>
      </c>
      <c r="AC1437" s="13">
        <f t="shared" si="1191"/>
        <v>4.3998813135765098E-2</v>
      </c>
      <c r="AD1437" s="13">
        <f t="shared" si="1192"/>
        <v>0.86350440855060928</v>
      </c>
      <c r="AE1437" s="13">
        <f t="shared" si="1193"/>
        <v>0.42227724591709426</v>
      </c>
      <c r="AF1437" s="13">
        <f t="shared" si="1194"/>
        <v>0.90646672723309263</v>
      </c>
      <c r="AG1437" s="11">
        <f t="shared" si="1195"/>
        <v>24.978443245913414</v>
      </c>
      <c r="AH1437" s="13">
        <f t="shared" si="1196"/>
        <v>4.8192860589203912</v>
      </c>
      <c r="AI1437" s="11">
        <f t="shared" si="1197"/>
        <v>291.85265357490232</v>
      </c>
      <c r="AJ1437" s="6">
        <f t="shared" si="1198"/>
        <v>0.91316450427519746</v>
      </c>
      <c r="AK1437" s="13">
        <f t="shared" si="1199"/>
        <v>32.713083353054024</v>
      </c>
      <c r="AL1437" s="6">
        <f t="shared" si="1200"/>
        <v>0.76670117803593563</v>
      </c>
      <c r="AM1437" s="6">
        <f t="shared" si="1201"/>
        <v>31.946382175018087</v>
      </c>
      <c r="AN1437" s="11">
        <f t="shared" si="1202"/>
        <v>175.91439385294871</v>
      </c>
      <c r="AO1437" s="6">
        <f t="shared" si="1203"/>
        <v>174.10018056970929</v>
      </c>
      <c r="AP1437" s="6">
        <f t="shared" si="1204"/>
        <v>100.11335457303798</v>
      </c>
      <c r="AQ1437" s="8">
        <f t="shared" si="1205"/>
        <v>79.734294418103275</v>
      </c>
      <c r="AR1437" s="109">
        <f t="shared" si="1206"/>
        <v>-0.92814415590432109</v>
      </c>
      <c r="AS1437" s="109">
        <f t="shared" si="1207"/>
        <v>1.0670856507689952E-2</v>
      </c>
      <c r="AT1437" s="109">
        <f t="shared" si="1208"/>
        <v>270.6586995153084</v>
      </c>
      <c r="AU1437" s="10">
        <f t="shared" si="1209"/>
        <v>400222.08534999884</v>
      </c>
      <c r="AV1437" s="8">
        <f t="shared" si="1210"/>
        <v>29.856691482193643</v>
      </c>
      <c r="AW1437" s="12"/>
      <c r="AX1437" s="110">
        <f t="shared" si="1211"/>
        <v>90.7</v>
      </c>
      <c r="AY1437" s="111">
        <f t="shared" si="1212"/>
        <v>0</v>
      </c>
      <c r="AZ1437" s="12"/>
      <c r="BA1437" s="14">
        <f t="shared" si="1219"/>
        <v>32</v>
      </c>
      <c r="BB1437" s="112">
        <f t="shared" si="1213"/>
        <v>0</v>
      </c>
      <c r="BC1437" s="112">
        <f t="shared" si="1214"/>
        <v>0</v>
      </c>
      <c r="BD1437" s="12"/>
      <c r="BE1437" s="111">
        <f t="shared" si="1215"/>
        <v>0</v>
      </c>
      <c r="BF1437" s="12"/>
    </row>
    <row r="1438" spans="1:58">
      <c r="A1438">
        <f t="shared" si="1168"/>
        <v>23</v>
      </c>
      <c r="B1438" s="106">
        <v>0.99652777777777801</v>
      </c>
      <c r="C1438" s="6">
        <f t="shared" si="1169"/>
        <v>23.916666666666671</v>
      </c>
      <c r="D1438" s="7">
        <f t="shared" si="1216"/>
        <v>16</v>
      </c>
      <c r="E1438" s="7">
        <f t="shared" si="1217"/>
        <v>9</v>
      </c>
      <c r="F1438" s="7">
        <f t="shared" si="1218"/>
        <v>2022</v>
      </c>
      <c r="G1438" s="12"/>
      <c r="H1438" s="101">
        <f t="shared" si="1170"/>
        <v>32.096308826694923</v>
      </c>
      <c r="I1438" s="102">
        <f t="shared" si="1171"/>
        <v>32.123124314810148</v>
      </c>
      <c r="J1438" s="101">
        <f t="shared" si="1172"/>
        <v>58.904070776241248</v>
      </c>
      <c r="K1438" s="101">
        <f t="shared" si="1173"/>
        <v>90.850056272037193</v>
      </c>
      <c r="L1438" s="11">
        <f t="shared" si="1174"/>
        <v>2459839.496527778</v>
      </c>
      <c r="M1438" s="108">
        <f t="shared" si="1175"/>
        <v>0.22709093847441436</v>
      </c>
      <c r="N1438" s="11">
        <f t="shared" si="1176"/>
        <v>4.3926290892995894</v>
      </c>
      <c r="O1438" s="5">
        <f t="shared" si="1177"/>
        <v>0.19414064967435252</v>
      </c>
      <c r="P1438" s="11">
        <f t="shared" si="1178"/>
        <v>14740.72866906303</v>
      </c>
      <c r="Q1438" s="6">
        <f t="shared" si="1179"/>
        <v>2.4871221479630368</v>
      </c>
      <c r="R1438" s="13">
        <f t="shared" si="1180"/>
        <v>4.4084559412627584</v>
      </c>
      <c r="S1438" s="13">
        <f t="shared" si="1181"/>
        <v>4.4327184629647105</v>
      </c>
      <c r="T1438" s="13">
        <f t="shared" si="1182"/>
        <v>0.42010901089908192</v>
      </c>
      <c r="U1438" s="13">
        <f t="shared" si="1183"/>
        <v>0.4905591163009016</v>
      </c>
      <c r="V1438" s="13">
        <f t="shared" si="1184"/>
        <v>-8.4453279150303384</v>
      </c>
      <c r="W1438" s="8">
        <f t="shared" si="1185"/>
        <v>355.56907776093766</v>
      </c>
      <c r="X1438" s="13">
        <f t="shared" si="1186"/>
        <v>1.2912867468430442</v>
      </c>
      <c r="Y1438" s="11">
        <f t="shared" si="1187"/>
        <v>73.985280735284405</v>
      </c>
      <c r="Z1438" s="13">
        <f t="shared" si="1188"/>
        <v>4.4024454492936217E-2</v>
      </c>
      <c r="AA1438" s="13">
        <f t="shared" si="1189"/>
        <v>0.27561698474295915</v>
      </c>
      <c r="AB1438" s="13">
        <f t="shared" si="1190"/>
        <v>0.96025953624497917</v>
      </c>
      <c r="AC1438" s="13">
        <f t="shared" si="1191"/>
        <v>4.4010234852556389E-2</v>
      </c>
      <c r="AD1438" s="13">
        <f t="shared" si="1192"/>
        <v>0.86353633529812279</v>
      </c>
      <c r="AE1438" s="13">
        <f t="shared" si="1193"/>
        <v>0.42230353460643416</v>
      </c>
      <c r="AF1438" s="13">
        <f t="shared" si="1194"/>
        <v>0.9064544801913178</v>
      </c>
      <c r="AG1438" s="11">
        <f t="shared" si="1195"/>
        <v>24.98010490770195</v>
      </c>
      <c r="AH1438" s="13">
        <f t="shared" si="1196"/>
        <v>4.8198900603106294</v>
      </c>
      <c r="AI1438" s="11">
        <f t="shared" si="1197"/>
        <v>292.09427818464013</v>
      </c>
      <c r="AJ1438" s="6">
        <f t="shared" si="1198"/>
        <v>0.91315948797219126</v>
      </c>
      <c r="AK1438" s="13">
        <f t="shared" si="1199"/>
        <v>32.861725556562831</v>
      </c>
      <c r="AL1438" s="6">
        <f t="shared" si="1200"/>
        <v>0.76541672986790654</v>
      </c>
      <c r="AM1438" s="6">
        <f t="shared" si="1201"/>
        <v>32.096308826694923</v>
      </c>
      <c r="AN1438" s="11">
        <f t="shared" si="1202"/>
        <v>175.915078330705</v>
      </c>
      <c r="AO1438" s="6">
        <f t="shared" si="1203"/>
        <v>174.10085782303958</v>
      </c>
      <c r="AP1438" s="6">
        <f t="shared" si="1204"/>
        <v>100.10567293760619</v>
      </c>
      <c r="AQ1438" s="8">
        <f t="shared" si="1205"/>
        <v>79.741972413177265</v>
      </c>
      <c r="AR1438" s="109">
        <f t="shared" si="1206"/>
        <v>-0.9265661977060814</v>
      </c>
      <c r="AS1438" s="109">
        <f t="shared" si="1207"/>
        <v>1.3747804980330625E-2</v>
      </c>
      <c r="AT1438" s="109">
        <f t="shared" si="1208"/>
        <v>270.85005627203719</v>
      </c>
      <c r="AU1438" s="10">
        <f t="shared" si="1209"/>
        <v>400224.34821266687</v>
      </c>
      <c r="AV1438" s="8">
        <f t="shared" si="1210"/>
        <v>29.85652268138093</v>
      </c>
      <c r="AW1438" s="12"/>
      <c r="AX1438" s="110">
        <f t="shared" si="1211"/>
        <v>90.9</v>
      </c>
      <c r="AY1438" s="111">
        <f t="shared" si="1212"/>
        <v>0</v>
      </c>
      <c r="AZ1438" s="12"/>
      <c r="BA1438" s="14">
        <f t="shared" si="1219"/>
        <v>32.1</v>
      </c>
      <c r="BB1438" s="112">
        <f t="shared" si="1213"/>
        <v>0</v>
      </c>
      <c r="BC1438" s="112">
        <f t="shared" si="1214"/>
        <v>0</v>
      </c>
      <c r="BD1438" s="12"/>
      <c r="BE1438" s="111">
        <f t="shared" si="1215"/>
        <v>0</v>
      </c>
      <c r="BF1438" s="12"/>
    </row>
    <row r="1439" spans="1:58">
      <c r="A1439">
        <f t="shared" si="1168"/>
        <v>23</v>
      </c>
      <c r="B1439" s="106">
        <v>0.99722222222222201</v>
      </c>
      <c r="C1439" s="6">
        <f t="shared" si="1169"/>
        <v>23.93333333333333</v>
      </c>
      <c r="D1439" s="7">
        <f t="shared" si="1216"/>
        <v>16</v>
      </c>
      <c r="E1439" s="7">
        <f t="shared" si="1217"/>
        <v>9</v>
      </c>
      <c r="F1439" s="7">
        <f t="shared" si="1218"/>
        <v>2022</v>
      </c>
      <c r="G1439" s="12"/>
      <c r="H1439" s="101">
        <f t="shared" si="1170"/>
        <v>32.246232664894691</v>
      </c>
      <c r="I1439" s="102">
        <f t="shared" si="1171"/>
        <v>32.272894767281194</v>
      </c>
      <c r="J1439" s="101">
        <f t="shared" si="1172"/>
        <v>58.897477562620459</v>
      </c>
      <c r="K1439" s="101">
        <f t="shared" si="1173"/>
        <v>91.041737400044326</v>
      </c>
      <c r="L1439" s="11">
        <f t="shared" si="1174"/>
        <v>2459839.4972222224</v>
      </c>
      <c r="M1439" s="108">
        <f t="shared" si="1175"/>
        <v>0.22709095748726593</v>
      </c>
      <c r="N1439" s="11">
        <f t="shared" si="1176"/>
        <v>4.6433135513216257</v>
      </c>
      <c r="O1439" s="5">
        <f t="shared" si="1177"/>
        <v>0.19416606710433371</v>
      </c>
      <c r="P1439" s="11">
        <f t="shared" si="1178"/>
        <v>14737.888479211302</v>
      </c>
      <c r="Q1439" s="6">
        <f t="shared" si="1179"/>
        <v>2.4872805001368974</v>
      </c>
      <c r="R1439" s="13">
        <f t="shared" si="1180"/>
        <v>4.4084678870744574</v>
      </c>
      <c r="S1439" s="13">
        <f t="shared" si="1181"/>
        <v>4.4328662190047003</v>
      </c>
      <c r="T1439" s="13">
        <f t="shared" si="1182"/>
        <v>0.42026935513913455</v>
      </c>
      <c r="U1439" s="13">
        <f t="shared" si="1183"/>
        <v>0.49070610890044819</v>
      </c>
      <c r="V1439" s="13">
        <f t="shared" si="1184"/>
        <v>-8.4454630828702655</v>
      </c>
      <c r="W1439" s="8">
        <f t="shared" si="1185"/>
        <v>355.52587248857009</v>
      </c>
      <c r="X1439" s="13">
        <f t="shared" si="1186"/>
        <v>1.2914326796366777</v>
      </c>
      <c r="Y1439" s="11">
        <f t="shared" si="1187"/>
        <v>73.993642068452161</v>
      </c>
      <c r="Z1439" s="13">
        <f t="shared" si="1188"/>
        <v>4.4035886210891405E-2</v>
      </c>
      <c r="AA1439" s="13">
        <f t="shared" si="1189"/>
        <v>0.27547670970360699</v>
      </c>
      <c r="AB1439" s="13">
        <f t="shared" si="1190"/>
        <v>0.96029926390614662</v>
      </c>
      <c r="AC1439" s="13">
        <f t="shared" si="1191"/>
        <v>4.4021655491217865E-2</v>
      </c>
      <c r="AD1439" s="13">
        <f t="shared" si="1192"/>
        <v>0.86356824319771908</v>
      </c>
      <c r="AE1439" s="13">
        <f t="shared" si="1193"/>
        <v>0.4223298139502818</v>
      </c>
      <c r="AF1439" s="13">
        <f t="shared" si="1194"/>
        <v>0.90644223657590028</v>
      </c>
      <c r="AG1439" s="11">
        <f t="shared" si="1195"/>
        <v>24.981766001217988</v>
      </c>
      <c r="AH1439" s="13">
        <f t="shared" si="1196"/>
        <v>4.8204940708178636</v>
      </c>
      <c r="AI1439" s="11">
        <f t="shared" si="1197"/>
        <v>292.33590248905364</v>
      </c>
      <c r="AJ1439" s="6">
        <f t="shared" si="1198"/>
        <v>0.9131544729843829</v>
      </c>
      <c r="AK1439" s="13">
        <f t="shared" si="1199"/>
        <v>33.010359878622957</v>
      </c>
      <c r="AL1439" s="6">
        <f t="shared" si="1200"/>
        <v>0.76412721372826231</v>
      </c>
      <c r="AM1439" s="6">
        <f t="shared" si="1201"/>
        <v>32.246232664894691</v>
      </c>
      <c r="AN1439" s="11">
        <f t="shared" si="1202"/>
        <v>175.91576280799927</v>
      </c>
      <c r="AO1439" s="6">
        <f t="shared" si="1203"/>
        <v>174.10153507616653</v>
      </c>
      <c r="AP1439" s="6">
        <f t="shared" si="1204"/>
        <v>100.09799139992208</v>
      </c>
      <c r="AQ1439" s="8">
        <f t="shared" si="1205"/>
        <v>79.749650313289578</v>
      </c>
      <c r="AR1439" s="109">
        <f t="shared" si="1206"/>
        <v>-0.92497176321518682</v>
      </c>
      <c r="AS1439" s="109">
        <f t="shared" si="1207"/>
        <v>1.6819456520039966E-2</v>
      </c>
      <c r="AT1439" s="109">
        <f t="shared" si="1208"/>
        <v>271.04173740004433</v>
      </c>
      <c r="AU1439" s="10">
        <f t="shared" si="1209"/>
        <v>400226.61053013726</v>
      </c>
      <c r="AV1439" s="8">
        <f t="shared" si="1210"/>
        <v>29.856353923145807</v>
      </c>
      <c r="AW1439" s="12"/>
      <c r="AX1439" s="110">
        <f t="shared" si="1211"/>
        <v>91</v>
      </c>
      <c r="AY1439" s="111">
        <f t="shared" si="1212"/>
        <v>0</v>
      </c>
      <c r="AZ1439" s="12"/>
      <c r="BA1439" s="14">
        <f t="shared" si="1219"/>
        <v>32.299999999999997</v>
      </c>
      <c r="BB1439" s="112">
        <f t="shared" si="1213"/>
        <v>0</v>
      </c>
      <c r="BC1439" s="112">
        <f t="shared" si="1214"/>
        <v>0</v>
      </c>
      <c r="BD1439" s="12"/>
      <c r="BE1439" s="111">
        <f t="shared" si="1215"/>
        <v>0</v>
      </c>
      <c r="BF1439" s="12"/>
    </row>
    <row r="1440" spans="1:58">
      <c r="A1440">
        <f t="shared" si="1168"/>
        <v>23</v>
      </c>
      <c r="B1440" s="106">
        <v>0.99791666666666701</v>
      </c>
      <c r="C1440" s="6">
        <f t="shared" si="1169"/>
        <v>23.95000000000001</v>
      </c>
      <c r="D1440" s="7">
        <f t="shared" si="1216"/>
        <v>16</v>
      </c>
      <c r="E1440" s="7">
        <f t="shared" si="1217"/>
        <v>9</v>
      </c>
      <c r="F1440" s="7">
        <f t="shared" si="1218"/>
        <v>2022</v>
      </c>
      <c r="G1440" s="12"/>
      <c r="H1440" s="101">
        <f t="shared" si="1170"/>
        <v>32.396152114621152</v>
      </c>
      <c r="I1440" s="102">
        <f t="shared" si="1171"/>
        <v>32.422662071223968</v>
      </c>
      <c r="J1440" s="101">
        <f t="shared" si="1172"/>
        <v>58.890884266363294</v>
      </c>
      <c r="K1440" s="101">
        <f t="shared" si="1173"/>
        <v>91.233747216989002</v>
      </c>
      <c r="L1440" s="11">
        <f t="shared" si="1174"/>
        <v>2459839.4979166668</v>
      </c>
      <c r="M1440" s="108">
        <f t="shared" si="1175"/>
        <v>0.22709097650011748</v>
      </c>
      <c r="N1440" s="11">
        <f t="shared" si="1176"/>
        <v>4.8939980138093233</v>
      </c>
      <c r="O1440" s="5">
        <f t="shared" si="1177"/>
        <v>0.19419148453425805</v>
      </c>
      <c r="P1440" s="11">
        <f t="shared" si="1178"/>
        <v>14735.047980974558</v>
      </c>
      <c r="Q1440" s="6">
        <f t="shared" si="1179"/>
        <v>2.487438852310758</v>
      </c>
      <c r="R1440" s="13">
        <f t="shared" si="1180"/>
        <v>4.4084798328861554</v>
      </c>
      <c r="S1440" s="13">
        <f t="shared" si="1181"/>
        <v>4.4330139750446893</v>
      </c>
      <c r="T1440" s="13">
        <f t="shared" si="1182"/>
        <v>0.42042969937883001</v>
      </c>
      <c r="U1440" s="13">
        <f t="shared" si="1183"/>
        <v>0.49085309985186393</v>
      </c>
      <c r="V1440" s="13">
        <f t="shared" si="1184"/>
        <v>-8.4455982507105478</v>
      </c>
      <c r="W1440" s="8">
        <f t="shared" si="1185"/>
        <v>355.48266284018825</v>
      </c>
      <c r="X1440" s="13">
        <f t="shared" si="1186"/>
        <v>1.2915786109348613</v>
      </c>
      <c r="Y1440" s="11">
        <f t="shared" si="1187"/>
        <v>74.002003315936946</v>
      </c>
      <c r="Z1440" s="13">
        <f t="shared" si="1188"/>
        <v>4.4047316862888271E-2</v>
      </c>
      <c r="AA1440" s="13">
        <f t="shared" si="1189"/>
        <v>0.27533643035185773</v>
      </c>
      <c r="AB1440" s="13">
        <f t="shared" si="1190"/>
        <v>0.9603389705837867</v>
      </c>
      <c r="AC1440" s="13">
        <f t="shared" si="1191"/>
        <v>4.4033075059201982E-2</v>
      </c>
      <c r="AD1440" s="13">
        <f t="shared" si="1192"/>
        <v>0.86360013227071719</v>
      </c>
      <c r="AE1440" s="13">
        <f t="shared" si="1193"/>
        <v>0.42235608396600166</v>
      </c>
      <c r="AF1440" s="13">
        <f t="shared" si="1194"/>
        <v>0.90642999637970045</v>
      </c>
      <c r="AG1440" s="11">
        <f t="shared" si="1195"/>
        <v>24.983426527537521</v>
      </c>
      <c r="AH1440" s="13">
        <f t="shared" si="1196"/>
        <v>4.8210980908422663</v>
      </c>
      <c r="AI1440" s="11">
        <f t="shared" si="1197"/>
        <v>292.57752665117533</v>
      </c>
      <c r="AJ1440" s="6">
        <f t="shared" si="1198"/>
        <v>0.91314945930847458</v>
      </c>
      <c r="AK1440" s="13">
        <f t="shared" si="1199"/>
        <v>33.158984767286796</v>
      </c>
      <c r="AL1440" s="6">
        <f t="shared" si="1200"/>
        <v>0.76283265266564115</v>
      </c>
      <c r="AM1440" s="6">
        <f t="shared" si="1201"/>
        <v>32.396152114621152</v>
      </c>
      <c r="AN1440" s="11">
        <f t="shared" si="1202"/>
        <v>175.91644728529354</v>
      </c>
      <c r="AO1440" s="6">
        <f t="shared" si="1203"/>
        <v>174.10221232954731</v>
      </c>
      <c r="AP1440" s="6">
        <f t="shared" si="1204"/>
        <v>100.09030995484646</v>
      </c>
      <c r="AQ1440" s="8">
        <f t="shared" si="1205"/>
        <v>79.757328123576968</v>
      </c>
      <c r="AR1440" s="109">
        <f t="shared" si="1206"/>
        <v>-0.92336087975739367</v>
      </c>
      <c r="AS1440" s="109">
        <f t="shared" si="1207"/>
        <v>1.9885758205387738E-2</v>
      </c>
      <c r="AT1440" s="109">
        <f t="shared" si="1208"/>
        <v>271.233747216989</v>
      </c>
      <c r="AU1440" s="10">
        <f t="shared" si="1209"/>
        <v>400228.87230386608</v>
      </c>
      <c r="AV1440" s="8">
        <f t="shared" si="1210"/>
        <v>29.85618520737825</v>
      </c>
      <c r="AW1440" s="12"/>
      <c r="AX1440" s="110">
        <f t="shared" si="1211"/>
        <v>91.2</v>
      </c>
      <c r="AY1440" s="111">
        <f t="shared" si="1212"/>
        <v>0</v>
      </c>
      <c r="AZ1440" s="12"/>
      <c r="BA1440" s="14">
        <f t="shared" si="1219"/>
        <v>32.4</v>
      </c>
      <c r="BB1440" s="112">
        <f t="shared" si="1213"/>
        <v>0</v>
      </c>
      <c r="BC1440" s="112">
        <f t="shared" si="1214"/>
        <v>0</v>
      </c>
      <c r="BD1440" s="12"/>
      <c r="BE1440" s="111">
        <f t="shared" si="1215"/>
        <v>0</v>
      </c>
      <c r="BF1440" s="12"/>
    </row>
    <row r="1441" spans="1:58">
      <c r="A1441">
        <f t="shared" si="1168"/>
        <v>23</v>
      </c>
      <c r="B1441" s="106">
        <v>0.99861111111111101</v>
      </c>
      <c r="C1441" s="6">
        <f t="shared" si="1169"/>
        <v>23.966666666666665</v>
      </c>
      <c r="D1441" s="7">
        <f t="shared" si="1216"/>
        <v>16</v>
      </c>
      <c r="E1441" s="7">
        <f t="shared" si="1217"/>
        <v>9</v>
      </c>
      <c r="F1441" s="7">
        <f t="shared" si="1218"/>
        <v>2022</v>
      </c>
      <c r="G1441" s="12"/>
      <c r="H1441" s="101">
        <f t="shared" si="1170"/>
        <v>32.546065490573717</v>
      </c>
      <c r="I1441" s="102">
        <f t="shared" si="1171"/>
        <v>32.572424526133005</v>
      </c>
      <c r="J1441" s="101">
        <f t="shared" si="1172"/>
        <v>58.884290887552069</v>
      </c>
      <c r="K1441" s="101">
        <f t="shared" si="1173"/>
        <v>91.426089941812279</v>
      </c>
      <c r="L1441" s="11">
        <f t="shared" si="1174"/>
        <v>2459839.4986111112</v>
      </c>
      <c r="M1441" s="108">
        <f t="shared" si="1175"/>
        <v>0.22709099551296902</v>
      </c>
      <c r="N1441" s="11">
        <f t="shared" si="1176"/>
        <v>5.1446824762970209</v>
      </c>
      <c r="O1441" s="5">
        <f t="shared" si="1177"/>
        <v>0.1942169019641824</v>
      </c>
      <c r="P1441" s="11">
        <f t="shared" si="1178"/>
        <v>14732.207174467989</v>
      </c>
      <c r="Q1441" s="6">
        <f t="shared" si="1179"/>
        <v>2.4875972044842616</v>
      </c>
      <c r="R1441" s="13">
        <f t="shared" si="1180"/>
        <v>4.4084917786978313</v>
      </c>
      <c r="S1441" s="13">
        <f t="shared" si="1181"/>
        <v>4.4331617310843212</v>
      </c>
      <c r="T1441" s="13">
        <f t="shared" si="1182"/>
        <v>0.42059004361888264</v>
      </c>
      <c r="U1441" s="13">
        <f t="shared" si="1183"/>
        <v>0.49100008915637972</v>
      </c>
      <c r="V1441" s="13">
        <f t="shared" si="1184"/>
        <v>-8.445733418549759</v>
      </c>
      <c r="W1441" s="8">
        <f t="shared" si="1185"/>
        <v>355.43944881713742</v>
      </c>
      <c r="X1441" s="13">
        <f t="shared" si="1186"/>
        <v>1.2917245407385103</v>
      </c>
      <c r="Y1441" s="11">
        <f t="shared" si="1187"/>
        <v>74.010364477791214</v>
      </c>
      <c r="Z1441" s="13">
        <f t="shared" si="1188"/>
        <v>4.4058746448810047E-2</v>
      </c>
      <c r="AA1441" s="13">
        <f t="shared" si="1189"/>
        <v>0.27519614669005021</v>
      </c>
      <c r="AB1441" s="13">
        <f t="shared" si="1190"/>
        <v>0.96037865627798569</v>
      </c>
      <c r="AC1441" s="13">
        <f t="shared" si="1191"/>
        <v>4.4044493556392207E-2</v>
      </c>
      <c r="AD1441" s="13">
        <f t="shared" si="1192"/>
        <v>0.86363200251724281</v>
      </c>
      <c r="AE1441" s="13">
        <f t="shared" si="1193"/>
        <v>0.42238234465352081</v>
      </c>
      <c r="AF1441" s="13">
        <f t="shared" si="1194"/>
        <v>0.90641775960370197</v>
      </c>
      <c r="AG1441" s="11">
        <f t="shared" si="1195"/>
        <v>24.985086486634348</v>
      </c>
      <c r="AH1441" s="13">
        <f t="shared" si="1196"/>
        <v>4.8217021203832608</v>
      </c>
      <c r="AI1441" s="11">
        <f t="shared" si="1197"/>
        <v>292.81915067054808</v>
      </c>
      <c r="AJ1441" s="6">
        <f t="shared" si="1198"/>
        <v>0.91314444694453945</v>
      </c>
      <c r="AK1441" s="13">
        <f t="shared" si="1199"/>
        <v>33.307598561503546</v>
      </c>
      <c r="AL1441" s="6">
        <f t="shared" si="1200"/>
        <v>0.76153307092983225</v>
      </c>
      <c r="AM1441" s="6">
        <f t="shared" si="1201"/>
        <v>32.546065490573717</v>
      </c>
      <c r="AN1441" s="11">
        <f t="shared" si="1202"/>
        <v>175.91713176258963</v>
      </c>
      <c r="AO1441" s="6">
        <f t="shared" si="1203"/>
        <v>174.1028895831837</v>
      </c>
      <c r="AP1441" s="6">
        <f t="shared" si="1204"/>
        <v>100.08262860233069</v>
      </c>
      <c r="AQ1441" s="8">
        <f t="shared" si="1205"/>
        <v>79.765005844088023</v>
      </c>
      <c r="AR1441" s="109">
        <f t="shared" si="1206"/>
        <v>-0.92173357601313732</v>
      </c>
      <c r="AS1441" s="109">
        <f t="shared" si="1207"/>
        <v>2.2946655126398874E-2</v>
      </c>
      <c r="AT1441" s="109">
        <f t="shared" si="1208"/>
        <v>271.42608994181228</v>
      </c>
      <c r="AU1441" s="10">
        <f t="shared" si="1209"/>
        <v>400231.13353378844</v>
      </c>
      <c r="AV1441" s="8">
        <f t="shared" si="1210"/>
        <v>29.856016534081686</v>
      </c>
      <c r="AW1441" s="12"/>
      <c r="AX1441" s="110">
        <f t="shared" si="1211"/>
        <v>91.4</v>
      </c>
      <c r="AY1441" s="111">
        <f t="shared" si="1212"/>
        <v>0</v>
      </c>
      <c r="AZ1441" s="12"/>
      <c r="BA1441" s="14">
        <f t="shared" si="1219"/>
        <v>32.6</v>
      </c>
      <c r="BB1441" s="112">
        <f t="shared" si="1213"/>
        <v>0</v>
      </c>
      <c r="BC1441" s="112">
        <f t="shared" si="1214"/>
        <v>0</v>
      </c>
      <c r="BD1441" s="12"/>
      <c r="BE1441" s="111">
        <f t="shared" si="1215"/>
        <v>0</v>
      </c>
      <c r="BF1441" s="12"/>
    </row>
    <row r="1442" spans="1:58">
      <c r="A1442">
        <f t="shared" si="1168"/>
        <v>23</v>
      </c>
      <c r="B1442" s="106">
        <v>0.999305555555556</v>
      </c>
      <c r="C1442" s="6">
        <f t="shared" si="1169"/>
        <v>23.983333333333345</v>
      </c>
      <c r="D1442" s="7">
        <f t="shared" si="1216"/>
        <v>16</v>
      </c>
      <c r="E1442" s="7">
        <f t="shared" si="1217"/>
        <v>9</v>
      </c>
      <c r="F1442" s="7">
        <f t="shared" si="1218"/>
        <v>2022</v>
      </c>
      <c r="G1442" s="12"/>
      <c r="H1442" s="101">
        <f t="shared" si="1170"/>
        <v>32.69597109871691</v>
      </c>
      <c r="I1442" s="102">
        <f t="shared" si="1171"/>
        <v>32.722180423022635</v>
      </c>
      <c r="J1442" s="101">
        <f t="shared" si="1172"/>
        <v>58.877697426268739</v>
      </c>
      <c r="K1442" s="101">
        <f t="shared" si="1173"/>
        <v>91.618769824794356</v>
      </c>
      <c r="L1442" s="11">
        <f t="shared" si="1174"/>
        <v>2459839.4993055556</v>
      </c>
      <c r="M1442" s="108">
        <f t="shared" si="1175"/>
        <v>0.22709101452582059</v>
      </c>
      <c r="N1442" s="11">
        <f t="shared" si="1176"/>
        <v>5.3953669387847185</v>
      </c>
      <c r="O1442" s="5">
        <f t="shared" si="1177"/>
        <v>0.19424231939416359</v>
      </c>
      <c r="P1442" s="11">
        <f t="shared" si="1178"/>
        <v>14729.366059789018</v>
      </c>
      <c r="Q1442" s="6">
        <f t="shared" si="1179"/>
        <v>2.4877555566581226</v>
      </c>
      <c r="R1442" s="13">
        <f t="shared" si="1180"/>
        <v>4.4085037245095515</v>
      </c>
      <c r="S1442" s="13">
        <f t="shared" si="1181"/>
        <v>4.4333094871243111</v>
      </c>
      <c r="T1442" s="13">
        <f t="shared" si="1182"/>
        <v>0.42075038785893532</v>
      </c>
      <c r="U1442" s="13">
        <f t="shared" si="1183"/>
        <v>0.49114707681406577</v>
      </c>
      <c r="V1442" s="13">
        <f t="shared" si="1184"/>
        <v>-8.4458685863896861</v>
      </c>
      <c r="W1442" s="8">
        <f t="shared" si="1185"/>
        <v>355.39623041965154</v>
      </c>
      <c r="X1442" s="13">
        <f t="shared" si="1186"/>
        <v>1.2918704690484548</v>
      </c>
      <c r="Y1442" s="11">
        <f t="shared" si="1187"/>
        <v>74.018725554062513</v>
      </c>
      <c r="Z1442" s="13">
        <f t="shared" si="1188"/>
        <v>4.407017496844267E-2</v>
      </c>
      <c r="AA1442" s="13">
        <f t="shared" si="1189"/>
        <v>0.27505585872060634</v>
      </c>
      <c r="AB1442" s="13">
        <f t="shared" si="1190"/>
        <v>0.9604183209888103</v>
      </c>
      <c r="AC1442" s="13">
        <f t="shared" si="1191"/>
        <v>4.4055910982574803E-2</v>
      </c>
      <c r="AD1442" s="13">
        <f t="shared" si="1192"/>
        <v>0.86366385393744194</v>
      </c>
      <c r="AE1442" s="13">
        <f t="shared" si="1193"/>
        <v>0.42240859601266995</v>
      </c>
      <c r="AF1442" s="13">
        <f t="shared" si="1194"/>
        <v>0.90640552624893289</v>
      </c>
      <c r="AG1442" s="11">
        <f t="shared" si="1195"/>
        <v>24.986745878476189</v>
      </c>
      <c r="AH1442" s="13">
        <f t="shared" si="1196"/>
        <v>4.8223061594399628</v>
      </c>
      <c r="AI1442" s="11">
        <f t="shared" si="1197"/>
        <v>293.06077454718525</v>
      </c>
      <c r="AJ1442" s="6">
        <f t="shared" si="1198"/>
        <v>0.9131394358926167</v>
      </c>
      <c r="AK1442" s="13">
        <f t="shared" si="1199"/>
        <v>33.456199591820592</v>
      </c>
      <c r="AL1442" s="6">
        <f t="shared" si="1200"/>
        <v>0.7602284931036839</v>
      </c>
      <c r="AM1442" s="6">
        <f t="shared" si="1201"/>
        <v>32.69597109871691</v>
      </c>
      <c r="AN1442" s="11">
        <f t="shared" si="1202"/>
        <v>175.9178162398839</v>
      </c>
      <c r="AO1442" s="6">
        <f t="shared" si="1203"/>
        <v>174.10356683707207</v>
      </c>
      <c r="AP1442" s="6">
        <f t="shared" si="1204"/>
        <v>100.07494734232573</v>
      </c>
      <c r="AQ1442" s="8">
        <f t="shared" si="1205"/>
        <v>79.772683474871684</v>
      </c>
      <c r="AR1442" s="109">
        <f t="shared" si="1206"/>
        <v>-0.92008988095169875</v>
      </c>
      <c r="AS1442" s="109">
        <f t="shared" si="1207"/>
        <v>2.6002092475603922E-2</v>
      </c>
      <c r="AT1442" s="109">
        <f t="shared" si="1208"/>
        <v>271.61876982479436</v>
      </c>
      <c r="AU1442" s="10">
        <f t="shared" si="1209"/>
        <v>400233.39421985485</v>
      </c>
      <c r="AV1442" s="8">
        <f t="shared" si="1210"/>
        <v>29.855847903258397</v>
      </c>
      <c r="AW1442" s="12"/>
      <c r="AX1442" s="110">
        <f t="shared" si="1211"/>
        <v>91.6</v>
      </c>
      <c r="AY1442" s="111">
        <f t="shared" si="1212"/>
        <v>0</v>
      </c>
      <c r="AZ1442" s="12"/>
      <c r="BA1442" s="14">
        <f t="shared" si="1219"/>
        <v>32.700000000000003</v>
      </c>
      <c r="BB1442" s="112">
        <f t="shared" si="1213"/>
        <v>0</v>
      </c>
      <c r="BC1442" s="112">
        <f t="shared" si="1214"/>
        <v>0</v>
      </c>
      <c r="BD1442" s="12"/>
      <c r="BE1442" s="111">
        <f t="shared" si="1215"/>
        <v>0</v>
      </c>
      <c r="BF1442" s="12"/>
    </row>
    <row r="1443" spans="1:58">
      <c r="A1443">
        <f t="shared" si="1168"/>
        <v>0</v>
      </c>
      <c r="B1443" s="106">
        <v>1</v>
      </c>
      <c r="C1443" s="6">
        <f t="shared" si="1169"/>
        <v>24</v>
      </c>
      <c r="D1443" s="7">
        <f t="shared" si="1216"/>
        <v>16</v>
      </c>
      <c r="E1443" s="7">
        <f t="shared" si="1217"/>
        <v>9</v>
      </c>
      <c r="F1443" s="7">
        <f t="shared" si="1218"/>
        <v>2022</v>
      </c>
      <c r="G1443" s="12"/>
      <c r="H1443" s="101">
        <f t="shared" si="1170"/>
        <v>32.845867235883965</v>
      </c>
      <c r="I1443" s="102">
        <f t="shared" si="1171"/>
        <v>32.871928044025857</v>
      </c>
      <c r="J1443" s="101">
        <f t="shared" si="1172"/>
        <v>58.871103882647901</v>
      </c>
      <c r="K1443" s="101">
        <f t="shared" si="1173"/>
        <v>91.811791147515919</v>
      </c>
      <c r="L1443" s="11">
        <f t="shared" si="1174"/>
        <v>2459839.5</v>
      </c>
      <c r="M1443" s="108">
        <f t="shared" si="1175"/>
        <v>0.22709103353867213</v>
      </c>
      <c r="N1443" s="11">
        <f t="shared" si="1176"/>
        <v>5.6460514012724161</v>
      </c>
      <c r="O1443" s="5">
        <f t="shared" si="1177"/>
        <v>0.19426773682408793</v>
      </c>
      <c r="P1443" s="11">
        <f t="shared" si="1178"/>
        <v>14726.524637060988</v>
      </c>
      <c r="Q1443" s="6">
        <f t="shared" si="1179"/>
        <v>2.4879139088316262</v>
      </c>
      <c r="R1443" s="13">
        <f t="shared" si="1180"/>
        <v>4.4085156703212274</v>
      </c>
      <c r="S1443" s="13">
        <f t="shared" si="1181"/>
        <v>4.4334572431643</v>
      </c>
      <c r="T1443" s="13">
        <f t="shared" si="1182"/>
        <v>0.42091073209898794</v>
      </c>
      <c r="U1443" s="13">
        <f t="shared" si="1183"/>
        <v>0.49129406282547616</v>
      </c>
      <c r="V1443" s="13">
        <f t="shared" si="1184"/>
        <v>-8.4460037542296114</v>
      </c>
      <c r="W1443" s="8">
        <f t="shared" si="1185"/>
        <v>355.35300764880839</v>
      </c>
      <c r="X1443" s="13">
        <f t="shared" si="1186"/>
        <v>1.2920163958645781</v>
      </c>
      <c r="Y1443" s="11">
        <f t="shared" si="1187"/>
        <v>74.027086544744151</v>
      </c>
      <c r="Z1443" s="13">
        <f t="shared" si="1188"/>
        <v>4.4081602421614546E-2</v>
      </c>
      <c r="AA1443" s="13">
        <f t="shared" si="1189"/>
        <v>0.27491556644685672</v>
      </c>
      <c r="AB1443" s="13">
        <f t="shared" si="1190"/>
        <v>0.96045796471606526</v>
      </c>
      <c r="AC1443" s="13">
        <f t="shared" si="1191"/>
        <v>4.4067327337578469E-2</v>
      </c>
      <c r="AD1443" s="13">
        <f t="shared" si="1192"/>
        <v>0.86369568653120365</v>
      </c>
      <c r="AE1443" s="13">
        <f t="shared" si="1193"/>
        <v>0.42243483804321408</v>
      </c>
      <c r="AF1443" s="13">
        <f t="shared" si="1194"/>
        <v>0.90639329631645194</v>
      </c>
      <c r="AG1443" s="11">
        <f t="shared" si="1195"/>
        <v>24.988404703026621</v>
      </c>
      <c r="AH1443" s="13">
        <f t="shared" si="1196"/>
        <v>4.8229102080075048</v>
      </c>
      <c r="AI1443" s="11">
        <f t="shared" si="1197"/>
        <v>293.30239828115987</v>
      </c>
      <c r="AJ1443" s="6">
        <f t="shared" si="1198"/>
        <v>0.91313442615278828</v>
      </c>
      <c r="AK1443" s="13">
        <f t="shared" si="1199"/>
        <v>33.604786179990917</v>
      </c>
      <c r="AL1443" s="6">
        <f t="shared" si="1200"/>
        <v>0.75891894410695138</v>
      </c>
      <c r="AM1443" s="6">
        <f t="shared" si="1201"/>
        <v>32.845867235883965</v>
      </c>
      <c r="AN1443" s="11">
        <f t="shared" si="1202"/>
        <v>175.91850071718</v>
      </c>
      <c r="AO1443" s="6">
        <f t="shared" si="1203"/>
        <v>174.10424409121609</v>
      </c>
      <c r="AP1443" s="6">
        <f t="shared" si="1204"/>
        <v>100.06726617484398</v>
      </c>
      <c r="AQ1443" s="8">
        <f t="shared" si="1205"/>
        <v>79.78036101591556</v>
      </c>
      <c r="AR1443" s="109">
        <f t="shared" si="1206"/>
        <v>-0.91842982383336325</v>
      </c>
      <c r="AS1443" s="109">
        <f t="shared" si="1207"/>
        <v>2.9052015543720833E-2</v>
      </c>
      <c r="AT1443" s="109">
        <f t="shared" si="1208"/>
        <v>271.81179114751592</v>
      </c>
      <c r="AU1443" s="10">
        <f t="shared" si="1209"/>
        <v>400235.65436199663</v>
      </c>
      <c r="AV1443" s="8">
        <f t="shared" si="1210"/>
        <v>29.855679314912102</v>
      </c>
      <c r="AW1443" s="12"/>
      <c r="AX1443" s="110">
        <f t="shared" si="1211"/>
        <v>91.8</v>
      </c>
      <c r="AY1443" s="111">
        <f t="shared" si="1212"/>
        <v>0</v>
      </c>
      <c r="AZ1443" s="12"/>
      <c r="BA1443" s="14">
        <f t="shared" si="1219"/>
        <v>32.9</v>
      </c>
      <c r="BB1443" s="112">
        <f t="shared" si="1213"/>
        <v>0</v>
      </c>
      <c r="BC1443" s="112">
        <f t="shared" si="1214"/>
        <v>0</v>
      </c>
      <c r="BD1443" s="12"/>
      <c r="BE1443" s="111">
        <f t="shared" si="1215"/>
        <v>0</v>
      </c>
      <c r="BF1443" s="12"/>
    </row>
    <row r="1444" spans="1:58" ht="15">
      <c r="C1444" s="14"/>
      <c r="D1444" s="15"/>
      <c r="E1444" s="12"/>
      <c r="F1444" s="12"/>
      <c r="G1444" s="12"/>
      <c r="H1444" s="8"/>
      <c r="I1444" s="16"/>
      <c r="J1444" s="16"/>
      <c r="K1444" s="17"/>
      <c r="L1444" s="14"/>
      <c r="M1444" s="19"/>
      <c r="N1444" s="14"/>
      <c r="O1444" s="5"/>
      <c r="P1444" s="14"/>
      <c r="Q1444" s="6"/>
      <c r="R1444" s="6"/>
      <c r="S1444" s="6"/>
      <c r="T1444" s="6"/>
      <c r="U1444" s="6"/>
      <c r="V1444" s="7"/>
      <c r="W1444" s="8"/>
      <c r="X1444" s="7"/>
      <c r="Y1444" s="11"/>
      <c r="Z1444" s="7"/>
      <c r="AA1444" s="7"/>
      <c r="AB1444" s="7"/>
      <c r="AC1444" s="7"/>
      <c r="AD1444" s="7"/>
      <c r="AE1444" s="7"/>
      <c r="AF1444" s="7"/>
      <c r="AG1444" s="14"/>
      <c r="AH1444" s="13"/>
      <c r="AI1444" s="11"/>
      <c r="AJ1444" s="6"/>
      <c r="AK1444" s="7"/>
      <c r="AL1444" s="6"/>
      <c r="AM1444" s="7"/>
      <c r="AN1444" s="11"/>
      <c r="AO1444" s="12"/>
      <c r="AP1444" s="6"/>
      <c r="AQ1444" s="18"/>
      <c r="AR1444" s="9"/>
      <c r="AS1444" s="9"/>
      <c r="AT1444" s="9"/>
      <c r="AU1444" s="10"/>
      <c r="AV1444" s="11"/>
      <c r="AW1444" s="12"/>
      <c r="AX1444" s="12"/>
      <c r="AY1444" s="12"/>
      <c r="AZ1444" s="12"/>
      <c r="BA1444" s="12"/>
      <c r="BB1444" s="12"/>
      <c r="BC1444" s="12"/>
      <c r="BD1444" s="12"/>
      <c r="BE1444" s="12"/>
      <c r="BF1444" s="12"/>
    </row>
    <row r="1445" spans="1:58" ht="15">
      <c r="C1445" s="14"/>
      <c r="D1445" s="15"/>
      <c r="E1445" s="12"/>
      <c r="F1445" s="12"/>
      <c r="G1445" s="12"/>
      <c r="H1445" s="8"/>
      <c r="I1445" s="16"/>
      <c r="J1445" s="16"/>
      <c r="K1445" s="17"/>
      <c r="L1445" s="14"/>
      <c r="M1445" s="19"/>
      <c r="N1445" s="14"/>
      <c r="O1445" s="5"/>
      <c r="P1445" s="14"/>
      <c r="Q1445" s="6"/>
      <c r="R1445" s="6"/>
      <c r="S1445" s="6"/>
      <c r="T1445" s="6"/>
      <c r="U1445" s="6"/>
      <c r="V1445" s="7"/>
      <c r="W1445" s="8"/>
      <c r="X1445" s="7"/>
      <c r="Y1445" s="11"/>
      <c r="Z1445" s="7"/>
      <c r="AA1445" s="7"/>
      <c r="AB1445" s="7"/>
      <c r="AC1445" s="7"/>
      <c r="AD1445" s="7"/>
      <c r="AE1445" s="7"/>
      <c r="AF1445" s="7"/>
      <c r="AG1445" s="14"/>
      <c r="AH1445" s="13"/>
      <c r="AI1445" s="11"/>
      <c r="AJ1445" s="6"/>
      <c r="AK1445" s="7"/>
      <c r="AL1445" s="6"/>
      <c r="AM1445" s="7"/>
      <c r="AN1445" s="11"/>
      <c r="AO1445" s="12"/>
      <c r="AP1445" s="6"/>
      <c r="AQ1445" s="18"/>
      <c r="AR1445" s="9"/>
      <c r="AS1445" s="9"/>
      <c r="AT1445" s="9"/>
      <c r="AU1445" s="10"/>
      <c r="AV1445" s="11"/>
      <c r="AW1445" s="12"/>
      <c r="AX1445" s="12" t="s">
        <v>152</v>
      </c>
      <c r="AY1445" s="111">
        <f>SUM(AY3:AY1443)</f>
        <v>0.15763888888888899</v>
      </c>
      <c r="AZ1445" s="12"/>
      <c r="BA1445" s="12"/>
      <c r="BB1445" s="111">
        <f>SUM(BB3:BB1443)</f>
        <v>0.83055555555555605</v>
      </c>
      <c r="BC1445" s="111">
        <f>SUM(BC3:BC1443)</f>
        <v>1.027083333333334</v>
      </c>
      <c r="BD1445" s="12"/>
      <c r="BE1445" s="12"/>
      <c r="BF1445" s="12"/>
    </row>
    <row r="1446" spans="1:58" ht="15">
      <c r="C1446" s="14"/>
      <c r="D1446" s="15"/>
      <c r="E1446" s="12"/>
      <c r="F1446" s="12"/>
      <c r="G1446" s="12"/>
      <c r="H1446" s="8"/>
      <c r="I1446" s="16"/>
      <c r="J1446" s="16"/>
      <c r="K1446" s="17"/>
      <c r="L1446" s="14"/>
      <c r="M1446" s="19"/>
      <c r="N1446" s="14"/>
      <c r="O1446" s="5"/>
      <c r="P1446" s="14"/>
      <c r="Q1446" s="6"/>
      <c r="R1446" s="6"/>
      <c r="S1446" s="6"/>
      <c r="T1446" s="6"/>
      <c r="U1446" s="6"/>
      <c r="V1446" s="7"/>
      <c r="W1446" s="8"/>
      <c r="X1446" s="7"/>
      <c r="Y1446" s="11"/>
      <c r="Z1446" s="7"/>
      <c r="AA1446" s="7"/>
      <c r="AB1446" s="7"/>
      <c r="AC1446" s="7"/>
      <c r="AD1446" s="7"/>
      <c r="AE1446" s="7"/>
      <c r="AF1446" s="7"/>
      <c r="AG1446" s="14"/>
      <c r="AH1446" s="13"/>
      <c r="AI1446" s="11"/>
      <c r="AJ1446" s="6"/>
      <c r="AK1446" s="7"/>
      <c r="AL1446" s="6"/>
      <c r="AM1446" s="7"/>
      <c r="AN1446" s="11"/>
      <c r="AO1446" s="12"/>
      <c r="AP1446" s="6"/>
      <c r="AQ1446" s="18"/>
      <c r="AR1446" s="9"/>
      <c r="AS1446" s="9"/>
      <c r="AT1446" s="9"/>
      <c r="AU1446" s="10"/>
      <c r="AV1446" s="11"/>
      <c r="AW1446" s="12"/>
      <c r="AX1446" s="12" t="s">
        <v>153</v>
      </c>
      <c r="AY1446" s="12">
        <f>COUNTIF(AY3:AY1443,"&lt;&gt;0")</f>
        <v>1</v>
      </c>
      <c r="AZ1446" s="12"/>
      <c r="BA1446" s="12"/>
      <c r="BB1446" s="12">
        <f>COUNTIF(BB3:BB1443,"&lt;&gt;0")</f>
        <v>1</v>
      </c>
      <c r="BC1446" s="12">
        <f>COUNTIF(BC3:BC1443,"&lt;&gt;0")</f>
        <v>2</v>
      </c>
      <c r="BD1446" s="12"/>
      <c r="BE1446" s="12" t="s">
        <v>154</v>
      </c>
      <c r="BF1446" s="12"/>
    </row>
    <row r="1447" spans="1:58" ht="15">
      <c r="C1447" s="14"/>
      <c r="D1447" s="15"/>
      <c r="E1447" s="12"/>
      <c r="F1447" s="12"/>
      <c r="G1447" s="12"/>
      <c r="H1447" s="8"/>
      <c r="I1447" s="16"/>
      <c r="J1447" s="16"/>
      <c r="K1447" s="17"/>
      <c r="L1447" s="14"/>
      <c r="M1447" s="19"/>
      <c r="N1447" s="14"/>
      <c r="O1447" s="5"/>
      <c r="P1447" s="14"/>
      <c r="Q1447" s="6"/>
      <c r="R1447" s="6"/>
      <c r="S1447" s="6"/>
      <c r="T1447" s="6"/>
      <c r="U1447" s="6"/>
      <c r="V1447" s="7"/>
      <c r="W1447" s="8"/>
      <c r="X1447" s="7"/>
      <c r="Y1447" s="11"/>
      <c r="Z1447" s="7"/>
      <c r="AA1447" s="7"/>
      <c r="AB1447" s="7"/>
      <c r="AC1447" s="7"/>
      <c r="AD1447" s="7"/>
      <c r="AE1447" s="7"/>
      <c r="AF1447" s="7"/>
      <c r="AG1447" s="14"/>
      <c r="AH1447" s="13"/>
      <c r="AI1447" s="11"/>
      <c r="AJ1447" s="6"/>
      <c r="AK1447" s="7"/>
      <c r="AL1447" s="6"/>
      <c r="AM1447" s="7"/>
      <c r="AN1447" s="11"/>
      <c r="AO1447" s="12"/>
      <c r="AP1447" s="6"/>
      <c r="AQ1447" s="18"/>
      <c r="AR1447" s="9"/>
      <c r="AS1447" s="9"/>
      <c r="AT1447" s="9"/>
      <c r="AU1447" s="10"/>
      <c r="AV1447" s="11"/>
      <c r="AW1447" s="12"/>
      <c r="AX1447" s="12"/>
      <c r="AY1447" s="12"/>
      <c r="AZ1447" s="12"/>
      <c r="BA1447" s="12"/>
      <c r="BB1447" s="12"/>
      <c r="BC1447" s="12"/>
      <c r="BD1447" s="12"/>
      <c r="BE1447" s="12"/>
      <c r="BF1447" s="12"/>
    </row>
    <row r="1448" spans="1:58" ht="15">
      <c r="C1448" s="14"/>
      <c r="D1448" s="15"/>
      <c r="E1448" s="12"/>
      <c r="F1448" s="12"/>
      <c r="G1448" s="12"/>
      <c r="H1448" s="8"/>
      <c r="I1448" s="16"/>
      <c r="J1448" s="16"/>
      <c r="K1448" s="17"/>
      <c r="L1448" s="14"/>
      <c r="M1448" s="19"/>
      <c r="N1448" s="14"/>
      <c r="O1448" s="5"/>
      <c r="P1448" s="14"/>
      <c r="Q1448" s="6"/>
      <c r="R1448" s="6"/>
      <c r="S1448" s="6"/>
      <c r="T1448" s="6"/>
      <c r="U1448" s="6"/>
      <c r="V1448" s="7"/>
      <c r="W1448" s="8"/>
      <c r="X1448" s="7"/>
      <c r="Y1448" s="11"/>
      <c r="Z1448" s="7"/>
      <c r="AA1448" s="7"/>
      <c r="AB1448" s="7"/>
      <c r="AC1448" s="7"/>
      <c r="AD1448" s="7"/>
      <c r="AE1448" s="7"/>
      <c r="AF1448" s="7"/>
      <c r="AG1448" s="14"/>
      <c r="AH1448" s="13"/>
      <c r="AI1448" s="11"/>
      <c r="AJ1448" s="6"/>
      <c r="AK1448" s="7"/>
      <c r="AL1448" s="6"/>
      <c r="AM1448" s="7"/>
      <c r="AN1448" s="11"/>
      <c r="AO1448" s="12"/>
      <c r="AP1448" s="6"/>
      <c r="AQ1448" s="18"/>
      <c r="AR1448" s="9"/>
      <c r="AS1448" s="9"/>
      <c r="AT1448" s="9"/>
      <c r="AU1448" s="10"/>
      <c r="AV1448" s="11"/>
      <c r="AW1448" s="12"/>
      <c r="AX1448" s="12"/>
      <c r="AY1448" s="12"/>
      <c r="AZ1448" s="12"/>
      <c r="BA1448" s="12"/>
      <c r="BB1448" s="12"/>
      <c r="BC1448" s="12"/>
      <c r="BD1448" s="12"/>
      <c r="BE1448" s="12"/>
      <c r="BF1448" s="12"/>
    </row>
    <row r="1449" spans="1:58" ht="15">
      <c r="C1449" s="14"/>
      <c r="D1449" s="15"/>
      <c r="E1449" s="12"/>
      <c r="F1449" s="12"/>
      <c r="G1449" s="12"/>
      <c r="H1449" s="8"/>
      <c r="I1449" s="16"/>
      <c r="J1449" s="16"/>
      <c r="K1449" s="17"/>
      <c r="L1449" s="14"/>
      <c r="M1449" s="19"/>
      <c r="N1449" s="14"/>
      <c r="O1449" s="5"/>
      <c r="P1449" s="14"/>
      <c r="Q1449" s="6"/>
      <c r="R1449" s="6"/>
      <c r="S1449" s="6"/>
      <c r="T1449" s="6"/>
      <c r="U1449" s="6"/>
      <c r="V1449" s="7"/>
      <c r="W1449" s="8"/>
      <c r="X1449" s="7"/>
      <c r="Y1449" s="11"/>
      <c r="Z1449" s="7"/>
      <c r="AA1449" s="7"/>
      <c r="AB1449" s="7"/>
      <c r="AC1449" s="7"/>
      <c r="AD1449" s="7"/>
      <c r="AE1449" s="7"/>
      <c r="AF1449" s="7"/>
      <c r="AG1449" s="14"/>
      <c r="AH1449" s="13"/>
      <c r="AI1449" s="11"/>
      <c r="AJ1449" s="6"/>
      <c r="AK1449" s="7"/>
      <c r="AL1449" s="6"/>
      <c r="AM1449" s="7"/>
      <c r="AN1449" s="11"/>
      <c r="AO1449" s="12"/>
      <c r="AP1449" s="6"/>
      <c r="AQ1449" s="18"/>
      <c r="AR1449" s="9"/>
      <c r="AS1449" s="9"/>
      <c r="AT1449" s="9"/>
      <c r="AU1449" s="10"/>
      <c r="AV1449" s="11"/>
      <c r="AW1449" s="12"/>
      <c r="AX1449" s="12"/>
      <c r="AY1449" s="115" t="s">
        <v>155</v>
      </c>
      <c r="AZ1449" s="115"/>
      <c r="BA1449" s="115"/>
      <c r="BB1449" s="115" t="s">
        <v>156</v>
      </c>
      <c r="BC1449" s="115" t="s">
        <v>157</v>
      </c>
      <c r="BD1449" s="12"/>
      <c r="BE1449" s="115" t="s">
        <v>155</v>
      </c>
      <c r="BF1449" s="12"/>
    </row>
    <row r="1450" spans="1:58">
      <c r="C1450" s="14"/>
      <c r="D1450" s="15"/>
      <c r="E1450" s="12"/>
      <c r="F1450" s="12"/>
      <c r="G1450" s="12"/>
      <c r="H1450" s="8"/>
      <c r="I1450" s="16"/>
      <c r="J1450" s="16"/>
      <c r="K1450" s="17"/>
      <c r="L1450" s="14"/>
      <c r="M1450" s="19"/>
      <c r="N1450" s="14"/>
      <c r="O1450" s="5"/>
      <c r="P1450" s="14"/>
      <c r="Q1450" s="6"/>
      <c r="R1450" s="6"/>
      <c r="S1450" s="6"/>
      <c r="T1450" s="6"/>
      <c r="U1450" s="6"/>
      <c r="V1450" s="7"/>
      <c r="W1450" s="8"/>
      <c r="X1450" s="7"/>
      <c r="Y1450" s="11"/>
      <c r="Z1450" s="7"/>
      <c r="AA1450" s="7"/>
      <c r="AB1450" s="7"/>
      <c r="AC1450" s="7"/>
      <c r="AD1450" s="7"/>
      <c r="AE1450" s="7"/>
      <c r="AF1450" s="7"/>
      <c r="AG1450" s="14"/>
      <c r="AH1450" s="13"/>
      <c r="AI1450" s="11"/>
      <c r="AJ1450" s="6"/>
      <c r="AK1450" s="7"/>
      <c r="AL1450" s="6"/>
      <c r="AM1450" s="7"/>
      <c r="AN1450" s="11"/>
      <c r="AO1450" s="12"/>
      <c r="AP1450" s="6"/>
      <c r="AQ1450" s="18"/>
      <c r="AR1450" s="9"/>
      <c r="AS1450" s="9"/>
      <c r="AT1450" s="9"/>
      <c r="AU1450" s="10"/>
      <c r="AV1450" s="11"/>
      <c r="AW1450" s="12"/>
      <c r="AX1450" s="12"/>
      <c r="AY1450" s="116">
        <f>AY1445/AY1446</f>
        <v>0.15763888888888899</v>
      </c>
      <c r="AZ1450" s="115"/>
      <c r="BA1450" s="115"/>
      <c r="BB1450" s="116">
        <f>BB1445/BB1446</f>
        <v>0.83055555555555605</v>
      </c>
      <c r="BC1450" s="116">
        <f>BC1445/BC1446</f>
        <v>0.51354166666666701</v>
      </c>
      <c r="BD1450" s="12"/>
      <c r="BE1450" s="117">
        <f>SUM(BE3:BE1443)</f>
        <v>0.15763888888888899</v>
      </c>
      <c r="BF1450" s="12"/>
    </row>
    <row r="1451" spans="1:58" ht="15">
      <c r="C1451" s="14"/>
      <c r="D1451" s="15"/>
      <c r="E1451" s="12"/>
      <c r="F1451" s="12"/>
      <c r="G1451" s="12"/>
      <c r="H1451" s="8"/>
      <c r="I1451" s="16"/>
      <c r="J1451" s="16"/>
      <c r="K1451" s="17"/>
      <c r="L1451" s="14"/>
      <c r="M1451" s="19"/>
      <c r="N1451" s="14"/>
      <c r="O1451" s="5"/>
      <c r="P1451" s="14"/>
      <c r="Q1451" s="6"/>
      <c r="R1451" s="6"/>
      <c r="S1451" s="6"/>
      <c r="T1451" s="6"/>
      <c r="U1451" s="6"/>
      <c r="V1451" s="7"/>
      <c r="W1451" s="8"/>
      <c r="X1451" s="7"/>
      <c r="Y1451" s="11"/>
      <c r="Z1451" s="7"/>
      <c r="AA1451" s="7"/>
      <c r="AB1451" s="7"/>
      <c r="AC1451" s="7"/>
      <c r="AD1451" s="7"/>
      <c r="AE1451" s="7"/>
      <c r="AF1451" s="7"/>
      <c r="AG1451" s="14"/>
      <c r="AH1451" s="13"/>
      <c r="AI1451" s="11"/>
      <c r="AJ1451" s="6"/>
      <c r="AK1451" s="7"/>
      <c r="AL1451" s="6"/>
      <c r="AM1451" s="7"/>
      <c r="AN1451" s="11"/>
      <c r="AO1451" s="12"/>
      <c r="AP1451" s="6"/>
      <c r="AQ1451" s="18"/>
      <c r="AR1451" s="9"/>
      <c r="AS1451" s="9"/>
      <c r="AT1451" s="9"/>
      <c r="AU1451" s="10"/>
      <c r="AV1451" s="11"/>
      <c r="AW1451" s="12"/>
      <c r="AX1451" s="12"/>
      <c r="AY1451" s="12"/>
      <c r="AZ1451" s="12"/>
      <c r="BA1451" s="12"/>
      <c r="BB1451" s="12"/>
      <c r="BC1451" s="12"/>
      <c r="BD1451" s="12"/>
      <c r="BE1451" s="12"/>
      <c r="BF1451" s="12"/>
    </row>
    <row r="1452" spans="1:58" ht="15">
      <c r="C1452" s="14"/>
      <c r="D1452" s="15"/>
      <c r="E1452" s="12"/>
      <c r="F1452" s="12"/>
      <c r="G1452" s="12"/>
      <c r="H1452" s="8"/>
      <c r="I1452" s="16"/>
      <c r="J1452" s="16"/>
      <c r="K1452" s="17"/>
      <c r="L1452" s="14"/>
      <c r="M1452" s="19"/>
      <c r="N1452" s="14"/>
      <c r="O1452" s="5"/>
      <c r="P1452" s="14"/>
      <c r="Q1452" s="6"/>
      <c r="R1452" s="6"/>
      <c r="S1452" s="6"/>
      <c r="T1452" s="6"/>
      <c r="U1452" s="6"/>
      <c r="V1452" s="7"/>
      <c r="W1452" s="8"/>
      <c r="X1452" s="7"/>
      <c r="Y1452" s="11"/>
      <c r="Z1452" s="7"/>
      <c r="AA1452" s="7"/>
      <c r="AB1452" s="7"/>
      <c r="AC1452" s="7"/>
      <c r="AD1452" s="7"/>
      <c r="AE1452" s="7"/>
      <c r="AF1452" s="7"/>
      <c r="AG1452" s="14"/>
      <c r="AH1452" s="13"/>
      <c r="AI1452" s="11"/>
      <c r="AJ1452" s="6"/>
      <c r="AK1452" s="7"/>
      <c r="AL1452" s="6"/>
      <c r="AM1452" s="7"/>
      <c r="AN1452" s="11"/>
      <c r="AO1452" s="12"/>
      <c r="AP1452" s="6"/>
      <c r="AQ1452" s="18"/>
      <c r="AR1452" s="9"/>
      <c r="AS1452" s="9"/>
      <c r="AT1452" s="9"/>
      <c r="AU1452" s="10"/>
      <c r="AV1452" s="11"/>
      <c r="AW1452" s="12"/>
      <c r="AX1452" s="12"/>
      <c r="AY1452" s="12"/>
      <c r="AZ1452" s="12"/>
      <c r="BA1452" s="12"/>
      <c r="BB1452" s="12"/>
      <c r="BC1452" s="12"/>
      <c r="BD1452" s="12"/>
      <c r="BE1452" s="12"/>
      <c r="BF1452" s="12"/>
    </row>
  </sheetData>
  <sheetProtection password="B62D" sheet="1" objects="1" scenarios="1" selectLockedCells="1"/>
  <conditionalFormatting sqref="AY1369:AY1443">
    <cfRule type="cellIs" dxfId="4" priority="5" operator="greaterThan">
      <formula>0</formula>
    </cfRule>
  </conditionalFormatting>
  <conditionalFormatting sqref="AY3:AY1443">
    <cfRule type="cellIs" dxfId="3" priority="4" operator="greaterThan">
      <formula>0.0138888888888889</formula>
    </cfRule>
  </conditionalFormatting>
  <conditionalFormatting sqref="BB3:BC1443">
    <cfRule type="cellIs" dxfId="2" priority="3" operator="greaterThan">
      <formula>0.390277777777778</formula>
    </cfRule>
  </conditionalFormatting>
  <conditionalFormatting sqref="BC3:BC1443">
    <cfRule type="cellIs" dxfId="1" priority="2" operator="greaterThan">
      <formula>0.147916666666667</formula>
    </cfRule>
  </conditionalFormatting>
  <conditionalFormatting sqref="BE3:BE1443">
    <cfRule type="cellIs" dxfId="0" priority="1" operator="greaterThan">
      <formula>0</formula>
    </cfRule>
  </conditionalFormatting>
  <pageMargins left="0" right="0" top="0.39370078740157477" bottom="0.39370078740157477" header="0" footer="0"/>
  <headerFooter>
    <oddHeader>&amp;C&amp;A</oddHeader>
    <oddFooter>&amp;CSeite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56"/>
  <sheetViews>
    <sheetView workbookViewId="0">
      <selection activeCell="F28" sqref="F28"/>
    </sheetView>
  </sheetViews>
  <sheetFormatPr baseColWidth="10" defaultRowHeight="15"/>
  <cols>
    <col min="1" max="16384" width="11.5546875" style="165"/>
  </cols>
  <sheetData>
    <row r="2" spans="1:15" ht="31.5">
      <c r="A2" s="164" t="s">
        <v>135</v>
      </c>
    </row>
    <row r="4" spans="1:15" ht="15.75">
      <c r="A4" s="166" t="s">
        <v>169</v>
      </c>
    </row>
    <row r="5" spans="1:15" ht="15.75"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</row>
    <row r="6" spans="1:15" ht="15.75">
      <c r="A6" s="167" t="s">
        <v>51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</row>
    <row r="7" spans="1:15" ht="15.75">
      <c r="A7" s="166"/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</row>
    <row r="8" spans="1:15" ht="15.75">
      <c r="A8" s="166" t="s">
        <v>75</v>
      </c>
      <c r="B8" s="168"/>
      <c r="C8" s="168"/>
      <c r="D8" s="168"/>
      <c r="E8" s="168"/>
      <c r="F8" s="166"/>
      <c r="G8" s="166"/>
      <c r="H8" s="166"/>
      <c r="I8" s="166"/>
      <c r="J8" s="166"/>
      <c r="K8" s="166"/>
      <c r="L8" s="166"/>
      <c r="M8" s="166"/>
      <c r="N8" s="166"/>
      <c r="O8" s="166"/>
    </row>
    <row r="9" spans="1:15" ht="15.75">
      <c r="A9" s="166"/>
      <c r="B9" s="168"/>
      <c r="C9" s="166"/>
      <c r="D9" s="168"/>
      <c r="E9" s="168"/>
      <c r="F9" s="166"/>
      <c r="G9" s="166"/>
      <c r="H9" s="166"/>
      <c r="I9" s="166"/>
      <c r="J9" s="166"/>
      <c r="K9" s="166"/>
      <c r="L9" s="166"/>
      <c r="M9" s="166"/>
      <c r="N9" s="166"/>
      <c r="O9" s="166"/>
    </row>
    <row r="10" spans="1:15" ht="15.75">
      <c r="A10" s="166" t="s">
        <v>76</v>
      </c>
      <c r="B10" s="168"/>
      <c r="C10" s="166"/>
      <c r="D10" s="168"/>
      <c r="E10" s="168"/>
      <c r="F10" s="166"/>
      <c r="G10" s="166"/>
      <c r="H10" s="166"/>
      <c r="I10" s="166"/>
      <c r="J10" s="166"/>
      <c r="K10" s="166"/>
      <c r="L10" s="166"/>
      <c r="M10" s="166"/>
      <c r="N10" s="166"/>
      <c r="O10" s="166"/>
    </row>
    <row r="11" spans="1:15" ht="15.75">
      <c r="A11" s="166" t="s">
        <v>77</v>
      </c>
      <c r="B11" s="168"/>
      <c r="C11" s="166"/>
      <c r="D11" s="168"/>
      <c r="E11" s="168"/>
      <c r="F11" s="166"/>
      <c r="G11" s="166"/>
      <c r="H11" s="166"/>
      <c r="I11" s="166"/>
      <c r="J11" s="166"/>
      <c r="K11" s="166"/>
      <c r="L11" s="166"/>
      <c r="M11" s="166"/>
      <c r="N11" s="166"/>
      <c r="O11" s="166"/>
    </row>
    <row r="12" spans="1:15" ht="15.75">
      <c r="A12" s="166" t="s">
        <v>78</v>
      </c>
      <c r="B12" s="168"/>
      <c r="C12" s="166"/>
      <c r="D12" s="168"/>
      <c r="E12" s="168"/>
      <c r="F12" s="166"/>
      <c r="G12" s="166"/>
      <c r="H12" s="166"/>
      <c r="I12" s="166"/>
      <c r="J12" s="166"/>
      <c r="K12" s="166"/>
      <c r="L12" s="166"/>
      <c r="M12" s="166"/>
      <c r="N12" s="166"/>
      <c r="O12" s="166"/>
    </row>
    <row r="13" spans="1:15" ht="15.75">
      <c r="A13" s="166" t="s">
        <v>79</v>
      </c>
      <c r="B13" s="166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6"/>
    </row>
    <row r="14" spans="1:15" ht="15.75">
      <c r="A14" s="166" t="s">
        <v>80</v>
      </c>
      <c r="B14" s="166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66"/>
      <c r="O14" s="166"/>
    </row>
    <row r="15" spans="1:15" ht="15.75">
      <c r="A15" s="166" t="s">
        <v>81</v>
      </c>
      <c r="B15" s="166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</row>
    <row r="16" spans="1:15" ht="15.75">
      <c r="A16" s="166" t="s">
        <v>82</v>
      </c>
      <c r="B16" s="166"/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6"/>
    </row>
    <row r="17" spans="1:15" ht="15.75">
      <c r="A17" s="166" t="s">
        <v>83</v>
      </c>
      <c r="B17" s="166"/>
      <c r="C17" s="166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6"/>
    </row>
    <row r="18" spans="1:15" ht="15.75">
      <c r="A18" s="166" t="s">
        <v>84</v>
      </c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</row>
    <row r="19" spans="1:15" ht="15.75">
      <c r="A19" s="166" t="s">
        <v>85</v>
      </c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</row>
    <row r="20" spans="1:15" ht="15.75">
      <c r="A20" s="166" t="s">
        <v>86</v>
      </c>
      <c r="B20" s="166"/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</row>
    <row r="21" spans="1:15" ht="15.75">
      <c r="A21" s="166" t="s">
        <v>87</v>
      </c>
      <c r="B21" s="166"/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</row>
    <row r="22" spans="1:15" ht="15.75">
      <c r="A22" s="166" t="s">
        <v>88</v>
      </c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</row>
    <row r="23" spans="1:15" ht="15.75">
      <c r="A23" s="166" t="s">
        <v>89</v>
      </c>
      <c r="B23" s="169"/>
      <c r="C23" s="166"/>
      <c r="D23" s="166"/>
      <c r="E23" s="170"/>
      <c r="F23" s="166"/>
      <c r="G23" s="166"/>
      <c r="H23" s="166"/>
      <c r="I23" s="166"/>
      <c r="J23" s="166"/>
      <c r="K23" s="166"/>
      <c r="L23" s="166"/>
      <c r="M23" s="166"/>
      <c r="N23" s="166"/>
      <c r="O23" s="166"/>
    </row>
    <row r="24" spans="1:15" ht="15.75">
      <c r="A24" s="166" t="s">
        <v>90</v>
      </c>
      <c r="B24" s="166"/>
      <c r="C24" s="166"/>
      <c r="D24" s="171"/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6"/>
    </row>
    <row r="25" spans="1:15" ht="15.75">
      <c r="A25" s="166" t="s">
        <v>91</v>
      </c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</row>
    <row r="26" spans="1:15" ht="15.75">
      <c r="A26" s="166" t="s">
        <v>92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66"/>
    </row>
    <row r="27" spans="1:15" ht="15.75">
      <c r="A27" s="166" t="s">
        <v>93</v>
      </c>
      <c r="B27" s="166"/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M27" s="166"/>
      <c r="N27" s="166"/>
      <c r="O27" s="166"/>
    </row>
    <row r="28" spans="1:15" ht="15.75">
      <c r="A28" s="166" t="s">
        <v>94</v>
      </c>
      <c r="B28" s="166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</row>
    <row r="29" spans="1:15" ht="15.75">
      <c r="A29" s="166" t="s">
        <v>95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</row>
    <row r="30" spans="1:15" ht="15.75">
      <c r="A30" s="166" t="s">
        <v>96</v>
      </c>
      <c r="B30" s="166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</row>
    <row r="31" spans="1:15" ht="15.75">
      <c r="A31" s="166" t="s">
        <v>97</v>
      </c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</row>
    <row r="32" spans="1:15" ht="15.75">
      <c r="A32" s="166" t="s">
        <v>98</v>
      </c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</row>
    <row r="33" spans="1:15" ht="15.75">
      <c r="A33" s="166" t="s">
        <v>99</v>
      </c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</row>
    <row r="34" spans="1:15" ht="15.75">
      <c r="A34" s="166" t="s">
        <v>100</v>
      </c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</row>
    <row r="35" spans="1:15" ht="15.75">
      <c r="A35" s="166" t="s">
        <v>101</v>
      </c>
      <c r="B35" s="166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</row>
    <row r="36" spans="1:15" ht="15.75">
      <c r="A36" s="166" t="s">
        <v>102</v>
      </c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</row>
    <row r="37" spans="1:15" ht="15.75">
      <c r="A37" s="166" t="s">
        <v>103</v>
      </c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</row>
    <row r="38" spans="1:15" ht="15.75">
      <c r="A38" s="166" t="s">
        <v>104</v>
      </c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</row>
    <row r="39" spans="1:15" ht="15.75">
      <c r="A39" s="166" t="s">
        <v>105</v>
      </c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</row>
    <row r="40" spans="1:15" ht="15.75">
      <c r="A40" s="172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</row>
    <row r="41" spans="1:15" ht="15.75">
      <c r="A41" s="173" t="s">
        <v>106</v>
      </c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</row>
    <row r="42" spans="1:15" ht="15.75">
      <c r="A42" s="173" t="s">
        <v>107</v>
      </c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</row>
    <row r="43" spans="1:15" ht="15.75">
      <c r="A43" s="173" t="s">
        <v>108</v>
      </c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</row>
    <row r="44" spans="1:15" ht="15.75">
      <c r="A44" s="166" t="s">
        <v>109</v>
      </c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</row>
    <row r="45" spans="1:15" ht="15.75">
      <c r="A45" s="166" t="s">
        <v>110</v>
      </c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</row>
    <row r="46" spans="1:15" ht="15.75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</row>
    <row r="47" spans="1:15" ht="15.75">
      <c r="A47" s="166" t="s">
        <v>111</v>
      </c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</row>
    <row r="48" spans="1:15" ht="15.75">
      <c r="A48" s="166" t="s">
        <v>112</v>
      </c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</row>
    <row r="49" spans="1:15" ht="15.75">
      <c r="A49" s="166" t="s">
        <v>136</v>
      </c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</row>
    <row r="50" spans="1:15" ht="15.75">
      <c r="A50" s="166" t="s">
        <v>113</v>
      </c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</row>
    <row r="51" spans="1:15" ht="15.75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</row>
    <row r="52" spans="1:15" ht="15.75">
      <c r="A52" s="166" t="s">
        <v>114</v>
      </c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</row>
    <row r="53" spans="1:15" ht="15.75">
      <c r="A53" s="166" t="s">
        <v>115</v>
      </c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</row>
    <row r="54" spans="1:15" ht="15.75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</row>
    <row r="55" spans="1:15" ht="15.75">
      <c r="A55" s="166" t="s">
        <v>116</v>
      </c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</row>
    <row r="56" spans="1:15" ht="15.75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Eingabe</vt:lpstr>
      <vt:lpstr>Berechnung</vt:lpstr>
      <vt:lpstr>MA MD MU</vt:lpstr>
      <vt:lpstr>Tabelle1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Ingo</dc:creator>
  <cp:lastModifiedBy>Ingo</cp:lastModifiedBy>
  <cp:revision>165</cp:revision>
  <dcterms:created xsi:type="dcterms:W3CDTF">2019-04-06T21:52:12Z</dcterms:created>
  <dcterms:modified xsi:type="dcterms:W3CDTF">2022-09-16T11:47:45Z</dcterms:modified>
</cp:coreProperties>
</file>